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599CC40-0C0C-4298-BA55-E7CA0DA1C234}" xr6:coauthVersionLast="47" xr6:coauthVersionMax="47" xr10:uidLastSave="{00000000-0000-0000-0000-000000000000}"/>
  <bookViews>
    <workbookView xWindow="1560" yWindow="2625" windowWidth="19335" windowHeight="12765" xr2:uid="{00000000-000D-0000-FFFF-FFFF00000000}"/>
  </bookViews>
  <sheets>
    <sheet name="ورقة1" sheetId="1" r:id="rId1"/>
    <sheet name="30يوم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B6" i="2"/>
  <c r="B10" i="2" s="1"/>
  <c r="C10" i="2" s="1"/>
  <c r="D9" i="2"/>
  <c r="C9" i="2"/>
  <c r="B9" i="2"/>
  <c r="B7" i="2"/>
  <c r="B8" i="2" s="1"/>
  <c r="D10" i="2" l="1"/>
  <c r="D11" i="2" l="1"/>
  <c r="C11" i="2"/>
  <c r="C12" i="2" s="1"/>
  <c r="B11" i="2" l="1"/>
  <c r="B12" i="2" s="1"/>
  <c r="D9" i="1" l="1"/>
  <c r="D10" i="1"/>
  <c r="F10" i="1" s="1"/>
  <c r="D7" i="1"/>
  <c r="D8" i="1" s="1"/>
  <c r="F9" i="1"/>
  <c r="E9" i="1"/>
  <c r="E10" i="1" l="1"/>
  <c r="F11" i="1"/>
  <c r="E11" i="1" l="1"/>
  <c r="E12" i="1" s="1"/>
  <c r="D11" i="1"/>
  <c r="D12" i="1" l="1"/>
</calcChain>
</file>

<file path=xl/sharedStrings.xml><?xml version="1.0" encoding="utf-8"?>
<sst xmlns="http://schemas.openxmlformats.org/spreadsheetml/2006/main" count="28" uniqueCount="14">
  <si>
    <t>تاريخ الميلاد</t>
  </si>
  <si>
    <t>سن التقاعد المعمول به</t>
  </si>
  <si>
    <t>تاريخ التعيين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</si>
  <si>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</si>
  <si>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</si>
  <si>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</si>
  <si>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</si>
  <si>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t>اجمالى مدد الاشتراك</t>
  </si>
  <si>
    <t>اجمالى مدد الاشتراك (بعد جبر كسر الشهر)</t>
  </si>
  <si>
    <t>يوم</t>
  </si>
  <si>
    <t>شهر</t>
  </si>
  <si>
    <t>سنة</t>
  </si>
  <si>
    <t>تاريخ الوفاة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</si>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</sst>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000]d/m/yyyy;@"/>
    <numFmt numFmtId="165" formatCode="dd\ \ \ \ \ \ \ mm\ \ \ \ \ \ \ yyyy;@"/>
    <numFmt numFmtId="166" formatCode="[$-1010000]yyyy/mm/dd;@"/>
    <numFmt numFmtId="169" formatCode="\ dd\ \ \ \ \ \|\ \ \ \ mm\ \ \ \ \|\ \ \ \ yyyy;@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</font>
    <font>
      <sz val="11"/>
      <color theme="1" tint="0.14999847407452621"/>
      <name val="Arial"/>
      <family val="2"/>
      <scheme val="minor"/>
    </font>
    <font>
      <b/>
      <sz val="11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quotePrefix="1"/>
    <xf numFmtId="2" fontId="1" fillId="0" borderId="0" xfId="0" applyNumberFormat="1" applyFont="1" applyAlignment="1">
      <alignment vertical="center" shrinkToFit="1"/>
    </xf>
    <xf numFmtId="0" fontId="2" fillId="0" borderId="1" xfId="0" applyFont="1" applyBorder="1"/>
    <xf numFmtId="1" fontId="3" fillId="2" borderId="1" xfId="0" applyNumberFormat="1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quotePrefix="1" applyNumberFormat="1" applyFont="1" applyFill="1" applyBorder="1" applyAlignment="1">
      <alignment horizontal="center" vertical="center"/>
    </xf>
    <xf numFmtId="0" fontId="5" fillId="0" borderId="0" xfId="0" applyFont="1"/>
    <xf numFmtId="166" fontId="0" fillId="0" borderId="0" xfId="0" applyNumberFormat="1" applyAlignment="1">
      <alignment wrapText="1"/>
    </xf>
    <xf numFmtId="14" fontId="0" fillId="0" borderId="0" xfId="0" applyNumberFormat="1"/>
    <xf numFmtId="1" fontId="0" fillId="0" borderId="0" xfId="0" applyNumberFormat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169" fontId="3" fillId="3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vertical="center"/>
    </xf>
    <xf numFmtId="165" fontId="1" fillId="3" borderId="1" xfId="0" applyNumberFormat="1" applyFont="1" applyFill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6F7BB"/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G18"/>
  <sheetViews>
    <sheetView rightToLeft="1" tabSelected="1" topLeftCell="C1" zoomScale="205" zoomScaleNormal="205" workbookViewId="0">
      <selection activeCell="D6" sqref="D6:F6"/>
    </sheetView>
  </sheetViews>
  <sheetFormatPr defaultRowHeight="14.25" x14ac:dyDescent="0.2"/>
  <cols>
    <col min="1" max="1" width="0.125" customWidth="1"/>
    <col min="2" max="2" width="4.5" customWidth="1"/>
    <col min="3" max="3" width="29" customWidth="1"/>
    <col min="4" max="4" width="6.625" customWidth="1"/>
    <col min="5" max="5" width="5.75" customWidth="1"/>
    <col min="6" max="6" width="6.875" customWidth="1"/>
    <col min="7" max="7" width="20.125" customWidth="1"/>
    <col min="8" max="8" width="22.5" customWidth="1"/>
  </cols>
  <sheetData>
    <row r="1" spans="2:7" ht="15" x14ac:dyDescent="0.2">
      <c r="C1" s="5"/>
      <c r="D1" s="6" t="s">
        <v>11</v>
      </c>
      <c r="E1" s="7" t="s">
        <v>10</v>
      </c>
      <c r="F1" s="6" t="s">
        <v>9</v>
      </c>
    </row>
    <row r="2" spans="2:7" ht="15" x14ac:dyDescent="0.2">
      <c r="C2" s="8" t="s">
        <v>0</v>
      </c>
      <c r="D2" s="19">
        <v>19395</v>
      </c>
      <c r="E2" s="19"/>
      <c r="F2" s="19"/>
      <c r="G2" s="1"/>
    </row>
    <row r="3" spans="2:7" ht="15" x14ac:dyDescent="0.2">
      <c r="C3" s="8" t="s">
        <v>1</v>
      </c>
      <c r="D3" s="6">
        <v>60</v>
      </c>
      <c r="E3" s="7">
        <v>0</v>
      </c>
      <c r="F3" s="6">
        <v>0</v>
      </c>
    </row>
    <row r="4" spans="2:7" ht="15" x14ac:dyDescent="0.2">
      <c r="C4" s="8" t="s">
        <v>2</v>
      </c>
      <c r="D4" s="17">
        <v>27638</v>
      </c>
      <c r="E4" s="17"/>
      <c r="F4" s="17"/>
      <c r="G4" s="1"/>
    </row>
    <row r="5" spans="2:7" ht="15" x14ac:dyDescent="0.2">
      <c r="B5" s="13"/>
      <c r="C5" s="20" t="s">
        <v>12</v>
      </c>
      <c r="D5" s="21">
        <v>40276</v>
      </c>
      <c r="E5" s="21"/>
      <c r="F5" s="21"/>
      <c r="G5" s="1"/>
    </row>
    <row r="6" spans="2:7" ht="15" x14ac:dyDescent="0.2">
      <c r="B6" s="13"/>
      <c r="C6" s="22" t="s">
        <v>3</v>
      </c>
      <c r="D6" s="23">
        <f>(EDATE(D2,+E3+(D3*12))+F3)</f>
        <v>41310</v>
      </c>
      <c r="E6" s="23"/>
      <c r="F6" s="23"/>
      <c r="G6" s="1"/>
    </row>
    <row r="7" spans="2:7" ht="15" x14ac:dyDescent="0.2">
      <c r="C7" s="9" t="s">
        <v>4</v>
      </c>
      <c r="D7" s="18">
        <f>EDATE(D2,+E3+(D3*12))+F3</f>
        <v>41310</v>
      </c>
      <c r="E7" s="18"/>
      <c r="F7" s="18"/>
    </row>
    <row r="8" spans="2:7" ht="15" x14ac:dyDescent="0.2">
      <c r="C8" s="8" t="s">
        <v>5</v>
      </c>
      <c r="D8" s="17">
        <f>DATE(YEAR(D7),MONTH(D7),1)</f>
        <v>41306</v>
      </c>
      <c r="E8" s="17"/>
      <c r="F8" s="17"/>
    </row>
    <row r="9" spans="2:7" ht="15" x14ac:dyDescent="0.2">
      <c r="C9" s="8" t="s">
        <v>6</v>
      </c>
      <c r="D9" s="6">
        <f>DATEDIF(D4,D5,"y")</f>
        <v>34</v>
      </c>
      <c r="E9" s="7">
        <f>DATEDIF(D4,D5,"ym")</f>
        <v>7</v>
      </c>
      <c r="F9" s="6">
        <f>DATEDIF(D4,D5,"md")</f>
        <v>7</v>
      </c>
    </row>
    <row r="10" spans="2:7" ht="15" x14ac:dyDescent="0.2">
      <c r="C10" s="8" t="s">
        <v>13</v>
      </c>
      <c r="D10" s="6">
        <f>IF((DATEDIF(D5,D6,"y")*365)+(DATEDIF(D5,D6,"ym")*30)+(DATEDIF(D5,D6,"md"))&gt;1095,3,DATEDIF(D5,D6,"y"))</f>
        <v>2</v>
      </c>
      <c r="E10" s="7">
        <f>IF(D10&gt;2,0,DATEDIF(D5,D6,"ym"))</f>
        <v>9</v>
      </c>
      <c r="F10" s="6">
        <f>IF(D10&gt;2,0,DATEDIF(D5,D6,"md"))</f>
        <v>28</v>
      </c>
      <c r="G10" s="4"/>
    </row>
    <row r="11" spans="2:7" ht="15" x14ac:dyDescent="0.2">
      <c r="C11" s="8" t="s">
        <v>7</v>
      </c>
      <c r="D11" s="6">
        <f>INT((D9+D10)+((E9+E10)/12))</f>
        <v>37</v>
      </c>
      <c r="E11" s="7">
        <f>IF(INT(MOD((E9+E10),12)+((F9+F10)/30))&gt;11,(INT(MOD((E9+E10),12)+((F9+F10)/30)))-12,INT(MOD((E9+E10),12)+((F9+F10)/30)))</f>
        <v>5</v>
      </c>
      <c r="F11" s="6">
        <f>INT(MOD((F9+F10),30))</f>
        <v>5</v>
      </c>
    </row>
    <row r="12" spans="2:7" ht="15" x14ac:dyDescent="0.2">
      <c r="C12" s="10" t="s">
        <v>8</v>
      </c>
      <c r="D12" s="11">
        <f>INT(D11+(E11+ROUNDUP(F11/30,0))/12)</f>
        <v>37</v>
      </c>
      <c r="E12" s="12">
        <f>IF(E11+ROUNDUP(F11/30,0)&gt;11,E11+ROUNDUP(F11/30,0)-12,E11+ROUNDUP(F11/30,0))</f>
        <v>6</v>
      </c>
      <c r="F12" s="11">
        <v>0</v>
      </c>
    </row>
    <row r="14" spans="2:7" x14ac:dyDescent="0.2">
      <c r="C14" s="14"/>
      <c r="F14" s="16"/>
    </row>
    <row r="15" spans="2:7" x14ac:dyDescent="0.2">
      <c r="C15" s="14"/>
      <c r="F15" s="16"/>
      <c r="G15" s="3"/>
    </row>
    <row r="16" spans="2:7" x14ac:dyDescent="0.2">
      <c r="C16" s="14"/>
      <c r="D16" s="2"/>
      <c r="F16" s="2"/>
    </row>
    <row r="17" spans="3:3" x14ac:dyDescent="0.2">
      <c r="C17" s="15"/>
    </row>
    <row r="18" spans="3:3" x14ac:dyDescent="0.2">
      <c r="C18" s="15"/>
    </row>
  </sheetData>
  <mergeCells count="6">
    <mergeCell ref="D2:F2"/>
    <mergeCell ref="D4:F4"/>
    <mergeCell ref="D5:F5"/>
    <mergeCell ref="D6:F6"/>
    <mergeCell ref="D8:F8"/>
    <mergeCell ref="D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007B-014F-44E4-8C40-568DC135887F}">
  <dimension ref="A1:D18"/>
  <sheetViews>
    <sheetView rightToLeft="1" zoomScale="175" zoomScaleNormal="175" workbookViewId="0">
      <selection activeCell="B6" sqref="B6:D6"/>
    </sheetView>
  </sheetViews>
  <sheetFormatPr defaultRowHeight="14.25" x14ac:dyDescent="0.2"/>
  <cols>
    <col min="1" max="1" width="35.625" customWidth="1"/>
    <col min="2" max="4" width="6.625" customWidth="1"/>
  </cols>
  <sheetData>
    <row r="1" spans="1:4" ht="15" x14ac:dyDescent="0.2">
      <c r="A1" s="5"/>
      <c r="B1" s="6" t="s">
        <v>11</v>
      </c>
      <c r="C1" s="7" t="s">
        <v>10</v>
      </c>
      <c r="D1" s="6" t="s">
        <v>9</v>
      </c>
    </row>
    <row r="2" spans="1:4" ht="15" x14ac:dyDescent="0.2">
      <c r="A2" s="8" t="s">
        <v>0</v>
      </c>
      <c r="B2" s="17">
        <v>19395</v>
      </c>
      <c r="C2" s="17"/>
      <c r="D2" s="17"/>
    </row>
    <row r="3" spans="1:4" ht="15" x14ac:dyDescent="0.2">
      <c r="A3" s="8" t="s">
        <v>1</v>
      </c>
      <c r="B3" s="6">
        <v>60</v>
      </c>
      <c r="C3" s="7">
        <v>0</v>
      </c>
      <c r="D3" s="6">
        <v>0</v>
      </c>
    </row>
    <row r="4" spans="1:4" ht="15" x14ac:dyDescent="0.2">
      <c r="A4" s="8" t="s">
        <v>2</v>
      </c>
      <c r="B4" s="17">
        <v>27638</v>
      </c>
      <c r="C4" s="17"/>
      <c r="D4" s="17"/>
    </row>
    <row r="5" spans="1:4" ht="15" x14ac:dyDescent="0.2">
      <c r="A5" s="20" t="s">
        <v>12</v>
      </c>
      <c r="B5" s="21">
        <v>40276</v>
      </c>
      <c r="C5" s="21"/>
      <c r="D5" s="21"/>
    </row>
    <row r="6" spans="1:4" ht="15" x14ac:dyDescent="0.2">
      <c r="A6" s="22" t="s">
        <v>3</v>
      </c>
      <c r="B6" s="23">
        <f>(EDATE(B2,+C3+(B3*12))+D3)</f>
        <v>41310</v>
      </c>
      <c r="C6" s="23"/>
      <c r="D6" s="23"/>
    </row>
    <row r="7" spans="1:4" ht="15" x14ac:dyDescent="0.2">
      <c r="A7" s="9" t="s">
        <v>4</v>
      </c>
      <c r="B7" s="18">
        <f>EDATE(B2,+C3+(B3*12))+D3</f>
        <v>41310</v>
      </c>
      <c r="C7" s="18"/>
      <c r="D7" s="18"/>
    </row>
    <row r="8" spans="1:4" ht="15" x14ac:dyDescent="0.2">
      <c r="A8" s="8" t="s">
        <v>5</v>
      </c>
      <c r="B8" s="17">
        <f>DATE(YEAR(B7),MONTH(B7),1)</f>
        <v>41306</v>
      </c>
      <c r="C8" s="17"/>
      <c r="D8" s="17"/>
    </row>
    <row r="9" spans="1:4" ht="15" x14ac:dyDescent="0.2">
      <c r="A9" s="8" t="s">
        <v>6</v>
      </c>
      <c r="B9" s="6">
        <f>DATEDIF(B4,B5,"y")</f>
        <v>34</v>
      </c>
      <c r="C9" s="7">
        <f>DATEDIF(B4,B5,"ym")</f>
        <v>7</v>
      </c>
      <c r="D9" s="6">
        <f>DATEDIF(B4,B5,"md")</f>
        <v>7</v>
      </c>
    </row>
    <row r="10" spans="1:4" ht="15" x14ac:dyDescent="0.2">
      <c r="A10" s="8" t="s">
        <v>13</v>
      </c>
      <c r="B10" s="6">
        <f>IF(((ROUNDDOWN(((((YEAR(B6)*360)+MONTH(B6)*30+DAY(B6))-((YEAR(B5)*360)+MONTH(B5)*30+DAY(B5))))/360,0))*365)
+((ROUNDDOWN(((((((YEAR(B6)*360)+MONTH(B6)*30+DAY(B6))-((YEAR(B5)*360)+MONTH(B5)*30+DAY(B5))))/360)-ROUNDDOWN(((((YEAR(B6)*360)+MONTH(B6)*30+DAY(B6))-((YEAR(B5)*360)+MONTH(B5)*30+DAY(B5))))/360,0))*12,0))*30)
+((((((((YEAR(B6)*360)+MONTH(B6)*30+DAY(B6))-((YEAR(B5)*360)+MONTH(B5)*30+DAY(B5))))/360)-ROUNDDOWN(((((YEAR(B6)*360)+MONTH(B6)*30+DAY(B6))-((YEAR(B5)*360)+MONTH(B5)*30+DAY(B5))))/360,0))*12-ROUNDDOWN(((((((YEAR(B6)*360)+MONTH(B6)*30+DAY(B6))-((YEAR(B5)*360)+MONTH(B5)*30+DAY(B5))))/360)-ROUNDDOWN(((((YEAR(B6)*360)+MONTH(B6)*30+DAY(B6))-((YEAR(B5)*360)+MONTH(B5)*30+DAY(B5))))/360,0))*12,0))*30)&gt;1095,3,
(ROUNDDOWN(((((YEAR(B6)*360)+MONTH(B6)*30+DAY(B6))-((YEAR(B5)*360)+MONTH(B5)*30+DAY(B5))))/360,0)))</f>
        <v>2</v>
      </c>
      <c r="C10" s="7">
        <f>IF(B10&gt;2,0,(ROUNDDOWN(((((((YEAR(B6)*360)+MONTH(B6)*30+DAY(B6))-((YEAR(B5)*360)+MONTH(B5)*30+DAY(B5))))/360)-ROUNDDOWN(((((YEAR(B6)*360)+MONTH(B6)*30+DAY(B6))-((YEAR(B5)*360)+MONTH(B5)*30+DAY(B5))))/360,0))*12,0)))</f>
        <v>9</v>
      </c>
      <c r="D10" s="6">
        <f>IF(B10&gt;2,0,(((((((YEAR(B6)*360)+MONTH(B6)*30+DAY(B6))-((YEAR(B5)*360)+MONTH(B5)*30+DAY(B5))))/360)-ROUNDDOWN(((((YEAR(B6)*360)+MONTH(B6)*30+DAY(B6))-((YEAR(B5)*360)+MONTH(B5)*30+DAY(B5))))/360,0))*12-ROUNDDOWN(((((((YEAR(B6)*360)+MONTH(B6)*30+DAY(B6))-((YEAR(B5)*360)+MONTH(B5)*30+DAY(B5))))/360)-ROUNDDOWN(((((YEAR(B6)*360)+MONTH(B6)*30+DAY(B6))-((YEAR(B5)*360)+MONTH(B5)*30+DAY(B5))))/360,0))*12,0))*30)</f>
        <v>27.000000000000064</v>
      </c>
    </row>
    <row r="11" spans="1:4" ht="15" x14ac:dyDescent="0.2">
      <c r="A11" s="8" t="s">
        <v>7</v>
      </c>
      <c r="B11" s="6">
        <f>INT((B9+B10)+((C9+C10)/12))</f>
        <v>37</v>
      </c>
      <c r="C11" s="7">
        <f>IF(INT(MOD((C9+C10),12)+((D9+D10)/30))&gt;11,(INT(MOD((C9+C10),12)+((D9+D10)/30)))-12,INT(MOD((C9+C10),12)+((D9+D10)/30)))</f>
        <v>5</v>
      </c>
      <c r="D11" s="6">
        <f>INT(MOD((D9+D10),30))</f>
        <v>4</v>
      </c>
    </row>
    <row r="12" spans="1:4" ht="15" x14ac:dyDescent="0.2">
      <c r="A12" s="10" t="s">
        <v>8</v>
      </c>
      <c r="B12" s="11">
        <f>INT(B11+(C11+ROUNDUP(D11/30,0))/12)</f>
        <v>37</v>
      </c>
      <c r="C12" s="12">
        <f>IF(C11+ROUNDUP(D11/30,0)&gt;11,C11+ROUNDUP(D11/30,0)-12,C11+ROUNDUP(D11/30,0))</f>
        <v>6</v>
      </c>
      <c r="D12" s="11">
        <v>0</v>
      </c>
    </row>
    <row r="14" spans="1:4" x14ac:dyDescent="0.2">
      <c r="A14" s="14"/>
      <c r="D14" s="16"/>
    </row>
    <row r="15" spans="1:4" x14ac:dyDescent="0.2">
      <c r="A15" s="14"/>
      <c r="D15" s="16"/>
    </row>
    <row r="16" spans="1:4" x14ac:dyDescent="0.2">
      <c r="A16" s="14"/>
      <c r="B16" s="2"/>
      <c r="D16" s="2"/>
    </row>
    <row r="17" spans="1:1" x14ac:dyDescent="0.2">
      <c r="A17" s="15"/>
    </row>
    <row r="18" spans="1:1" x14ac:dyDescent="0.2">
      <c r="A18" s="15"/>
    </row>
  </sheetData>
  <mergeCells count="6">
    <mergeCell ref="B2:D2"/>
    <mergeCell ref="B4:D4"/>
    <mergeCell ref="B5:D5"/>
    <mergeCell ref="B6:D6"/>
    <mergeCell ref="B7:D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30يوم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2023-07-10T06:24:36Z</dcterms:created>
  <dcterms:modified xsi:type="dcterms:W3CDTF">2023-07-12T06:14:09Z</dcterms:modified>
</cp:coreProperties>
</file>