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filterPrivacy="1" defaultThemeVersion="124226"/>
  <xr:revisionPtr revIDLastSave="0" documentId="13_ncr:1_{7E765BA0-E6DC-4DBA-882F-148C4372E0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K20" i="1" l="1"/>
  <c r="K18" i="1"/>
  <c r="K10" i="1"/>
  <c r="K8" i="1"/>
  <c r="K6" i="1"/>
  <c r="K4" i="1"/>
  <c r="K12" i="1" l="1"/>
  <c r="K16" i="1" s="1"/>
</calcChain>
</file>

<file path=xl/sharedStrings.xml><?xml version="1.0" encoding="utf-8"?>
<sst xmlns="http://schemas.openxmlformats.org/spreadsheetml/2006/main" count="21" uniqueCount="21">
  <si>
    <t>الاجمالى الكلى</t>
  </si>
  <si>
    <t>المتوسط</t>
  </si>
  <si>
    <t>الحد الادنى النسبى</t>
  </si>
  <si>
    <t>المعاش الاكبر</t>
  </si>
  <si>
    <t>اضافة نصف الفرق</t>
  </si>
  <si>
    <t>الحد الاقصى النسبى</t>
  </si>
  <si>
    <t>المعاش الاقل</t>
  </si>
  <si>
    <t>زيادة بنسبة 25%</t>
  </si>
  <si>
    <t>المدة</t>
  </si>
  <si>
    <t>1/45</t>
  </si>
  <si>
    <t>متوسط الاجمالى الكلى (2)</t>
  </si>
  <si>
    <t xml:space="preserve">المتوسط(4) x المدة x </t>
  </si>
  <si>
    <t>50% (3) من المتوسط</t>
  </si>
  <si>
    <t>المعاش الخام</t>
  </si>
  <si>
    <t>يضاف الى قيمة المعاش الاكبر(10) قيمة نصف الفرق بينه وبين القيمة المحددة بنسبة 80%  (14) من المتوسط (4)</t>
  </si>
  <si>
    <t>عدم زيادة القيمة على الحد الاقصى النسبى (80% من المتوسط(4))</t>
  </si>
  <si>
    <t>يتم المقارنة بين الحد الاقصى النسبى(14) وبين المعاش الخام(6) ويتم اختيار الاقل</t>
  </si>
  <si>
    <t>يضاف الى قيمة المعاش الاقل(16) 25% من قيمته بحد ادنى 20 جنية وحد اقصى 35 جنية</t>
  </si>
  <si>
    <t xml:space="preserve"> 36سنة</t>
  </si>
  <si>
    <t>يتم المقارنة بين الحد الادنى النسبى وبين المعاش الخام(6) ويتم اختيار الاكبر</t>
  </si>
  <si>
    <t>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</si>
</sst>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  <scheme val="minor"/>
    </font>
    <font>
      <b/>
      <sz val="11"/>
      <color indexed="62"/>
      <name val="Arial"/>
      <family val="2"/>
    </font>
    <font>
      <b/>
      <sz val="11"/>
      <color rgb="FFFF0000"/>
      <name val="Arial"/>
      <family val="2"/>
    </font>
    <font>
      <b/>
      <sz val="9"/>
      <color indexed="62"/>
      <name val="Arial"/>
      <family val="2"/>
    </font>
    <font>
      <b/>
      <sz val="10"/>
      <color indexed="62"/>
      <name val="Arial"/>
      <family val="2"/>
    </font>
    <font>
      <b/>
      <sz val="9.5"/>
      <color indexed="62"/>
      <name val="Arial"/>
      <family val="2"/>
    </font>
    <font>
      <b/>
      <sz val="11"/>
      <color rgb="FFFF0000"/>
      <name val="Arial"/>
      <family val="2"/>
      <scheme val="minor"/>
    </font>
    <font>
      <b/>
      <sz val="14"/>
      <color rgb="FFFF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theme="3" tint="0.39994506668294322"/>
      </left>
      <right style="thin">
        <color theme="3" tint="0.39994506668294322"/>
      </right>
      <top/>
      <bottom style="thin">
        <color theme="3" tint="0.39994506668294322"/>
      </bottom>
      <diagonal/>
    </border>
    <border>
      <left style="thin">
        <color theme="3" tint="0.39991454817346722"/>
      </left>
      <right style="thin">
        <color theme="3" tint="0.39991454817346722"/>
      </right>
      <top style="thin">
        <color theme="3" tint="0.39994506668294322"/>
      </top>
      <bottom style="thin">
        <color theme="3" tint="0.39991454817346722"/>
      </bottom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/>
      <bottom/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2" fontId="2" fillId="3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1" fontId="2" fillId="3" borderId="2" xfId="0" applyNumberFormat="1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1" fontId="2" fillId="3" borderId="3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/>
    </xf>
    <xf numFmtId="0" fontId="6" fillId="3" borderId="4" xfId="0" applyFont="1" applyFill="1" applyBorder="1" applyAlignment="1">
      <alignment horizontal="center"/>
    </xf>
    <xf numFmtId="2" fontId="2" fillId="3" borderId="5" xfId="0" applyNumberFormat="1" applyFont="1" applyFill="1" applyBorder="1" applyAlignment="1">
      <alignment horizontal="right" vertical="center"/>
    </xf>
    <xf numFmtId="2" fontId="2" fillId="3" borderId="6" xfId="0" applyNumberFormat="1" applyFont="1" applyFill="1" applyBorder="1" applyAlignment="1">
      <alignment horizontal="right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428625</xdr:colOff>
      <xdr:row>2</xdr:row>
      <xdr:rowOff>133350</xdr:rowOff>
    </xdr:from>
    <xdr:to>
      <xdr:col>8</xdr:col>
      <xdr:colOff>276225</xdr:colOff>
      <xdr:row>7</xdr:row>
      <xdr:rowOff>114300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H="1" flipV="1">
          <a:off x="4695825" y="514350"/>
          <a:ext cx="457200" cy="11715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L20"/>
  <sheetViews>
    <sheetView tabSelected="1" workbookViewId="0">
      <selection activeCell="K24" sqref="K24"/>
    </sheetView>
  </sheetViews>
  <sheetFormatPr defaultRowHeight="14.25" x14ac:dyDescent="0.2"/>
  <cols>
    <col min="11" max="11" width="13.125" bestFit="1" customWidth="1"/>
  </cols>
  <sheetData>
    <row r="3" spans="1:12" ht="18" x14ac:dyDescent="0.2">
      <c r="G3" t="s">
        <v>18</v>
      </c>
      <c r="H3" s="7">
        <v>36</v>
      </c>
      <c r="I3" s="1" t="s">
        <v>8</v>
      </c>
      <c r="K3" s="1" t="s">
        <v>0</v>
      </c>
      <c r="L3" s="9">
        <v>1</v>
      </c>
    </row>
    <row r="4" spans="1:12" ht="18" x14ac:dyDescent="0.2">
      <c r="K4" s="7">
        <f>10000</f>
        <v>10000</v>
      </c>
      <c r="L4" s="9">
        <v>2</v>
      </c>
    </row>
    <row r="5" spans="1:12" ht="18" x14ac:dyDescent="0.2">
      <c r="K5" s="2" t="s">
        <v>1</v>
      </c>
      <c r="L5" s="9">
        <v>3</v>
      </c>
    </row>
    <row r="6" spans="1:12" ht="18" x14ac:dyDescent="0.2">
      <c r="H6" s="11" t="s">
        <v>10</v>
      </c>
      <c r="I6" s="11"/>
      <c r="J6" s="12"/>
      <c r="K6" s="3">
        <f>K4/H3</f>
        <v>277.77777777777777</v>
      </c>
      <c r="L6" s="9">
        <v>4</v>
      </c>
    </row>
    <row r="7" spans="1:12" ht="18" x14ac:dyDescent="0.2">
      <c r="K7" s="2" t="s">
        <v>13</v>
      </c>
      <c r="L7" s="9">
        <v>5</v>
      </c>
    </row>
    <row r="8" spans="1:12" ht="18" x14ac:dyDescent="0.2">
      <c r="H8" s="8" t="s">
        <v>9</v>
      </c>
      <c r="I8" s="19" t="s">
        <v>11</v>
      </c>
      <c r="J8" s="20"/>
      <c r="K8" s="10">
        <f>(K6*H3)*(1/45)</f>
        <v>222.22222222222223</v>
      </c>
      <c r="L8" s="9">
        <v>6</v>
      </c>
    </row>
    <row r="9" spans="1:12" ht="18" x14ac:dyDescent="0.2">
      <c r="K9" s="4" t="s">
        <v>2</v>
      </c>
      <c r="L9" s="9">
        <v>7</v>
      </c>
    </row>
    <row r="10" spans="1:12" ht="18" x14ac:dyDescent="0.2">
      <c r="I10" s="17" t="s">
        <v>12</v>
      </c>
      <c r="J10" s="18"/>
      <c r="K10" s="3">
        <f>K6*50%</f>
        <v>138.88888888888889</v>
      </c>
      <c r="L10" s="9">
        <v>8</v>
      </c>
    </row>
    <row r="11" spans="1:12" ht="18" x14ac:dyDescent="0.2">
      <c r="K11" s="5" t="s">
        <v>3</v>
      </c>
      <c r="L11" s="9">
        <v>9</v>
      </c>
    </row>
    <row r="12" spans="1:12" ht="18" x14ac:dyDescent="0.2">
      <c r="E12" s="13" t="s">
        <v>19</v>
      </c>
      <c r="F12" s="13"/>
      <c r="G12" s="13"/>
      <c r="H12" s="13"/>
      <c r="I12" s="13"/>
      <c r="J12" s="14"/>
      <c r="K12" s="3">
        <f>MAX(K10,K8)</f>
        <v>222.22222222222223</v>
      </c>
      <c r="L12" s="9">
        <v>10</v>
      </c>
    </row>
    <row r="13" spans="1:12" ht="18" x14ac:dyDescent="0.2">
      <c r="K13" s="6" t="s">
        <v>4</v>
      </c>
      <c r="L13" s="9">
        <v>11</v>
      </c>
    </row>
    <row r="14" spans="1:12" ht="18" x14ac:dyDescent="0.2">
      <c r="A14" s="13" t="s">
        <v>14</v>
      </c>
      <c r="B14" s="13"/>
      <c r="C14" s="13"/>
      <c r="D14" s="13"/>
      <c r="E14" s="13"/>
      <c r="F14" s="13"/>
      <c r="G14" s="13"/>
      <c r="H14" s="13"/>
      <c r="I14" s="13"/>
      <c r="J14" s="14"/>
      <c r="K14" s="3" t="s">
        <v>20</v>
      </c>
      <c r="L14" s="9">
        <v>12</v>
      </c>
    </row>
    <row r="15" spans="1:12" ht="18" x14ac:dyDescent="0.2">
      <c r="K15" s="6" t="s">
        <v>5</v>
      </c>
      <c r="L15" s="9">
        <v>13</v>
      </c>
    </row>
    <row r="16" spans="1:12" ht="18" x14ac:dyDescent="0.25">
      <c r="E16" s="15" t="s">
        <v>15</v>
      </c>
      <c r="F16" s="15"/>
      <c r="G16" s="15"/>
      <c r="H16" s="15"/>
      <c r="I16" s="15"/>
      <c r="J16" s="16"/>
      <c r="K16" s="3">
        <f>K12*50%</f>
        <v>111.11111111111111</v>
      </c>
      <c r="L16" s="9">
        <v>14</v>
      </c>
    </row>
    <row r="17" spans="3:12" ht="18" x14ac:dyDescent="0.2">
      <c r="K17" s="5" t="s">
        <v>6</v>
      </c>
      <c r="L17" s="9">
        <v>15</v>
      </c>
    </row>
    <row r="18" spans="3:12" ht="18" x14ac:dyDescent="0.2">
      <c r="D18" s="13" t="s">
        <v>16</v>
      </c>
      <c r="E18" s="13"/>
      <c r="F18" s="13"/>
      <c r="G18" s="13"/>
      <c r="H18" s="13"/>
      <c r="I18" s="13"/>
      <c r="J18" s="14"/>
      <c r="K18" s="3">
        <f>MIN(K16,K8)</f>
        <v>111.11111111111111</v>
      </c>
      <c r="L18" s="9">
        <v>16</v>
      </c>
    </row>
    <row r="19" spans="3:12" ht="18" x14ac:dyDescent="0.2">
      <c r="K19" s="5" t="s">
        <v>7</v>
      </c>
      <c r="L19" s="9">
        <v>17</v>
      </c>
    </row>
    <row r="20" spans="3:12" ht="18" x14ac:dyDescent="0.2">
      <c r="C20" s="13" t="s">
        <v>17</v>
      </c>
      <c r="D20" s="13"/>
      <c r="E20" s="13"/>
      <c r="F20" s="13"/>
      <c r="G20" s="13"/>
      <c r="H20" s="13"/>
      <c r="I20" s="13"/>
      <c r="J20" s="14"/>
      <c r="K20" s="3">
        <f>K18+IF((K18*25%)&gt;35,35,IF((K18*25%)&lt;20,20,(K18*25%)))</f>
        <v>138.88888888888889</v>
      </c>
      <c r="L20" s="9">
        <v>18</v>
      </c>
    </row>
  </sheetData>
  <mergeCells count="8">
    <mergeCell ref="H6:J6"/>
    <mergeCell ref="A14:J14"/>
    <mergeCell ref="E16:J16"/>
    <mergeCell ref="D18:J18"/>
    <mergeCell ref="C20:J20"/>
    <mergeCell ref="E12:J12"/>
    <mergeCell ref="I10:J10"/>
    <mergeCell ref="I8:J8"/>
  </mergeCells>
  <pageMargins left="0.7" right="0.7" top="0.75" bottom="0.75" header="0.3" footer="0.3"/>
  <pageSetup orientation="portrait" r:id="rId1"/>
  <ignoredErrors>
    <ignoredError sqref="H8" twoDigitTextYea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2023-07-17T18:09:10Z</dcterms:modified>
</cp:coreProperties>
</file>