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3afreet\Desktop\"/>
    </mc:Choice>
  </mc:AlternateContent>
  <xr:revisionPtr revIDLastSave="0" documentId="13_ncr:1_{D5BB7ABD-1971-4CD6-84AA-F12A45274600}" xr6:coauthVersionLast="47" xr6:coauthVersionMax="47" xr10:uidLastSave="{00000000-0000-0000-0000-000000000000}"/>
  <bookViews>
    <workbookView xWindow="-120" yWindow="-120" windowWidth="20730" windowHeight="11160" activeTab="1" xr2:uid="{F81CE38F-0939-4F53-878F-ACDA9341CBB4}"/>
  </bookViews>
  <sheets>
    <sheet name="كود سائق -سيارة" sheetId="1" r:id="rId1"/>
    <sheet name="الشغل اليومي" sheetId="2" r:id="rId2"/>
  </sheets>
  <definedNames>
    <definedName name="_xlnm.Print_Area" localSheetId="1">'الشغل اليومي'!$A$1:$AG$41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" i="2" l="1"/>
  <c r="AG7" i="2"/>
  <c r="AG3" i="2"/>
  <c r="AG2" i="2"/>
  <c r="AG1" i="2"/>
  <c r="AG38" i="2"/>
  <c r="V32" i="2" s="1"/>
  <c r="AG37" i="2"/>
  <c r="AF35" i="2"/>
  <c r="AF36" i="2" s="1"/>
  <c r="AE35" i="2"/>
  <c r="AE36" i="2" s="1"/>
  <c r="AD35" i="2"/>
  <c r="AD36" i="2" s="1"/>
  <c r="AC35" i="2"/>
  <c r="AC36" i="2" s="1"/>
  <c r="AB35" i="2"/>
  <c r="AB36" i="2" s="1"/>
  <c r="AA35" i="2"/>
  <c r="AA36" i="2" s="1"/>
  <c r="Z35" i="2"/>
  <c r="Z36" i="2" s="1"/>
  <c r="Y35" i="2"/>
  <c r="Y36" i="2" s="1"/>
  <c r="X35" i="2"/>
  <c r="X36" i="2" s="1"/>
  <c r="W35" i="2"/>
  <c r="W36" i="2" s="1"/>
  <c r="V35" i="2"/>
  <c r="V36" i="2" s="1"/>
  <c r="U35" i="2"/>
  <c r="U36" i="2" s="1"/>
  <c r="T35" i="2"/>
  <c r="T36" i="2" s="1"/>
  <c r="S35" i="2"/>
  <c r="S36" i="2" s="1"/>
  <c r="R35" i="2"/>
  <c r="R36" i="2" s="1"/>
  <c r="Q35" i="2"/>
  <c r="Q36" i="2" s="1"/>
  <c r="P35" i="2"/>
  <c r="P36" i="2" s="1"/>
  <c r="O35" i="2"/>
  <c r="O36" i="2" s="1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H36" i="2" s="1"/>
  <c r="G35" i="2"/>
  <c r="G36" i="2" s="1"/>
  <c r="F35" i="2"/>
  <c r="F36" i="2" s="1"/>
  <c r="E35" i="2"/>
  <c r="E36" i="2" s="1"/>
  <c r="D35" i="2"/>
  <c r="D36" i="2" s="1"/>
  <c r="C35" i="2"/>
  <c r="C36" i="2" s="1"/>
  <c r="B35" i="2"/>
  <c r="B36" i="2" s="1"/>
  <c r="B34" i="2"/>
  <c r="B32" i="2"/>
  <c r="V31" i="2"/>
  <c r="AG28" i="2"/>
  <c r="V22" i="2" s="1"/>
  <c r="AG27" i="2"/>
  <c r="V21" i="2" s="1"/>
  <c r="AF25" i="2"/>
  <c r="AF26" i="2" s="1"/>
  <c r="AE25" i="2"/>
  <c r="AE26" i="2" s="1"/>
  <c r="AD25" i="2"/>
  <c r="AD26" i="2" s="1"/>
  <c r="AC25" i="2"/>
  <c r="AC26" i="2" s="1"/>
  <c r="AB25" i="2"/>
  <c r="AB26" i="2" s="1"/>
  <c r="AA25" i="2"/>
  <c r="AA26" i="2" s="1"/>
  <c r="Z25" i="2"/>
  <c r="Z26" i="2" s="1"/>
  <c r="Y25" i="2"/>
  <c r="Y26" i="2" s="1"/>
  <c r="X25" i="2"/>
  <c r="X26" i="2" s="1"/>
  <c r="W25" i="2"/>
  <c r="W26" i="2" s="1"/>
  <c r="V25" i="2"/>
  <c r="V26" i="2" s="1"/>
  <c r="U25" i="2"/>
  <c r="U26" i="2" s="1"/>
  <c r="T25" i="2"/>
  <c r="T26" i="2" s="1"/>
  <c r="S25" i="2"/>
  <c r="S26" i="2" s="1"/>
  <c r="R25" i="2"/>
  <c r="R26" i="2" s="1"/>
  <c r="Q25" i="2"/>
  <c r="Q26" i="2" s="1"/>
  <c r="P25" i="2"/>
  <c r="P26" i="2" s="1"/>
  <c r="O25" i="2"/>
  <c r="O26" i="2" s="1"/>
  <c r="N25" i="2"/>
  <c r="N26" i="2" s="1"/>
  <c r="M25" i="2"/>
  <c r="M26" i="2" s="1"/>
  <c r="L25" i="2"/>
  <c r="L26" i="2" s="1"/>
  <c r="K25" i="2"/>
  <c r="K26" i="2" s="1"/>
  <c r="J25" i="2"/>
  <c r="J26" i="2" s="1"/>
  <c r="I25" i="2"/>
  <c r="I26" i="2" s="1"/>
  <c r="H25" i="2"/>
  <c r="H26" i="2" s="1"/>
  <c r="G25" i="2"/>
  <c r="G26" i="2" s="1"/>
  <c r="F25" i="2"/>
  <c r="F26" i="2" s="1"/>
  <c r="E25" i="2"/>
  <c r="E26" i="2" s="1"/>
  <c r="D25" i="2"/>
  <c r="D26" i="2" s="1"/>
  <c r="C25" i="2"/>
  <c r="C26" i="2" s="1"/>
  <c r="B25" i="2"/>
  <c r="B26" i="2" s="1"/>
  <c r="B24" i="2"/>
  <c r="B22" i="2"/>
  <c r="AG18" i="2"/>
  <c r="V12" i="2" s="1"/>
  <c r="AG17" i="2"/>
  <c r="V11" i="2" s="1"/>
  <c r="AF16" i="2"/>
  <c r="AF15" i="2"/>
  <c r="AE15" i="2"/>
  <c r="AE16" i="2" s="1"/>
  <c r="AD15" i="2"/>
  <c r="AD16" i="2" s="1"/>
  <c r="AC15" i="2"/>
  <c r="AC16" i="2" s="1"/>
  <c r="AB15" i="2"/>
  <c r="AB16" i="2" s="1"/>
  <c r="AA15" i="2"/>
  <c r="AA16" i="2" s="1"/>
  <c r="Z15" i="2"/>
  <c r="Z16" i="2" s="1"/>
  <c r="Y15" i="2"/>
  <c r="Y16" i="2" s="1"/>
  <c r="X15" i="2"/>
  <c r="X16" i="2" s="1"/>
  <c r="W15" i="2"/>
  <c r="W16" i="2" s="1"/>
  <c r="V15" i="2"/>
  <c r="V16" i="2" s="1"/>
  <c r="U15" i="2"/>
  <c r="U16" i="2" s="1"/>
  <c r="T15" i="2"/>
  <c r="T16" i="2" s="1"/>
  <c r="S15" i="2"/>
  <c r="S16" i="2" s="1"/>
  <c r="R15" i="2"/>
  <c r="R16" i="2" s="1"/>
  <c r="Q15" i="2"/>
  <c r="Q16" i="2" s="1"/>
  <c r="P15" i="2"/>
  <c r="P16" i="2" s="1"/>
  <c r="O15" i="2"/>
  <c r="O16" i="2" s="1"/>
  <c r="N15" i="2"/>
  <c r="N16" i="2" s="1"/>
  <c r="M15" i="2"/>
  <c r="M16" i="2" s="1"/>
  <c r="L15" i="2"/>
  <c r="L16" i="2" s="1"/>
  <c r="K15" i="2"/>
  <c r="K16" i="2" s="1"/>
  <c r="J15" i="2"/>
  <c r="J16" i="2" s="1"/>
  <c r="I15" i="2"/>
  <c r="I16" i="2" s="1"/>
  <c r="H15" i="2"/>
  <c r="H16" i="2" s="1"/>
  <c r="G15" i="2"/>
  <c r="G16" i="2" s="1"/>
  <c r="F15" i="2"/>
  <c r="F16" i="2" s="1"/>
  <c r="E15" i="2"/>
  <c r="E16" i="2" s="1"/>
  <c r="D15" i="2"/>
  <c r="D16" i="2" s="1"/>
  <c r="C15" i="2"/>
  <c r="C16" i="2" s="1"/>
  <c r="B15" i="2"/>
  <c r="B16" i="2" s="1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C5" i="2"/>
  <c r="D5" i="2"/>
  <c r="B5" i="2"/>
  <c r="B14" i="2"/>
  <c r="B12" i="2"/>
  <c r="AG8" i="2" l="1"/>
  <c r="V1" i="2"/>
  <c r="V3" i="2" s="1"/>
  <c r="I6" i="2" l="1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C6" i="2"/>
  <c r="D6" i="2"/>
  <c r="E6" i="2"/>
  <c r="F6" i="2"/>
  <c r="G6" i="2"/>
  <c r="H6" i="2"/>
  <c r="B6" i="2"/>
  <c r="B4" i="2"/>
  <c r="B2" i="2"/>
</calcChain>
</file>

<file path=xl/sharedStrings.xml><?xml version="1.0" encoding="utf-8"?>
<sst xmlns="http://schemas.openxmlformats.org/spreadsheetml/2006/main" count="106" uniqueCount="36">
  <si>
    <t>كود السائق</t>
  </si>
  <si>
    <t>اسم السائق</t>
  </si>
  <si>
    <t>كود السيارة</t>
  </si>
  <si>
    <t>رقم السيارة</t>
  </si>
  <si>
    <t>ا ح ع 1520</t>
  </si>
  <si>
    <t>محمد العربي</t>
  </si>
  <si>
    <t xml:space="preserve">محمد عبدالرحيم </t>
  </si>
  <si>
    <t>خالد عثمان</t>
  </si>
  <si>
    <t>احمد جمال</t>
  </si>
  <si>
    <t>ع ع ح 2201</t>
  </si>
  <si>
    <t>رقمها</t>
  </si>
  <si>
    <t>الشهر</t>
  </si>
  <si>
    <t>ايراد اليوم</t>
  </si>
  <si>
    <t>سلف اليوم</t>
  </si>
  <si>
    <t>يوليو</t>
  </si>
  <si>
    <t>السنة</t>
  </si>
  <si>
    <t>يناير</t>
  </si>
  <si>
    <t>فبراير</t>
  </si>
  <si>
    <t>مارس</t>
  </si>
  <si>
    <t>أبريل</t>
  </si>
  <si>
    <t>مايو</t>
  </si>
  <si>
    <t>يونيو</t>
  </si>
  <si>
    <t>أغسطس</t>
  </si>
  <si>
    <t>سبتمبر</t>
  </si>
  <si>
    <t>أكتوبر</t>
  </si>
  <si>
    <t>نوفمبر</t>
  </si>
  <si>
    <t>ديسمبر</t>
  </si>
  <si>
    <t>التاريخ</t>
  </si>
  <si>
    <t>اليوم</t>
  </si>
  <si>
    <t>الاجمالي</t>
  </si>
  <si>
    <t>الصافي المستحق للسائق:</t>
  </si>
  <si>
    <t>إجمالي إيراد السائق الشهري:</t>
  </si>
  <si>
    <t>إجمالي سلف السائق الشهرية:</t>
  </si>
  <si>
    <t>ايراد السائق اقل من</t>
  </si>
  <si>
    <t>يحصل</t>
  </si>
  <si>
    <t>ايراد السائق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</si>
</sst>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"/>
    <numFmt numFmtId="165" formatCode="ddd"/>
    <numFmt numFmtId="166" formatCode="_-&quot;ج.م.‏&quot;\ * #,##0.00_-;_-&quot;ج.م.‏&quot;\ * #,##0.00\-;_-&quot;ج.م.‏&quot;\ * &quot;-&quot;??_-;_-@_-"/>
  </numFmts>
  <fonts count="1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3333CC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3333CC"/>
      <name val="Arial"/>
      <family val="2"/>
    </font>
    <font>
      <b/>
      <sz val="11"/>
      <color rgb="FFFF0000"/>
      <name val="Arial"/>
      <family val="2"/>
    </font>
    <font>
      <b/>
      <sz val="20"/>
      <color theme="1"/>
      <name val="Times New Roman"/>
      <family val="1"/>
    </font>
    <font>
      <b/>
      <sz val="12"/>
      <color rgb="FFFF0000"/>
      <name val="Arial"/>
      <family val="2"/>
      <charset val="178"/>
    </font>
    <font>
      <b/>
      <sz val="12"/>
      <color rgb="FFFF0000"/>
      <name val="Times New Roman"/>
      <family val="1"/>
      <charset val="178"/>
    </font>
  </fonts>
  <fills count="10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5" tint="0.80001220740379042"/>
        </stop>
      </gradientFill>
    </fill>
    <fill>
      <gradientFill degree="90">
        <stop position="0">
          <color theme="0"/>
        </stop>
        <stop position="1">
          <color theme="2" tint="-0.25098422193060094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FAA4"/>
        <bgColor indexed="64"/>
      </patternFill>
    </fill>
    <fill>
      <patternFill patternType="solid">
        <fgColor rgb="FF83F1D7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C00000"/>
      </right>
      <top/>
      <bottom style="hair">
        <color rgb="FFC00000"/>
      </bottom>
      <diagonal/>
    </border>
    <border>
      <left style="thin">
        <color rgb="FFC00000"/>
      </left>
      <right/>
      <top/>
      <bottom style="hair">
        <color rgb="FFC00000"/>
      </bottom>
      <diagonal/>
    </border>
    <border>
      <left/>
      <right style="thin">
        <color rgb="FFC00000"/>
      </right>
      <top style="hair">
        <color rgb="FFC00000"/>
      </top>
      <bottom style="hair">
        <color rgb="FFC00000"/>
      </bottom>
      <diagonal/>
    </border>
    <border>
      <left style="thin">
        <color rgb="FFC00000"/>
      </left>
      <right/>
      <top style="hair">
        <color rgb="FFC00000"/>
      </top>
      <bottom style="hair">
        <color rgb="FFC00000"/>
      </bottom>
      <diagonal/>
    </border>
    <border>
      <left/>
      <right style="thin">
        <color rgb="FFC00000"/>
      </right>
      <top style="hair">
        <color rgb="FFC00000"/>
      </top>
      <bottom/>
      <diagonal/>
    </border>
    <border>
      <left style="thin">
        <color rgb="FFC00000"/>
      </left>
      <right/>
      <top style="hair">
        <color rgb="FFC00000"/>
      </top>
      <bottom/>
      <diagonal/>
    </border>
    <border>
      <left/>
      <right style="thin">
        <color rgb="FFC00000"/>
      </right>
      <top/>
      <bottom style="thin">
        <color indexed="64"/>
      </bottom>
      <diagonal/>
    </border>
    <border>
      <left style="thin">
        <color rgb="FFC00000"/>
      </left>
      <right/>
      <top/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hair">
        <color rgb="FF7030A0"/>
      </bottom>
      <diagonal/>
    </border>
    <border>
      <left style="thin">
        <color rgb="FF7030A0"/>
      </left>
      <right style="thin">
        <color rgb="FF7030A0"/>
      </right>
      <top style="hair">
        <color rgb="FF7030A0"/>
      </top>
      <bottom style="hair">
        <color rgb="FF7030A0"/>
      </bottom>
      <diagonal/>
    </border>
    <border>
      <left style="thin">
        <color rgb="FF7030A0"/>
      </left>
      <right style="thin">
        <color rgb="FF7030A0"/>
      </right>
      <top style="hair">
        <color rgb="FF7030A0"/>
      </top>
      <bottom style="thin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4" borderId="12" xfId="0" applyFont="1" applyFill="1" applyBorder="1" applyAlignment="1">
      <alignment horizontal="center" vertical="center" shrinkToFit="1"/>
    </xf>
    <xf numFmtId="0" fontId="1" fillId="5" borderId="0" xfId="0" applyFont="1" applyFill="1" applyAlignment="1">
      <alignment horizontal="center" vertical="center" shrinkToFit="1"/>
    </xf>
    <xf numFmtId="0" fontId="5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165" fontId="6" fillId="0" borderId="12" xfId="0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9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9" borderId="12" xfId="0" applyFont="1" applyFill="1" applyBorder="1" applyAlignment="1">
      <alignment horizontal="center" vertical="center" shrinkToFit="1"/>
    </xf>
    <xf numFmtId="164" fontId="6" fillId="9" borderId="12" xfId="0" applyNumberFormat="1" applyFont="1" applyFill="1" applyBorder="1" applyAlignment="1">
      <alignment horizontal="center" vertical="center" shrinkToFit="1"/>
    </xf>
    <xf numFmtId="0" fontId="8" fillId="9" borderId="12" xfId="0" applyFont="1" applyFill="1" applyBorder="1" applyAlignment="1">
      <alignment horizontal="center" vertical="center" shrinkToFit="1"/>
    </xf>
    <xf numFmtId="0" fontId="10" fillId="8" borderId="0" xfId="0" applyFont="1" applyFill="1" applyAlignment="1">
      <alignment horizontal="left" vertical="center" shrinkToFit="1"/>
    </xf>
    <xf numFmtId="166" fontId="11" fillId="8" borderId="14" xfId="0" applyNumberFormat="1" applyFont="1" applyFill="1" applyBorder="1" applyAlignment="1" applyProtection="1">
      <alignment horizontal="left" vertical="center" shrinkToFit="1"/>
      <protection hidden="1"/>
    </xf>
    <xf numFmtId="166" fontId="11" fillId="8" borderId="15" xfId="0" applyNumberFormat="1" applyFont="1" applyFill="1" applyBorder="1" applyAlignment="1" applyProtection="1">
      <alignment horizontal="left" vertical="center" shrinkToFit="1"/>
      <protection hidden="1"/>
    </xf>
    <xf numFmtId="0" fontId="1" fillId="0" borderId="0" xfId="0" applyFont="1" applyAlignment="1">
      <alignment horizontal="center" vertical="center" shrinkToFit="1"/>
    </xf>
    <xf numFmtId="0" fontId="1" fillId="5" borderId="13" xfId="0" applyFont="1" applyFill="1" applyBorder="1" applyAlignment="1">
      <alignment horizontal="center" vertical="center" shrinkToFit="1"/>
    </xf>
    <xf numFmtId="0" fontId="7" fillId="9" borderId="12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/>
    </xf>
    <xf numFmtId="0" fontId="1" fillId="0" borderId="0" xfId="0" applyFont="1" applyAlignment="1">
      <alignment horizontal="left" vertical="center" shrinkToFit="1"/>
    </xf>
    <xf numFmtId="166" fontId="9" fillId="0" borderId="14" xfId="0" applyNumberFormat="1" applyFont="1" applyFill="1" applyBorder="1" applyAlignment="1" applyProtection="1">
      <alignment horizontal="left" vertical="center" shrinkToFit="1"/>
      <protection hidden="1"/>
    </xf>
    <xf numFmtId="166" fontId="9" fillId="0" borderId="15" xfId="0" applyNumberFormat="1" applyFont="1" applyFill="1" applyBorder="1" applyAlignment="1" applyProtection="1">
      <alignment horizontal="left" vertical="center" shrinkToFit="1"/>
      <protection hidden="1"/>
    </xf>
    <xf numFmtId="0" fontId="1" fillId="4" borderId="12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25"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FCFAA4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CC"/>
        <name val="Arial"/>
        <family val="2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/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CC"/>
        <name val="Arial"/>
        <family val="2"/>
        <scheme val="none"/>
      </font>
      <alignment horizontal="center" vertical="center" textRotation="0" wrapText="0" indent="0" justifyLastLine="0" shrinkToFit="1" readingOrder="0"/>
      <border diagonalUp="0" diagonalDown="0" outline="0">
        <left/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border>
        <top style="hair">
          <color rgb="FFC00000"/>
        </top>
      </border>
    </dxf>
    <dxf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CC"/>
        <name val="Arial"/>
        <family val="2"/>
        <scheme val="none"/>
      </font>
      <alignment horizontal="center" vertical="center" textRotation="0" wrapText="0" indent="0" justifyLastLine="0" shrinkToFit="1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CC"/>
        <name val="Arial"/>
        <family val="2"/>
        <scheme val="none"/>
      </font>
      <fill>
        <gradientFill degree="90">
          <stop position="0">
            <color theme="0"/>
          </stop>
          <stop position="1">
            <color theme="5" tint="0.80001220740379042"/>
          </stop>
        </gradient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rgb="FF7030A0"/>
        </left>
        <right style="thin">
          <color rgb="FF7030A0"/>
        </right>
        <top style="hair">
          <color rgb="FF7030A0"/>
        </top>
        <bottom style="hair">
          <color rgb="FF7030A0"/>
        </bottom>
        <vertical style="thin">
          <color rgb="FF7030A0"/>
        </vertical>
        <horizontal style="hair">
          <color rgb="FF7030A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rgb="FF7030A0"/>
        </left>
        <right style="thin">
          <color rgb="FF7030A0"/>
        </right>
        <top style="hair">
          <color rgb="FF7030A0"/>
        </top>
        <bottom style="hair">
          <color rgb="FF7030A0"/>
        </bottom>
        <vertical style="thin">
          <color rgb="FF7030A0"/>
        </vertical>
        <horizontal style="hair">
          <color rgb="FF7030A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gradientFill degree="90">
          <stop position="0">
            <color theme="0"/>
          </stop>
          <stop position="1">
            <color theme="2" tint="-0.25098422193060094"/>
          </stop>
        </gradientFill>
      </fill>
      <alignment horizontal="center" vertical="center" textRotation="0" wrapText="0" indent="0" justifyLastLine="0" shrinkToFit="1" readingOrder="0"/>
    </dxf>
  </dxfs>
  <tableStyles count="0" defaultTableStyle="TableStyleMedium2" defaultPivotStyle="PivotStyleLight16"/>
  <colors>
    <mruColors>
      <color rgb="FF83F1D7"/>
      <color rgb="FFFCFAA4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580A09-F36C-42CA-8E4D-4B5BD9DC112A}" name="Table1" displayName="Table1" ref="A1:B32" totalsRowShown="0" headerRowDxfId="24" dataDxfId="23">
  <autoFilter ref="A1:B32" xr:uid="{46580A09-F36C-42CA-8E4D-4B5BD9DC112A}"/>
  <tableColumns count="2">
    <tableColumn id="1" xr3:uid="{DD470AA4-A0E5-4E26-95C4-2B3EF94957D6}" name="كود السائق" dataDxfId="22"/>
    <tableColumn id="2" xr3:uid="{94A93BAD-D7A7-488D-962C-A3D773F591DF}" name="اسم السائق" dataDxfId="21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5900DB-B80E-404D-8565-2B63EEC61F92}" name="Table2" displayName="Table2" ref="D1:E17" totalsRowShown="0" headerRowDxfId="20" dataDxfId="18" headerRowBorderDxfId="19" tableBorderDxfId="17" totalsRowBorderDxfId="16">
  <autoFilter ref="D1:E17" xr:uid="{875900DB-B80E-404D-8565-2B63EEC61F92}"/>
  <tableColumns count="2">
    <tableColumn id="1" xr3:uid="{D7F28088-8D26-4E58-B576-5884727FF11B}" name="كود السيارة" dataDxfId="15"/>
    <tableColumn id="2" xr3:uid="{01125785-FF4A-4AD5-8016-610DB678BB88}" name="رقم السيارة" dataDxfId="14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DF77-A485-4C7E-880E-3DBD8BA23D1B}">
  <dimension ref="A1:E32"/>
  <sheetViews>
    <sheetView rightToLeft="1" workbookViewId="0">
      <selection activeCell="H6" sqref="H6"/>
    </sheetView>
  </sheetViews>
  <sheetFormatPr defaultRowHeight="15.75" x14ac:dyDescent="0.25"/>
  <cols>
    <col min="1" max="1" width="11.85546875" style="1" customWidth="1"/>
    <col min="2" max="2" width="22.5703125" style="1" customWidth="1"/>
    <col min="3" max="3" width="9.140625" style="1"/>
    <col min="4" max="4" width="11.85546875" style="14" customWidth="1"/>
    <col min="5" max="5" width="22.5703125" style="14" customWidth="1"/>
    <col min="6" max="16384" width="9.140625" style="1"/>
  </cols>
  <sheetData>
    <row r="1" spans="1:5" ht="19.5" customHeight="1" x14ac:dyDescent="0.25">
      <c r="A1" s="2" t="s">
        <v>0</v>
      </c>
      <c r="B1" s="2" t="s">
        <v>1</v>
      </c>
      <c r="D1" s="6" t="s">
        <v>2</v>
      </c>
      <c r="E1" s="7" t="s">
        <v>3</v>
      </c>
    </row>
    <row r="2" spans="1:5" x14ac:dyDescent="0.25">
      <c r="A2" s="3">
        <v>1</v>
      </c>
      <c r="B2" s="3" t="s">
        <v>5</v>
      </c>
      <c r="D2" s="8">
        <v>1</v>
      </c>
      <c r="E2" s="9" t="s">
        <v>4</v>
      </c>
    </row>
    <row r="3" spans="1:5" x14ac:dyDescent="0.25">
      <c r="A3" s="4">
        <v>2</v>
      </c>
      <c r="B3" s="4" t="s">
        <v>6</v>
      </c>
      <c r="D3" s="10">
        <v>2</v>
      </c>
      <c r="E3" s="11" t="s">
        <v>9</v>
      </c>
    </row>
    <row r="4" spans="1:5" x14ac:dyDescent="0.25">
      <c r="A4" s="4">
        <v>3</v>
      </c>
      <c r="B4" s="4" t="s">
        <v>7</v>
      </c>
      <c r="D4" s="10">
        <v>3</v>
      </c>
      <c r="E4" s="11"/>
    </row>
    <row r="5" spans="1:5" x14ac:dyDescent="0.25">
      <c r="A5" s="4">
        <v>4</v>
      </c>
      <c r="B5" s="4" t="s">
        <v>8</v>
      </c>
      <c r="D5" s="10">
        <v>4</v>
      </c>
      <c r="E5" s="11"/>
    </row>
    <row r="6" spans="1:5" x14ac:dyDescent="0.25">
      <c r="A6" s="4">
        <v>5</v>
      </c>
      <c r="B6" s="4"/>
      <c r="D6" s="10">
        <v>5</v>
      </c>
      <c r="E6" s="11"/>
    </row>
    <row r="7" spans="1:5" x14ac:dyDescent="0.25">
      <c r="A7" s="4">
        <v>6</v>
      </c>
      <c r="B7" s="4"/>
      <c r="D7" s="10">
        <v>6</v>
      </c>
      <c r="E7" s="11"/>
    </row>
    <row r="8" spans="1:5" x14ac:dyDescent="0.25">
      <c r="A8" s="4">
        <v>7</v>
      </c>
      <c r="B8" s="4"/>
      <c r="D8" s="10">
        <v>7</v>
      </c>
      <c r="E8" s="11"/>
    </row>
    <row r="9" spans="1:5" x14ac:dyDescent="0.25">
      <c r="A9" s="4">
        <v>8</v>
      </c>
      <c r="B9" s="4"/>
      <c r="D9" s="10">
        <v>8</v>
      </c>
      <c r="E9" s="11"/>
    </row>
    <row r="10" spans="1:5" x14ac:dyDescent="0.25">
      <c r="A10" s="4">
        <v>9</v>
      </c>
      <c r="B10" s="4"/>
      <c r="D10" s="10">
        <v>9</v>
      </c>
      <c r="E10" s="11"/>
    </row>
    <row r="11" spans="1:5" x14ac:dyDescent="0.25">
      <c r="A11" s="4">
        <v>10</v>
      </c>
      <c r="B11" s="4"/>
      <c r="D11" s="10">
        <v>10</v>
      </c>
      <c r="E11" s="11"/>
    </row>
    <row r="12" spans="1:5" x14ac:dyDescent="0.25">
      <c r="A12" s="4">
        <v>11</v>
      </c>
      <c r="B12" s="4"/>
      <c r="D12" s="10">
        <v>11</v>
      </c>
      <c r="E12" s="11"/>
    </row>
    <row r="13" spans="1:5" x14ac:dyDescent="0.25">
      <c r="A13" s="4">
        <v>12</v>
      </c>
      <c r="B13" s="4"/>
      <c r="D13" s="10">
        <v>12</v>
      </c>
      <c r="E13" s="11"/>
    </row>
    <row r="14" spans="1:5" x14ac:dyDescent="0.25">
      <c r="A14" s="4">
        <v>13</v>
      </c>
      <c r="B14" s="4"/>
      <c r="D14" s="10">
        <v>13</v>
      </c>
      <c r="E14" s="11"/>
    </row>
    <row r="15" spans="1:5" x14ac:dyDescent="0.25">
      <c r="A15" s="4">
        <v>14</v>
      </c>
      <c r="B15" s="4"/>
      <c r="D15" s="10">
        <v>14</v>
      </c>
      <c r="E15" s="11"/>
    </row>
    <row r="16" spans="1:5" x14ac:dyDescent="0.25">
      <c r="A16" s="4">
        <v>15</v>
      </c>
      <c r="B16" s="4"/>
      <c r="D16" s="10">
        <v>15</v>
      </c>
      <c r="E16" s="11"/>
    </row>
    <row r="17" spans="1:5" x14ac:dyDescent="0.25">
      <c r="A17" s="4">
        <v>16</v>
      </c>
      <c r="B17" s="4"/>
      <c r="D17" s="12">
        <v>16</v>
      </c>
      <c r="E17" s="13"/>
    </row>
    <row r="18" spans="1:5" x14ac:dyDescent="0.25">
      <c r="A18" s="4">
        <v>17</v>
      </c>
      <c r="B18" s="4"/>
    </row>
    <row r="19" spans="1:5" x14ac:dyDescent="0.25">
      <c r="A19" s="4">
        <v>18</v>
      </c>
      <c r="B19" s="4"/>
    </row>
    <row r="20" spans="1:5" x14ac:dyDescent="0.25">
      <c r="A20" s="4">
        <v>19</v>
      </c>
      <c r="B20" s="4"/>
    </row>
    <row r="21" spans="1:5" x14ac:dyDescent="0.25">
      <c r="A21" s="4">
        <v>20</v>
      </c>
      <c r="B21" s="4"/>
    </row>
    <row r="22" spans="1:5" x14ac:dyDescent="0.25">
      <c r="A22" s="4">
        <v>21</v>
      </c>
      <c r="B22" s="4"/>
    </row>
    <row r="23" spans="1:5" x14ac:dyDescent="0.25">
      <c r="A23" s="4">
        <v>22</v>
      </c>
      <c r="B23" s="4"/>
    </row>
    <row r="24" spans="1:5" x14ac:dyDescent="0.25">
      <c r="A24" s="4">
        <v>23</v>
      </c>
      <c r="B24" s="4"/>
    </row>
    <row r="25" spans="1:5" x14ac:dyDescent="0.25">
      <c r="A25" s="4">
        <v>24</v>
      </c>
      <c r="B25" s="4"/>
    </row>
    <row r="26" spans="1:5" x14ac:dyDescent="0.25">
      <c r="A26" s="4">
        <v>25</v>
      </c>
      <c r="B26" s="4"/>
    </row>
    <row r="27" spans="1:5" x14ac:dyDescent="0.25">
      <c r="A27" s="4">
        <v>26</v>
      </c>
      <c r="B27" s="4"/>
    </row>
    <row r="28" spans="1:5" x14ac:dyDescent="0.25">
      <c r="A28" s="4">
        <v>27</v>
      </c>
      <c r="B28" s="4"/>
    </row>
    <row r="29" spans="1:5" x14ac:dyDescent="0.25">
      <c r="A29" s="4">
        <v>28</v>
      </c>
      <c r="B29" s="4"/>
    </row>
    <row r="30" spans="1:5" x14ac:dyDescent="0.25">
      <c r="A30" s="4">
        <v>29</v>
      </c>
      <c r="B30" s="4"/>
    </row>
    <row r="31" spans="1:5" x14ac:dyDescent="0.25">
      <c r="A31" s="4">
        <v>30</v>
      </c>
      <c r="B31" s="4"/>
    </row>
    <row r="32" spans="1:5" x14ac:dyDescent="0.25">
      <c r="A32" s="5"/>
      <c r="B32" s="5"/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A76F-21C2-4FBC-A64A-393FC3C1E30C}">
  <dimension ref="A1:AL40"/>
  <sheetViews>
    <sheetView showGridLines="0" rightToLeft="1" tabSelected="1" view="pageBreakPreview" zoomScale="89" zoomScaleNormal="100" zoomScaleSheetLayoutView="89" workbookViewId="0">
      <selection activeCell="V2" sqref="V2:W2"/>
    </sheetView>
  </sheetViews>
  <sheetFormatPr defaultRowHeight="15" x14ac:dyDescent="0.25"/>
  <cols>
    <col min="1" max="1" width="9.7109375" style="15" customWidth="1"/>
    <col min="2" max="32" width="5.7109375" style="15" customWidth="1"/>
    <col min="33" max="33" width="9.140625" style="15"/>
    <col min="34" max="39" width="0" style="15" hidden="1" customWidth="1"/>
    <col min="40" max="16384" width="9.140625" style="15"/>
  </cols>
  <sheetData>
    <row r="1" spans="1:38" ht="20.100000000000001" customHeight="1" x14ac:dyDescent="0.25">
      <c r="A1" s="15" t="s">
        <v>0</v>
      </c>
      <c r="B1" s="17">
        <v>1</v>
      </c>
      <c r="K1" s="19" t="s">
        <v>11</v>
      </c>
      <c r="L1" s="38" t="s">
        <v>23</v>
      </c>
      <c r="M1" s="38"/>
      <c r="R1" s="39" t="s">
        <v>31</v>
      </c>
      <c r="S1" s="39"/>
      <c r="T1" s="39"/>
      <c r="U1" s="39"/>
      <c r="V1" s="40">
        <f>AG7</f>
        <v>34730</v>
      </c>
      <c r="W1" s="41"/>
      <c r="AB1" s="35" t="s">
        <v>33</v>
      </c>
      <c r="AC1" s="35"/>
      <c r="AD1" s="15">
        <v>34500</v>
      </c>
      <c r="AE1" s="15" t="s">
        <v>34</v>
      </c>
      <c r="AF1" s="27">
        <v>0.2</v>
      </c>
      <c r="AG1" s="15">
        <f>AD1*AF1</f>
        <v>6900</v>
      </c>
      <c r="AK1" s="21" t="s">
        <v>16</v>
      </c>
      <c r="AL1" s="21">
        <v>1</v>
      </c>
    </row>
    <row r="2" spans="1:38" ht="20.100000000000001" customHeight="1" x14ac:dyDescent="0.25">
      <c r="A2" s="15" t="s">
        <v>1</v>
      </c>
      <c r="B2" s="42" t="str">
        <f>IFERROR(VLOOKUP(B1,'كود سائق -سيارة'!$A:$B,2,0),"")</f>
        <v>محمد العربي</v>
      </c>
      <c r="C2" s="42"/>
      <c r="D2" s="42"/>
      <c r="E2" s="42"/>
      <c r="K2" s="20" t="s">
        <v>15</v>
      </c>
      <c r="L2" s="38">
        <v>2023</v>
      </c>
      <c r="M2" s="38"/>
      <c r="R2" s="39" t="s">
        <v>32</v>
      </c>
      <c r="S2" s="39"/>
      <c r="T2" s="39"/>
      <c r="U2" s="39"/>
      <c r="V2" s="40">
        <f>AG8</f>
        <v>2200</v>
      </c>
      <c r="W2" s="41"/>
      <c r="AB2" s="35" t="s">
        <v>35</v>
      </c>
      <c r="AC2" s="35"/>
      <c r="AD2" s="15">
        <v>34500</v>
      </c>
      <c r="AE2" s="15" t="s">
        <v>34</v>
      </c>
      <c r="AF2" s="27">
        <v>0.25</v>
      </c>
      <c r="AG2" s="28">
        <f>AD2*AF2</f>
        <v>8625</v>
      </c>
      <c r="AK2" s="21" t="s">
        <v>17</v>
      </c>
      <c r="AL2" s="21">
        <v>2</v>
      </c>
    </row>
    <row r="3" spans="1:38" ht="20.100000000000001" customHeight="1" x14ac:dyDescent="0.25">
      <c r="A3" s="15" t="s">
        <v>2</v>
      </c>
      <c r="B3" s="18">
        <v>1</v>
      </c>
      <c r="R3" s="32" t="s">
        <v>30</v>
      </c>
      <c r="S3" s="32"/>
      <c r="T3" s="32"/>
      <c r="U3" s="32"/>
      <c r="V3" s="33">
        <f>IF(V1&lt;&gt;AD1,V1*0.25,0)-V2</f>
        <v>6482.5</v>
      </c>
      <c r="W3" s="34"/>
      <c r="AB3" s="35" t="s">
        <v>35</v>
      </c>
      <c r="AC3" s="35"/>
      <c r="AD3" s="15">
        <v>44000</v>
      </c>
      <c r="AE3" s="15" t="s">
        <v>34</v>
      </c>
      <c r="AF3" s="27">
        <v>0.27</v>
      </c>
      <c r="AG3" s="28">
        <f>AD3*AF3</f>
        <v>11880</v>
      </c>
      <c r="AK3" s="21" t="s">
        <v>18</v>
      </c>
      <c r="AL3" s="21">
        <v>3</v>
      </c>
    </row>
    <row r="4" spans="1:38" ht="20.100000000000001" customHeight="1" x14ac:dyDescent="0.25">
      <c r="A4" s="22" t="s">
        <v>10</v>
      </c>
      <c r="B4" s="36" t="str">
        <f>IFERROR(VLOOKUP(B3,'كود سائق -سيارة'!$D:$E,2,0),"")</f>
        <v>ا ح ع 1520</v>
      </c>
      <c r="C4" s="36"/>
      <c r="D4" s="36"/>
      <c r="E4" s="36"/>
      <c r="AK4" s="21" t="s">
        <v>19</v>
      </c>
      <c r="AL4" s="21">
        <v>4</v>
      </c>
    </row>
    <row r="5" spans="1:38" ht="20.100000000000001" customHeight="1" x14ac:dyDescent="0.25">
      <c r="A5" s="29" t="s">
        <v>27</v>
      </c>
      <c r="B5" s="30">
        <f>IF(COLUMN()-1&gt;DAY(EOMONTH(DATE($L2,VLOOKUP($L1,$AK$1:$AL$12,2,0),1),0)),"",DATE($L2,VLOOKUP($L1,$AK$1:$AL$12,2,0),COLUMN()-1))</f>
        <v>45170</v>
      </c>
      <c r="C5" s="30">
        <f t="shared" ref="C5:AF5" si="0">IF(COLUMN()-1&gt;DAY(EOMONTH(DATE($L2,VLOOKUP($L1,$AK$1:$AL$12,2,0),1),0)),"",DATE($L2,VLOOKUP($L1,$AK$1:$AL$12,2,0),COLUMN()-1))</f>
        <v>45171</v>
      </c>
      <c r="D5" s="30">
        <f t="shared" si="0"/>
        <v>45172</v>
      </c>
      <c r="E5" s="30">
        <f t="shared" si="0"/>
        <v>45173</v>
      </c>
      <c r="F5" s="30">
        <f t="shared" si="0"/>
        <v>45174</v>
      </c>
      <c r="G5" s="30">
        <f t="shared" si="0"/>
        <v>45175</v>
      </c>
      <c r="H5" s="30">
        <f t="shared" si="0"/>
        <v>45176</v>
      </c>
      <c r="I5" s="30">
        <f t="shared" si="0"/>
        <v>45177</v>
      </c>
      <c r="J5" s="30">
        <f t="shared" si="0"/>
        <v>45178</v>
      </c>
      <c r="K5" s="30">
        <f t="shared" si="0"/>
        <v>45179</v>
      </c>
      <c r="L5" s="30">
        <f t="shared" si="0"/>
        <v>45180</v>
      </c>
      <c r="M5" s="30">
        <f t="shared" si="0"/>
        <v>45181</v>
      </c>
      <c r="N5" s="30">
        <f t="shared" si="0"/>
        <v>45182</v>
      </c>
      <c r="O5" s="30">
        <f t="shared" si="0"/>
        <v>45183</v>
      </c>
      <c r="P5" s="30">
        <f t="shared" si="0"/>
        <v>45184</v>
      </c>
      <c r="Q5" s="30">
        <f t="shared" si="0"/>
        <v>45185</v>
      </c>
      <c r="R5" s="30">
        <f t="shared" si="0"/>
        <v>45186</v>
      </c>
      <c r="S5" s="30">
        <f t="shared" si="0"/>
        <v>45187</v>
      </c>
      <c r="T5" s="30">
        <f t="shared" si="0"/>
        <v>45188</v>
      </c>
      <c r="U5" s="30">
        <f t="shared" si="0"/>
        <v>45189</v>
      </c>
      <c r="V5" s="30">
        <f t="shared" si="0"/>
        <v>45190</v>
      </c>
      <c r="W5" s="30">
        <f t="shared" si="0"/>
        <v>45191</v>
      </c>
      <c r="X5" s="30">
        <f t="shared" si="0"/>
        <v>45192</v>
      </c>
      <c r="Y5" s="30">
        <f t="shared" si="0"/>
        <v>45193</v>
      </c>
      <c r="Z5" s="30">
        <f t="shared" si="0"/>
        <v>45194</v>
      </c>
      <c r="AA5" s="30">
        <f t="shared" si="0"/>
        <v>45195</v>
      </c>
      <c r="AB5" s="30">
        <f t="shared" si="0"/>
        <v>45196</v>
      </c>
      <c r="AC5" s="30">
        <f t="shared" si="0"/>
        <v>45197</v>
      </c>
      <c r="AD5" s="30">
        <f t="shared" si="0"/>
        <v>45198</v>
      </c>
      <c r="AE5" s="30">
        <f t="shared" si="0"/>
        <v>45199</v>
      </c>
      <c r="AF5" s="30" t="str">
        <f t="shared" si="0"/>
        <v/>
      </c>
      <c r="AG5" s="37" t="s">
        <v>29</v>
      </c>
      <c r="AK5" s="21" t="s">
        <v>20</v>
      </c>
      <c r="AL5" s="21">
        <v>5</v>
      </c>
    </row>
    <row r="6" spans="1:38" ht="14.25" customHeight="1" x14ac:dyDescent="0.25">
      <c r="A6" s="29" t="s">
        <v>28</v>
      </c>
      <c r="B6" s="24" t="str">
        <f>TEXT(B5,"ddd")</f>
        <v>الجمعة</v>
      </c>
      <c r="C6" s="24" t="str">
        <f t="shared" ref="C6:F6" si="1">TEXT(C5,"ddd")</f>
        <v>السبت</v>
      </c>
      <c r="D6" s="24" t="str">
        <f t="shared" si="1"/>
        <v>الأحد</v>
      </c>
      <c r="E6" s="24" t="str">
        <f t="shared" si="1"/>
        <v>الإثنين</v>
      </c>
      <c r="F6" s="24" t="str">
        <f t="shared" si="1"/>
        <v>الثلاثاء</v>
      </c>
      <c r="G6" s="24" t="str">
        <f t="shared" ref="G6" si="2">TEXT(G5,"ddd")</f>
        <v>الأربعاء</v>
      </c>
      <c r="H6" s="24" t="str">
        <f t="shared" ref="H6" si="3">TEXT(H5,"ddd")</f>
        <v>الخميس</v>
      </c>
      <c r="I6" s="24" t="str">
        <f t="shared" ref="I6:J6" si="4">TEXT(I5,"ddd")</f>
        <v>الجمعة</v>
      </c>
      <c r="J6" s="24" t="str">
        <f t="shared" si="4"/>
        <v>السبت</v>
      </c>
      <c r="K6" s="24" t="str">
        <f t="shared" ref="K6" si="5">TEXT(K5,"ddd")</f>
        <v>الأحد</v>
      </c>
      <c r="L6" s="24" t="str">
        <f t="shared" ref="L6" si="6">TEXT(L5,"ddd")</f>
        <v>الإثنين</v>
      </c>
      <c r="M6" s="24" t="str">
        <f t="shared" ref="M6:N6" si="7">TEXT(M5,"ddd")</f>
        <v>الثلاثاء</v>
      </c>
      <c r="N6" s="24" t="str">
        <f t="shared" si="7"/>
        <v>الأربعاء</v>
      </c>
      <c r="O6" s="24" t="str">
        <f t="shared" ref="O6" si="8">TEXT(O5,"ddd")</f>
        <v>الخميس</v>
      </c>
      <c r="P6" s="24" t="str">
        <f t="shared" ref="P6" si="9">TEXT(P5,"ddd")</f>
        <v>الجمعة</v>
      </c>
      <c r="Q6" s="24" t="str">
        <f t="shared" ref="Q6:R6" si="10">TEXT(Q5,"ddd")</f>
        <v>السبت</v>
      </c>
      <c r="R6" s="24" t="str">
        <f t="shared" si="10"/>
        <v>الأحد</v>
      </c>
      <c r="S6" s="24" t="str">
        <f t="shared" ref="S6" si="11">TEXT(S5,"ddd")</f>
        <v>الإثنين</v>
      </c>
      <c r="T6" s="24" t="str">
        <f t="shared" ref="T6" si="12">TEXT(T5,"ddd")</f>
        <v>الثلاثاء</v>
      </c>
      <c r="U6" s="24" t="str">
        <f t="shared" ref="U6:V6" si="13">TEXT(U5,"ddd")</f>
        <v>الأربعاء</v>
      </c>
      <c r="V6" s="24" t="str">
        <f t="shared" si="13"/>
        <v>الخميس</v>
      </c>
      <c r="W6" s="24" t="str">
        <f t="shared" ref="W6" si="14">TEXT(W5,"ddd")</f>
        <v>الجمعة</v>
      </c>
      <c r="X6" s="24" t="str">
        <f t="shared" ref="X6" si="15">TEXT(X5,"ddd")</f>
        <v>السبت</v>
      </c>
      <c r="Y6" s="24" t="str">
        <f t="shared" ref="Y6:Z6" si="16">TEXT(Y5,"ddd")</f>
        <v>الأحد</v>
      </c>
      <c r="Z6" s="24" t="str">
        <f t="shared" si="16"/>
        <v>الإثنين</v>
      </c>
      <c r="AA6" s="24" t="str">
        <f t="shared" ref="AA6" si="17">TEXT(AA5,"ddd")</f>
        <v>الثلاثاء</v>
      </c>
      <c r="AB6" s="24" t="str">
        <f t="shared" ref="AB6" si="18">TEXT(AB5,"ddd")</f>
        <v>الأربعاء</v>
      </c>
      <c r="AC6" s="24" t="str">
        <f t="shared" ref="AC6:AD6" si="19">TEXT(AC5,"ddd")</f>
        <v>الخميس</v>
      </c>
      <c r="AD6" s="24" t="str">
        <f t="shared" si="19"/>
        <v>الجمعة</v>
      </c>
      <c r="AE6" s="24" t="str">
        <f t="shared" ref="AE6" si="20">TEXT(AE5,"ddd")</f>
        <v>السبت</v>
      </c>
      <c r="AF6" s="24" t="str">
        <f t="shared" ref="AF6" si="21">TEXT(AF5,"ddd")</f>
        <v/>
      </c>
      <c r="AG6" s="37"/>
      <c r="AK6" s="21" t="s">
        <v>21</v>
      </c>
      <c r="AL6" s="21">
        <v>6</v>
      </c>
    </row>
    <row r="7" spans="1:38" ht="20.100000000000001" customHeight="1" x14ac:dyDescent="0.25">
      <c r="A7" s="29" t="s">
        <v>12</v>
      </c>
      <c r="B7" s="23">
        <v>450</v>
      </c>
      <c r="C7" s="23">
        <v>600</v>
      </c>
      <c r="D7" s="23">
        <v>980</v>
      </c>
      <c r="E7" s="23">
        <v>4500</v>
      </c>
      <c r="F7" s="23">
        <v>300</v>
      </c>
      <c r="G7" s="23">
        <v>480</v>
      </c>
      <c r="H7" s="23">
        <v>950</v>
      </c>
      <c r="I7" s="23">
        <v>200</v>
      </c>
      <c r="J7" s="23">
        <v>1020</v>
      </c>
      <c r="K7" s="23">
        <v>1500</v>
      </c>
      <c r="L7" s="23">
        <v>500</v>
      </c>
      <c r="M7" s="23">
        <v>1300</v>
      </c>
      <c r="N7" s="23">
        <v>1050</v>
      </c>
      <c r="O7" s="23">
        <v>950</v>
      </c>
      <c r="P7" s="23">
        <v>3400</v>
      </c>
      <c r="Q7" s="23">
        <v>150</v>
      </c>
      <c r="R7" s="23">
        <v>380</v>
      </c>
      <c r="S7" s="23">
        <v>1800</v>
      </c>
      <c r="T7" s="23">
        <v>1400</v>
      </c>
      <c r="U7" s="23">
        <v>950</v>
      </c>
      <c r="V7" s="23">
        <v>1800</v>
      </c>
      <c r="W7" s="23">
        <v>280</v>
      </c>
      <c r="X7" s="23">
        <v>990</v>
      </c>
      <c r="Y7" s="23">
        <v>1500</v>
      </c>
      <c r="Z7" s="23">
        <v>0</v>
      </c>
      <c r="AA7" s="23">
        <v>2000</v>
      </c>
      <c r="AB7" s="23">
        <v>980</v>
      </c>
      <c r="AC7" s="23">
        <v>745</v>
      </c>
      <c r="AD7" s="23">
        <v>1100</v>
      </c>
      <c r="AE7" s="23">
        <v>1500</v>
      </c>
      <c r="AF7" s="23">
        <v>975</v>
      </c>
      <c r="AG7" s="25">
        <f>SUM(B7:AF7)</f>
        <v>34730</v>
      </c>
      <c r="AK7" s="21" t="s">
        <v>14</v>
      </c>
      <c r="AL7" s="21">
        <v>7</v>
      </c>
    </row>
    <row r="8" spans="1:38" ht="20.100000000000001" customHeight="1" x14ac:dyDescent="0.25">
      <c r="A8" s="31" t="s">
        <v>13</v>
      </c>
      <c r="B8" s="26"/>
      <c r="C8" s="26">
        <v>100</v>
      </c>
      <c r="D8" s="26"/>
      <c r="E8" s="26"/>
      <c r="F8" s="26"/>
      <c r="G8" s="26"/>
      <c r="H8" s="26"/>
      <c r="I8" s="26"/>
      <c r="J8" s="26">
        <v>250</v>
      </c>
      <c r="K8" s="26">
        <v>100</v>
      </c>
      <c r="L8" s="26"/>
      <c r="M8" s="26">
        <v>200</v>
      </c>
      <c r="N8" s="26"/>
      <c r="O8" s="26"/>
      <c r="P8" s="26"/>
      <c r="Q8" s="26"/>
      <c r="R8" s="26"/>
      <c r="S8" s="26"/>
      <c r="T8" s="26">
        <v>250</v>
      </c>
      <c r="U8" s="26"/>
      <c r="V8" s="26"/>
      <c r="W8" s="26"/>
      <c r="X8" s="26"/>
      <c r="Y8" s="26">
        <v>300</v>
      </c>
      <c r="Z8" s="26"/>
      <c r="AA8" s="26">
        <v>500</v>
      </c>
      <c r="AB8" s="26"/>
      <c r="AC8" s="26"/>
      <c r="AD8" s="26">
        <v>400</v>
      </c>
      <c r="AE8" s="26">
        <v>100</v>
      </c>
      <c r="AF8" s="26"/>
      <c r="AG8" s="26">
        <f>SUM(B8:AF8)</f>
        <v>2200</v>
      </c>
      <c r="AK8" s="21" t="s">
        <v>22</v>
      </c>
      <c r="AL8" s="21">
        <v>8</v>
      </c>
    </row>
    <row r="9" spans="1:38" s="16" customFormat="1" ht="20.100000000000001" customHeight="1" x14ac:dyDescent="0.25">
      <c r="AK9" s="21" t="s">
        <v>23</v>
      </c>
      <c r="AL9" s="21">
        <v>9</v>
      </c>
    </row>
    <row r="10" spans="1:38" s="16" customFormat="1" ht="20.100000000000001" customHeight="1" x14ac:dyDescent="0.25">
      <c r="AK10" s="21" t="s">
        <v>24</v>
      </c>
      <c r="AL10" s="21">
        <v>10</v>
      </c>
    </row>
    <row r="11" spans="1:38" ht="20.100000000000001" customHeight="1" x14ac:dyDescent="0.25">
      <c r="A11" s="16" t="s">
        <v>0</v>
      </c>
      <c r="B11" s="17">
        <v>2</v>
      </c>
      <c r="C11" s="16"/>
      <c r="D11" s="16"/>
      <c r="E11" s="16"/>
      <c r="F11" s="16"/>
      <c r="G11" s="16"/>
      <c r="H11" s="16"/>
      <c r="I11" s="16"/>
      <c r="J11" s="16"/>
      <c r="K11" s="19" t="s">
        <v>11</v>
      </c>
      <c r="L11" s="38" t="s">
        <v>23</v>
      </c>
      <c r="M11" s="38"/>
      <c r="N11" s="16"/>
      <c r="O11" s="16"/>
      <c r="P11" s="16"/>
      <c r="Q11" s="16"/>
      <c r="R11" s="39" t="s">
        <v>31</v>
      </c>
      <c r="S11" s="39"/>
      <c r="T11" s="39"/>
      <c r="U11" s="39"/>
      <c r="V11" s="40">
        <f>AG17</f>
        <v>24975</v>
      </c>
      <c r="W11" s="41"/>
      <c r="X11" s="16"/>
      <c r="Y11" s="16"/>
      <c r="Z11" s="16"/>
      <c r="AA11" s="16"/>
      <c r="AB11" s="35" t="s">
        <v>33</v>
      </c>
      <c r="AC11" s="35"/>
      <c r="AD11" s="16">
        <v>34500</v>
      </c>
      <c r="AE11" s="16" t="s">
        <v>34</v>
      </c>
      <c r="AF11" s="27">
        <v>0.2</v>
      </c>
      <c r="AG11" s="16"/>
      <c r="AK11" s="21" t="s">
        <v>25</v>
      </c>
      <c r="AL11" s="21">
        <v>11</v>
      </c>
    </row>
    <row r="12" spans="1:38" ht="20.100000000000001" customHeight="1" x14ac:dyDescent="0.25">
      <c r="A12" s="16" t="s">
        <v>1</v>
      </c>
      <c r="B12" s="42" t="str">
        <f>IFERROR(VLOOKUP(B11,'كود سائق -سيارة'!$A:$B,2,0),"")</f>
        <v xml:space="preserve">محمد عبدالرحيم </v>
      </c>
      <c r="C12" s="42"/>
      <c r="D12" s="42"/>
      <c r="E12" s="42"/>
      <c r="F12" s="16"/>
      <c r="G12" s="16"/>
      <c r="H12" s="16"/>
      <c r="I12" s="16"/>
      <c r="J12" s="16"/>
      <c r="K12" s="20" t="s">
        <v>15</v>
      </c>
      <c r="L12" s="38">
        <v>2023</v>
      </c>
      <c r="M12" s="38"/>
      <c r="N12" s="16"/>
      <c r="O12" s="16"/>
      <c r="P12" s="16"/>
      <c r="Q12" s="16"/>
      <c r="R12" s="39" t="s">
        <v>32</v>
      </c>
      <c r="S12" s="39"/>
      <c r="T12" s="39"/>
      <c r="U12" s="39"/>
      <c r="V12" s="40">
        <f>AG18</f>
        <v>0</v>
      </c>
      <c r="W12" s="41"/>
      <c r="X12" s="16"/>
      <c r="Y12" s="16"/>
      <c r="Z12" s="16"/>
      <c r="AA12" s="16"/>
      <c r="AB12" s="35" t="s">
        <v>35</v>
      </c>
      <c r="AC12" s="35"/>
      <c r="AD12" s="16">
        <v>34500</v>
      </c>
      <c r="AE12" s="16" t="s">
        <v>34</v>
      </c>
      <c r="AF12" s="27">
        <v>0.25</v>
      </c>
      <c r="AG12" s="16"/>
      <c r="AK12" s="21" t="s">
        <v>26</v>
      </c>
      <c r="AL12" s="21">
        <v>12</v>
      </c>
    </row>
    <row r="13" spans="1:38" ht="20.100000000000001" customHeight="1" x14ac:dyDescent="0.25">
      <c r="A13" s="16" t="s">
        <v>2</v>
      </c>
      <c r="B13" s="18">
        <v>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32" t="s">
        <v>30</v>
      </c>
      <c r="S13" s="32"/>
      <c r="T13" s="32"/>
      <c r="U13" s="32"/>
      <c r="V13" s="33"/>
      <c r="W13" s="34"/>
      <c r="X13" s="16"/>
      <c r="Y13" s="16"/>
      <c r="Z13" s="16"/>
      <c r="AA13" s="16"/>
      <c r="AB13" s="35" t="s">
        <v>35</v>
      </c>
      <c r="AC13" s="35"/>
      <c r="AD13" s="16">
        <v>44000</v>
      </c>
      <c r="AE13" s="16" t="s">
        <v>34</v>
      </c>
      <c r="AF13" s="27">
        <v>0.27</v>
      </c>
      <c r="AG13" s="16"/>
    </row>
    <row r="14" spans="1:38" ht="20.100000000000001" customHeight="1" x14ac:dyDescent="0.25">
      <c r="A14" s="22" t="s">
        <v>10</v>
      </c>
      <c r="B14" s="36" t="str">
        <f>IFERROR(VLOOKUP(B13,'كود سائق -سيارة'!$D:$E,2,0),"")</f>
        <v>ع ع ح 2201</v>
      </c>
      <c r="C14" s="36"/>
      <c r="D14" s="36"/>
      <c r="E14" s="3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8" ht="20.100000000000001" customHeight="1" x14ac:dyDescent="0.25">
      <c r="A15" s="29" t="s">
        <v>27</v>
      </c>
      <c r="B15" s="30">
        <f>IF(COLUMN()-1&gt;DAY(EOMONTH(DATE($L12,VLOOKUP($L11,$AK$1:$AL$12,2,0),1),0)),"",DATE($L12,VLOOKUP($L11,$AK$1:$AL$12,2,0),COLUMN()-1))</f>
        <v>45170</v>
      </c>
      <c r="C15" s="30">
        <f t="shared" ref="C15:AF15" si="22">IF(COLUMN()-1&gt;DAY(EOMONTH(DATE($L12,VLOOKUP($L11,$AK$1:$AL$12,2,0),1),0)),"",DATE($L12,VLOOKUP($L11,$AK$1:$AL$12,2,0),COLUMN()-1))</f>
        <v>45171</v>
      </c>
      <c r="D15" s="30">
        <f t="shared" si="22"/>
        <v>45172</v>
      </c>
      <c r="E15" s="30">
        <f t="shared" si="22"/>
        <v>45173</v>
      </c>
      <c r="F15" s="30">
        <f t="shared" si="22"/>
        <v>45174</v>
      </c>
      <c r="G15" s="30">
        <f t="shared" si="22"/>
        <v>45175</v>
      </c>
      <c r="H15" s="30">
        <f t="shared" si="22"/>
        <v>45176</v>
      </c>
      <c r="I15" s="30">
        <f t="shared" si="22"/>
        <v>45177</v>
      </c>
      <c r="J15" s="30">
        <f t="shared" si="22"/>
        <v>45178</v>
      </c>
      <c r="K15" s="30">
        <f t="shared" si="22"/>
        <v>45179</v>
      </c>
      <c r="L15" s="30">
        <f t="shared" si="22"/>
        <v>45180</v>
      </c>
      <c r="M15" s="30">
        <f t="shared" si="22"/>
        <v>45181</v>
      </c>
      <c r="N15" s="30">
        <f t="shared" si="22"/>
        <v>45182</v>
      </c>
      <c r="O15" s="30">
        <f t="shared" si="22"/>
        <v>45183</v>
      </c>
      <c r="P15" s="30">
        <f t="shared" si="22"/>
        <v>45184</v>
      </c>
      <c r="Q15" s="30">
        <f t="shared" si="22"/>
        <v>45185</v>
      </c>
      <c r="R15" s="30">
        <f t="shared" si="22"/>
        <v>45186</v>
      </c>
      <c r="S15" s="30">
        <f t="shared" si="22"/>
        <v>45187</v>
      </c>
      <c r="T15" s="30">
        <f t="shared" si="22"/>
        <v>45188</v>
      </c>
      <c r="U15" s="30">
        <f t="shared" si="22"/>
        <v>45189</v>
      </c>
      <c r="V15" s="30">
        <f t="shared" si="22"/>
        <v>45190</v>
      </c>
      <c r="W15" s="30">
        <f t="shared" si="22"/>
        <v>45191</v>
      </c>
      <c r="X15" s="30">
        <f t="shared" si="22"/>
        <v>45192</v>
      </c>
      <c r="Y15" s="30">
        <f t="shared" si="22"/>
        <v>45193</v>
      </c>
      <c r="Z15" s="30">
        <f t="shared" si="22"/>
        <v>45194</v>
      </c>
      <c r="AA15" s="30">
        <f t="shared" si="22"/>
        <v>45195</v>
      </c>
      <c r="AB15" s="30">
        <f t="shared" si="22"/>
        <v>45196</v>
      </c>
      <c r="AC15" s="30">
        <f t="shared" si="22"/>
        <v>45197</v>
      </c>
      <c r="AD15" s="30">
        <f t="shared" si="22"/>
        <v>45198</v>
      </c>
      <c r="AE15" s="30">
        <f t="shared" si="22"/>
        <v>45199</v>
      </c>
      <c r="AF15" s="30" t="str">
        <f t="shared" si="22"/>
        <v/>
      </c>
      <c r="AG15" s="37" t="s">
        <v>29</v>
      </c>
    </row>
    <row r="16" spans="1:38" x14ac:dyDescent="0.25">
      <c r="A16" s="29" t="s">
        <v>28</v>
      </c>
      <c r="B16" s="24" t="str">
        <f>TEXT(B15,"ddd")</f>
        <v>الجمعة</v>
      </c>
      <c r="C16" s="24" t="str">
        <f t="shared" ref="C16:AF16" si="23">TEXT(C15,"ddd")</f>
        <v>السبت</v>
      </c>
      <c r="D16" s="24" t="str">
        <f t="shared" si="23"/>
        <v>الأحد</v>
      </c>
      <c r="E16" s="24" t="str">
        <f t="shared" si="23"/>
        <v>الإثنين</v>
      </c>
      <c r="F16" s="24" t="str">
        <f t="shared" si="23"/>
        <v>الثلاثاء</v>
      </c>
      <c r="G16" s="24" t="str">
        <f t="shared" si="23"/>
        <v>الأربعاء</v>
      </c>
      <c r="H16" s="24" t="str">
        <f t="shared" si="23"/>
        <v>الخميس</v>
      </c>
      <c r="I16" s="24" t="str">
        <f t="shared" si="23"/>
        <v>الجمعة</v>
      </c>
      <c r="J16" s="24" t="str">
        <f t="shared" si="23"/>
        <v>السبت</v>
      </c>
      <c r="K16" s="24" t="str">
        <f t="shared" si="23"/>
        <v>الأحد</v>
      </c>
      <c r="L16" s="24" t="str">
        <f t="shared" si="23"/>
        <v>الإثنين</v>
      </c>
      <c r="M16" s="24" t="str">
        <f t="shared" si="23"/>
        <v>الثلاثاء</v>
      </c>
      <c r="N16" s="24" t="str">
        <f t="shared" si="23"/>
        <v>الأربعاء</v>
      </c>
      <c r="O16" s="24" t="str">
        <f t="shared" si="23"/>
        <v>الخميس</v>
      </c>
      <c r="P16" s="24" t="str">
        <f t="shared" si="23"/>
        <v>الجمعة</v>
      </c>
      <c r="Q16" s="24" t="str">
        <f t="shared" si="23"/>
        <v>السبت</v>
      </c>
      <c r="R16" s="24" t="str">
        <f t="shared" si="23"/>
        <v>الأحد</v>
      </c>
      <c r="S16" s="24" t="str">
        <f t="shared" si="23"/>
        <v>الإثنين</v>
      </c>
      <c r="T16" s="24" t="str">
        <f t="shared" si="23"/>
        <v>الثلاثاء</v>
      </c>
      <c r="U16" s="24" t="str">
        <f t="shared" si="23"/>
        <v>الأربعاء</v>
      </c>
      <c r="V16" s="24" t="str">
        <f t="shared" si="23"/>
        <v>الخميس</v>
      </c>
      <c r="W16" s="24" t="str">
        <f t="shared" si="23"/>
        <v>الجمعة</v>
      </c>
      <c r="X16" s="24" t="str">
        <f t="shared" si="23"/>
        <v>السبت</v>
      </c>
      <c r="Y16" s="24" t="str">
        <f t="shared" si="23"/>
        <v>الأحد</v>
      </c>
      <c r="Z16" s="24" t="str">
        <f t="shared" si="23"/>
        <v>الإثنين</v>
      </c>
      <c r="AA16" s="24" t="str">
        <f t="shared" si="23"/>
        <v>الثلاثاء</v>
      </c>
      <c r="AB16" s="24" t="str">
        <f t="shared" si="23"/>
        <v>الأربعاء</v>
      </c>
      <c r="AC16" s="24" t="str">
        <f t="shared" si="23"/>
        <v>الخميس</v>
      </c>
      <c r="AD16" s="24" t="str">
        <f t="shared" si="23"/>
        <v>الجمعة</v>
      </c>
      <c r="AE16" s="24" t="str">
        <f t="shared" si="23"/>
        <v>السبت</v>
      </c>
      <c r="AF16" s="24" t="str">
        <f t="shared" si="23"/>
        <v/>
      </c>
      <c r="AG16" s="37"/>
    </row>
    <row r="17" spans="1:38" ht="20.100000000000001" customHeight="1" x14ac:dyDescent="0.25">
      <c r="A17" s="29" t="s">
        <v>12</v>
      </c>
      <c r="B17" s="23">
        <v>450</v>
      </c>
      <c r="C17" s="23">
        <v>600</v>
      </c>
      <c r="D17" s="23">
        <v>980</v>
      </c>
      <c r="E17" s="23">
        <v>120</v>
      </c>
      <c r="F17" s="23">
        <v>300</v>
      </c>
      <c r="G17" s="23">
        <v>480</v>
      </c>
      <c r="H17" s="23">
        <v>950</v>
      </c>
      <c r="I17" s="23">
        <v>200</v>
      </c>
      <c r="J17" s="23">
        <v>1020</v>
      </c>
      <c r="K17" s="23">
        <v>1500</v>
      </c>
      <c r="L17" s="23">
        <v>500</v>
      </c>
      <c r="M17" s="23">
        <v>1300</v>
      </c>
      <c r="N17" s="23">
        <v>1050</v>
      </c>
      <c r="O17" s="23">
        <v>950</v>
      </c>
      <c r="P17" s="23">
        <v>800</v>
      </c>
      <c r="Q17" s="23">
        <v>150</v>
      </c>
      <c r="R17" s="23">
        <v>380</v>
      </c>
      <c r="S17" s="23">
        <v>0</v>
      </c>
      <c r="T17" s="23">
        <v>1400</v>
      </c>
      <c r="U17" s="23">
        <v>950</v>
      </c>
      <c r="V17" s="23">
        <v>1800</v>
      </c>
      <c r="W17" s="23">
        <v>280</v>
      </c>
      <c r="X17" s="23">
        <v>990</v>
      </c>
      <c r="Y17" s="23">
        <v>1500</v>
      </c>
      <c r="Z17" s="23">
        <v>0</v>
      </c>
      <c r="AA17" s="23">
        <v>2000</v>
      </c>
      <c r="AB17" s="23">
        <v>980</v>
      </c>
      <c r="AC17" s="23">
        <v>745</v>
      </c>
      <c r="AD17" s="23">
        <v>1100</v>
      </c>
      <c r="AE17" s="23">
        <v>1500</v>
      </c>
      <c r="AF17" s="23"/>
      <c r="AG17" s="25">
        <f>SUM(B17:AF17)</f>
        <v>24975</v>
      </c>
    </row>
    <row r="18" spans="1:38" s="16" customFormat="1" ht="20.100000000000001" customHeight="1" x14ac:dyDescent="0.25">
      <c r="A18" s="31" t="s">
        <v>13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>
        <f>SUM(B18:AF18)</f>
        <v>0</v>
      </c>
      <c r="AK18" s="21"/>
      <c r="AL18" s="21"/>
    </row>
    <row r="19" spans="1:38" s="16" customFormat="1" ht="20.100000000000001" customHeight="1" x14ac:dyDescent="0.25"/>
    <row r="20" spans="1:38" s="16" customFormat="1" ht="20.100000000000001" customHeight="1" x14ac:dyDescent="0.25"/>
    <row r="21" spans="1:38" s="16" customFormat="1" ht="20.100000000000001" customHeight="1" x14ac:dyDescent="0.25">
      <c r="A21" s="16" t="s">
        <v>0</v>
      </c>
      <c r="B21" s="17">
        <v>3</v>
      </c>
      <c r="K21" s="19" t="s">
        <v>11</v>
      </c>
      <c r="L21" s="38" t="s">
        <v>23</v>
      </c>
      <c r="M21" s="38"/>
      <c r="R21" s="39" t="s">
        <v>31</v>
      </c>
      <c r="S21" s="39"/>
      <c r="T21" s="39"/>
      <c r="U21" s="39"/>
      <c r="V21" s="40">
        <f>AG27</f>
        <v>22425</v>
      </c>
      <c r="W21" s="41"/>
      <c r="AB21" s="35" t="s">
        <v>33</v>
      </c>
      <c r="AC21" s="35"/>
      <c r="AD21" s="16">
        <v>34500</v>
      </c>
      <c r="AE21" s="16" t="s">
        <v>34</v>
      </c>
      <c r="AF21" s="27">
        <v>0.2</v>
      </c>
    </row>
    <row r="22" spans="1:38" s="16" customFormat="1" ht="20.100000000000001" customHeight="1" x14ac:dyDescent="0.25">
      <c r="A22" s="16" t="s">
        <v>1</v>
      </c>
      <c r="B22" s="42" t="str">
        <f>IFERROR(VLOOKUP(B21,'كود سائق -سيارة'!$A:$B,2,0),"")</f>
        <v>خالد عثمان</v>
      </c>
      <c r="C22" s="42"/>
      <c r="D22" s="42"/>
      <c r="E22" s="42"/>
      <c r="K22" s="20" t="s">
        <v>15</v>
      </c>
      <c r="L22" s="38">
        <v>2023</v>
      </c>
      <c r="M22" s="38"/>
      <c r="R22" s="39" t="s">
        <v>32</v>
      </c>
      <c r="S22" s="39"/>
      <c r="T22" s="39"/>
      <c r="U22" s="39"/>
      <c r="V22" s="40">
        <f>AG28</f>
        <v>0</v>
      </c>
      <c r="W22" s="41"/>
      <c r="AB22" s="35" t="s">
        <v>35</v>
      </c>
      <c r="AC22" s="35"/>
      <c r="AD22" s="16">
        <v>34500</v>
      </c>
      <c r="AE22" s="16" t="s">
        <v>34</v>
      </c>
      <c r="AF22" s="27">
        <v>0.25</v>
      </c>
    </row>
    <row r="23" spans="1:38" s="16" customFormat="1" ht="20.100000000000001" customHeight="1" x14ac:dyDescent="0.25">
      <c r="A23" s="16" t="s">
        <v>2</v>
      </c>
      <c r="B23" s="18">
        <v>2</v>
      </c>
      <c r="R23" s="32" t="s">
        <v>30</v>
      </c>
      <c r="S23" s="32"/>
      <c r="T23" s="32"/>
      <c r="U23" s="32"/>
      <c r="V23" s="33"/>
      <c r="W23" s="34"/>
      <c r="AB23" s="35" t="s">
        <v>35</v>
      </c>
      <c r="AC23" s="35"/>
      <c r="AD23" s="16">
        <v>44000</v>
      </c>
      <c r="AE23" s="16" t="s">
        <v>34</v>
      </c>
      <c r="AF23" s="27">
        <v>0.27</v>
      </c>
    </row>
    <row r="24" spans="1:38" s="16" customFormat="1" ht="20.100000000000001" customHeight="1" x14ac:dyDescent="0.25">
      <c r="A24" s="22" t="s">
        <v>10</v>
      </c>
      <c r="B24" s="36" t="str">
        <f>IFERROR(VLOOKUP(B23,'كود سائق -سيارة'!$D:$E,2,0),"")</f>
        <v>ع ع ح 2201</v>
      </c>
      <c r="C24" s="36"/>
      <c r="D24" s="36"/>
      <c r="E24" s="36"/>
    </row>
    <row r="25" spans="1:38" s="16" customFormat="1" ht="20.100000000000001" customHeight="1" x14ac:dyDescent="0.25">
      <c r="A25" s="29" t="s">
        <v>27</v>
      </c>
      <c r="B25" s="30">
        <f>IF(COLUMN()-1&gt;DAY(EOMONTH(DATE($L22,VLOOKUP($L21,$AK$1:$AL$12,2,0),1),0)),"",DATE($L22,VLOOKUP($L21,$AK$1:$AL$12,2,0),COLUMN()-1))</f>
        <v>45170</v>
      </c>
      <c r="C25" s="30">
        <f t="shared" ref="C25:AF25" si="24">IF(COLUMN()-1&gt;DAY(EOMONTH(DATE($L22,VLOOKUP($L21,$AK$1:$AL$12,2,0),1),0)),"",DATE($L22,VLOOKUP($L21,$AK$1:$AL$12,2,0),COLUMN()-1))</f>
        <v>45171</v>
      </c>
      <c r="D25" s="30">
        <f t="shared" si="24"/>
        <v>45172</v>
      </c>
      <c r="E25" s="30">
        <f t="shared" si="24"/>
        <v>45173</v>
      </c>
      <c r="F25" s="30">
        <f t="shared" si="24"/>
        <v>45174</v>
      </c>
      <c r="G25" s="30">
        <f t="shared" si="24"/>
        <v>45175</v>
      </c>
      <c r="H25" s="30">
        <f t="shared" si="24"/>
        <v>45176</v>
      </c>
      <c r="I25" s="30">
        <f t="shared" si="24"/>
        <v>45177</v>
      </c>
      <c r="J25" s="30">
        <f t="shared" si="24"/>
        <v>45178</v>
      </c>
      <c r="K25" s="30">
        <f t="shared" si="24"/>
        <v>45179</v>
      </c>
      <c r="L25" s="30">
        <f t="shared" si="24"/>
        <v>45180</v>
      </c>
      <c r="M25" s="30">
        <f t="shared" si="24"/>
        <v>45181</v>
      </c>
      <c r="N25" s="30">
        <f t="shared" si="24"/>
        <v>45182</v>
      </c>
      <c r="O25" s="30">
        <f t="shared" si="24"/>
        <v>45183</v>
      </c>
      <c r="P25" s="30">
        <f t="shared" si="24"/>
        <v>45184</v>
      </c>
      <c r="Q25" s="30">
        <f t="shared" si="24"/>
        <v>45185</v>
      </c>
      <c r="R25" s="30">
        <f t="shared" si="24"/>
        <v>45186</v>
      </c>
      <c r="S25" s="30">
        <f t="shared" si="24"/>
        <v>45187</v>
      </c>
      <c r="T25" s="30">
        <f t="shared" si="24"/>
        <v>45188</v>
      </c>
      <c r="U25" s="30">
        <f t="shared" si="24"/>
        <v>45189</v>
      </c>
      <c r="V25" s="30">
        <f t="shared" si="24"/>
        <v>45190</v>
      </c>
      <c r="W25" s="30">
        <f t="shared" si="24"/>
        <v>45191</v>
      </c>
      <c r="X25" s="30">
        <f t="shared" si="24"/>
        <v>45192</v>
      </c>
      <c r="Y25" s="30">
        <f t="shared" si="24"/>
        <v>45193</v>
      </c>
      <c r="Z25" s="30">
        <f t="shared" si="24"/>
        <v>45194</v>
      </c>
      <c r="AA25" s="30">
        <f t="shared" si="24"/>
        <v>45195</v>
      </c>
      <c r="AB25" s="30">
        <f t="shared" si="24"/>
        <v>45196</v>
      </c>
      <c r="AC25" s="30">
        <f t="shared" si="24"/>
        <v>45197</v>
      </c>
      <c r="AD25" s="30">
        <f t="shared" si="24"/>
        <v>45198</v>
      </c>
      <c r="AE25" s="30">
        <f t="shared" si="24"/>
        <v>45199</v>
      </c>
      <c r="AF25" s="30" t="str">
        <f t="shared" si="24"/>
        <v/>
      </c>
      <c r="AG25" s="37" t="s">
        <v>29</v>
      </c>
    </row>
    <row r="26" spans="1:38" s="16" customFormat="1" x14ac:dyDescent="0.25">
      <c r="A26" s="29" t="s">
        <v>28</v>
      </c>
      <c r="B26" s="24" t="str">
        <f>TEXT(B25,"ddd")</f>
        <v>الجمعة</v>
      </c>
      <c r="C26" s="24" t="str">
        <f t="shared" ref="C26:AF26" si="25">TEXT(C25,"ddd")</f>
        <v>السبت</v>
      </c>
      <c r="D26" s="24" t="str">
        <f t="shared" si="25"/>
        <v>الأحد</v>
      </c>
      <c r="E26" s="24" t="str">
        <f t="shared" si="25"/>
        <v>الإثنين</v>
      </c>
      <c r="F26" s="24" t="str">
        <f t="shared" si="25"/>
        <v>الثلاثاء</v>
      </c>
      <c r="G26" s="24" t="str">
        <f t="shared" si="25"/>
        <v>الأربعاء</v>
      </c>
      <c r="H26" s="24" t="str">
        <f t="shared" si="25"/>
        <v>الخميس</v>
      </c>
      <c r="I26" s="24" t="str">
        <f t="shared" si="25"/>
        <v>الجمعة</v>
      </c>
      <c r="J26" s="24" t="str">
        <f t="shared" si="25"/>
        <v>السبت</v>
      </c>
      <c r="K26" s="24" t="str">
        <f t="shared" si="25"/>
        <v>الأحد</v>
      </c>
      <c r="L26" s="24" t="str">
        <f t="shared" si="25"/>
        <v>الإثنين</v>
      </c>
      <c r="M26" s="24" t="str">
        <f t="shared" si="25"/>
        <v>الثلاثاء</v>
      </c>
      <c r="N26" s="24" t="str">
        <f t="shared" si="25"/>
        <v>الأربعاء</v>
      </c>
      <c r="O26" s="24" t="str">
        <f t="shared" si="25"/>
        <v>الخميس</v>
      </c>
      <c r="P26" s="24" t="str">
        <f t="shared" si="25"/>
        <v>الجمعة</v>
      </c>
      <c r="Q26" s="24" t="str">
        <f t="shared" si="25"/>
        <v>السبت</v>
      </c>
      <c r="R26" s="24" t="str">
        <f t="shared" si="25"/>
        <v>الأحد</v>
      </c>
      <c r="S26" s="24" t="str">
        <f t="shared" si="25"/>
        <v>الإثنين</v>
      </c>
      <c r="T26" s="24" t="str">
        <f t="shared" si="25"/>
        <v>الثلاثاء</v>
      </c>
      <c r="U26" s="24" t="str">
        <f t="shared" si="25"/>
        <v>الأربعاء</v>
      </c>
      <c r="V26" s="24" t="str">
        <f t="shared" si="25"/>
        <v>الخميس</v>
      </c>
      <c r="W26" s="24" t="str">
        <f t="shared" si="25"/>
        <v>الجمعة</v>
      </c>
      <c r="X26" s="24" t="str">
        <f t="shared" si="25"/>
        <v>السبت</v>
      </c>
      <c r="Y26" s="24" t="str">
        <f t="shared" si="25"/>
        <v>الأحد</v>
      </c>
      <c r="Z26" s="24" t="str">
        <f t="shared" si="25"/>
        <v>الإثنين</v>
      </c>
      <c r="AA26" s="24" t="str">
        <f t="shared" si="25"/>
        <v>الثلاثاء</v>
      </c>
      <c r="AB26" s="24" t="str">
        <f t="shared" si="25"/>
        <v>الأربعاء</v>
      </c>
      <c r="AC26" s="24" t="str">
        <f t="shared" si="25"/>
        <v>الخميس</v>
      </c>
      <c r="AD26" s="24" t="str">
        <f t="shared" si="25"/>
        <v>الجمعة</v>
      </c>
      <c r="AE26" s="24" t="str">
        <f t="shared" si="25"/>
        <v>السبت</v>
      </c>
      <c r="AF26" s="24" t="str">
        <f t="shared" si="25"/>
        <v/>
      </c>
      <c r="AG26" s="37"/>
    </row>
    <row r="27" spans="1:38" s="16" customFormat="1" ht="20.100000000000001" customHeight="1" x14ac:dyDescent="0.25">
      <c r="A27" s="29" t="s">
        <v>12</v>
      </c>
      <c r="B27" s="23">
        <v>0</v>
      </c>
      <c r="C27" s="23">
        <v>600</v>
      </c>
      <c r="D27" s="23">
        <v>980</v>
      </c>
      <c r="E27" s="23">
        <v>120</v>
      </c>
      <c r="F27" s="23">
        <v>300</v>
      </c>
      <c r="G27" s="23">
        <v>480</v>
      </c>
      <c r="H27" s="23">
        <v>950</v>
      </c>
      <c r="I27" s="23">
        <v>0</v>
      </c>
      <c r="J27" s="23">
        <v>1020</v>
      </c>
      <c r="K27" s="23">
        <v>1500</v>
      </c>
      <c r="L27" s="23">
        <v>500</v>
      </c>
      <c r="M27" s="23">
        <v>1300</v>
      </c>
      <c r="N27" s="23">
        <v>1050</v>
      </c>
      <c r="O27" s="23">
        <v>950</v>
      </c>
      <c r="P27" s="23">
        <v>0</v>
      </c>
      <c r="Q27" s="23">
        <v>150</v>
      </c>
      <c r="R27" s="23">
        <v>380</v>
      </c>
      <c r="S27" s="23">
        <v>0</v>
      </c>
      <c r="T27" s="23">
        <v>1400</v>
      </c>
      <c r="U27" s="23">
        <v>950</v>
      </c>
      <c r="V27" s="23">
        <v>1800</v>
      </c>
      <c r="W27" s="23">
        <v>280</v>
      </c>
      <c r="X27" s="23">
        <v>990</v>
      </c>
      <c r="Y27" s="23">
        <v>1500</v>
      </c>
      <c r="Z27" s="23">
        <v>0</v>
      </c>
      <c r="AA27" s="23">
        <v>2000</v>
      </c>
      <c r="AB27" s="23">
        <v>980</v>
      </c>
      <c r="AC27" s="23">
        <v>745</v>
      </c>
      <c r="AD27" s="23">
        <v>0</v>
      </c>
      <c r="AE27" s="23">
        <v>1500</v>
      </c>
      <c r="AF27" s="23"/>
      <c r="AG27" s="25">
        <f>SUM(B27:AF27)</f>
        <v>22425</v>
      </c>
    </row>
    <row r="28" spans="1:38" s="16" customFormat="1" ht="20.100000000000001" customHeight="1" x14ac:dyDescent="0.25">
      <c r="A28" s="31" t="s">
        <v>13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>
        <f>SUM(B28:AF28)</f>
        <v>0</v>
      </c>
      <c r="AK28" s="21"/>
      <c r="AL28" s="21"/>
    </row>
    <row r="29" spans="1:38" s="16" customFormat="1" ht="20.100000000000001" customHeight="1" x14ac:dyDescent="0.25"/>
    <row r="30" spans="1:38" s="16" customFormat="1" ht="20.100000000000001" customHeight="1" x14ac:dyDescent="0.25"/>
    <row r="31" spans="1:38" s="16" customFormat="1" ht="20.100000000000001" customHeight="1" x14ac:dyDescent="0.25">
      <c r="A31" s="16" t="s">
        <v>0</v>
      </c>
      <c r="B31" s="17">
        <v>4</v>
      </c>
      <c r="K31" s="19" t="s">
        <v>11</v>
      </c>
      <c r="L31" s="38" t="s">
        <v>23</v>
      </c>
      <c r="M31" s="38"/>
      <c r="R31" s="39" t="s">
        <v>31</v>
      </c>
      <c r="S31" s="39"/>
      <c r="T31" s="39"/>
      <c r="U31" s="39"/>
      <c r="V31" s="40">
        <f>AG37</f>
        <v>22425</v>
      </c>
      <c r="W31" s="41"/>
      <c r="AB31" s="35" t="s">
        <v>33</v>
      </c>
      <c r="AC31" s="35"/>
      <c r="AD31" s="16">
        <v>34500</v>
      </c>
      <c r="AE31" s="16" t="s">
        <v>34</v>
      </c>
      <c r="AF31" s="27">
        <v>0.2</v>
      </c>
    </row>
    <row r="32" spans="1:38" s="16" customFormat="1" ht="20.100000000000001" customHeight="1" x14ac:dyDescent="0.25">
      <c r="A32" s="16" t="s">
        <v>1</v>
      </c>
      <c r="B32" s="42" t="str">
        <f>IFERROR(VLOOKUP(B31,'كود سائق -سيارة'!$A:$B,2,0),"")</f>
        <v>احمد جمال</v>
      </c>
      <c r="C32" s="42"/>
      <c r="D32" s="42"/>
      <c r="E32" s="42"/>
      <c r="K32" s="20" t="s">
        <v>15</v>
      </c>
      <c r="L32" s="38">
        <v>2023</v>
      </c>
      <c r="M32" s="38"/>
      <c r="R32" s="39" t="s">
        <v>32</v>
      </c>
      <c r="S32" s="39"/>
      <c r="T32" s="39"/>
      <c r="U32" s="39"/>
      <c r="V32" s="40">
        <f>AG38</f>
        <v>0</v>
      </c>
      <c r="W32" s="41"/>
      <c r="AB32" s="35" t="s">
        <v>35</v>
      </c>
      <c r="AC32" s="35"/>
      <c r="AD32" s="16">
        <v>34500</v>
      </c>
      <c r="AE32" s="16" t="s">
        <v>34</v>
      </c>
      <c r="AF32" s="27">
        <v>0.25</v>
      </c>
    </row>
    <row r="33" spans="1:38" s="16" customFormat="1" ht="20.100000000000001" customHeight="1" x14ac:dyDescent="0.25">
      <c r="A33" s="16" t="s">
        <v>2</v>
      </c>
      <c r="B33" s="18">
        <v>2</v>
      </c>
      <c r="R33" s="32" t="s">
        <v>30</v>
      </c>
      <c r="S33" s="32"/>
      <c r="T33" s="32"/>
      <c r="U33" s="32"/>
      <c r="V33" s="33"/>
      <c r="W33" s="34"/>
      <c r="AB33" s="35" t="s">
        <v>35</v>
      </c>
      <c r="AC33" s="35"/>
      <c r="AD33" s="16">
        <v>44000</v>
      </c>
      <c r="AE33" s="16" t="s">
        <v>34</v>
      </c>
      <c r="AF33" s="27">
        <v>0.27</v>
      </c>
    </row>
    <row r="34" spans="1:38" s="16" customFormat="1" ht="20.100000000000001" customHeight="1" x14ac:dyDescent="0.25">
      <c r="A34" s="22" t="s">
        <v>10</v>
      </c>
      <c r="B34" s="36" t="str">
        <f>IFERROR(VLOOKUP(B33,'كود سائق -سيارة'!$D:$E,2,0),"")</f>
        <v>ع ع ح 2201</v>
      </c>
      <c r="C34" s="36"/>
      <c r="D34" s="36"/>
      <c r="E34" s="36"/>
    </row>
    <row r="35" spans="1:38" s="16" customFormat="1" ht="20.100000000000001" customHeight="1" x14ac:dyDescent="0.25">
      <c r="A35" s="29" t="s">
        <v>27</v>
      </c>
      <c r="B35" s="30">
        <f>IF(COLUMN()-1&gt;DAY(EOMONTH(DATE($L32,VLOOKUP($L31,$AK$1:$AL$12,2,0),1),0)),"",DATE($L32,VLOOKUP($L31,$AK$1:$AL$12,2,0),COLUMN()-1))</f>
        <v>45170</v>
      </c>
      <c r="C35" s="30">
        <f t="shared" ref="C35:AF35" si="26">IF(COLUMN()-1&gt;DAY(EOMONTH(DATE($L32,VLOOKUP($L31,$AK$1:$AL$12,2,0),1),0)),"",DATE($L32,VLOOKUP($L31,$AK$1:$AL$12,2,0),COLUMN()-1))</f>
        <v>45171</v>
      </c>
      <c r="D35" s="30">
        <f t="shared" si="26"/>
        <v>45172</v>
      </c>
      <c r="E35" s="30">
        <f t="shared" si="26"/>
        <v>45173</v>
      </c>
      <c r="F35" s="30">
        <f t="shared" si="26"/>
        <v>45174</v>
      </c>
      <c r="G35" s="30">
        <f t="shared" si="26"/>
        <v>45175</v>
      </c>
      <c r="H35" s="30">
        <f t="shared" si="26"/>
        <v>45176</v>
      </c>
      <c r="I35" s="30">
        <f t="shared" si="26"/>
        <v>45177</v>
      </c>
      <c r="J35" s="30">
        <f t="shared" si="26"/>
        <v>45178</v>
      </c>
      <c r="K35" s="30">
        <f t="shared" si="26"/>
        <v>45179</v>
      </c>
      <c r="L35" s="30">
        <f t="shared" si="26"/>
        <v>45180</v>
      </c>
      <c r="M35" s="30">
        <f t="shared" si="26"/>
        <v>45181</v>
      </c>
      <c r="N35" s="30">
        <f t="shared" si="26"/>
        <v>45182</v>
      </c>
      <c r="O35" s="30">
        <f t="shared" si="26"/>
        <v>45183</v>
      </c>
      <c r="P35" s="30">
        <f t="shared" si="26"/>
        <v>45184</v>
      </c>
      <c r="Q35" s="30">
        <f t="shared" si="26"/>
        <v>45185</v>
      </c>
      <c r="R35" s="30">
        <f t="shared" si="26"/>
        <v>45186</v>
      </c>
      <c r="S35" s="30">
        <f t="shared" si="26"/>
        <v>45187</v>
      </c>
      <c r="T35" s="30">
        <f t="shared" si="26"/>
        <v>45188</v>
      </c>
      <c r="U35" s="30">
        <f t="shared" si="26"/>
        <v>45189</v>
      </c>
      <c r="V35" s="30">
        <f t="shared" si="26"/>
        <v>45190</v>
      </c>
      <c r="W35" s="30">
        <f t="shared" si="26"/>
        <v>45191</v>
      </c>
      <c r="X35" s="30">
        <f t="shared" si="26"/>
        <v>45192</v>
      </c>
      <c r="Y35" s="30">
        <f t="shared" si="26"/>
        <v>45193</v>
      </c>
      <c r="Z35" s="30">
        <f t="shared" si="26"/>
        <v>45194</v>
      </c>
      <c r="AA35" s="30">
        <f t="shared" si="26"/>
        <v>45195</v>
      </c>
      <c r="AB35" s="30">
        <f t="shared" si="26"/>
        <v>45196</v>
      </c>
      <c r="AC35" s="30">
        <f t="shared" si="26"/>
        <v>45197</v>
      </c>
      <c r="AD35" s="30">
        <f t="shared" si="26"/>
        <v>45198</v>
      </c>
      <c r="AE35" s="30">
        <f t="shared" si="26"/>
        <v>45199</v>
      </c>
      <c r="AF35" s="30" t="str">
        <f t="shared" si="26"/>
        <v/>
      </c>
      <c r="AG35" s="37" t="s">
        <v>29</v>
      </c>
    </row>
    <row r="36" spans="1:38" s="16" customFormat="1" x14ac:dyDescent="0.25">
      <c r="A36" s="29" t="s">
        <v>28</v>
      </c>
      <c r="B36" s="24" t="str">
        <f>TEXT(B35,"ddd")</f>
        <v>الجمعة</v>
      </c>
      <c r="C36" s="24" t="str">
        <f t="shared" ref="C36:AF36" si="27">TEXT(C35,"ddd")</f>
        <v>السبت</v>
      </c>
      <c r="D36" s="24" t="str">
        <f t="shared" si="27"/>
        <v>الأحد</v>
      </c>
      <c r="E36" s="24" t="str">
        <f t="shared" si="27"/>
        <v>الإثنين</v>
      </c>
      <c r="F36" s="24" t="str">
        <f t="shared" si="27"/>
        <v>الثلاثاء</v>
      </c>
      <c r="G36" s="24" t="str">
        <f t="shared" si="27"/>
        <v>الأربعاء</v>
      </c>
      <c r="H36" s="24" t="str">
        <f t="shared" si="27"/>
        <v>الخميس</v>
      </c>
      <c r="I36" s="24" t="str">
        <f t="shared" si="27"/>
        <v>الجمعة</v>
      </c>
      <c r="J36" s="24" t="str">
        <f t="shared" si="27"/>
        <v>السبت</v>
      </c>
      <c r="K36" s="24" t="str">
        <f t="shared" si="27"/>
        <v>الأحد</v>
      </c>
      <c r="L36" s="24" t="str">
        <f t="shared" si="27"/>
        <v>الإثنين</v>
      </c>
      <c r="M36" s="24" t="str">
        <f t="shared" si="27"/>
        <v>الثلاثاء</v>
      </c>
      <c r="N36" s="24" t="str">
        <f t="shared" si="27"/>
        <v>الأربعاء</v>
      </c>
      <c r="O36" s="24" t="str">
        <f t="shared" si="27"/>
        <v>الخميس</v>
      </c>
      <c r="P36" s="24" t="str">
        <f t="shared" si="27"/>
        <v>الجمعة</v>
      </c>
      <c r="Q36" s="24" t="str">
        <f t="shared" si="27"/>
        <v>السبت</v>
      </c>
      <c r="R36" s="24" t="str">
        <f t="shared" si="27"/>
        <v>الأحد</v>
      </c>
      <c r="S36" s="24" t="str">
        <f t="shared" si="27"/>
        <v>الإثنين</v>
      </c>
      <c r="T36" s="24" t="str">
        <f t="shared" si="27"/>
        <v>الثلاثاء</v>
      </c>
      <c r="U36" s="24" t="str">
        <f t="shared" si="27"/>
        <v>الأربعاء</v>
      </c>
      <c r="V36" s="24" t="str">
        <f t="shared" si="27"/>
        <v>الخميس</v>
      </c>
      <c r="W36" s="24" t="str">
        <f t="shared" si="27"/>
        <v>الجمعة</v>
      </c>
      <c r="X36" s="24" t="str">
        <f t="shared" si="27"/>
        <v>السبت</v>
      </c>
      <c r="Y36" s="24" t="str">
        <f t="shared" si="27"/>
        <v>الأحد</v>
      </c>
      <c r="Z36" s="24" t="str">
        <f t="shared" si="27"/>
        <v>الإثنين</v>
      </c>
      <c r="AA36" s="24" t="str">
        <f t="shared" si="27"/>
        <v>الثلاثاء</v>
      </c>
      <c r="AB36" s="24" t="str">
        <f t="shared" si="27"/>
        <v>الأربعاء</v>
      </c>
      <c r="AC36" s="24" t="str">
        <f t="shared" si="27"/>
        <v>الخميس</v>
      </c>
      <c r="AD36" s="24" t="str">
        <f t="shared" si="27"/>
        <v>الجمعة</v>
      </c>
      <c r="AE36" s="24" t="str">
        <f t="shared" si="27"/>
        <v>السبت</v>
      </c>
      <c r="AF36" s="24" t="str">
        <f t="shared" si="27"/>
        <v/>
      </c>
      <c r="AG36" s="37"/>
    </row>
    <row r="37" spans="1:38" s="16" customFormat="1" ht="20.100000000000001" customHeight="1" x14ac:dyDescent="0.25">
      <c r="A37" s="29" t="s">
        <v>12</v>
      </c>
      <c r="B37" s="23">
        <v>0</v>
      </c>
      <c r="C37" s="23">
        <v>600</v>
      </c>
      <c r="D37" s="23">
        <v>980</v>
      </c>
      <c r="E37" s="23">
        <v>120</v>
      </c>
      <c r="F37" s="23">
        <v>300</v>
      </c>
      <c r="G37" s="23">
        <v>480</v>
      </c>
      <c r="H37" s="23">
        <v>950</v>
      </c>
      <c r="I37" s="23">
        <v>0</v>
      </c>
      <c r="J37" s="23">
        <v>1020</v>
      </c>
      <c r="K37" s="23">
        <v>1500</v>
      </c>
      <c r="L37" s="23">
        <v>500</v>
      </c>
      <c r="M37" s="23">
        <v>1300</v>
      </c>
      <c r="N37" s="23">
        <v>1050</v>
      </c>
      <c r="O37" s="23">
        <v>950</v>
      </c>
      <c r="P37" s="23">
        <v>0</v>
      </c>
      <c r="Q37" s="23">
        <v>150</v>
      </c>
      <c r="R37" s="23">
        <v>380</v>
      </c>
      <c r="S37" s="23">
        <v>0</v>
      </c>
      <c r="T37" s="23">
        <v>1400</v>
      </c>
      <c r="U37" s="23">
        <v>950</v>
      </c>
      <c r="V37" s="23">
        <v>1800</v>
      </c>
      <c r="W37" s="23">
        <v>280</v>
      </c>
      <c r="X37" s="23">
        <v>990</v>
      </c>
      <c r="Y37" s="23">
        <v>1500</v>
      </c>
      <c r="Z37" s="23">
        <v>0</v>
      </c>
      <c r="AA37" s="23">
        <v>2000</v>
      </c>
      <c r="AB37" s="23">
        <v>980</v>
      </c>
      <c r="AC37" s="23">
        <v>745</v>
      </c>
      <c r="AD37" s="23">
        <v>0</v>
      </c>
      <c r="AE37" s="23">
        <v>1500</v>
      </c>
      <c r="AF37" s="23"/>
      <c r="AG37" s="25">
        <f>SUM(B37:AF37)</f>
        <v>22425</v>
      </c>
    </row>
    <row r="38" spans="1:38" s="16" customFormat="1" ht="20.100000000000001" customHeight="1" x14ac:dyDescent="0.25">
      <c r="A38" s="31" t="s">
        <v>13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>
        <f>SUM(B38:AF38)</f>
        <v>0</v>
      </c>
      <c r="AK38" s="21"/>
      <c r="AL38" s="21"/>
    </row>
    <row r="39" spans="1:38" ht="20.100000000000001" customHeight="1" x14ac:dyDescent="0.25"/>
    <row r="40" spans="1:38" ht="20.100000000000001" customHeight="1" x14ac:dyDescent="0.25"/>
  </sheetData>
  <mergeCells count="56">
    <mergeCell ref="L1:M1"/>
    <mergeCell ref="L2:M2"/>
    <mergeCell ref="AG5:AG6"/>
    <mergeCell ref="V1:W1"/>
    <mergeCell ref="R1:U1"/>
    <mergeCell ref="R2:U2"/>
    <mergeCell ref="V2:W2"/>
    <mergeCell ref="R3:U3"/>
    <mergeCell ref="V3:W3"/>
    <mergeCell ref="AB1:AC1"/>
    <mergeCell ref="AB2:AC2"/>
    <mergeCell ref="AB3:AC3"/>
    <mergeCell ref="L11:M11"/>
    <mergeCell ref="R11:U11"/>
    <mergeCell ref="V11:W11"/>
    <mergeCell ref="AB11:AC11"/>
    <mergeCell ref="B2:E2"/>
    <mergeCell ref="B4:E4"/>
    <mergeCell ref="R13:U13"/>
    <mergeCell ref="V13:W13"/>
    <mergeCell ref="AB13:AC13"/>
    <mergeCell ref="B14:E14"/>
    <mergeCell ref="AG15:AG16"/>
    <mergeCell ref="R12:U12"/>
    <mergeCell ref="V12:W12"/>
    <mergeCell ref="AB12:AC12"/>
    <mergeCell ref="B12:E12"/>
    <mergeCell ref="L12:M12"/>
    <mergeCell ref="L21:M21"/>
    <mergeCell ref="R21:U21"/>
    <mergeCell ref="V21:W21"/>
    <mergeCell ref="AB21:AC21"/>
    <mergeCell ref="B22:E22"/>
    <mergeCell ref="L22:M22"/>
    <mergeCell ref="R22:U22"/>
    <mergeCell ref="V22:W22"/>
    <mergeCell ref="AB22:AC22"/>
    <mergeCell ref="R23:U23"/>
    <mergeCell ref="V23:W23"/>
    <mergeCell ref="AB23:AC23"/>
    <mergeCell ref="B24:E24"/>
    <mergeCell ref="AG25:AG26"/>
    <mergeCell ref="L31:M31"/>
    <mergeCell ref="R31:U31"/>
    <mergeCell ref="V31:W31"/>
    <mergeCell ref="AB31:AC31"/>
    <mergeCell ref="B32:E32"/>
    <mergeCell ref="L32:M32"/>
    <mergeCell ref="R32:U32"/>
    <mergeCell ref="V32:W32"/>
    <mergeCell ref="AB32:AC32"/>
    <mergeCell ref="R33:U33"/>
    <mergeCell ref="V33:W33"/>
    <mergeCell ref="AB33:AC33"/>
    <mergeCell ref="B34:E34"/>
    <mergeCell ref="AG35:AG36"/>
  </mergeCells>
  <conditionalFormatting sqref="B5:AF8">
    <cfRule type="cellIs" dxfId="13" priority="23" operator="equal">
      <formula>"الجمعة"</formula>
    </cfRule>
    <cfRule type="expression" dxfId="12" priority="24">
      <formula>B6="الجمعة"</formula>
    </cfRule>
  </conditionalFormatting>
  <conditionalFormatting sqref="B15:AF17">
    <cfRule type="cellIs" dxfId="11" priority="17" operator="equal">
      <formula>"الجمعة"</formula>
    </cfRule>
    <cfRule type="expression" dxfId="10" priority="18">
      <formula>B16="الجمعة"</formula>
    </cfRule>
  </conditionalFormatting>
  <conditionalFormatting sqref="B25:AF27">
    <cfRule type="cellIs" dxfId="9" priority="13" operator="equal">
      <formula>"الجمعة"</formula>
    </cfRule>
    <cfRule type="expression" dxfId="8" priority="14">
      <formula>B26="الجمعة"</formula>
    </cfRule>
  </conditionalFormatting>
  <conditionalFormatting sqref="B35:AF37">
    <cfRule type="cellIs" dxfId="7" priority="11" operator="equal">
      <formula>"الجمعة"</formula>
    </cfRule>
    <cfRule type="expression" dxfId="6" priority="12">
      <formula>B36="الجمعة"</formula>
    </cfRule>
  </conditionalFormatting>
  <conditionalFormatting sqref="B18:AF18">
    <cfRule type="cellIs" dxfId="5" priority="5" operator="equal">
      <formula>"الجمعة"</formula>
    </cfRule>
    <cfRule type="expression" dxfId="4" priority="6">
      <formula>B19="الجمعة"</formula>
    </cfRule>
  </conditionalFormatting>
  <conditionalFormatting sqref="B28:AF28">
    <cfRule type="cellIs" dxfId="3" priority="3" operator="equal">
      <formula>"الجمعة"</formula>
    </cfRule>
    <cfRule type="expression" dxfId="2" priority="4">
      <formula>B29="الجمعة"</formula>
    </cfRule>
  </conditionalFormatting>
  <conditionalFormatting sqref="B38:AF38">
    <cfRule type="cellIs" dxfId="1" priority="1" operator="equal">
      <formula>"الجمعة"</formula>
    </cfRule>
    <cfRule type="expression" dxfId="0" priority="2">
      <formula>B39="الجمعة"</formula>
    </cfRule>
  </conditionalFormatting>
  <dataValidations count="1">
    <dataValidation type="list" allowBlank="1" showInputMessage="1" showErrorMessage="1" sqref="L1:M1 L11:M11 L21:M21 L31:M31" xr:uid="{66073559-4414-4457-BAE0-A5F8E1090BD3}">
      <formula1>$AK$1:$AK$12</formula1>
    </dataValidation>
  </dataValidations>
  <printOptions horizontalCentered="1"/>
  <pageMargins left="0.11811023622047245" right="0.11811023622047245" top="0.15748031496062992" bottom="0.35433070866141736" header="0.11811023622047245" footer="0.11811023622047245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كود سائق -سيارة</vt:lpstr>
      <vt:lpstr>الشغل اليومي</vt:lpstr>
      <vt:lpstr>'الشغل اليومي'!Print_Area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el3afreet</dc:creator>
  <cp:lastModifiedBy>el3afreet</cp:lastModifiedBy>
  <cp:lastPrinted>2023-08-31T11:36:10Z</cp:lastPrinted>
  <dcterms:created xsi:type="dcterms:W3CDTF">2023-08-31T08:08:58Z</dcterms:created>
  <dcterms:modified xsi:type="dcterms:W3CDTF">2023-08-31T11:44:59Z</dcterms:modified>
</cp:coreProperties>
</file>