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ahmedsaad\Desktop\"/>
    </mc:Choice>
  </mc:AlternateContent>
  <xr:revisionPtr revIDLastSave="0" documentId="13_ncr:1_{552A563B-F54C-4111-82D1-F2C3077FA0BB}" xr6:coauthVersionLast="47" xr6:coauthVersionMax="47" xr10:uidLastSave="{00000000-0000-0000-0000-000000000000}"/>
  <bookViews>
    <workbookView xWindow="-120" yWindow="-120" windowWidth="25440" windowHeight="15390" xr2:uid="{00000000-000D-0000-FFFF-FFFF00000000}"/>
  </bookViews>
  <sheets>
    <sheet name="Sheet1" sheetId="1" r:id="rId1"/>
  </sheets>
  <externalReferences>
    <externalReference r:id="rId2"/>
  </externalReferences>
  <definedNames>
    <definedName name="نسبة_المبيعات" localSheetId="0">'[1]توزيعات نسبة الادارة للشركاء'!$C$8:$C$31</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1" l="1"/>
  <c r="F11" i="1"/>
  <c r="F10" i="1"/>
  <c r="F9" i="1"/>
  <c r="E9" i="1"/>
  <c r="C14" i="1"/>
  <c r="A13" i="1"/>
  <c r="E12" i="1"/>
  <c r="A12" i="1"/>
  <c r="E11" i="1"/>
  <c r="A11" i="1"/>
  <c r="E10" i="1"/>
  <c r="A10" i="1"/>
  <c r="A9" i="1"/>
  <c r="A8" i="1"/>
  <c r="D11" i="1"/>
  <c r="D13" i="1" l="1"/>
  <c r="D8" i="1"/>
  <c r="D9" i="1"/>
  <c r="D10" i="1"/>
  <c r="D12" i="1"/>
  <c r="E4" i="1"/>
  <c r="E8" i="1"/>
  <c r="E13" i="1" s="1"/>
  <c r="D14" i="1" l="1"/>
  <c r="F13" i="1"/>
  <c r="F14" i="1" s="1"/>
  <c r="D5" i="1" s="1"/>
  <c r="E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ahmedsaad</author>
  </authors>
  <commentList>
    <comment ref="F8" authorId="0" shapeId="0" xr:uid="{5EF7C3FD-F3DB-47B7-A0AE-FE2BA550F813}">
      <text>
        <r>
          <rPr>
            <b/>
            <sz val="9"/>
            <color indexed="81"/>
            <rFont val="Tahoma"/>
            <family val="2"/>
          </rPr>
          <t>ahmedsaad:
مبلغ ثابت لا يتغير شهريا</t>
        </r>
      </text>
    </comment>
  </commentList>
</comments>
</file>

<file path=xl/sharedStrings.xml><?xml version="1.0" encoding="utf-8"?>
<sst xmlns="http://schemas.openxmlformats.org/spreadsheetml/2006/main" count="15" uniqueCount="15">
  <si>
    <t>توزيعات مصروفات المركز الرئيسي</t>
  </si>
  <si>
    <t>الشهر</t>
  </si>
  <si>
    <t>الفرع</t>
  </si>
  <si>
    <t>نسبة التوزيع الجديدة</t>
  </si>
  <si>
    <t>المبلغ المحمل عليه بنسبة المبيعات</t>
  </si>
  <si>
    <t>مصروفات المركز الرئيسي</t>
  </si>
  <si>
    <t>الإجمالي</t>
  </si>
  <si>
    <t>القاهره</t>
  </si>
  <si>
    <t>الجيزة</t>
  </si>
  <si>
    <t>الإسكندرية</t>
  </si>
  <si>
    <t>المنوفيه</t>
  </si>
  <si>
    <t>أسيوط</t>
  </si>
  <si>
    <t>بنها</t>
  </si>
  <si>
    <t>صافي المصروفات بعد القاهره</t>
  </si>
  <si>
    <t>نسبة المبيعات الشهرية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</si>
</sst>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10B0000]d\ mmmm\ yyyy;@"/>
    <numFmt numFmtId="165" formatCode="0.000%"/>
    <numFmt numFmtId="166" formatCode="0.0000%"/>
  </numFmts>
  <fonts count="7" x14ac:knownFonts="1">
    <font>
      <sz val="11"/>
      <color theme="1"/>
      <name val="Calibri"/>
      <family val="2"/>
      <scheme val="minor"/>
    </font>
    <font>
      <sz val="11"/>
      <color theme="1"/>
      <name val="Calibri"/>
      <family val="2"/>
      <scheme val="minor"/>
    </font>
    <font>
      <b/>
      <sz val="12"/>
      <name val="Sakkal Majalla"/>
    </font>
    <font>
      <b/>
      <sz val="12"/>
      <name val="Calibri"/>
      <family val="2"/>
      <scheme val="minor"/>
    </font>
    <font>
      <b/>
      <sz val="9"/>
      <color indexed="81"/>
      <name val="Tahoma"/>
      <family val="2"/>
    </font>
    <font>
      <b/>
      <sz val="9"/>
      <name val="Calibri"/>
      <family val="2"/>
      <scheme val="minor"/>
    </font>
    <font>
      <b/>
      <sz val="8"/>
      <name val="Sakkal Majalla"/>
    </font>
  </fonts>
  <fills count="4">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s>
  <borders count="1">
    <border>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3">
    <xf numFmtId="0" fontId="0" fillId="0" borderId="0" xfId="0"/>
    <xf numFmtId="164" fontId="2" fillId="0" borderId="0" xfId="0" applyNumberFormat="1" applyFont="1" applyAlignment="1" applyProtection="1">
      <alignment horizontal="right"/>
      <protection hidden="1"/>
    </xf>
    <xf numFmtId="0" fontId="3" fillId="0" borderId="0" xfId="0" applyFont="1" applyAlignment="1" applyProtection="1">
      <alignment horizontal="right"/>
      <protection hidden="1"/>
    </xf>
    <xf numFmtId="0" fontId="2" fillId="0" borderId="0" xfId="0" applyFont="1" applyAlignment="1" applyProtection="1">
      <alignment horizontal="right"/>
      <protection hidden="1"/>
    </xf>
    <xf numFmtId="14" fontId="3" fillId="0" borderId="0" xfId="0" applyNumberFormat="1" applyFont="1" applyAlignment="1" applyProtection="1">
      <alignment horizontal="right" vertical="center"/>
      <protection hidden="1"/>
    </xf>
    <xf numFmtId="43" fontId="2" fillId="0" borderId="0" xfId="1" applyFont="1" applyAlignment="1" applyProtection="1">
      <alignment horizontal="right"/>
      <protection hidden="1"/>
    </xf>
    <xf numFmtId="43" fontId="2" fillId="2" borderId="0" xfId="1" applyFont="1" applyFill="1" applyBorder="1" applyAlignment="1" applyProtection="1">
      <alignment horizontal="right" vertical="center"/>
      <protection locked="0"/>
    </xf>
    <xf numFmtId="10" fontId="2" fillId="0" borderId="0" xfId="2" applyNumberFormat="1" applyFont="1" applyAlignment="1" applyProtection="1">
      <alignment horizontal="right"/>
      <protection hidden="1"/>
    </xf>
    <xf numFmtId="43" fontId="2" fillId="0" borderId="0" xfId="0" applyNumberFormat="1" applyFont="1" applyAlignment="1" applyProtection="1">
      <alignment horizontal="right" vertical="center"/>
      <protection hidden="1"/>
    </xf>
    <xf numFmtId="164" fontId="2" fillId="0" borderId="0" xfId="1" applyNumberFormat="1" applyFont="1" applyAlignment="1" applyProtection="1">
      <alignment horizontal="right" vertical="center" wrapText="1"/>
      <protection hidden="1"/>
    </xf>
    <xf numFmtId="164" fontId="2" fillId="0" borderId="0" xfId="0" applyNumberFormat="1" applyFont="1" applyAlignment="1" applyProtection="1">
      <alignment horizontal="right" vertical="center" readingOrder="2"/>
      <protection hidden="1"/>
    </xf>
    <xf numFmtId="0" fontId="2" fillId="0" borderId="0" xfId="0" applyFont="1" applyAlignment="1" applyProtection="1">
      <alignment horizontal="right" vertical="center" readingOrder="2"/>
      <protection hidden="1"/>
    </xf>
    <xf numFmtId="9" fontId="2" fillId="0" borderId="0" xfId="2" applyFont="1" applyAlignment="1" applyProtection="1">
      <alignment horizontal="right" vertical="center" readingOrder="2"/>
      <protection hidden="1"/>
    </xf>
    <xf numFmtId="165" fontId="2" fillId="0" borderId="0" xfId="2" applyNumberFormat="1" applyFont="1" applyAlignment="1" applyProtection="1">
      <alignment horizontal="right" vertical="center" readingOrder="2"/>
      <protection hidden="1"/>
    </xf>
    <xf numFmtId="43" fontId="2" fillId="0" borderId="0" xfId="1" applyFont="1" applyAlignment="1" applyProtection="1">
      <alignment horizontal="right" vertical="center" readingOrder="2"/>
      <protection locked="0"/>
    </xf>
    <xf numFmtId="43" fontId="2" fillId="0" borderId="0" xfId="0" applyNumberFormat="1" applyFont="1" applyAlignment="1" applyProtection="1">
      <alignment horizontal="right" vertical="center" readingOrder="2"/>
      <protection locked="0"/>
    </xf>
    <xf numFmtId="164" fontId="2" fillId="2" borderId="0" xfId="0" applyNumberFormat="1" applyFont="1" applyFill="1" applyAlignment="1" applyProtection="1">
      <alignment horizontal="right" vertical="center" readingOrder="2"/>
      <protection hidden="1"/>
    </xf>
    <xf numFmtId="0" fontId="2" fillId="2" borderId="0" xfId="0" applyFont="1" applyFill="1" applyAlignment="1" applyProtection="1">
      <alignment horizontal="right" vertical="center" readingOrder="2"/>
      <protection hidden="1"/>
    </xf>
    <xf numFmtId="166" fontId="2" fillId="2" borderId="0" xfId="2" applyNumberFormat="1" applyFont="1" applyFill="1" applyAlignment="1" applyProtection="1">
      <alignment horizontal="right" vertical="center" readingOrder="2"/>
      <protection locked="0"/>
    </xf>
    <xf numFmtId="43" fontId="2" fillId="2" borderId="0" xfId="1" applyFont="1" applyFill="1" applyAlignment="1" applyProtection="1">
      <alignment horizontal="right" vertical="center" readingOrder="2"/>
      <protection locked="0"/>
    </xf>
    <xf numFmtId="43" fontId="2" fillId="0" borderId="0" xfId="1" applyFont="1" applyAlignment="1" applyProtection="1">
      <alignment horizontal="center" vertical="center" wrapText="1"/>
      <protection hidden="1"/>
    </xf>
    <xf numFmtId="43" fontId="2" fillId="3" borderId="0" xfId="0" applyNumberFormat="1" applyFont="1" applyFill="1" applyAlignment="1" applyProtection="1">
      <alignment horizontal="right" vertical="center" readingOrder="2"/>
      <protection hidden="1"/>
    </xf>
    <xf numFmtId="165" fontId="2" fillId="3" borderId="0" xfId="2" applyNumberFormat="1" applyFont="1" applyFill="1" applyAlignment="1" applyProtection="1">
      <alignment horizontal="right" vertical="center" readingOrder="2"/>
      <protection locked="0"/>
    </xf>
    <xf numFmtId="9" fontId="2" fillId="3" borderId="0" xfId="2" applyFont="1" applyFill="1" applyAlignment="1" applyProtection="1">
      <alignment horizontal="right" vertical="center" readingOrder="2"/>
      <protection locked="0"/>
    </xf>
    <xf numFmtId="9" fontId="2" fillId="3" borderId="0" xfId="2" applyFont="1" applyFill="1" applyAlignment="1" applyProtection="1">
      <alignment horizontal="right" vertical="center"/>
      <protection hidden="1"/>
    </xf>
    <xf numFmtId="9" fontId="2" fillId="0" borderId="0" xfId="2" applyFont="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43" fontId="2" fillId="0" borderId="0" xfId="1" applyFont="1" applyFill="1" applyAlignment="1" applyProtection="1">
      <alignment horizontal="right"/>
      <protection hidden="1"/>
    </xf>
    <xf numFmtId="0" fontId="2" fillId="0" borderId="0" xfId="0" applyFont="1" applyFill="1" applyAlignment="1" applyProtection="1">
      <alignment horizontal="right"/>
      <protection hidden="1"/>
    </xf>
    <xf numFmtId="0" fontId="3" fillId="0" borderId="0" xfId="0" applyFont="1" applyFill="1" applyAlignment="1" applyProtection="1">
      <alignment horizontal="right"/>
      <protection hidden="1"/>
    </xf>
    <xf numFmtId="0" fontId="5" fillId="0" borderId="0" xfId="0" applyFont="1" applyAlignment="1" applyProtection="1">
      <alignment horizontal="right"/>
      <protection hidden="1"/>
    </xf>
    <xf numFmtId="0" fontId="6" fillId="0" borderId="0" xfId="0" applyFont="1" applyAlignment="1" applyProtection="1">
      <alignment horizontal="right"/>
      <protection hidden="1"/>
    </xf>
    <xf numFmtId="166" fontId="2" fillId="3" borderId="0" xfId="2" applyNumberFormat="1" applyFont="1" applyFill="1" applyAlignment="1" applyProtection="1">
      <alignment horizontal="right" vertical="center" readingOrder="2"/>
      <protection locked="0"/>
    </xf>
  </cellXfs>
  <cellStyles count="3">
    <cellStyle name="Comma" xfId="1" builtinId="3"/>
    <cellStyle name="Normal" xfId="0" builtinId="0"/>
    <cellStyle name="Percent" xfId="2" builtinId="5"/>
  </cellStyles>
  <dxfs count="10">
    <dxf>
      <font>
        <color rgb="FF9C0006"/>
      </font>
      <fill>
        <patternFill>
          <bgColor rgb="FFFFC7CE"/>
        </patternFill>
      </fill>
    </dxf>
    <dxf>
      <font>
        <color rgb="FF006100"/>
      </font>
      <fill>
        <patternFill>
          <bgColor rgb="FFC6EFCE"/>
        </patternFill>
      </fill>
    </dxf>
    <dxf>
      <font>
        <b/>
        <i val="0"/>
        <strike val="0"/>
        <condense val="0"/>
        <extend val="0"/>
        <outline val="0"/>
        <shadow val="0"/>
        <u val="none"/>
        <vertAlign val="baseline"/>
        <sz val="12"/>
        <color auto="1"/>
        <name val="Sakkal Majalla"/>
        <scheme val="none"/>
      </font>
      <alignment horizontal="right" vertical="center" textRotation="0" wrapText="0" indent="0" justifyLastLine="0" shrinkToFit="0" readingOrder="2"/>
      <protection locked="0" hidden="0"/>
    </dxf>
    <dxf>
      <font>
        <b/>
        <strike val="0"/>
        <outline val="0"/>
        <shadow val="0"/>
        <u val="none"/>
        <vertAlign val="baseline"/>
        <sz val="12"/>
        <color auto="1"/>
        <name val="Sakkal Majalla"/>
        <scheme val="none"/>
      </font>
      <alignment horizontal="right" vertical="center" textRotation="0" wrapText="0" indent="0" justifyLastLine="0" shrinkToFit="0" readingOrder="2"/>
      <protection locked="1" hidden="1"/>
    </dxf>
    <dxf>
      <font>
        <b/>
        <i val="0"/>
        <strike val="0"/>
        <condense val="0"/>
        <extend val="0"/>
        <outline val="0"/>
        <shadow val="0"/>
        <u val="none"/>
        <vertAlign val="baseline"/>
        <sz val="12"/>
        <color auto="1"/>
        <name val="Sakkal Majalla"/>
        <scheme val="none"/>
      </font>
      <alignment horizontal="right" vertical="center" textRotation="0" wrapText="1" indent="0" justifyLastLine="0" shrinkToFit="0" readingOrder="0"/>
      <protection locked="1" hidden="1"/>
    </dxf>
    <dxf>
      <font>
        <b/>
        <i val="0"/>
        <strike val="0"/>
        <condense val="0"/>
        <extend val="0"/>
        <outline val="0"/>
        <shadow val="0"/>
        <u val="none"/>
        <vertAlign val="baseline"/>
        <sz val="12"/>
        <color auto="1"/>
        <name val="Sakkal Majalla"/>
        <scheme val="none"/>
      </font>
      <numFmt numFmtId="35" formatCode="_(* #,##0.00_);_(* \(#,##0.00\);_(* &quot;-&quot;??_);_(@_)"/>
      <alignment horizontal="right" vertical="center" textRotation="0" wrapText="0" indent="0" justifyLastLine="0" shrinkToFit="0" readingOrder="2"/>
      <protection locked="1" hidden="1"/>
    </dxf>
    <dxf>
      <font>
        <b/>
        <i val="0"/>
        <strike val="0"/>
        <condense val="0"/>
        <extend val="0"/>
        <outline val="0"/>
        <shadow val="0"/>
        <u val="none"/>
        <vertAlign val="baseline"/>
        <sz val="12"/>
        <color auto="1"/>
        <name val="Sakkal Majalla"/>
        <scheme val="none"/>
      </font>
      <alignment horizontal="right" vertical="center" textRotation="0" wrapText="0" indent="0" justifyLastLine="0" shrinkToFit="0" readingOrder="2"/>
      <protection locked="1" hidden="1"/>
    </dxf>
    <dxf>
      <font>
        <b/>
        <i val="0"/>
        <strike val="0"/>
        <condense val="0"/>
        <extend val="0"/>
        <outline val="0"/>
        <shadow val="0"/>
        <u val="none"/>
        <vertAlign val="baseline"/>
        <sz val="12"/>
        <color auto="1"/>
        <name val="Sakkal Majalla"/>
        <scheme val="none"/>
      </font>
      <numFmt numFmtId="13" formatCode="0%"/>
      <alignment horizontal="right" vertical="center" textRotation="0" wrapText="0" indent="0" justifyLastLine="0" shrinkToFit="0" readingOrder="2"/>
      <protection locked="1" hidden="1"/>
    </dxf>
    <dxf>
      <font>
        <b/>
        <i val="0"/>
        <strike val="0"/>
        <condense val="0"/>
        <extend val="0"/>
        <outline val="0"/>
        <shadow val="0"/>
        <u val="none"/>
        <vertAlign val="baseline"/>
        <sz val="12"/>
        <color auto="1"/>
        <name val="Sakkal Majalla"/>
        <scheme val="none"/>
      </font>
      <alignment horizontal="right" vertical="center" textRotation="0" wrapText="0" indent="0" justifyLastLine="0" shrinkToFit="0" readingOrder="2"/>
      <protection locked="1" hidden="1"/>
    </dxf>
    <dxf>
      <font>
        <b/>
        <strike val="0"/>
        <outline val="0"/>
        <shadow val="0"/>
        <u val="none"/>
        <vertAlign val="baseline"/>
        <sz val="12"/>
        <color auto="1"/>
        <name val="Sakkal Majalla"/>
        <scheme val="none"/>
      </font>
      <numFmt numFmtId="164" formatCode="[$-10B0000]d\ mmmm\ yyyy;@"/>
      <alignment horizontal="right" vertical="center" textRotation="0" wrapText="0" indent="0" justifyLastLine="0" shrinkToFit="0" readingOrder="2"/>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265043</xdr:colOff>
      <xdr:row>0</xdr:row>
      <xdr:rowOff>207065</xdr:rowOff>
    </xdr:from>
    <xdr:to>
      <xdr:col>9</xdr:col>
      <xdr:colOff>124238</xdr:colOff>
      <xdr:row>5</xdr:row>
      <xdr:rowOff>173935</xdr:rowOff>
    </xdr:to>
    <xdr:sp macro="" textlink="">
      <xdr:nvSpPr>
        <xdr:cNvPr id="3" name="TextBox 2">
          <a:extLst>
            <a:ext uri="{FF2B5EF4-FFF2-40B4-BE49-F238E27FC236}">
              <a16:creationId xmlns:a16="http://schemas.microsoft.com/office/drawing/2014/main" id="{3A932ECD-B1D3-4D37-9E14-1889894291BF}"/>
            </a:ext>
          </a:extLst>
        </xdr:cNvPr>
        <xdr:cNvSpPr txBox="1"/>
      </xdr:nvSpPr>
      <xdr:spPr>
        <a:xfrm>
          <a:off x="10036326849" y="207065"/>
          <a:ext cx="3313043" cy="116784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rtl="1"/>
          <a:r>
            <a:rPr lang="ar-EG" sz="1400"/>
            <a:t>المطلوب معادلة ايجاد نسبة التوزيع الجديده</a:t>
          </a:r>
          <a:r>
            <a:rPr lang="ar-EG" sz="1400" baseline="0"/>
            <a:t> في العمود </a:t>
          </a:r>
          <a:r>
            <a:rPr lang="en-US" sz="1400" baseline="0"/>
            <a:t>E</a:t>
          </a:r>
          <a:r>
            <a:rPr lang="ar-EG" sz="1400" baseline="0"/>
            <a:t> بعد فصل القاهره و توزيع مصروف ثابت لها كل شهر دون النظر الي نسبة مبيعاتها مع العلم ان المعادلة الموجودة في الشيت غير شاملة فرع القاهره حيث ان الاجمالي غير شامل نسبة القاهره في العمود </a:t>
          </a:r>
          <a:r>
            <a:rPr lang="en-US" sz="1400" baseline="0"/>
            <a:t>E</a:t>
          </a:r>
          <a:r>
            <a:rPr lang="ar-EG" sz="1400" baseline="0"/>
            <a:t> </a:t>
          </a:r>
          <a:endParaRPr lang="en-US"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1575;&#1604;&#1578;&#1602;&#1601;&#1610;&#1604;%20&#1575;&#1604;&#1588;&#1607;&#1585;&#1610;\&#1610;&#1608;&#1604;&#1610;&#1608;%202023\&#1575;&#1604;&#1610;&#1608;&#1605;&#1610;&#1577;%20&#1575;&#1604;&#1593;&#1575;&#1605;&#1577;\&#1575;&#1604;&#1610;&#1608;&#1605;&#1610;&#1577;%20&#1575;&#1604;&#1593;&#1575;&#1605;&#1577;%20&#1608;%20&#1575;&#1604;&#1602;&#1608;&#1575;&#1574;&#1605;%20&#1575;&#1604;&#1606;&#1607;&#1575;&#1574;&#1610;&#1577;%20&#1588;&#1607;&#1585;%20&#1610;&#1608;&#1604;&#1610;&#1608;%20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ميزان المراجعه (2)"/>
      <sheetName val="فروق ميزان الواحه"/>
      <sheetName val=" شجرة الحسابات EGY "/>
      <sheetName val="الحسابات في اليوميات"/>
      <sheetName val="اليومية_العامه"/>
      <sheetName val="تقرير المركز المالي 2023"/>
      <sheetName val="ميزان المراجعه"/>
      <sheetName val="ق.دخل"/>
      <sheetName val="مصروفات المركز الرئيسي"/>
      <sheetName val="مقارنة مصروفات المركز الرئيسي"/>
      <sheetName val="توزيعات نسبة الادارة للشركاء"/>
      <sheetName val="ق.دخل (متوقعه)"/>
    </sheetNames>
    <definedNames>
      <definedName name="Graphic5_Click"/>
    </definedNames>
    <sheetDataSet>
      <sheetData sheetId="0" refreshError="1"/>
      <sheetData sheetId="1" refreshError="1"/>
      <sheetData sheetId="2" refreshError="1"/>
      <sheetData sheetId="3">
        <row r="2">
          <cell r="N2">
            <v>45291</v>
          </cell>
        </row>
      </sheetData>
      <sheetData sheetId="4"/>
      <sheetData sheetId="5" refreshError="1"/>
      <sheetData sheetId="6" refreshError="1"/>
      <sheetData sheetId="7" refreshError="1"/>
      <sheetData sheetId="8" refreshError="1"/>
      <sheetData sheetId="9" refreshError="1"/>
      <sheetData sheetId="10">
        <row r="8">
          <cell r="C8">
            <v>0.23350000000000001</v>
          </cell>
        </row>
        <row r="9">
          <cell r="C9">
            <v>0.30159999999999998</v>
          </cell>
        </row>
        <row r="10">
          <cell r="C10">
            <v>0.20169999999999999</v>
          </cell>
        </row>
        <row r="11">
          <cell r="C11">
            <v>0.1043</v>
          </cell>
        </row>
        <row r="12">
          <cell r="C12">
            <v>7.3899999999999993E-2</v>
          </cell>
        </row>
        <row r="13">
          <cell r="C13">
            <v>8.4900000000000003E-2</v>
          </cell>
        </row>
        <row r="14">
          <cell r="C14">
            <v>0.18679999999999999</v>
          </cell>
        </row>
        <row r="15">
          <cell r="C15">
            <v>0.3105</v>
          </cell>
        </row>
        <row r="16">
          <cell r="C16">
            <v>0.17660000000000001</v>
          </cell>
        </row>
        <row r="17">
          <cell r="C17">
            <v>0.1193</v>
          </cell>
        </row>
        <row r="18">
          <cell r="C18">
            <v>7.2599999999999998E-2</v>
          </cell>
        </row>
        <row r="19">
          <cell r="C19">
            <v>0.13420000000000001</v>
          </cell>
        </row>
        <row r="20">
          <cell r="C20">
            <v>0.2034</v>
          </cell>
        </row>
        <row r="21">
          <cell r="C21">
            <v>0.36580000000000001</v>
          </cell>
        </row>
        <row r="22">
          <cell r="C22">
            <v>0.18429999999999999</v>
          </cell>
        </row>
        <row r="23">
          <cell r="C23">
            <v>0.1074</v>
          </cell>
        </row>
        <row r="24">
          <cell r="C24">
            <v>0</v>
          </cell>
        </row>
        <row r="25">
          <cell r="C25">
            <v>0.13919999999999999</v>
          </cell>
        </row>
        <row r="26">
          <cell r="C26">
            <v>0.19270000000000001</v>
          </cell>
        </row>
        <row r="27">
          <cell r="C27">
            <v>0.3458</v>
          </cell>
        </row>
        <row r="28">
          <cell r="C28">
            <v>0.1777</v>
          </cell>
        </row>
        <row r="29">
          <cell r="C29">
            <v>0.14660000000000001</v>
          </cell>
        </row>
        <row r="30">
          <cell r="C30">
            <v>0</v>
          </cell>
        </row>
        <row r="31">
          <cell r="C31">
            <v>0.13730000000000001</v>
          </cell>
        </row>
      </sheetData>
      <sheetData sheetId="1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99EE53-9D7D-4FE1-BC68-D2A34B9C9965}" name="Table7" displayName="Table7" ref="A7:F14" totalsRowShown="0" headerRowDxfId="4" dataDxfId="3" headerRowCellStyle="Comma">
  <autoFilter ref="A7:F14" xr:uid="{1299EE53-9D7D-4FE1-BC68-D2A34B9C9965}"/>
  <tableColumns count="6">
    <tableColumn id="6" xr3:uid="{6DB08312-6933-40BF-A228-83EB80746C21}" name="الشهر" dataDxfId="9">
      <calculatedColumnFormula>$D$3</calculatedColumnFormula>
    </tableColumn>
    <tableColumn id="1" xr3:uid="{8894AD22-586E-4287-B24F-428E1490E6CF}" name="الفرع" dataDxfId="8"/>
    <tableColumn id="2" xr3:uid="{1B4F97F9-44B8-4E8D-BDEB-FD9137CEF169}" name="نسبة المبيعات الشهرية" dataDxfId="7" dataCellStyle="Percent">
      <calculatedColumnFormula>SUMIFS(نسبة_المبيعات,[1]!Table9[الشهر],Table7[[#This Row],[الشهر]],[1]!Table9[الفرع],Table7[[#This Row],[الفرع]])</calculatedColumnFormula>
    </tableColumn>
    <tableColumn id="4" xr3:uid="{96DB22CA-9214-411E-BB9C-8D0CBE8066B6}" name="المبلغ المحمل عليه بنسبة المبيعات" dataDxfId="2" dataCellStyle="Comma"/>
    <tableColumn id="3" xr3:uid="{FED536D3-58E7-461F-A9FE-03AF2CC55A2D}" name="نسبة التوزيع الجديدة" dataDxfId="6" dataCellStyle="Percent"/>
    <tableColumn id="5" xr3:uid="{1BB99A6B-E0BB-4748-968C-9256562F8D63}" name="مصروفات المركز الرئيسي" dataDxfId="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
  <sheetViews>
    <sheetView showGridLines="0" rightToLeft="1" tabSelected="1" view="pageBreakPreview" zoomScale="115" zoomScaleNormal="100" zoomScaleSheetLayoutView="115" workbookViewId="0">
      <pane ySplit="14" topLeftCell="A15" activePane="bottomLeft" state="frozen"/>
      <selection pane="bottomLeft" activeCell="F10" sqref="F10"/>
    </sheetView>
  </sheetViews>
  <sheetFormatPr defaultRowHeight="15" x14ac:dyDescent="0.25"/>
  <cols>
    <col min="1" max="1" width="20.28515625" bestFit="1" customWidth="1"/>
    <col min="2" max="2" width="16.140625" bestFit="1" customWidth="1"/>
    <col min="3" max="3" width="14.140625" bestFit="1" customWidth="1"/>
    <col min="4" max="4" width="16.140625" bestFit="1" customWidth="1"/>
    <col min="5" max="5" width="18.140625" bestFit="1" customWidth="1"/>
    <col min="6" max="6" width="17.28515625" bestFit="1" customWidth="1"/>
    <col min="7" max="7" width="16.140625" bestFit="1" customWidth="1"/>
  </cols>
  <sheetData>
    <row r="1" spans="1:6" ht="18.75" x14ac:dyDescent="0.45">
      <c r="A1" s="1"/>
      <c r="B1" s="27"/>
      <c r="C1" s="28"/>
      <c r="D1" s="29"/>
      <c r="E1" s="28"/>
      <c r="F1" s="2"/>
    </row>
    <row r="2" spans="1:6" ht="18.75" x14ac:dyDescent="0.45">
      <c r="A2" s="1"/>
      <c r="B2" s="2"/>
      <c r="C2" s="3"/>
      <c r="F2" s="2"/>
    </row>
    <row r="3" spans="1:6" ht="18.75" x14ac:dyDescent="0.45">
      <c r="A3" s="1"/>
      <c r="B3" s="2"/>
      <c r="C3" s="2"/>
      <c r="D3" s="4">
        <v>45169</v>
      </c>
      <c r="E3" s="30" t="s">
        <v>13</v>
      </c>
      <c r="F3" s="2"/>
    </row>
    <row r="4" spans="1:6" ht="18.75" x14ac:dyDescent="0.45">
      <c r="A4" s="1"/>
      <c r="C4" s="31" t="s">
        <v>0</v>
      </c>
      <c r="D4" s="6">
        <v>625645.82999999996</v>
      </c>
      <c r="E4" s="6">
        <f>D4-F8</f>
        <v>555645.82999999996</v>
      </c>
      <c r="F4" s="3"/>
    </row>
    <row r="5" spans="1:6" ht="18.75" x14ac:dyDescent="0.45">
      <c r="A5" s="1"/>
      <c r="B5" s="3"/>
      <c r="C5" s="7"/>
      <c r="D5" s="8">
        <f>D4-F14</f>
        <v>0</v>
      </c>
    </row>
    <row r="6" spans="1:6" ht="18.75" x14ac:dyDescent="0.45">
      <c r="A6" s="1"/>
      <c r="B6" s="5"/>
      <c r="C6" s="3"/>
      <c r="D6" s="5"/>
      <c r="E6" s="3"/>
      <c r="F6" s="3"/>
    </row>
    <row r="7" spans="1:6" ht="56.25" x14ac:dyDescent="0.25">
      <c r="A7" s="9" t="s">
        <v>1</v>
      </c>
      <c r="B7" s="26" t="s">
        <v>2</v>
      </c>
      <c r="C7" s="25" t="s">
        <v>14</v>
      </c>
      <c r="D7" s="20" t="s">
        <v>4</v>
      </c>
      <c r="E7" s="24" t="s">
        <v>3</v>
      </c>
      <c r="F7" s="20" t="s">
        <v>5</v>
      </c>
    </row>
    <row r="8" spans="1:6" ht="18.75" x14ac:dyDescent="0.25">
      <c r="A8" s="10">
        <f>$D$3</f>
        <v>45169</v>
      </c>
      <c r="B8" s="11" t="s">
        <v>7</v>
      </c>
      <c r="C8" s="12">
        <v>0.2</v>
      </c>
      <c r="D8" s="14">
        <f>$D$4*Table7[[#This Row],[نسبة المبيعات الشهرية]]</f>
        <v>125129.166</v>
      </c>
      <c r="E8" s="13">
        <f>Table7[[#This Row],[مصروفات المركز الرئيسي]]/D4</f>
        <v>0.11188438673042862</v>
      </c>
      <c r="F8" s="21">
        <v>70000</v>
      </c>
    </row>
    <row r="9" spans="1:6" ht="18.75" x14ac:dyDescent="0.25">
      <c r="A9" s="10">
        <f>$D$3</f>
        <v>45169</v>
      </c>
      <c r="B9" s="11" t="s">
        <v>8</v>
      </c>
      <c r="C9" s="12">
        <v>0.34</v>
      </c>
      <c r="D9" s="14">
        <f>$D$4*Table7[[#This Row],[نسبة المبيعات الشهرية]]</f>
        <v>212719.5822</v>
      </c>
      <c r="E9" s="22">
        <f>C9/(SUM($C$9:$C$13))</f>
        <v>0.42499999999999999</v>
      </c>
      <c r="F9" s="15">
        <f>($E$4)*Table7[[#This Row],[نسبة التوزيع الجديدة]]</f>
        <v>236149.47774999996</v>
      </c>
    </row>
    <row r="10" spans="1:6" ht="18.75" x14ac:dyDescent="0.25">
      <c r="A10" s="10">
        <f>$D$3</f>
        <v>45169</v>
      </c>
      <c r="B10" s="11" t="s">
        <v>9</v>
      </c>
      <c r="C10" s="12">
        <v>0.18</v>
      </c>
      <c r="D10" s="14">
        <f>$D$4*Table7[[#This Row],[نسبة المبيعات الشهرية]]</f>
        <v>112616.24939999999</v>
      </c>
      <c r="E10" s="22">
        <f t="shared" ref="E10:E12" si="0">C10/(SUM($C$9:$C$13))</f>
        <v>0.22499999999999998</v>
      </c>
      <c r="F10" s="15">
        <f>($E$4)*Table7[[#This Row],[نسبة التوزيع الجديدة]]</f>
        <v>125020.31174999998</v>
      </c>
    </row>
    <row r="11" spans="1:6" ht="18.75" x14ac:dyDescent="0.25">
      <c r="A11" s="10">
        <f>$D$3</f>
        <v>45169</v>
      </c>
      <c r="B11" s="11" t="s">
        <v>10</v>
      </c>
      <c r="C11" s="12">
        <v>0.14000000000000001</v>
      </c>
      <c r="D11" s="14">
        <f>$D$4*Table7[[#This Row],[نسبة المبيعات الشهرية]]</f>
        <v>87590.416200000007</v>
      </c>
      <c r="E11" s="22">
        <f t="shared" si="0"/>
        <v>0.17500000000000002</v>
      </c>
      <c r="F11" s="15">
        <f>($E$4)*Table7[[#This Row],[نسبة التوزيع الجديدة]]</f>
        <v>97238.020250000001</v>
      </c>
    </row>
    <row r="12" spans="1:6" ht="18.75" x14ac:dyDescent="0.25">
      <c r="A12" s="10">
        <f>$D$3</f>
        <v>45169</v>
      </c>
      <c r="B12" s="11" t="s">
        <v>11</v>
      </c>
      <c r="C12" s="12">
        <v>0.14000000000000001</v>
      </c>
      <c r="D12" s="14">
        <f>$D$4*Table7[[#This Row],[نسبة المبيعات الشهرية]]</f>
        <v>87590.416200000007</v>
      </c>
      <c r="E12" s="22">
        <f t="shared" si="0"/>
        <v>0.17500000000000002</v>
      </c>
      <c r="F12" s="15">
        <f>($E$4)*Table7[[#This Row],[نسبة التوزيع الجديدة]]</f>
        <v>97238.020250000001</v>
      </c>
    </row>
    <row r="13" spans="1:6" ht="18.75" x14ac:dyDescent="0.25">
      <c r="A13" s="10">
        <f>$D$3</f>
        <v>45169</v>
      </c>
      <c r="B13" s="11" t="s">
        <v>12</v>
      </c>
      <c r="C13" s="12">
        <v>0</v>
      </c>
      <c r="D13" s="14">
        <f>$D$4*Table7[[#This Row],[نسبة المبيعات الشهرية]]</f>
        <v>0</v>
      </c>
      <c r="E13" s="23">
        <f>Table7[[#This Row],[نسبة المبيعات الشهرية]]/($C$14-$E$8)</f>
        <v>0</v>
      </c>
      <c r="F13" s="15">
        <f>($D$4-$F$8)*Table7[[#This Row],[نسبة التوزيع الجديدة]]</f>
        <v>0</v>
      </c>
    </row>
    <row r="14" spans="1:6" ht="18.75" x14ac:dyDescent="0.25">
      <c r="A14" s="16" t="s">
        <v>6</v>
      </c>
      <c r="B14" s="17"/>
      <c r="C14" s="18">
        <f>SUBTOTAL(109,C8:C13)</f>
        <v>1</v>
      </c>
      <c r="D14" s="19">
        <f>SUM(D8:D13)</f>
        <v>625645.82999999996</v>
      </c>
      <c r="E14" s="32">
        <f>SUM(E9:E13)</f>
        <v>1</v>
      </c>
      <c r="F14" s="19">
        <f>SUM(F8:F13)</f>
        <v>625645.83000000007</v>
      </c>
    </row>
  </sheetData>
  <conditionalFormatting sqref="D5">
    <cfRule type="cellIs" dxfId="1" priority="1" operator="equal">
      <formula>0</formula>
    </cfRule>
    <cfRule type="cellIs" dxfId="0" priority="2" operator="lessThan">
      <formula>0</formula>
    </cfRule>
  </conditionalFormatting>
  <pageMargins left="0.7" right="0.7" top="0.75" bottom="0.75" header="0.3" footer="0.3"/>
  <pageSetup paperSize="9" scale="74" orientation="portrait" verticalDpi="0" r:id="rId1"/>
  <ignoredErrors>
    <ignoredError sqref="C8:C13" calculatedColumn="1"/>
  </ignoredErrors>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ahmedsaad</cp:lastModifiedBy>
  <dcterms:created xsi:type="dcterms:W3CDTF">2015-06-05T18:17:20Z</dcterms:created>
  <dcterms:modified xsi:type="dcterms:W3CDTF">2023-09-18T09:37:39Z</dcterms:modified>
</cp:coreProperties>
</file>