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nli\Desktop\"/>
    </mc:Choice>
  </mc:AlternateContent>
  <xr:revisionPtr revIDLastSave="0" documentId="13_ncr:1_{E3A01FF0-FA47-4B62-8D07-3F6E7F4CA3D9}" xr6:coauthVersionLast="36" xr6:coauthVersionMax="36" xr10:uidLastSave="{00000000-0000-0000-0000-000000000000}"/>
  <bookViews>
    <workbookView xWindow="0" yWindow="0" windowWidth="28800" windowHeight="11925" activeTab="2" xr2:uid="{89D475E0-F887-47C8-B5FE-31F038585729}"/>
  </bookViews>
  <sheets>
    <sheet name="Rolling Forecast" sheetId="1" r:id="rId1"/>
    <sheet name="Sheet3" sheetId="7" r:id="rId2"/>
    <sheet name="OCTOBER-2023" sheetId="5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5" l="1"/>
  <c r="F5" i="5" s="1"/>
  <c r="E7" i="5" l="1"/>
  <c r="F7" i="5" s="1"/>
  <c r="E11" i="5"/>
  <c r="F11" i="5" s="1"/>
  <c r="E10" i="5"/>
  <c r="F10" i="5" s="1"/>
  <c r="E9" i="5"/>
  <c r="F9" i="5" s="1"/>
  <c r="E8" i="5"/>
  <c r="F8" i="5" s="1"/>
  <c r="E6" i="5"/>
  <c r="F6" i="5" s="1"/>
  <c r="E4" i="5"/>
  <c r="F4" i="5" s="1"/>
  <c r="E3" i="5"/>
  <c r="F3" i="5" s="1"/>
  <c r="D4" i="7"/>
  <c r="D5" i="7"/>
  <c r="D6" i="7"/>
  <c r="D7" i="7"/>
  <c r="D8" i="7"/>
  <c r="D9" i="7"/>
  <c r="D10" i="7"/>
  <c r="D11" i="7"/>
  <c r="D3" i="7"/>
  <c r="E4" i="7"/>
  <c r="F4" i="7"/>
  <c r="G4" i="7"/>
  <c r="H4" i="7"/>
  <c r="E5" i="7"/>
  <c r="F5" i="7"/>
  <c r="G5" i="7"/>
  <c r="H5" i="7"/>
  <c r="E6" i="7"/>
  <c r="F6" i="7"/>
  <c r="G6" i="7"/>
  <c r="H6" i="7"/>
  <c r="E7" i="7"/>
  <c r="F7" i="7"/>
  <c r="G7" i="7"/>
  <c r="H7" i="7"/>
  <c r="E8" i="7"/>
  <c r="F8" i="7"/>
  <c r="G8" i="7"/>
  <c r="H8" i="7"/>
  <c r="E9" i="7"/>
  <c r="F9" i="7"/>
  <c r="G9" i="7"/>
  <c r="H9" i="7"/>
  <c r="E10" i="7"/>
  <c r="F10" i="7"/>
  <c r="G10" i="7"/>
  <c r="H10" i="7"/>
  <c r="E11" i="7"/>
  <c r="F11" i="7"/>
  <c r="G11" i="7"/>
  <c r="H11" i="7"/>
  <c r="H3" i="7"/>
  <c r="G3" i="7"/>
  <c r="F3" i="7"/>
  <c r="E3" i="7"/>
  <c r="K14" i="1" l="1"/>
  <c r="K34" i="1"/>
  <c r="CF59" i="1" l="1"/>
  <c r="CE59" i="1"/>
  <c r="CA59" i="1"/>
  <c r="BZ59" i="1"/>
  <c r="BV59" i="1"/>
  <c r="BU59" i="1"/>
  <c r="BQ59" i="1"/>
  <c r="BP59" i="1"/>
  <c r="BL59" i="1"/>
  <c r="BK59" i="1"/>
  <c r="BG59" i="1"/>
  <c r="BF59" i="1"/>
  <c r="BB59" i="1"/>
  <c r="BA59" i="1"/>
  <c r="AW59" i="1"/>
  <c r="AV59" i="1"/>
  <c r="AR59" i="1"/>
  <c r="AQ59" i="1"/>
  <c r="AM59" i="1"/>
  <c r="AL59" i="1"/>
  <c r="AH59" i="1"/>
  <c r="AG59" i="1"/>
  <c r="AC59" i="1"/>
  <c r="AB59" i="1"/>
  <c r="W59" i="1"/>
  <c r="S59" i="1"/>
  <c r="R59" i="1"/>
  <c r="N59" i="1"/>
  <c r="M59" i="1"/>
  <c r="I59" i="1"/>
  <c r="H59" i="1"/>
  <c r="F59" i="1"/>
  <c r="CF58" i="1"/>
  <c r="CE58" i="1"/>
  <c r="CA58" i="1"/>
  <c r="BZ58" i="1"/>
  <c r="BV58" i="1"/>
  <c r="BU58" i="1"/>
  <c r="BQ58" i="1"/>
  <c r="BP58" i="1"/>
  <c r="BL58" i="1"/>
  <c r="BK58" i="1"/>
  <c r="BG58" i="1"/>
  <c r="BF58" i="1"/>
  <c r="BB58" i="1"/>
  <c r="BA58" i="1"/>
  <c r="AW58" i="1"/>
  <c r="AV58" i="1"/>
  <c r="AR58" i="1"/>
  <c r="AQ58" i="1"/>
  <c r="AM58" i="1"/>
  <c r="AL58" i="1"/>
  <c r="AH58" i="1"/>
  <c r="AG58" i="1"/>
  <c r="AC58" i="1"/>
  <c r="AB58" i="1"/>
  <c r="W58" i="1"/>
  <c r="S58" i="1"/>
  <c r="R58" i="1"/>
  <c r="N58" i="1"/>
  <c r="M58" i="1"/>
  <c r="J58" i="1"/>
  <c r="I58" i="1"/>
  <c r="H58" i="1"/>
  <c r="F58" i="1"/>
  <c r="CF57" i="1"/>
  <c r="CE57" i="1"/>
  <c r="CA57" i="1"/>
  <c r="BZ57" i="1"/>
  <c r="BV57" i="1"/>
  <c r="BU57" i="1"/>
  <c r="BQ57" i="1"/>
  <c r="BP57" i="1"/>
  <c r="BL57" i="1"/>
  <c r="BK57" i="1"/>
  <c r="BG57" i="1"/>
  <c r="BF57" i="1"/>
  <c r="BB57" i="1"/>
  <c r="BA57" i="1"/>
  <c r="AW57" i="1"/>
  <c r="AV57" i="1"/>
  <c r="AR57" i="1"/>
  <c r="AQ57" i="1"/>
  <c r="AM57" i="1"/>
  <c r="AL57" i="1"/>
  <c r="AH57" i="1"/>
  <c r="AG57" i="1"/>
  <c r="AB57" i="1"/>
  <c r="W57" i="1"/>
  <c r="R57" i="1"/>
  <c r="M57" i="1"/>
  <c r="I57" i="1"/>
  <c r="H57" i="1"/>
  <c r="F57" i="1"/>
  <c r="CF56" i="1"/>
  <c r="CE56" i="1"/>
  <c r="CA56" i="1"/>
  <c r="BZ56" i="1"/>
  <c r="BV56" i="1"/>
  <c r="BU56" i="1"/>
  <c r="BQ56" i="1"/>
  <c r="BP56" i="1"/>
  <c r="BL56" i="1"/>
  <c r="BK56" i="1"/>
  <c r="BG56" i="1"/>
  <c r="BF56" i="1"/>
  <c r="BB56" i="1"/>
  <c r="BA56" i="1"/>
  <c r="AW56" i="1"/>
  <c r="AV56" i="1"/>
  <c r="AR56" i="1"/>
  <c r="AQ56" i="1"/>
  <c r="AM56" i="1"/>
  <c r="AL56" i="1"/>
  <c r="AH56" i="1"/>
  <c r="AG56" i="1"/>
  <c r="AC56" i="1"/>
  <c r="AB56" i="1"/>
  <c r="X56" i="1"/>
  <c r="W56" i="1"/>
  <c r="S56" i="1"/>
  <c r="R56" i="1"/>
  <c r="N56" i="1"/>
  <c r="M56" i="1"/>
  <c r="J56" i="1"/>
  <c r="I56" i="1"/>
  <c r="H56" i="1"/>
  <c r="F56" i="1"/>
  <c r="CF55" i="1"/>
  <c r="CE55" i="1"/>
  <c r="CA55" i="1"/>
  <c r="BZ55" i="1"/>
  <c r="BV55" i="1"/>
  <c r="BU55" i="1"/>
  <c r="BQ55" i="1"/>
  <c r="BP55" i="1"/>
  <c r="BL55" i="1"/>
  <c r="BK55" i="1"/>
  <c r="BG55" i="1"/>
  <c r="BF55" i="1"/>
  <c r="BB55" i="1"/>
  <c r="BA55" i="1"/>
  <c r="AW55" i="1"/>
  <c r="AV55" i="1"/>
  <c r="AR55" i="1"/>
  <c r="AQ55" i="1"/>
  <c r="AM55" i="1"/>
  <c r="AL55" i="1"/>
  <c r="AH55" i="1"/>
  <c r="AG55" i="1"/>
  <c r="AC55" i="1"/>
  <c r="AB55" i="1"/>
  <c r="X55" i="1"/>
  <c r="W55" i="1"/>
  <c r="S55" i="1"/>
  <c r="R55" i="1"/>
  <c r="N55" i="1"/>
  <c r="M55" i="1"/>
  <c r="J55" i="1"/>
  <c r="I55" i="1"/>
  <c r="H55" i="1"/>
  <c r="F55" i="1"/>
  <c r="CF54" i="1"/>
  <c r="CE54" i="1"/>
  <c r="CA54" i="1"/>
  <c r="BZ54" i="1"/>
  <c r="BV54" i="1"/>
  <c r="BU54" i="1"/>
  <c r="BQ54" i="1"/>
  <c r="BP54" i="1"/>
  <c r="BL54" i="1"/>
  <c r="BK54" i="1"/>
  <c r="BG54" i="1"/>
  <c r="BF54" i="1"/>
  <c r="BB54" i="1"/>
  <c r="BA54" i="1"/>
  <c r="AW54" i="1"/>
  <c r="AV54" i="1"/>
  <c r="AR54" i="1"/>
  <c r="AQ54" i="1"/>
  <c r="AM54" i="1"/>
  <c r="AL54" i="1"/>
  <c r="AH54" i="1"/>
  <c r="AG54" i="1"/>
  <c r="AC54" i="1"/>
  <c r="AB54" i="1"/>
  <c r="X54" i="1"/>
  <c r="W54" i="1"/>
  <c r="S54" i="1"/>
  <c r="R54" i="1"/>
  <c r="N54" i="1"/>
  <c r="M54" i="1"/>
  <c r="J54" i="1"/>
  <c r="I54" i="1"/>
  <c r="H54" i="1"/>
  <c r="F54" i="1"/>
  <c r="CF53" i="1"/>
  <c r="CE53" i="1"/>
  <c r="CA53" i="1"/>
  <c r="BZ53" i="1"/>
  <c r="BV53" i="1"/>
  <c r="BU53" i="1"/>
  <c r="BQ53" i="1"/>
  <c r="BP53" i="1"/>
  <c r="BL53" i="1"/>
  <c r="BK53" i="1"/>
  <c r="BG53" i="1"/>
  <c r="BF53" i="1"/>
  <c r="BB53" i="1"/>
  <c r="BA53" i="1"/>
  <c r="AW53" i="1"/>
  <c r="AV53" i="1"/>
  <c r="AR53" i="1"/>
  <c r="AQ53" i="1"/>
  <c r="AM53" i="1"/>
  <c r="AL53" i="1"/>
  <c r="AH53" i="1"/>
  <c r="AG53" i="1"/>
  <c r="AC53" i="1"/>
  <c r="AB53" i="1"/>
  <c r="X53" i="1"/>
  <c r="W53" i="1"/>
  <c r="S53" i="1"/>
  <c r="R53" i="1"/>
  <c r="N53" i="1"/>
  <c r="M53" i="1"/>
  <c r="J53" i="1"/>
  <c r="I53" i="1"/>
  <c r="H53" i="1"/>
  <c r="F53" i="1"/>
  <c r="CF52" i="1"/>
  <c r="CE52" i="1"/>
  <c r="CA52" i="1"/>
  <c r="BZ52" i="1"/>
  <c r="BV52" i="1"/>
  <c r="BU52" i="1"/>
  <c r="BQ52" i="1"/>
  <c r="BP52" i="1"/>
  <c r="BL52" i="1"/>
  <c r="BK52" i="1"/>
  <c r="BG52" i="1"/>
  <c r="BF52" i="1"/>
  <c r="BB52" i="1"/>
  <c r="BA52" i="1"/>
  <c r="AW52" i="1"/>
  <c r="AV52" i="1"/>
  <c r="AR52" i="1"/>
  <c r="AQ52" i="1"/>
  <c r="AM52" i="1"/>
  <c r="AL52" i="1"/>
  <c r="AH52" i="1"/>
  <c r="AG52" i="1"/>
  <c r="AB52" i="1"/>
  <c r="W52" i="1"/>
  <c r="R52" i="1"/>
  <c r="M52" i="1"/>
  <c r="J52" i="1"/>
  <c r="H52" i="1"/>
  <c r="F52" i="1"/>
  <c r="CF51" i="1"/>
  <c r="CE51" i="1"/>
  <c r="CA51" i="1"/>
  <c r="BZ51" i="1"/>
  <c r="BV51" i="1"/>
  <c r="BU51" i="1"/>
  <c r="BQ51" i="1"/>
  <c r="BP51" i="1"/>
  <c r="BL51" i="1"/>
  <c r="BK51" i="1"/>
  <c r="BG51" i="1"/>
  <c r="BF51" i="1"/>
  <c r="BB51" i="1"/>
  <c r="BA51" i="1"/>
  <c r="AW51" i="1"/>
  <c r="AV51" i="1"/>
  <c r="AR51" i="1"/>
  <c r="AQ51" i="1"/>
  <c r="AM51" i="1"/>
  <c r="AL51" i="1"/>
  <c r="AH51" i="1"/>
  <c r="AG51" i="1"/>
  <c r="AB51" i="1"/>
  <c r="W51" i="1"/>
  <c r="R51" i="1"/>
  <c r="M51" i="1"/>
  <c r="I51" i="1"/>
  <c r="H51" i="1"/>
  <c r="F51" i="1"/>
  <c r="CD49" i="1"/>
  <c r="BY49" i="1"/>
  <c r="BT49" i="1"/>
  <c r="BO49" i="1"/>
  <c r="BJ49" i="1"/>
  <c r="BE49" i="1"/>
  <c r="AZ49" i="1"/>
  <c r="AU49" i="1"/>
  <c r="AP49" i="1"/>
  <c r="AK49" i="1"/>
  <c r="AF49" i="1"/>
  <c r="AA49" i="1"/>
  <c r="V49" i="1"/>
  <c r="Q49" i="1"/>
  <c r="L49" i="1"/>
  <c r="J49" i="1"/>
  <c r="CD48" i="1"/>
  <c r="BY48" i="1"/>
  <c r="BT48" i="1"/>
  <c r="BO48" i="1"/>
  <c r="BJ48" i="1"/>
  <c r="BE48" i="1"/>
  <c r="AZ48" i="1"/>
  <c r="AU48" i="1"/>
  <c r="AP48" i="1"/>
  <c r="AK48" i="1"/>
  <c r="AF48" i="1"/>
  <c r="AC48" i="1"/>
  <c r="AA48" i="1"/>
  <c r="X48" i="1"/>
  <c r="V48" i="1"/>
  <c r="S48" i="1"/>
  <c r="Q48" i="1"/>
  <c r="N48" i="1"/>
  <c r="L48" i="1"/>
  <c r="J48" i="1"/>
  <c r="K48" i="1" s="1"/>
  <c r="CD47" i="1"/>
  <c r="BY47" i="1"/>
  <c r="BT47" i="1"/>
  <c r="BO47" i="1"/>
  <c r="BJ47" i="1"/>
  <c r="BE47" i="1"/>
  <c r="AZ47" i="1"/>
  <c r="AU47" i="1"/>
  <c r="AP47" i="1"/>
  <c r="AK47" i="1"/>
  <c r="AF47" i="1"/>
  <c r="AC47" i="1"/>
  <c r="AC51" i="1" s="1"/>
  <c r="AA47" i="1"/>
  <c r="X47" i="1"/>
  <c r="X51" i="1" s="1"/>
  <c r="V47" i="1"/>
  <c r="S47" i="1"/>
  <c r="S51" i="1" s="1"/>
  <c r="Q47" i="1"/>
  <c r="N47" i="1"/>
  <c r="O47" i="1" s="1"/>
  <c r="L47" i="1"/>
  <c r="J47" i="1"/>
  <c r="K47" i="1" s="1"/>
  <c r="CD45" i="1"/>
  <c r="BY45" i="1"/>
  <c r="BT45" i="1"/>
  <c r="BO45" i="1"/>
  <c r="BJ45" i="1"/>
  <c r="BE45" i="1"/>
  <c r="AZ45" i="1"/>
  <c r="AU45" i="1"/>
  <c r="AP45" i="1"/>
  <c r="AK45" i="1"/>
  <c r="AF45" i="1"/>
  <c r="AC45" i="1"/>
  <c r="AC57" i="1" s="1"/>
  <c r="AA45" i="1"/>
  <c r="X45" i="1"/>
  <c r="X57" i="1" s="1"/>
  <c r="V45" i="1"/>
  <c r="S45" i="1"/>
  <c r="S57" i="1" s="1"/>
  <c r="Q45" i="1"/>
  <c r="N45" i="1"/>
  <c r="O45" i="1" s="1"/>
  <c r="L45" i="1"/>
  <c r="K45" i="1"/>
  <c r="CD44" i="1"/>
  <c r="BY44" i="1"/>
  <c r="BT44" i="1"/>
  <c r="BO44" i="1"/>
  <c r="BJ44" i="1"/>
  <c r="BE44" i="1"/>
  <c r="AZ44" i="1"/>
  <c r="AU44" i="1"/>
  <c r="AP44" i="1"/>
  <c r="AK44" i="1"/>
  <c r="AF44" i="1"/>
  <c r="AA44" i="1"/>
  <c r="V44" i="1"/>
  <c r="Q44" i="1"/>
  <c r="P44" i="1"/>
  <c r="O44" i="1"/>
  <c r="T44" i="1" s="1"/>
  <c r="Y44" i="1" s="1"/>
  <c r="Z44" i="1" s="1"/>
  <c r="L44" i="1"/>
  <c r="K44" i="1"/>
  <c r="CD42" i="1"/>
  <c r="BY42" i="1"/>
  <c r="BY58" i="1" s="1"/>
  <c r="BT42" i="1"/>
  <c r="BT58" i="1" s="1"/>
  <c r="BO42" i="1"/>
  <c r="BJ42" i="1"/>
  <c r="BE42" i="1"/>
  <c r="AZ42" i="1"/>
  <c r="AU42" i="1"/>
  <c r="AP42" i="1"/>
  <c r="AK42" i="1"/>
  <c r="AF42" i="1"/>
  <c r="AA42" i="1"/>
  <c r="X42" i="1"/>
  <c r="X58" i="1" s="1"/>
  <c r="V42" i="1"/>
  <c r="Q42" i="1"/>
  <c r="P42" i="1"/>
  <c r="O42" i="1"/>
  <c r="L42" i="1"/>
  <c r="L58" i="1" s="1"/>
  <c r="K42" i="1"/>
  <c r="CD41" i="1"/>
  <c r="BY41" i="1"/>
  <c r="BT41" i="1"/>
  <c r="BO41" i="1"/>
  <c r="BJ41" i="1"/>
  <c r="BE41" i="1"/>
  <c r="AZ41" i="1"/>
  <c r="AU41" i="1"/>
  <c r="AP41" i="1"/>
  <c r="AK41" i="1"/>
  <c r="AF41" i="1"/>
  <c r="AA41" i="1"/>
  <c r="V41" i="1"/>
  <c r="T41" i="1"/>
  <c r="Y41" i="1" s="1"/>
  <c r="Q41" i="1"/>
  <c r="O41" i="1"/>
  <c r="P41" i="1" s="1"/>
  <c r="L41" i="1"/>
  <c r="K41" i="1"/>
  <c r="CD40" i="1"/>
  <c r="BY40" i="1"/>
  <c r="BT40" i="1"/>
  <c r="BO40" i="1"/>
  <c r="BJ40" i="1"/>
  <c r="BE40" i="1"/>
  <c r="AZ40" i="1"/>
  <c r="AU40" i="1"/>
  <c r="AP40" i="1"/>
  <c r="AK40" i="1"/>
  <c r="AF40" i="1"/>
  <c r="AA40" i="1"/>
  <c r="V40" i="1"/>
  <c r="Q40" i="1"/>
  <c r="O40" i="1"/>
  <c r="P40" i="1" s="1"/>
  <c r="L40" i="1"/>
  <c r="K40" i="1"/>
  <c r="CD38" i="1"/>
  <c r="BY38" i="1"/>
  <c r="BT38" i="1"/>
  <c r="BO38" i="1"/>
  <c r="BJ38" i="1"/>
  <c r="BE38" i="1"/>
  <c r="AZ38" i="1"/>
  <c r="AU38" i="1"/>
  <c r="AP38" i="1"/>
  <c r="AK38" i="1"/>
  <c r="AF38" i="1"/>
  <c r="AA38" i="1"/>
  <c r="V38" i="1"/>
  <c r="Q38" i="1"/>
  <c r="O38" i="1"/>
  <c r="T38" i="1" s="1"/>
  <c r="U38" i="1" s="1"/>
  <c r="L38" i="1"/>
  <c r="K38" i="1"/>
  <c r="CD37" i="1"/>
  <c r="BY37" i="1"/>
  <c r="BT37" i="1"/>
  <c r="BO37" i="1"/>
  <c r="BJ37" i="1"/>
  <c r="BE37" i="1"/>
  <c r="AZ37" i="1"/>
  <c r="AU37" i="1"/>
  <c r="AP37" i="1"/>
  <c r="AK37" i="1"/>
  <c r="AF37" i="1"/>
  <c r="AA37" i="1"/>
  <c r="Y37" i="1"/>
  <c r="V37" i="1"/>
  <c r="T37" i="1"/>
  <c r="U37" i="1" s="1"/>
  <c r="Q37" i="1"/>
  <c r="P37" i="1"/>
  <c r="O37" i="1"/>
  <c r="L37" i="1"/>
  <c r="K37" i="1"/>
  <c r="CD36" i="1"/>
  <c r="BY36" i="1"/>
  <c r="BT36" i="1"/>
  <c r="BO36" i="1"/>
  <c r="BJ36" i="1"/>
  <c r="BE36" i="1"/>
  <c r="AZ36" i="1"/>
  <c r="AU36" i="1"/>
  <c r="AP36" i="1"/>
  <c r="AK36" i="1"/>
  <c r="AF36" i="1"/>
  <c r="AA36" i="1"/>
  <c r="V36" i="1"/>
  <c r="Q36" i="1"/>
  <c r="O36" i="1"/>
  <c r="T36" i="1" s="1"/>
  <c r="L36" i="1"/>
  <c r="K36" i="1"/>
  <c r="CD35" i="1"/>
  <c r="BY35" i="1"/>
  <c r="BT35" i="1"/>
  <c r="BO35" i="1"/>
  <c r="BJ35" i="1"/>
  <c r="BE35" i="1"/>
  <c r="AZ35" i="1"/>
  <c r="AU35" i="1"/>
  <c r="AP35" i="1"/>
  <c r="AK35" i="1"/>
  <c r="AF35" i="1"/>
  <c r="AA35" i="1"/>
  <c r="V35" i="1"/>
  <c r="Q35" i="1"/>
  <c r="O35" i="1"/>
  <c r="L35" i="1"/>
  <c r="K35" i="1"/>
  <c r="CD34" i="1"/>
  <c r="BY34" i="1"/>
  <c r="BT34" i="1"/>
  <c r="BO34" i="1"/>
  <c r="BJ34" i="1"/>
  <c r="BE34" i="1"/>
  <c r="AZ34" i="1"/>
  <c r="AU34" i="1"/>
  <c r="AP34" i="1"/>
  <c r="AK34" i="1"/>
  <c r="AF34" i="1"/>
  <c r="AA34" i="1"/>
  <c r="V34" i="1"/>
  <c r="Q34" i="1"/>
  <c r="O34" i="1"/>
  <c r="L34" i="1"/>
  <c r="CD33" i="1"/>
  <c r="BY33" i="1"/>
  <c r="BT33" i="1"/>
  <c r="BO33" i="1"/>
  <c r="BJ33" i="1"/>
  <c r="BE33" i="1"/>
  <c r="AZ33" i="1"/>
  <c r="AU33" i="1"/>
  <c r="AP33" i="1"/>
  <c r="AK33" i="1"/>
  <c r="AF33" i="1"/>
  <c r="AA33" i="1"/>
  <c r="V33" i="1"/>
  <c r="Q33" i="1"/>
  <c r="O33" i="1"/>
  <c r="P33" i="1" s="1"/>
  <c r="L33" i="1"/>
  <c r="K33" i="1"/>
  <c r="CD31" i="1"/>
  <c r="BY31" i="1"/>
  <c r="BT31" i="1"/>
  <c r="BO31" i="1"/>
  <c r="BJ31" i="1"/>
  <c r="BE31" i="1"/>
  <c r="AZ31" i="1"/>
  <c r="AU31" i="1"/>
  <c r="AP31" i="1"/>
  <c r="AK31" i="1"/>
  <c r="AF31" i="1"/>
  <c r="AA31" i="1"/>
  <c r="V31" i="1"/>
  <c r="Q31" i="1"/>
  <c r="O31" i="1"/>
  <c r="T31" i="1" s="1"/>
  <c r="U31" i="1" s="1"/>
  <c r="L31" i="1"/>
  <c r="K31" i="1"/>
  <c r="CD30" i="1"/>
  <c r="BY30" i="1"/>
  <c r="BT30" i="1"/>
  <c r="BO30" i="1"/>
  <c r="BJ30" i="1"/>
  <c r="BE30" i="1"/>
  <c r="AZ30" i="1"/>
  <c r="AU30" i="1"/>
  <c r="AP30" i="1"/>
  <c r="AK30" i="1"/>
  <c r="AF30" i="1"/>
  <c r="AA30" i="1"/>
  <c r="V30" i="1"/>
  <c r="Q30" i="1"/>
  <c r="O30" i="1"/>
  <c r="L30" i="1"/>
  <c r="K30" i="1"/>
  <c r="CD29" i="1"/>
  <c r="BY29" i="1"/>
  <c r="BT29" i="1"/>
  <c r="BO29" i="1"/>
  <c r="BO55" i="1" s="1"/>
  <c r="BJ29" i="1"/>
  <c r="BJ55" i="1" s="1"/>
  <c r="BE29" i="1"/>
  <c r="BE55" i="1" s="1"/>
  <c r="AZ29" i="1"/>
  <c r="AZ55" i="1" s="1"/>
  <c r="AU29" i="1"/>
  <c r="AP29" i="1"/>
  <c r="AK29" i="1"/>
  <c r="AK55" i="1" s="1"/>
  <c r="AF29" i="1"/>
  <c r="AF55" i="1" s="1"/>
  <c r="AA29" i="1"/>
  <c r="AA55" i="1" s="1"/>
  <c r="V29" i="1"/>
  <c r="V55" i="1" s="1"/>
  <c r="Q29" i="1"/>
  <c r="Q55" i="1" s="1"/>
  <c r="O29" i="1"/>
  <c r="L29" i="1"/>
  <c r="K29" i="1"/>
  <c r="CD28" i="1"/>
  <c r="BY28" i="1"/>
  <c r="BT28" i="1"/>
  <c r="BO28" i="1"/>
  <c r="BJ28" i="1"/>
  <c r="BE28" i="1"/>
  <c r="AZ28" i="1"/>
  <c r="AU28" i="1"/>
  <c r="AP28" i="1"/>
  <c r="AK28" i="1"/>
  <c r="AF28" i="1"/>
  <c r="AA28" i="1"/>
  <c r="V28" i="1"/>
  <c r="Q28" i="1"/>
  <c r="O28" i="1"/>
  <c r="L28" i="1"/>
  <c r="K28" i="1"/>
  <c r="CD27" i="1"/>
  <c r="BY27" i="1"/>
  <c r="BT27" i="1"/>
  <c r="BO27" i="1"/>
  <c r="BJ27" i="1"/>
  <c r="BE27" i="1"/>
  <c r="AZ27" i="1"/>
  <c r="AU27" i="1"/>
  <c r="AP27" i="1"/>
  <c r="AK27" i="1"/>
  <c r="AF27" i="1"/>
  <c r="AA27" i="1"/>
  <c r="V27" i="1"/>
  <c r="Q27" i="1"/>
  <c r="O27" i="1"/>
  <c r="T27" i="1" s="1"/>
  <c r="U27" i="1" s="1"/>
  <c r="L27" i="1"/>
  <c r="K27" i="1"/>
  <c r="CD26" i="1"/>
  <c r="BY26" i="1"/>
  <c r="BT26" i="1"/>
  <c r="BO26" i="1"/>
  <c r="BJ26" i="1"/>
  <c r="BE26" i="1"/>
  <c r="AZ26" i="1"/>
  <c r="AU26" i="1"/>
  <c r="AP26" i="1"/>
  <c r="AK26" i="1"/>
  <c r="AF26" i="1"/>
  <c r="AA26" i="1"/>
  <c r="V26" i="1"/>
  <c r="Q26" i="1"/>
  <c r="O26" i="1"/>
  <c r="P26" i="1" s="1"/>
  <c r="L26" i="1"/>
  <c r="K26" i="1"/>
  <c r="CD24" i="1"/>
  <c r="BY24" i="1"/>
  <c r="BT24" i="1"/>
  <c r="BO24" i="1"/>
  <c r="BJ24" i="1"/>
  <c r="BE24" i="1"/>
  <c r="BE58" i="1" s="1"/>
  <c r="AZ24" i="1"/>
  <c r="AU24" i="1"/>
  <c r="AP24" i="1"/>
  <c r="AK24" i="1"/>
  <c r="AF24" i="1"/>
  <c r="AA24" i="1"/>
  <c r="V24" i="1"/>
  <c r="V58" i="1" s="1"/>
  <c r="Q24" i="1"/>
  <c r="Q58" i="1" s="1"/>
  <c r="O24" i="1"/>
  <c r="T24" i="1" s="1"/>
  <c r="Y24" i="1" s="1"/>
  <c r="L24" i="1"/>
  <c r="K24" i="1"/>
  <c r="CD23" i="1"/>
  <c r="BY23" i="1"/>
  <c r="BT23" i="1"/>
  <c r="BO23" i="1"/>
  <c r="BJ23" i="1"/>
  <c r="BE23" i="1"/>
  <c r="BE57" i="1" s="1"/>
  <c r="AZ23" i="1"/>
  <c r="AU23" i="1"/>
  <c r="AP23" i="1"/>
  <c r="AK23" i="1"/>
  <c r="AF23" i="1"/>
  <c r="AA23" i="1"/>
  <c r="V23" i="1"/>
  <c r="Q23" i="1"/>
  <c r="Q57" i="1" s="1"/>
  <c r="O23" i="1"/>
  <c r="T23" i="1" s="1"/>
  <c r="L23" i="1"/>
  <c r="K23" i="1"/>
  <c r="CD22" i="1"/>
  <c r="CD56" i="1" s="1"/>
  <c r="BY22" i="1"/>
  <c r="BY56" i="1" s="1"/>
  <c r="BT22" i="1"/>
  <c r="BO22" i="1"/>
  <c r="BJ22" i="1"/>
  <c r="BJ56" i="1" s="1"/>
  <c r="BE22" i="1"/>
  <c r="AZ22" i="1"/>
  <c r="AU22" i="1"/>
  <c r="AU56" i="1" s="1"/>
  <c r="AP22" i="1"/>
  <c r="AP56" i="1" s="1"/>
  <c r="AK22" i="1"/>
  <c r="AK56" i="1" s="1"/>
  <c r="AF22" i="1"/>
  <c r="AA22" i="1"/>
  <c r="V22" i="1"/>
  <c r="V56" i="1" s="1"/>
  <c r="Q22" i="1"/>
  <c r="Q56" i="1" s="1"/>
  <c r="O22" i="1"/>
  <c r="O56" i="1" s="1"/>
  <c r="P56" i="1" s="1"/>
  <c r="L22" i="1"/>
  <c r="K22" i="1"/>
  <c r="T21" i="1"/>
  <c r="Y21" i="1" s="1"/>
  <c r="P21" i="1"/>
  <c r="O21" i="1"/>
  <c r="K21" i="1"/>
  <c r="CD20" i="1"/>
  <c r="BY20" i="1"/>
  <c r="BT20" i="1"/>
  <c r="BT54" i="1" s="1"/>
  <c r="BO20" i="1"/>
  <c r="BJ20" i="1"/>
  <c r="BJ54" i="1" s="1"/>
  <c r="BE20" i="1"/>
  <c r="AZ20" i="1"/>
  <c r="AU20" i="1"/>
  <c r="AU54" i="1" s="1"/>
  <c r="AP20" i="1"/>
  <c r="AK20" i="1"/>
  <c r="AF20" i="1"/>
  <c r="AF54" i="1" s="1"/>
  <c r="AA20" i="1"/>
  <c r="V20" i="1"/>
  <c r="V54" i="1" s="1"/>
  <c r="Q20" i="1"/>
  <c r="O20" i="1"/>
  <c r="P20" i="1" s="1"/>
  <c r="L20" i="1"/>
  <c r="L54" i="1" s="1"/>
  <c r="K20" i="1"/>
  <c r="CD19" i="1"/>
  <c r="BY19" i="1"/>
  <c r="BT19" i="1"/>
  <c r="BT53" i="1" s="1"/>
  <c r="BO19" i="1"/>
  <c r="BJ19" i="1"/>
  <c r="BE19" i="1"/>
  <c r="AZ19" i="1"/>
  <c r="AZ53" i="1" s="1"/>
  <c r="AU19" i="1"/>
  <c r="AP19" i="1"/>
  <c r="AK19" i="1"/>
  <c r="AF19" i="1"/>
  <c r="AF53" i="1" s="1"/>
  <c r="AA19" i="1"/>
  <c r="V19" i="1"/>
  <c r="Q19" i="1"/>
  <c r="O19" i="1"/>
  <c r="T19" i="1" s="1"/>
  <c r="U19" i="1" s="1"/>
  <c r="L19" i="1"/>
  <c r="L53" i="1" s="1"/>
  <c r="K19" i="1"/>
  <c r="CD18" i="1"/>
  <c r="CD52" i="1" s="1"/>
  <c r="BY18" i="1"/>
  <c r="BT18" i="1"/>
  <c r="BO18" i="1"/>
  <c r="BJ18" i="1"/>
  <c r="BE18" i="1"/>
  <c r="AZ18" i="1"/>
  <c r="AU18" i="1"/>
  <c r="AP18" i="1"/>
  <c r="AP52" i="1" s="1"/>
  <c r="AK18" i="1"/>
  <c r="AF18" i="1"/>
  <c r="AC18" i="1"/>
  <c r="AC52" i="1" s="1"/>
  <c r="AA18" i="1"/>
  <c r="AA52" i="1" s="1"/>
  <c r="X18" i="1"/>
  <c r="X52" i="1" s="1"/>
  <c r="V18" i="1"/>
  <c r="V52" i="1" s="1"/>
  <c r="S18" i="1"/>
  <c r="S52" i="1" s="1"/>
  <c r="Q18" i="1"/>
  <c r="N18" i="1"/>
  <c r="N52" i="1" s="1"/>
  <c r="L18" i="1"/>
  <c r="I18" i="1"/>
  <c r="I52" i="1" s="1"/>
  <c r="CD16" i="1"/>
  <c r="BY16" i="1"/>
  <c r="BT16" i="1"/>
  <c r="BO16" i="1"/>
  <c r="BJ16" i="1"/>
  <c r="BE16" i="1"/>
  <c r="AZ16" i="1"/>
  <c r="AU16" i="1"/>
  <c r="AP16" i="1"/>
  <c r="AK16" i="1"/>
  <c r="AF16" i="1"/>
  <c r="AA16" i="1"/>
  <c r="X16" i="1"/>
  <c r="X59" i="1" s="1"/>
  <c r="V16" i="1"/>
  <c r="T16" i="1"/>
  <c r="U16" i="1" s="1"/>
  <c r="Q16" i="1"/>
  <c r="O16" i="1"/>
  <c r="P16" i="1" s="1"/>
  <c r="L16" i="1"/>
  <c r="K16" i="1"/>
  <c r="CD15" i="1"/>
  <c r="BY15" i="1"/>
  <c r="BT15" i="1"/>
  <c r="BO15" i="1"/>
  <c r="BJ15" i="1"/>
  <c r="BE15" i="1"/>
  <c r="AZ15" i="1"/>
  <c r="AU15" i="1"/>
  <c r="AP15" i="1"/>
  <c r="AK15" i="1"/>
  <c r="AF15" i="1"/>
  <c r="AA15" i="1"/>
  <c r="V15" i="1"/>
  <c r="Q15" i="1"/>
  <c r="P15" i="1"/>
  <c r="O15" i="1"/>
  <c r="T15" i="1" s="1"/>
  <c r="Y15" i="1" s="1"/>
  <c r="L15" i="1"/>
  <c r="K15" i="1"/>
  <c r="CD14" i="1"/>
  <c r="CD51" i="1" s="1"/>
  <c r="BY14" i="1"/>
  <c r="BT14" i="1"/>
  <c r="BO14" i="1"/>
  <c r="BO51" i="1" s="1"/>
  <c r="BJ14" i="1"/>
  <c r="BJ51" i="1" s="1"/>
  <c r="BE14" i="1"/>
  <c r="BE51" i="1" s="1"/>
  <c r="AZ14" i="1"/>
  <c r="AZ51" i="1" s="1"/>
  <c r="AU14" i="1"/>
  <c r="AU51" i="1" s="1"/>
  <c r="AP14" i="1"/>
  <c r="AP51" i="1" s="1"/>
  <c r="AK14" i="1"/>
  <c r="AF14" i="1"/>
  <c r="AA14" i="1"/>
  <c r="AA51" i="1" s="1"/>
  <c r="V14" i="1"/>
  <c r="V51" i="1" s="1"/>
  <c r="Q14" i="1"/>
  <c r="Q51" i="1" s="1"/>
  <c r="P14" i="1"/>
  <c r="O14" i="1"/>
  <c r="T14" i="1" s="1"/>
  <c r="L14" i="1"/>
  <c r="AD41" i="1" l="1"/>
  <c r="AE41" i="1" s="1"/>
  <c r="Z41" i="1"/>
  <c r="Z15" i="1"/>
  <c r="AD15" i="1"/>
  <c r="AE15" i="1" s="1"/>
  <c r="Z24" i="1"/>
  <c r="AD24" i="1"/>
  <c r="AA56" i="1"/>
  <c r="T20" i="1"/>
  <c r="Y20" i="1" s="1"/>
  <c r="T22" i="1"/>
  <c r="AK53" i="1"/>
  <c r="CD59" i="1"/>
  <c r="K52" i="1"/>
  <c r="N57" i="1"/>
  <c r="AZ59" i="1"/>
  <c r="K18" i="1"/>
  <c r="BJ52" i="1"/>
  <c r="P19" i="1"/>
  <c r="AU53" i="1"/>
  <c r="AF56" i="1"/>
  <c r="BT56" i="1"/>
  <c r="AP55" i="1"/>
  <c r="CD55" i="1"/>
  <c r="P36" i="1"/>
  <c r="AF58" i="1"/>
  <c r="U44" i="1"/>
  <c r="Q59" i="1"/>
  <c r="AP53" i="1"/>
  <c r="BO56" i="1"/>
  <c r="U41" i="1"/>
  <c r="L52" i="1"/>
  <c r="Q53" i="1"/>
  <c r="AK54" i="1"/>
  <c r="BY54" i="1"/>
  <c r="AF57" i="1"/>
  <c r="U24" i="1"/>
  <c r="L55" i="1"/>
  <c r="AK57" i="1"/>
  <c r="AK58" i="1"/>
  <c r="BJ58" i="1"/>
  <c r="P38" i="1"/>
  <c r="Y16" i="1"/>
  <c r="BT52" i="1"/>
  <c r="AP54" i="1"/>
  <c r="CD54" i="1"/>
  <c r="Y27" i="1"/>
  <c r="Z27" i="1" s="1"/>
  <c r="L56" i="1"/>
  <c r="T40" i="1"/>
  <c r="AP58" i="1"/>
  <c r="AF51" i="1"/>
  <c r="BT51" i="1"/>
  <c r="AZ57" i="1"/>
  <c r="L59" i="1"/>
  <c r="O18" i="1"/>
  <c r="O52" i="1" s="1"/>
  <c r="P52" i="1" s="1"/>
  <c r="V53" i="1"/>
  <c r="BJ53" i="1"/>
  <c r="P22" i="1"/>
  <c r="AD44" i="1"/>
  <c r="BY57" i="1"/>
  <c r="CD53" i="1"/>
  <c r="P24" i="1"/>
  <c r="L51" i="1"/>
  <c r="AK51" i="1"/>
  <c r="BY51" i="1"/>
  <c r="Q52" i="1"/>
  <c r="Q54" i="1"/>
  <c r="AZ54" i="1"/>
  <c r="O55" i="1"/>
  <c r="P55" i="1" s="1"/>
  <c r="AZ58" i="1"/>
  <c r="AD20" i="1"/>
  <c r="Z20" i="1"/>
  <c r="Y23" i="1"/>
  <c r="U23" i="1"/>
  <c r="Z21" i="1"/>
  <c r="T18" i="1"/>
  <c r="AU57" i="1"/>
  <c r="AD21" i="1"/>
  <c r="P28" i="1"/>
  <c r="T28" i="1"/>
  <c r="V59" i="1"/>
  <c r="AF52" i="1"/>
  <c r="BT57" i="1"/>
  <c r="U15" i="1"/>
  <c r="Y19" i="1"/>
  <c r="Y14" i="1"/>
  <c r="T51" i="1"/>
  <c r="U51" i="1" s="1"/>
  <c r="U14" i="1"/>
  <c r="AZ52" i="1"/>
  <c r="Y22" i="1"/>
  <c r="U22" i="1"/>
  <c r="T54" i="1"/>
  <c r="U54" i="1" s="1"/>
  <c r="U20" i="1"/>
  <c r="BE52" i="1"/>
  <c r="T55" i="1"/>
  <c r="U55" i="1" s="1"/>
  <c r="U21" i="1"/>
  <c r="P23" i="1"/>
  <c r="AI15" i="1"/>
  <c r="AD16" i="1"/>
  <c r="Z16" i="1"/>
  <c r="BE59" i="1"/>
  <c r="AU52" i="1"/>
  <c r="BY53" i="1"/>
  <c r="O54" i="1"/>
  <c r="P54" i="1" s="1"/>
  <c r="AA54" i="1"/>
  <c r="BO54" i="1"/>
  <c r="BO57" i="1"/>
  <c r="AD27" i="1"/>
  <c r="T30" i="1"/>
  <c r="P30" i="1"/>
  <c r="Y31" i="1"/>
  <c r="T33" i="1"/>
  <c r="Y36" i="1"/>
  <c r="U36" i="1"/>
  <c r="AF59" i="1"/>
  <c r="AK59" i="1"/>
  <c r="T34" i="1"/>
  <c r="P34" i="1"/>
  <c r="AK52" i="1"/>
  <c r="BY52" i="1"/>
  <c r="O53" i="1"/>
  <c r="P53" i="1" s="1"/>
  <c r="AA53" i="1"/>
  <c r="BO53" i="1"/>
  <c r="BE54" i="1"/>
  <c r="P27" i="1"/>
  <c r="BY55" i="1"/>
  <c r="AD37" i="1"/>
  <c r="Z37" i="1"/>
  <c r="AA58" i="1"/>
  <c r="O49" i="1"/>
  <c r="J59" i="1"/>
  <c r="K59" i="1" s="1"/>
  <c r="J57" i="1"/>
  <c r="K57" i="1" s="1"/>
  <c r="K49" i="1"/>
  <c r="AP59" i="1"/>
  <c r="BO59" i="1"/>
  <c r="T35" i="1"/>
  <c r="P35" i="1"/>
  <c r="BO58" i="1"/>
  <c r="O51" i="1"/>
  <c r="BO52" i="1"/>
  <c r="BE53" i="1"/>
  <c r="BE56" i="1"/>
  <c r="L57" i="1"/>
  <c r="AA57" i="1"/>
  <c r="T26" i="1"/>
  <c r="AU55" i="1"/>
  <c r="P31" i="1"/>
  <c r="O58" i="1"/>
  <c r="P58" i="1" s="1"/>
  <c r="T42" i="1"/>
  <c r="T29" i="1"/>
  <c r="P29" i="1"/>
  <c r="T47" i="1"/>
  <c r="P47" i="1"/>
  <c r="N51" i="1"/>
  <c r="V57" i="1"/>
  <c r="BJ57" i="1"/>
  <c r="CD58" i="1"/>
  <c r="T45" i="1"/>
  <c r="P45" i="1"/>
  <c r="AA59" i="1"/>
  <c r="AU59" i="1"/>
  <c r="BT59" i="1"/>
  <c r="BY59" i="1"/>
  <c r="AZ56" i="1"/>
  <c r="AP57" i="1"/>
  <c r="CD57" i="1"/>
  <c r="BT55" i="1"/>
  <c r="Y38" i="1"/>
  <c r="AI41" i="1"/>
  <c r="O48" i="1"/>
  <c r="BJ59" i="1"/>
  <c r="K53" i="1"/>
  <c r="K54" i="1"/>
  <c r="K55" i="1"/>
  <c r="K56" i="1"/>
  <c r="K58" i="1"/>
  <c r="AU58" i="1"/>
  <c r="J51" i="1"/>
  <c r="K51" i="1" s="1"/>
  <c r="AE24" i="1" l="1"/>
  <c r="AI24" i="1"/>
  <c r="P51" i="1"/>
  <c r="P18" i="1"/>
  <c r="Y40" i="1"/>
  <c r="U40" i="1"/>
  <c r="AE44" i="1"/>
  <c r="AI44" i="1"/>
  <c r="AE37" i="1"/>
  <c r="AI37" i="1"/>
  <c r="AN41" i="1"/>
  <c r="AJ41" i="1"/>
  <c r="T58" i="1"/>
  <c r="U58" i="1" s="1"/>
  <c r="Y42" i="1"/>
  <c r="U42" i="1"/>
  <c r="U34" i="1"/>
  <c r="Y34" i="1"/>
  <c r="Y53" i="1" s="1"/>
  <c r="Z53" i="1" s="1"/>
  <c r="Y30" i="1"/>
  <c r="U30" i="1"/>
  <c r="Y28" i="1"/>
  <c r="U28" i="1"/>
  <c r="Z38" i="1"/>
  <c r="AD38" i="1"/>
  <c r="AE27" i="1"/>
  <c r="AI27" i="1"/>
  <c r="Z14" i="1"/>
  <c r="AD14" i="1"/>
  <c r="Z31" i="1"/>
  <c r="AD31" i="1"/>
  <c r="AE16" i="1"/>
  <c r="AI16" i="1"/>
  <c r="AD19" i="1"/>
  <c r="Z19" i="1"/>
  <c r="AE21" i="1"/>
  <c r="AI21" i="1"/>
  <c r="U47" i="1"/>
  <c r="Y47" i="1"/>
  <c r="O59" i="1"/>
  <c r="P59" i="1" s="1"/>
  <c r="T49" i="1"/>
  <c r="P49" i="1"/>
  <c r="AN15" i="1"/>
  <c r="AJ15" i="1"/>
  <c r="T53" i="1"/>
  <c r="U53" i="1" s="1"/>
  <c r="AI20" i="1"/>
  <c r="AE20" i="1"/>
  <c r="P48" i="1"/>
  <c r="T48" i="1"/>
  <c r="Y26" i="1"/>
  <c r="U26" i="1"/>
  <c r="AD36" i="1"/>
  <c r="Z36" i="1"/>
  <c r="Z22" i="1"/>
  <c r="AD22" i="1"/>
  <c r="Y56" i="1"/>
  <c r="Z56" i="1" s="1"/>
  <c r="AD23" i="1"/>
  <c r="Z23" i="1"/>
  <c r="Y45" i="1"/>
  <c r="U45" i="1"/>
  <c r="Y29" i="1"/>
  <c r="U29" i="1"/>
  <c r="Y35" i="1"/>
  <c r="U35" i="1"/>
  <c r="Y33" i="1"/>
  <c r="U33" i="1"/>
  <c r="O57" i="1"/>
  <c r="P57" i="1" s="1"/>
  <c r="T56" i="1"/>
  <c r="U56" i="1" s="1"/>
  <c r="T52" i="1"/>
  <c r="U52" i="1" s="1"/>
  <c r="Y18" i="1"/>
  <c r="U18" i="1"/>
  <c r="AN44" i="1" l="1"/>
  <c r="AJ44" i="1"/>
  <c r="Z40" i="1"/>
  <c r="AD40" i="1"/>
  <c r="AN24" i="1"/>
  <c r="AJ24" i="1"/>
  <c r="AD26" i="1"/>
  <c r="Z26" i="1"/>
  <c r="AN16" i="1"/>
  <c r="AJ16" i="1"/>
  <c r="AD35" i="1"/>
  <c r="Z35" i="1"/>
  <c r="AN21" i="1"/>
  <c r="AJ21" i="1"/>
  <c r="AE31" i="1"/>
  <c r="AI31" i="1"/>
  <c r="AD42" i="1"/>
  <c r="Y58" i="1"/>
  <c r="Z58" i="1" s="1"/>
  <c r="Z42" i="1"/>
  <c r="Y52" i="1"/>
  <c r="Z52" i="1" s="1"/>
  <c r="Z18" i="1"/>
  <c r="AD18" i="1"/>
  <c r="AE22" i="1"/>
  <c r="AI22" i="1"/>
  <c r="U48" i="1"/>
  <c r="Y48" i="1"/>
  <c r="AI23" i="1"/>
  <c r="AE23" i="1"/>
  <c r="AD29" i="1"/>
  <c r="Z29" i="1"/>
  <c r="Y55" i="1"/>
  <c r="Z55" i="1" s="1"/>
  <c r="AS15" i="1"/>
  <c r="AO15" i="1"/>
  <c r="AI14" i="1"/>
  <c r="AE14" i="1"/>
  <c r="AD28" i="1"/>
  <c r="Z28" i="1"/>
  <c r="Y54" i="1"/>
  <c r="Z54" i="1" s="1"/>
  <c r="AD33" i="1"/>
  <c r="Z33" i="1"/>
  <c r="AD47" i="1"/>
  <c r="AD51" i="1" s="1"/>
  <c r="AE51" i="1" s="1"/>
  <c r="Z47" i="1"/>
  <c r="AJ37" i="1"/>
  <c r="AN37" i="1"/>
  <c r="AI38" i="1"/>
  <c r="AE38" i="1"/>
  <c r="AD45" i="1"/>
  <c r="Z45" i="1"/>
  <c r="AI36" i="1"/>
  <c r="AE36" i="1"/>
  <c r="AN20" i="1"/>
  <c r="AJ20" i="1"/>
  <c r="U49" i="1"/>
  <c r="Y49" i="1"/>
  <c r="T59" i="1"/>
  <c r="U59" i="1" s="1"/>
  <c r="T57" i="1"/>
  <c r="U57" i="1" s="1"/>
  <c r="AE19" i="1"/>
  <c r="AI19" i="1"/>
  <c r="Y51" i="1"/>
  <c r="Z51" i="1" s="1"/>
  <c r="AD30" i="1"/>
  <c r="AD56" i="1" s="1"/>
  <c r="AE56" i="1" s="1"/>
  <c r="Z30" i="1"/>
  <c r="AN27" i="1"/>
  <c r="AJ27" i="1"/>
  <c r="AD34" i="1"/>
  <c r="Z34" i="1"/>
  <c r="AO41" i="1"/>
  <c r="AS41" i="1"/>
  <c r="AO24" i="1" l="1"/>
  <c r="AS24" i="1"/>
  <c r="AE40" i="1"/>
  <c r="AI40" i="1"/>
  <c r="AS44" i="1"/>
  <c r="AO44" i="1"/>
  <c r="AN19" i="1"/>
  <c r="AJ19" i="1"/>
  <c r="AS20" i="1"/>
  <c r="AO20" i="1"/>
  <c r="Z48" i="1"/>
  <c r="AD48" i="1"/>
  <c r="AX15" i="1"/>
  <c r="AT15" i="1"/>
  <c r="AI35" i="1"/>
  <c r="AE35" i="1"/>
  <c r="AI34" i="1"/>
  <c r="AE34" i="1"/>
  <c r="AD53" i="1"/>
  <c r="AE53" i="1" s="1"/>
  <c r="AS37" i="1"/>
  <c r="AO37" i="1"/>
  <c r="AN22" i="1"/>
  <c r="AJ22" i="1"/>
  <c r="AD58" i="1"/>
  <c r="AE58" i="1" s="1"/>
  <c r="AI42" i="1"/>
  <c r="AE42" i="1"/>
  <c r="AN36" i="1"/>
  <c r="AJ36" i="1"/>
  <c r="AN31" i="1"/>
  <c r="AJ31" i="1"/>
  <c r="AO27" i="1"/>
  <c r="AS27" i="1"/>
  <c r="AI28" i="1"/>
  <c r="AE28" i="1"/>
  <c r="AD54" i="1"/>
  <c r="AE54" i="1" s="1"/>
  <c r="AI29" i="1"/>
  <c r="AE29" i="1"/>
  <c r="AD55" i="1"/>
  <c r="AE55" i="1" s="1"/>
  <c r="Z49" i="1"/>
  <c r="Y59" i="1"/>
  <c r="Z59" i="1" s="1"/>
  <c r="AD49" i="1"/>
  <c r="Y57" i="1"/>
  <c r="Z57" i="1" s="1"/>
  <c r="AI45" i="1"/>
  <c r="AE45" i="1"/>
  <c r="AE47" i="1"/>
  <c r="AI47" i="1"/>
  <c r="AI51" i="1" s="1"/>
  <c r="AJ51" i="1" s="1"/>
  <c r="AD52" i="1"/>
  <c r="AE52" i="1" s="1"/>
  <c r="AI18" i="1"/>
  <c r="AE18" i="1"/>
  <c r="AO16" i="1"/>
  <c r="AS16" i="1"/>
  <c r="AI30" i="1"/>
  <c r="AI56" i="1" s="1"/>
  <c r="AJ56" i="1" s="1"/>
  <c r="AE30" i="1"/>
  <c r="AJ23" i="1"/>
  <c r="AN23" i="1"/>
  <c r="AO21" i="1"/>
  <c r="AS21" i="1"/>
  <c r="AT41" i="1"/>
  <c r="AX41" i="1"/>
  <c r="AN38" i="1"/>
  <c r="AJ38" i="1"/>
  <c r="AI33" i="1"/>
  <c r="AE33" i="1"/>
  <c r="AN14" i="1"/>
  <c r="AJ14" i="1"/>
  <c r="AI26" i="1"/>
  <c r="AE26" i="1"/>
  <c r="AT44" i="1" l="1"/>
  <c r="AX44" i="1"/>
  <c r="AN40" i="1"/>
  <c r="AJ40" i="1"/>
  <c r="AT24" i="1"/>
  <c r="AX24" i="1"/>
  <c r="AI48" i="1"/>
  <c r="AE48" i="1"/>
  <c r="AS38" i="1"/>
  <c r="AO38" i="1"/>
  <c r="AN34" i="1"/>
  <c r="AJ34" i="1"/>
  <c r="AI53" i="1"/>
  <c r="AJ53" i="1" s="1"/>
  <c r="AJ26" i="1"/>
  <c r="AN26" i="1"/>
  <c r="BC41" i="1"/>
  <c r="AY41" i="1"/>
  <c r="AJ30" i="1"/>
  <c r="AN30" i="1"/>
  <c r="AN29" i="1"/>
  <c r="AJ29" i="1"/>
  <c r="AI55" i="1"/>
  <c r="AJ55" i="1" s="1"/>
  <c r="AS22" i="1"/>
  <c r="AO22" i="1"/>
  <c r="AJ35" i="1"/>
  <c r="AN35" i="1"/>
  <c r="AT16" i="1"/>
  <c r="AX16" i="1"/>
  <c r="BC15" i="1"/>
  <c r="AY15" i="1"/>
  <c r="AT20" i="1"/>
  <c r="AX20" i="1"/>
  <c r="AI58" i="1"/>
  <c r="AJ58" i="1" s="1"/>
  <c r="AJ42" i="1"/>
  <c r="AN42" i="1"/>
  <c r="AN53" i="1"/>
  <c r="AO53" i="1" s="1"/>
  <c r="AS19" i="1"/>
  <c r="AO19" i="1"/>
  <c r="AJ47" i="1"/>
  <c r="AN47" i="1"/>
  <c r="AN51" i="1"/>
  <c r="AO51" i="1" s="1"/>
  <c r="AO14" i="1"/>
  <c r="AS14" i="1"/>
  <c r="AT21" i="1"/>
  <c r="AX21" i="1"/>
  <c r="AJ45" i="1"/>
  <c r="AN45" i="1"/>
  <c r="AS31" i="1"/>
  <c r="AO31" i="1"/>
  <c r="AD59" i="1"/>
  <c r="AE59" i="1" s="1"/>
  <c r="AI49" i="1"/>
  <c r="AE49" i="1"/>
  <c r="AD57" i="1"/>
  <c r="AE57" i="1" s="1"/>
  <c r="AJ28" i="1"/>
  <c r="AN28" i="1"/>
  <c r="AI54" i="1"/>
  <c r="AJ54" i="1" s="1"/>
  <c r="AO36" i="1"/>
  <c r="AS36" i="1"/>
  <c r="AX37" i="1"/>
  <c r="AT37" i="1"/>
  <c r="AN33" i="1"/>
  <c r="AJ33" i="1"/>
  <c r="AS23" i="1"/>
  <c r="AO23" i="1"/>
  <c r="AI52" i="1"/>
  <c r="AJ52" i="1" s="1"/>
  <c r="AN18" i="1"/>
  <c r="AJ18" i="1"/>
  <c r="AT27" i="1"/>
  <c r="AX27" i="1"/>
  <c r="BC24" i="1" l="1"/>
  <c r="AY24" i="1"/>
  <c r="AO40" i="1"/>
  <c r="AS40" i="1"/>
  <c r="AY44" i="1"/>
  <c r="BC44" i="1"/>
  <c r="BH41" i="1"/>
  <c r="BD41" i="1"/>
  <c r="AS35" i="1"/>
  <c r="AO35" i="1"/>
  <c r="AS30" i="1"/>
  <c r="AO30" i="1"/>
  <c r="AS26" i="1"/>
  <c r="AO26" i="1"/>
  <c r="AN48" i="1"/>
  <c r="AJ48" i="1"/>
  <c r="AS33" i="1"/>
  <c r="AO33" i="1"/>
  <c r="AS28" i="1"/>
  <c r="AO28" i="1"/>
  <c r="AN54" i="1"/>
  <c r="AO54" i="1" s="1"/>
  <c r="AS45" i="1"/>
  <c r="AO45" i="1"/>
  <c r="AS47" i="1"/>
  <c r="AO47" i="1"/>
  <c r="BC20" i="1"/>
  <c r="AY20" i="1"/>
  <c r="AS29" i="1"/>
  <c r="AO29" i="1"/>
  <c r="AN55" i="1"/>
  <c r="AO55" i="1" s="1"/>
  <c r="AX22" i="1"/>
  <c r="AT22" i="1"/>
  <c r="AS53" i="1"/>
  <c r="AT53" i="1" s="1"/>
  <c r="AT19" i="1"/>
  <c r="AX19" i="1"/>
  <c r="AN56" i="1"/>
  <c r="AO56" i="1" s="1"/>
  <c r="AS34" i="1"/>
  <c r="AO34" i="1"/>
  <c r="BC27" i="1"/>
  <c r="AY27" i="1"/>
  <c r="AX31" i="1"/>
  <c r="AT31" i="1"/>
  <c r="AN52" i="1"/>
  <c r="AO52" i="1" s="1"/>
  <c r="AO18" i="1"/>
  <c r="AS18" i="1"/>
  <c r="AY21" i="1"/>
  <c r="BC21" i="1"/>
  <c r="AY37" i="1"/>
  <c r="BC37" i="1"/>
  <c r="AI59" i="1"/>
  <c r="AJ59" i="1" s="1"/>
  <c r="AN49" i="1"/>
  <c r="AJ49" i="1"/>
  <c r="AI57" i="1"/>
  <c r="AJ57" i="1" s="1"/>
  <c r="BD15" i="1"/>
  <c r="BH15" i="1"/>
  <c r="AX23" i="1"/>
  <c r="AT23" i="1"/>
  <c r="AX36" i="1"/>
  <c r="AT36" i="1"/>
  <c r="AT14" i="1"/>
  <c r="AX14" i="1"/>
  <c r="AS42" i="1"/>
  <c r="AO42" i="1"/>
  <c r="AN58" i="1"/>
  <c r="AO58" i="1" s="1"/>
  <c r="AY16" i="1"/>
  <c r="BC16" i="1"/>
  <c r="AT38" i="1"/>
  <c r="AX38" i="1"/>
  <c r="BH44" i="1" l="1"/>
  <c r="BD44" i="1"/>
  <c r="AX40" i="1"/>
  <c r="AT40" i="1"/>
  <c r="BH24" i="1"/>
  <c r="BD24" i="1"/>
  <c r="BH16" i="1"/>
  <c r="BD16" i="1"/>
  <c r="BH27" i="1"/>
  <c r="BD27" i="1"/>
  <c r="AT29" i="1"/>
  <c r="AX29" i="1"/>
  <c r="AS55" i="1"/>
  <c r="AT55" i="1" s="1"/>
  <c r="AX26" i="1"/>
  <c r="AT26" i="1"/>
  <c r="BC36" i="1"/>
  <c r="AY36" i="1"/>
  <c r="AO49" i="1"/>
  <c r="AS49" i="1"/>
  <c r="AN59" i="1"/>
  <c r="AO59" i="1" s="1"/>
  <c r="AN57" i="1"/>
  <c r="AO57" i="1" s="1"/>
  <c r="AS52" i="1"/>
  <c r="AT52" i="1" s="1"/>
  <c r="AX18" i="1"/>
  <c r="AT18" i="1"/>
  <c r="AT34" i="1"/>
  <c r="AX34" i="1"/>
  <c r="BH20" i="1"/>
  <c r="BD20" i="1"/>
  <c r="AX28" i="1"/>
  <c r="AT28" i="1"/>
  <c r="AS54" i="1"/>
  <c r="AT54" i="1" s="1"/>
  <c r="AX30" i="1"/>
  <c r="AT30" i="1"/>
  <c r="BC23" i="1"/>
  <c r="AY23" i="1"/>
  <c r="BH37" i="1"/>
  <c r="BD37" i="1"/>
  <c r="AX42" i="1"/>
  <c r="AS58" i="1"/>
  <c r="AT58" i="1" s="1"/>
  <c r="AT42" i="1"/>
  <c r="BC22" i="1"/>
  <c r="AY22" i="1"/>
  <c r="AX33" i="1"/>
  <c r="AT33" i="1"/>
  <c r="AX35" i="1"/>
  <c r="AT35" i="1"/>
  <c r="BC14" i="1"/>
  <c r="AY14" i="1"/>
  <c r="BM15" i="1"/>
  <c r="BI15" i="1"/>
  <c r="BH21" i="1"/>
  <c r="BD21" i="1"/>
  <c r="AS56" i="1"/>
  <c r="AT56" i="1" s="1"/>
  <c r="AT47" i="1"/>
  <c r="AX47" i="1"/>
  <c r="AX51" i="1" s="1"/>
  <c r="AY51" i="1" s="1"/>
  <c r="AX45" i="1"/>
  <c r="AT45" i="1"/>
  <c r="BC38" i="1"/>
  <c r="AY38" i="1"/>
  <c r="AS51" i="1"/>
  <c r="AT51" i="1" s="1"/>
  <c r="AY31" i="1"/>
  <c r="BC31" i="1"/>
  <c r="BC19" i="1"/>
  <c r="AY19" i="1"/>
  <c r="AS48" i="1"/>
  <c r="AO48" i="1"/>
  <c r="BM41" i="1"/>
  <c r="BI41" i="1"/>
  <c r="BI24" i="1" l="1"/>
  <c r="BM24" i="1"/>
  <c r="BC40" i="1"/>
  <c r="AY40" i="1"/>
  <c r="BM44" i="1"/>
  <c r="BI44" i="1"/>
  <c r="BI20" i="1"/>
  <c r="BM20" i="1"/>
  <c r="AT48" i="1"/>
  <c r="AX48" i="1"/>
  <c r="BH38" i="1"/>
  <c r="BD38" i="1"/>
  <c r="BC30" i="1"/>
  <c r="AY30" i="1"/>
  <c r="AT49" i="1"/>
  <c r="AS59" i="1"/>
  <c r="AT59" i="1" s="1"/>
  <c r="AX49" i="1"/>
  <c r="AX58" i="1"/>
  <c r="AY58" i="1" s="1"/>
  <c r="AY42" i="1"/>
  <c r="BC42" i="1"/>
  <c r="BC34" i="1"/>
  <c r="AY34" i="1"/>
  <c r="BD19" i="1"/>
  <c r="BH19" i="1"/>
  <c r="BC45" i="1"/>
  <c r="AY45" i="1"/>
  <c r="BN15" i="1"/>
  <c r="BR15" i="1"/>
  <c r="BM27" i="1"/>
  <c r="BI27" i="1"/>
  <c r="BD23" i="1"/>
  <c r="BH23" i="1"/>
  <c r="AX53" i="1"/>
  <c r="AY53" i="1" s="1"/>
  <c r="AY47" i="1"/>
  <c r="BC47" i="1"/>
  <c r="BD22" i="1"/>
  <c r="BH22" i="1"/>
  <c r="BM37" i="1"/>
  <c r="BI37" i="1"/>
  <c r="AY28" i="1"/>
  <c r="BC28" i="1"/>
  <c r="AX54" i="1"/>
  <c r="AY54" i="1" s="1"/>
  <c r="BD36" i="1"/>
  <c r="BH36" i="1"/>
  <c r="AY33" i="1"/>
  <c r="BC33" i="1"/>
  <c r="BH31" i="1"/>
  <c r="BD31" i="1"/>
  <c r="BH14" i="1"/>
  <c r="BD14" i="1"/>
  <c r="AX56" i="1"/>
  <c r="AY56" i="1" s="1"/>
  <c r="AX52" i="1"/>
  <c r="AY52" i="1" s="1"/>
  <c r="BC18" i="1"/>
  <c r="AY18" i="1"/>
  <c r="BC26" i="1"/>
  <c r="AY26" i="1"/>
  <c r="BR41" i="1"/>
  <c r="BN41" i="1"/>
  <c r="BI16" i="1"/>
  <c r="BM16" i="1"/>
  <c r="BI21" i="1"/>
  <c r="BM21" i="1"/>
  <c r="AY35" i="1"/>
  <c r="BC35" i="1"/>
  <c r="AY29" i="1"/>
  <c r="BC29" i="1"/>
  <c r="AX55" i="1"/>
  <c r="AY55" i="1" s="1"/>
  <c r="AS57" i="1"/>
  <c r="AT57" i="1" s="1"/>
  <c r="BR44" i="1" l="1"/>
  <c r="BN44" i="1"/>
  <c r="BD40" i="1"/>
  <c r="BH40" i="1"/>
  <c r="BN24" i="1"/>
  <c r="BR24" i="1"/>
  <c r="BD28" i="1"/>
  <c r="BH28" i="1"/>
  <c r="BC54" i="1"/>
  <c r="BD54" i="1" s="1"/>
  <c r="BH29" i="1"/>
  <c r="BD29" i="1"/>
  <c r="BC55" i="1"/>
  <c r="BD55" i="1" s="1"/>
  <c r="BD26" i="1"/>
  <c r="BH26" i="1"/>
  <c r="BD47" i="1"/>
  <c r="BH47" i="1"/>
  <c r="BH51" i="1" s="1"/>
  <c r="BI51" i="1" s="1"/>
  <c r="BS15" i="1"/>
  <c r="BW15" i="1"/>
  <c r="BH34" i="1"/>
  <c r="BH53" i="1" s="1"/>
  <c r="BI53" i="1" s="1"/>
  <c r="BD34" i="1"/>
  <c r="BH30" i="1"/>
  <c r="BH56" i="1" s="1"/>
  <c r="BI56" i="1" s="1"/>
  <c r="BD30" i="1"/>
  <c r="BC52" i="1"/>
  <c r="BD52" i="1" s="1"/>
  <c r="BD18" i="1"/>
  <c r="BH18" i="1"/>
  <c r="BD33" i="1"/>
  <c r="BH33" i="1"/>
  <c r="BI38" i="1"/>
  <c r="BM38" i="1"/>
  <c r="BI23" i="1"/>
  <c r="BM23" i="1"/>
  <c r="BD45" i="1"/>
  <c r="BH45" i="1"/>
  <c r="AY48" i="1"/>
  <c r="BC48" i="1"/>
  <c r="BR16" i="1"/>
  <c r="BN16" i="1"/>
  <c r="BR37" i="1"/>
  <c r="BN37" i="1"/>
  <c r="BM19" i="1"/>
  <c r="BI19" i="1"/>
  <c r="BC49" i="1"/>
  <c r="AX59" i="1"/>
  <c r="AY59" i="1" s="1"/>
  <c r="AY49" i="1"/>
  <c r="AX57" i="1"/>
  <c r="AY57" i="1" s="1"/>
  <c r="BM22" i="1"/>
  <c r="BI22" i="1"/>
  <c r="BR20" i="1"/>
  <c r="BN20" i="1"/>
  <c r="BM31" i="1"/>
  <c r="BI31" i="1"/>
  <c r="BN21" i="1"/>
  <c r="BR21" i="1"/>
  <c r="BS41" i="1"/>
  <c r="BW41" i="1"/>
  <c r="BM14" i="1"/>
  <c r="BI14" i="1"/>
  <c r="BM36" i="1"/>
  <c r="BI36" i="1"/>
  <c r="BC53" i="1"/>
  <c r="BD53" i="1" s="1"/>
  <c r="BC58" i="1"/>
  <c r="BD58" i="1" s="1"/>
  <c r="BD42" i="1"/>
  <c r="BH42" i="1"/>
  <c r="BH35" i="1"/>
  <c r="BD35" i="1"/>
  <c r="BC51" i="1"/>
  <c r="BD51" i="1" s="1"/>
  <c r="BC56" i="1"/>
  <c r="BD56" i="1" s="1"/>
  <c r="BN27" i="1"/>
  <c r="BR27" i="1"/>
  <c r="BW24" i="1" l="1"/>
  <c r="BS24" i="1"/>
  <c r="BM40" i="1"/>
  <c r="BI40" i="1"/>
  <c r="BW44" i="1"/>
  <c r="BS44" i="1"/>
  <c r="BR36" i="1"/>
  <c r="BN36" i="1"/>
  <c r="BN22" i="1"/>
  <c r="BR22" i="1"/>
  <c r="BS16" i="1"/>
  <c r="BW16" i="1"/>
  <c r="BN38" i="1"/>
  <c r="BR38" i="1"/>
  <c r="BM30" i="1"/>
  <c r="BM56" i="1" s="1"/>
  <c r="BN56" i="1" s="1"/>
  <c r="BI30" i="1"/>
  <c r="BH48" i="1"/>
  <c r="BD48" i="1"/>
  <c r="BC59" i="1"/>
  <c r="BD59" i="1" s="1"/>
  <c r="BH49" i="1"/>
  <c r="BD49" i="1"/>
  <c r="BM35" i="1"/>
  <c r="BI35" i="1"/>
  <c r="BR14" i="1"/>
  <c r="BN14" i="1"/>
  <c r="BN31" i="1"/>
  <c r="BR31" i="1"/>
  <c r="BI33" i="1"/>
  <c r="BM33" i="1"/>
  <c r="BM34" i="1"/>
  <c r="BM53" i="1" s="1"/>
  <c r="BN53" i="1" s="1"/>
  <c r="BI34" i="1"/>
  <c r="BI42" i="1"/>
  <c r="BH58" i="1"/>
  <c r="BI58" i="1" s="1"/>
  <c r="BM42" i="1"/>
  <c r="BI45" i="1"/>
  <c r="BM45" i="1"/>
  <c r="CB15" i="1"/>
  <c r="BX15" i="1"/>
  <c r="BM29" i="1"/>
  <c r="BI29" i="1"/>
  <c r="BH55" i="1"/>
  <c r="BI55" i="1" s="1"/>
  <c r="BI26" i="1"/>
  <c r="BM26" i="1"/>
  <c r="CB41" i="1"/>
  <c r="BX41" i="1"/>
  <c r="BW20" i="1"/>
  <c r="BS20" i="1"/>
  <c r="BN19" i="1"/>
  <c r="BR19" i="1"/>
  <c r="BH52" i="1"/>
  <c r="BI52" i="1" s="1"/>
  <c r="BM18" i="1"/>
  <c r="BI18" i="1"/>
  <c r="BW27" i="1"/>
  <c r="BS27" i="1"/>
  <c r="BR23" i="1"/>
  <c r="BN23" i="1"/>
  <c r="BM47" i="1"/>
  <c r="BI47" i="1"/>
  <c r="BI28" i="1"/>
  <c r="BM28" i="1"/>
  <c r="BH54" i="1"/>
  <c r="BI54" i="1" s="1"/>
  <c r="BS21" i="1"/>
  <c r="BW21" i="1"/>
  <c r="BC57" i="1"/>
  <c r="BD57" i="1" s="1"/>
  <c r="BS37" i="1"/>
  <c r="BW37" i="1"/>
  <c r="CB44" i="1" l="1"/>
  <c r="BX44" i="1"/>
  <c r="BR40" i="1"/>
  <c r="BN40" i="1"/>
  <c r="CB24" i="1"/>
  <c r="BX24" i="1"/>
  <c r="BR28" i="1"/>
  <c r="BN28" i="1"/>
  <c r="BM54" i="1"/>
  <c r="BN54" i="1" s="1"/>
  <c r="BW31" i="1"/>
  <c r="BS31" i="1"/>
  <c r="BI49" i="1"/>
  <c r="BH59" i="1"/>
  <c r="BI59" i="1" s="1"/>
  <c r="BM49" i="1"/>
  <c r="BH57" i="1"/>
  <c r="BI57" i="1" s="1"/>
  <c r="CB16" i="1"/>
  <c r="BX16" i="1"/>
  <c r="BR42" i="1"/>
  <c r="BN42" i="1"/>
  <c r="BM58" i="1"/>
  <c r="BN58" i="1" s="1"/>
  <c r="CB27" i="1"/>
  <c r="BX27" i="1"/>
  <c r="BW22" i="1"/>
  <c r="BS22" i="1"/>
  <c r="BR29" i="1"/>
  <c r="BN29" i="1"/>
  <c r="BM55" i="1"/>
  <c r="BN55" i="1" s="1"/>
  <c r="BR47" i="1"/>
  <c r="BR51" i="1" s="1"/>
  <c r="BS51" i="1" s="1"/>
  <c r="BN47" i="1"/>
  <c r="BX20" i="1"/>
  <c r="CB20" i="1"/>
  <c r="BW14" i="1"/>
  <c r="BS14" i="1"/>
  <c r="BM48" i="1"/>
  <c r="BI48" i="1"/>
  <c r="BX37" i="1"/>
  <c r="CB37" i="1"/>
  <c r="CB21" i="1"/>
  <c r="BX21" i="1"/>
  <c r="BM52" i="1"/>
  <c r="BN52" i="1" s="1"/>
  <c r="BR18" i="1"/>
  <c r="BN18" i="1"/>
  <c r="CG15" i="1"/>
  <c r="CH15" i="1" s="1"/>
  <c r="CC15" i="1"/>
  <c r="BM51" i="1"/>
  <c r="BN51" i="1" s="1"/>
  <c r="CC41" i="1"/>
  <c r="CG41" i="1"/>
  <c r="CH41" i="1" s="1"/>
  <c r="BR45" i="1"/>
  <c r="BN45" i="1"/>
  <c r="BR34" i="1"/>
  <c r="BR53" i="1" s="1"/>
  <c r="BS53" i="1" s="1"/>
  <c r="BN34" i="1"/>
  <c r="BR30" i="1"/>
  <c r="BN30" i="1"/>
  <c r="BS23" i="1"/>
  <c r="BW23" i="1"/>
  <c r="BS19" i="1"/>
  <c r="BW19" i="1"/>
  <c r="BR26" i="1"/>
  <c r="BN26" i="1"/>
  <c r="BR33" i="1"/>
  <c r="BN33" i="1"/>
  <c r="BR35" i="1"/>
  <c r="BN35" i="1"/>
  <c r="BW38" i="1"/>
  <c r="BS38" i="1"/>
  <c r="BW36" i="1"/>
  <c r="BS36" i="1"/>
  <c r="CC24" i="1" l="1"/>
  <c r="CG24" i="1"/>
  <c r="CH24" i="1" s="1"/>
  <c r="BS40" i="1"/>
  <c r="BW40" i="1"/>
  <c r="CG44" i="1"/>
  <c r="CH44" i="1" s="1"/>
  <c r="CC44" i="1"/>
  <c r="BW35" i="1"/>
  <c r="BS35" i="1"/>
  <c r="BX23" i="1"/>
  <c r="CB23" i="1"/>
  <c r="BW45" i="1"/>
  <c r="BS45" i="1"/>
  <c r="BW33" i="1"/>
  <c r="BS33" i="1"/>
  <c r="CG21" i="1"/>
  <c r="CC21" i="1"/>
  <c r="BS29" i="1"/>
  <c r="BW29" i="1"/>
  <c r="BR55" i="1"/>
  <c r="BS55" i="1" s="1"/>
  <c r="BR58" i="1"/>
  <c r="BS58" i="1" s="1"/>
  <c r="BW42" i="1"/>
  <c r="BS42" i="1"/>
  <c r="CB31" i="1"/>
  <c r="BX31" i="1"/>
  <c r="CG20" i="1"/>
  <c r="CC20" i="1"/>
  <c r="BX14" i="1"/>
  <c r="CB14" i="1"/>
  <c r="BS26" i="1"/>
  <c r="BW26" i="1"/>
  <c r="BW30" i="1"/>
  <c r="BS30" i="1"/>
  <c r="CG37" i="1"/>
  <c r="CH37" i="1" s="1"/>
  <c r="CC37" i="1"/>
  <c r="CB22" i="1"/>
  <c r="BX22" i="1"/>
  <c r="CC16" i="1"/>
  <c r="CG16" i="1"/>
  <c r="CH16" i="1" s="1"/>
  <c r="BR56" i="1"/>
  <c r="BS56" i="1" s="1"/>
  <c r="CB19" i="1"/>
  <c r="BX19" i="1"/>
  <c r="CB38" i="1"/>
  <c r="BX38" i="1"/>
  <c r="BW34" i="1"/>
  <c r="BS34" i="1"/>
  <c r="BN49" i="1"/>
  <c r="BR49" i="1"/>
  <c r="BM59" i="1"/>
  <c r="BN59" i="1" s="1"/>
  <c r="BM57" i="1"/>
  <c r="BN57" i="1" s="1"/>
  <c r="BX36" i="1"/>
  <c r="CB36" i="1"/>
  <c r="BR52" i="1"/>
  <c r="BS52" i="1" s="1"/>
  <c r="BW18" i="1"/>
  <c r="BS18" i="1"/>
  <c r="BN48" i="1"/>
  <c r="BR48" i="1"/>
  <c r="BS47" i="1"/>
  <c r="BW47" i="1"/>
  <c r="CG27" i="1"/>
  <c r="CH27" i="1" s="1"/>
  <c r="CC27" i="1"/>
  <c r="BW28" i="1"/>
  <c r="BS28" i="1"/>
  <c r="BR54" i="1"/>
  <c r="BS54" i="1" s="1"/>
  <c r="CB40" i="1" l="1"/>
  <c r="BX40" i="1"/>
  <c r="BW52" i="1"/>
  <c r="BX52" i="1" s="1"/>
  <c r="BX18" i="1"/>
  <c r="CB18" i="1"/>
  <c r="CB34" i="1"/>
  <c r="BX34" i="1"/>
  <c r="CH20" i="1"/>
  <c r="CB29" i="1"/>
  <c r="BX29" i="1"/>
  <c r="BW55" i="1"/>
  <c r="BX55" i="1" s="1"/>
  <c r="BX30" i="1"/>
  <c r="CB30" i="1"/>
  <c r="BX45" i="1"/>
  <c r="CB45" i="1"/>
  <c r="CG38" i="1"/>
  <c r="CH38" i="1" s="1"/>
  <c r="CC38" i="1"/>
  <c r="BX26" i="1"/>
  <c r="CB26" i="1"/>
  <c r="CG23" i="1"/>
  <c r="CC23" i="1"/>
  <c r="CB47" i="1"/>
  <c r="BX47" i="1"/>
  <c r="CG31" i="1"/>
  <c r="CH31" i="1" s="1"/>
  <c r="CC31" i="1"/>
  <c r="CH21" i="1"/>
  <c r="CG19" i="1"/>
  <c r="CC19" i="1"/>
  <c r="CB53" i="1"/>
  <c r="CC53" i="1" s="1"/>
  <c r="CB56" i="1"/>
  <c r="CC56" i="1" s="1"/>
  <c r="CG22" i="1"/>
  <c r="CC22" i="1"/>
  <c r="CC14" i="1"/>
  <c r="CG14" i="1"/>
  <c r="CB33" i="1"/>
  <c r="BX33" i="1"/>
  <c r="BR59" i="1"/>
  <c r="BS59" i="1" s="1"/>
  <c r="BW49" i="1"/>
  <c r="BW57" i="1" s="1"/>
  <c r="BX57" i="1" s="1"/>
  <c r="BS49" i="1"/>
  <c r="BW53" i="1"/>
  <c r="BX53" i="1" s="1"/>
  <c r="BW56" i="1"/>
  <c r="BX56" i="1" s="1"/>
  <c r="BW58" i="1"/>
  <c r="BX58" i="1" s="1"/>
  <c r="BX42" i="1"/>
  <c r="CB42" i="1"/>
  <c r="BR57" i="1"/>
  <c r="BS57" i="1" s="1"/>
  <c r="BX28" i="1"/>
  <c r="CB28" i="1"/>
  <c r="BW54" i="1"/>
  <c r="BX54" i="1" s="1"/>
  <c r="CC36" i="1"/>
  <c r="CG36" i="1"/>
  <c r="CH36" i="1" s="1"/>
  <c r="BW48" i="1"/>
  <c r="BS48" i="1"/>
  <c r="BW51" i="1"/>
  <c r="BX51" i="1" s="1"/>
  <c r="CB35" i="1"/>
  <c r="BX35" i="1"/>
  <c r="CC40" i="1" l="1"/>
  <c r="CG40" i="1"/>
  <c r="CH40" i="1" s="1"/>
  <c r="CG42" i="1"/>
  <c r="CB58" i="1"/>
  <c r="CC58" i="1" s="1"/>
  <c r="CC42" i="1"/>
  <c r="CC29" i="1"/>
  <c r="CG29" i="1"/>
  <c r="CB55" i="1"/>
  <c r="CC55" i="1" s="1"/>
  <c r="CB48" i="1"/>
  <c r="BX48" i="1"/>
  <c r="CC33" i="1"/>
  <c r="CG33" i="1"/>
  <c r="CH33" i="1" s="1"/>
  <c r="CG47" i="1"/>
  <c r="CH47" i="1" s="1"/>
  <c r="CC47" i="1"/>
  <c r="CG45" i="1"/>
  <c r="CH45" i="1" s="1"/>
  <c r="CC45" i="1"/>
  <c r="CH14" i="1"/>
  <c r="CH19" i="1"/>
  <c r="CH23" i="1"/>
  <c r="CC30" i="1"/>
  <c r="CG30" i="1"/>
  <c r="CH30" i="1" s="1"/>
  <c r="CC34" i="1"/>
  <c r="CG34" i="1"/>
  <c r="CH34" i="1" s="1"/>
  <c r="CB52" i="1"/>
  <c r="CC52" i="1" s="1"/>
  <c r="CC18" i="1"/>
  <c r="CG18" i="1"/>
  <c r="CH22" i="1"/>
  <c r="CB51" i="1"/>
  <c r="CC51" i="1" s="1"/>
  <c r="CC26" i="1"/>
  <c r="CG26" i="1"/>
  <c r="CH26" i="1" s="1"/>
  <c r="CG28" i="1"/>
  <c r="CC28" i="1"/>
  <c r="CB54" i="1"/>
  <c r="CC54" i="1" s="1"/>
  <c r="CG35" i="1"/>
  <c r="CH35" i="1" s="1"/>
  <c r="CC35" i="1"/>
  <c r="BW59" i="1"/>
  <c r="BX59" i="1" s="1"/>
  <c r="CB49" i="1"/>
  <c r="BX49" i="1"/>
  <c r="CG56" i="1" l="1"/>
  <c r="CH56" i="1" s="1"/>
  <c r="CG51" i="1"/>
  <c r="CH51" i="1" s="1"/>
  <c r="CG48" i="1"/>
  <c r="CH48" i="1" s="1"/>
  <c r="CC48" i="1"/>
  <c r="CC49" i="1"/>
  <c r="CG49" i="1"/>
  <c r="CB59" i="1"/>
  <c r="CC59" i="1" s="1"/>
  <c r="CH29" i="1"/>
  <c r="CG55" i="1"/>
  <c r="CH55" i="1" s="1"/>
  <c r="CG52" i="1"/>
  <c r="CH52" i="1" s="1"/>
  <c r="CH18" i="1"/>
  <c r="CG57" i="1"/>
  <c r="CH57" i="1" s="1"/>
  <c r="CH28" i="1"/>
  <c r="CG54" i="1"/>
  <c r="CH54" i="1" s="1"/>
  <c r="CB57" i="1"/>
  <c r="CC57" i="1" s="1"/>
  <c r="CG53" i="1"/>
  <c r="CH53" i="1" s="1"/>
  <c r="CG58" i="1"/>
  <c r="CH58" i="1" s="1"/>
  <c r="CH42" i="1"/>
  <c r="CG59" i="1" l="1"/>
  <c r="CH59" i="1" s="1"/>
  <c r="CH49" i="1"/>
</calcChain>
</file>

<file path=xl/sharedStrings.xml><?xml version="1.0" encoding="utf-8"?>
<sst xmlns="http://schemas.openxmlformats.org/spreadsheetml/2006/main" count="3409" uniqueCount="3035">
  <si>
    <t>Sampling Project Supply Management  (Procution - Shipping - Stock Holding)</t>
  </si>
  <si>
    <t xml:space="preserve">Workflow: </t>
  </si>
  <si>
    <r>
      <t xml:space="preserve">1) CD to input the </t>
    </r>
    <r>
      <rPr>
        <b/>
        <u/>
        <sz val="14"/>
        <color theme="1"/>
        <rFont val="Arial"/>
        <family val="2"/>
      </rPr>
      <t>Actual Distribution &amp; Closing Balance of M-1</t>
    </r>
    <r>
      <rPr>
        <sz val="14"/>
        <color theme="1"/>
        <rFont val="Arial"/>
        <family val="2"/>
      </rPr>
      <t xml:space="preserve">, </t>
    </r>
    <r>
      <rPr>
        <b/>
        <u/>
        <sz val="14"/>
        <color theme="1"/>
        <rFont val="Arial"/>
        <family val="2"/>
      </rPr>
      <t>Forecasted Distribution of M to M+3</t>
    </r>
    <r>
      <rPr>
        <sz val="14"/>
        <color theme="1"/>
        <rFont val="Arial"/>
        <family val="2"/>
      </rPr>
      <t xml:space="preserve"> by 7th of the month M. </t>
    </r>
  </si>
  <si>
    <r>
      <t xml:space="preserve">2) UGHI to confirm the </t>
    </r>
    <r>
      <rPr>
        <b/>
        <u/>
        <sz val="14"/>
        <color theme="1"/>
        <rFont val="Arial"/>
        <family val="2"/>
      </rPr>
      <t>Production &amp; Shipment of M to M+1  by 20th of the month M. And projected shippment for M+2~M+3</t>
    </r>
  </si>
  <si>
    <t>Highlights</t>
  </si>
  <si>
    <t>Production:</t>
  </si>
  <si>
    <t>QTY should be completed by last week of the month and be ready to be shipped in the following month</t>
  </si>
  <si>
    <t>Shipment:</t>
  </si>
  <si>
    <t>QTY should be delivered to CD warehouse within the month. In Principle, the shipment of month M should equal to production of M-1</t>
  </si>
  <si>
    <t>Coverage:</t>
  </si>
  <si>
    <r>
      <t>Targeting min 3 month of stocks. Lower than 2 months will be highlighted in</t>
    </r>
    <r>
      <rPr>
        <b/>
        <sz val="14"/>
        <rFont val="Arial"/>
        <family val="2"/>
      </rPr>
      <t xml:space="preserve"> </t>
    </r>
    <r>
      <rPr>
        <b/>
        <sz val="14"/>
        <color rgb="FFFF0000"/>
        <rFont val="Arial"/>
        <family val="2"/>
      </rPr>
      <t>RED</t>
    </r>
    <r>
      <rPr>
        <sz val="14"/>
        <rFont val="Arial"/>
        <family val="2"/>
      </rPr>
      <t xml:space="preserve"> with Yellow as urgent. Goal is NO Yellow Cells</t>
    </r>
  </si>
  <si>
    <t>Month M</t>
  </si>
  <si>
    <t>Month M+1</t>
  </si>
  <si>
    <t>Month M+2</t>
  </si>
  <si>
    <t>Month M+3</t>
  </si>
  <si>
    <t>MKT</t>
  </si>
  <si>
    <t>SKU #</t>
  </si>
  <si>
    <t>SKU Name</t>
  </si>
  <si>
    <t>Unit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</si>
  <si>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</si>
  <si>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</si>
  <si>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</si>
  <si>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</si>
  <si>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</si>
  <si>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</si>
  <si>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</si>
  <si>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</si>
  <si>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</si>
  <si>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</si>
  <si>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</si>
  <si>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</si>
  <si>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Openning B</t>
  </si>
  <si>
    <t xml:space="preserve">UGHI 
Mth-end Stock </t>
  </si>
  <si>
    <t>Shipment</t>
  </si>
  <si>
    <t>Distribution</t>
  </si>
  <si>
    <t>Closing 
Balance</t>
  </si>
  <si>
    <t>Coverage 
(Mth)</t>
  </si>
  <si>
    <t>MTD
(UGHI stock)</t>
  </si>
  <si>
    <t>Production
(UGHI stock)</t>
  </si>
  <si>
    <t>Closing B</t>
  </si>
  <si>
    <t>Coverage (M)</t>
  </si>
  <si>
    <t>KSA</t>
  </si>
  <si>
    <t>N/A</t>
  </si>
  <si>
    <t>Babyjoy Olive NewBorn Sample pack (18 x 10) Natal</t>
  </si>
  <si>
    <t>CTN</t>
  </si>
  <si>
    <t>POTOY02</t>
  </si>
  <si>
    <t>BabyJoy (Joy Toy) 1 x 200</t>
  </si>
  <si>
    <t>FOC Diapers - Olive (72*3)</t>
  </si>
  <si>
    <t>UAE</t>
  </si>
  <si>
    <t>BabyJoy Compressed NewBorn Sample pack (18 x 10) Natal</t>
  </si>
  <si>
    <t>BabyJoy Comrpessed Size 2 Small Free Sample (2 pcs) GCC 50x2 PostNatal</t>
  </si>
  <si>
    <t>BabyJoy Pants Culotte Size 3 Med Free Sample (2 pcs) GCC 50x2 PostNatal</t>
  </si>
  <si>
    <t>BabyJoy Pants Culotte Size 4 LRG Free Sample (2 pcs) GCC 50x2 PostNatal</t>
  </si>
  <si>
    <t>BabyJoy Pants Culotte Size 5 JUN Free Sample (2 pcs) GCC 50x2 PostNatal</t>
  </si>
  <si>
    <t>FOC Diapers - Compressed (68x3)</t>
  </si>
  <si>
    <t>OMN</t>
  </si>
  <si>
    <t>KWT</t>
  </si>
  <si>
    <t>BHN</t>
  </si>
  <si>
    <t>FOC Diapers - Compressed</t>
  </si>
  <si>
    <t>JDN</t>
  </si>
  <si>
    <t>QTR</t>
  </si>
  <si>
    <t>FOC Diapers - Olive</t>
  </si>
  <si>
    <t>Total</t>
  </si>
  <si>
    <t>FOC Diapers - Compressed (68*3)</t>
  </si>
  <si>
    <t>Internal</t>
  </si>
  <si>
    <t>Step 1) Wanli confirm</t>
  </si>
  <si>
    <t xml:space="preserve">Step 2)  Wanli issue SALES ORDER </t>
  </si>
  <si>
    <t>Ship as many as Sept final production</t>
  </si>
  <si>
    <t>24304S</t>
  </si>
  <si>
    <t>29106S</t>
  </si>
  <si>
    <t>Babyjoy Olive Newborn Mega Pack Nurseries Hospital Sample FOC (3X72)</t>
  </si>
  <si>
    <t>BabyJoy Compressed New Born Jumbo Pack Nurseries Hospital Sample FOC (3X68)</t>
  </si>
  <si>
    <t>Cases</t>
  </si>
  <si>
    <t>Desc.</t>
  </si>
  <si>
    <t>SKU#</t>
  </si>
  <si>
    <t>TOTAL ALL BY SKU</t>
  </si>
  <si>
    <t>Warehouse</t>
  </si>
  <si>
    <t>OldCode</t>
  </si>
  <si>
    <t>Item Description</t>
  </si>
  <si>
    <t>DC Local</t>
  </si>
  <si>
    <t>XT DC</t>
  </si>
  <si>
    <t>MW LOCAL</t>
  </si>
  <si>
    <t>Other Local</t>
  </si>
  <si>
    <t>Bulk - Baby joy wet wipes 20 pieces - (48 X 20)</t>
  </si>
  <si>
    <t>Bulk - Baby joy wet wipes 20 pieces - (24 X 20)</t>
  </si>
  <si>
    <t>Lifree Lady Slim Pants Medium Size (6 X 10)</t>
  </si>
  <si>
    <t>Lifree Lady Slim Pants Large Size (6 X 9)</t>
  </si>
  <si>
    <t>BABYJOY SENSITIVE SKIN WET WIPES – SAMPLE PACK (120X10 PIECES)</t>
  </si>
  <si>
    <t>BABYJOY THICK WET WIPES SCENTED– SAMPLE PACK (300X1 PIECES)</t>
  </si>
  <si>
    <t>BABYJOY THICK WET WIPES SCENTED– SAMPLE PACK (700X1 PIECES)</t>
  </si>
  <si>
    <t>UNO PLUS ANTI-BACTERIAL WET WIPES – SAMPLE PACK (500X1 PIECES)</t>
  </si>
  <si>
    <t>UNO BABY PURE WATER WET WIPES – SAMPLE PACK (500X1 PIECES)</t>
  </si>
  <si>
    <t>BABY JOY TRIAL PACK - LARGE (COMPRESSED)</t>
  </si>
  <si>
    <t>BabyJoy Compressed Diaper BIO, Saving Pack, Small 3.5 - 7kg  8X15</t>
  </si>
  <si>
    <t>Lifree High Absorbency Adult Diaper culotte Small Size 4X11</t>
  </si>
  <si>
    <t>Baby Joy Trial Pack - Newborn Compressed Packing (12 x 9)</t>
  </si>
  <si>
    <t>BabyJoy Culotte Jumbo BIO, Medium Unisex 3x48</t>
  </si>
  <si>
    <t>BABY JOY TRIAL PACK - SMALL(COMPRESSED)</t>
  </si>
  <si>
    <t>Lifree Adult Diaper Tape Jumbo Large size  (2X24) - (8 Cups)</t>
  </si>
  <si>
    <t>BABY JOY TRIAL PACK - MEDIUM(COMPRESSED)</t>
  </si>
  <si>
    <t>Babyjoy compressed 3XL Jumbo Pack (4 x 27)</t>
  </si>
  <si>
    <t>Bulk - Baby joy wet wipes 80 pieces - (24 X 80)</t>
  </si>
  <si>
    <t>Bulk - Baby joy sensitive wet wipes 76 pieces - (24 X 76)</t>
  </si>
  <si>
    <t>Bulk - Baby joy wet wipes 50 pieces - (32 X 50)</t>
  </si>
  <si>
    <t>201411T</t>
  </si>
  <si>
    <t>Baby joy thick wipes scented 40 pieces - bulk (20 X 40)</t>
  </si>
  <si>
    <t>Bulk - Baby joy sensitive wet wipes 48 pieces - (32 X 48)</t>
  </si>
  <si>
    <t>BabyJoy Culotte Large Jumbo Pack 4x44</t>
  </si>
  <si>
    <t>17371R(INACTIVE)</t>
  </si>
  <si>
    <t>Repacked Lifree High Absorbance Large, Jumbo (2 X 18)</t>
  </si>
  <si>
    <t>17171R (INACTIVE)</t>
  </si>
  <si>
    <t>Repacked Lifree High Absorbance Large (4 X 9)</t>
  </si>
  <si>
    <t>10803D</t>
  </si>
  <si>
    <t>Under Pad 60cm X 60cm (200 pieces)</t>
  </si>
  <si>
    <t>Non-Branded Under Pads, Size: 50x75cm, (1X200)</t>
  </si>
  <si>
    <t>Bulk - White Lifree Extra Large Pack (4 X 20)</t>
  </si>
  <si>
    <t>BabyJoy Culotte Mega BIO, Medium Unisex  3x60</t>
  </si>
  <si>
    <t>Code: J.12371-Bulk Diapers for Babyjoy Culotte XXL Jumbo Box (3 X 32)</t>
  </si>
  <si>
    <t>Bulk - Sofy Olive Night 32cm, Packing (16 X 14)</t>
  </si>
  <si>
    <t>46125P</t>
  </si>
  <si>
    <t>BabyJoy Culotte Jumbo Box BIO, Medium 1x(2x48)</t>
  </si>
  <si>
    <t>17471R(INACTIVE)</t>
  </si>
  <si>
    <t>Repacked Lifree Secure Super Absorbance Large, Jumbo (2 X 16)</t>
  </si>
  <si>
    <t>BabyJoy Healthy Skin, Giant Pack, Newborn 3x92</t>
  </si>
  <si>
    <t>BabyJoy Jumbo Pack Junior (3 X 58) - Egypt</t>
  </si>
  <si>
    <t>10809D</t>
  </si>
  <si>
    <t>Non Branded Under Pads, super absorbency 52g, packing (3X50)</t>
  </si>
  <si>
    <t>Sofy F.N Slim6X30 Pads Wings  Large   29</t>
  </si>
  <si>
    <t>50505S</t>
  </si>
  <si>
    <t>Sofy Gift Box (10 X 1)</t>
  </si>
  <si>
    <t>TAMIMI STYLISH FACIAL TISSUE 100's 6x6 - 21x21 cms</t>
  </si>
  <si>
    <t>BabyJoy Healthy Skin BIO, Mega Pack, Junior 3x42</t>
  </si>
  <si>
    <t>BABYJOY CULLOTE LARGE  SAMPLE 1X100</t>
  </si>
  <si>
    <t>TAMIMI Toilet tissue - 6X8 Roll,  300's</t>
  </si>
  <si>
    <t>BabyJoy Compressed Diaper BIO, Saving Pack, Medium 6 - 12kg 8X12</t>
  </si>
  <si>
    <t>Sofy  Slim Anti-Bacterial 29cm 52pcs (3x52)</t>
  </si>
  <si>
    <t>Sofy Panty liner (Unscented) (5x80)</t>
  </si>
  <si>
    <t>Lifree tape adults diapers medium 4X15</t>
  </si>
  <si>
    <t>UNO TABLE COVER-HIGH THICKNESS-110X85CM-10X1</t>
  </si>
  <si>
    <t>Baby Joy Wet Wipes Flow Pack, 80 sheetsX12 packs, Matt with Plastic Flip Top Lid.</t>
  </si>
  <si>
    <t>Baby Joy Wet Wipes Flow Pack, 50 sheetsX18 packs, Matt with Plastic Flip Top Lid.</t>
  </si>
  <si>
    <t>Uno Plus Anti-Bacterial Wet Wipes ((2 X 12) X 10)</t>
  </si>
  <si>
    <t>Uno Plus Anti-Bacterial Wet Wipes (18 X 50)</t>
  </si>
  <si>
    <t>205020A</t>
  </si>
  <si>
    <t>Uno Plus Anti-Bacterial Wet Wipes 20 wipes (24 X 20)</t>
  </si>
  <si>
    <t>Bulk - Sofy Night Comfort Packing (18 X 18) - (3607182-BF-NSW35-18B(SAU)W)</t>
  </si>
  <si>
    <t>BabyJoy Compressed Diaper BIO Mega Pack new born Up to 4kg 3X84</t>
  </si>
  <si>
    <t>BabyJoy Compressed Diaper BIO Mega Pack Small 3.5-7 kg 3X84</t>
  </si>
  <si>
    <t>UNO Plus Kitchen Towel, 28cm x 21cm - 100 sheets</t>
  </si>
  <si>
    <t>AL MUTLAQ HOTEL FACIAL 50 SHEET 36X50</t>
  </si>
  <si>
    <t>UNO Plus Maxi Roll - 250m</t>
  </si>
  <si>
    <t>Uno Plus Anti-Bacterial Wet Wipes (24 X 20)</t>
  </si>
  <si>
    <t>UNO Toilet tissue - 11cm x 10cm   ,120 sheets  (12</t>
  </si>
  <si>
    <t>Sofy Pantyliner Unscented Bulk, 40 pcsX24 packs/Ctn, Ref:PL-SLW-US (CF) 40 (SA) W#0126508.</t>
  </si>
  <si>
    <t>17901D</t>
  </si>
  <si>
    <t>Lifree Underpad 60cm x 90cm (4 x 10)</t>
  </si>
  <si>
    <t>17902D</t>
  </si>
  <si>
    <t>Lifree Underpad 60cm x 90cm (2 x 20)</t>
  </si>
  <si>
    <t>Babyjoy Olive Newborn, Free Sample - Farhaty Pack (13 X  5)</t>
  </si>
  <si>
    <t>20151R</t>
  </si>
  <si>
    <t>BabyJoy Healthy Skin Wet Wipes, 50 Wipes (18 X 50)</t>
  </si>
  <si>
    <t>Code: J.12407-Bulk Diapers for Babyjoy Culotte XXL Mega Box (3 X 40)</t>
  </si>
  <si>
    <t>Bulk - Sofy Night Comfort Packing (24 X 8) - (3607181-BF-NSW35-8B(SAU)W)</t>
  </si>
  <si>
    <t>Bulk - Face Mask Uno Plus Regular Packing (80 X 7)</t>
  </si>
  <si>
    <t>Bulk - Face Mask Uno Plus Small Packing (120 X 10)</t>
  </si>
  <si>
    <t>Bulk - Face Mask Uno Plus Regular Packing (120 X 10)</t>
  </si>
  <si>
    <t>Babyjoy Pants Size 3 Medium free samples (2 PCs) GCC (50x2)</t>
  </si>
  <si>
    <t>17902R</t>
  </si>
  <si>
    <t>Lifree Clean Bed Underpad (2 X 20)</t>
  </si>
  <si>
    <t>Bulk - Lifree Clean Bed Underpad 150 pieces</t>
  </si>
  <si>
    <t>Uno Z-Fold Tissue 200 sheet 240mm/210mm 33gsm,20pk</t>
  </si>
  <si>
    <t>48156PJR</t>
  </si>
  <si>
    <t>BabyJoy Culotte XXL Giant Pack (3 x 50)</t>
  </si>
  <si>
    <t>10802H1</t>
  </si>
  <si>
    <t>UNO Underpads size 60 x 90 cm 6 x 25</t>
  </si>
  <si>
    <t>UNO FACIAL TISSUES INSTITUTION - 36X90 - 170 x 180mm</t>
  </si>
  <si>
    <t>Babyjoy Compressed Newborn Sample Pack (18x10)</t>
  </si>
  <si>
    <t>52111P</t>
  </si>
  <si>
    <t>Sofy Maxi Compressed (Soft &amp; Secure) Regular (3x50)</t>
  </si>
  <si>
    <t>TAMIMI Toilet tissue - 11cm x 10cm   ,170 sheets  (3X20)</t>
  </si>
  <si>
    <t>7065K</t>
  </si>
  <si>
    <t>UNO Plus Mini Facial Tissue - 180 Sheets</t>
  </si>
  <si>
    <t>BabyJoy Culotte Saving, Mediume Unisex 6x12</t>
  </si>
  <si>
    <t>BabyJoy Culotte Giant, Junior XXL Unisex 3x50</t>
  </si>
  <si>
    <t>BabyJoy Healthy Skin, Value Pack, Medium 4x25</t>
  </si>
  <si>
    <t>Bulk - Lifree Super Absorbance Culotte XL White Polybag (4 X 14)</t>
  </si>
  <si>
    <t>Bulk - White Lifree Super Absorbance Jumbo Medium (4 X 18) -(3607486-LR-RP-L 18B(SAU)W)</t>
  </si>
  <si>
    <t>Bulk - White Lifree Super Absorbance Jumbo Small (4 X 20) -(3607483-LR-RP-M 20B(SAU)W)</t>
  </si>
  <si>
    <t>Bulk - White Lifree High Absorbance Jumbo Medium (4 X 20) -(3607485-LR-LP-L 20B(SAU)W)</t>
  </si>
  <si>
    <t>Bulk - White Lifree High Absorbance Jumbo Large (4 X 18) -(3607488-LR-LP-XL 18B(SAU)W)</t>
  </si>
  <si>
    <t>6311K</t>
  </si>
  <si>
    <t>UNO Plus Kitchen Towel , 28cm x 21cm -45 sheets</t>
  </si>
  <si>
    <t>6910K</t>
  </si>
  <si>
    <t>UNO Plus Maxi Roll - 150m Special Promo</t>
  </si>
  <si>
    <t>UNO Plus Maxi Roll - 300m</t>
  </si>
  <si>
    <t>Bulk - Baby joy wet wipes 80 pieces - (12 X 80)</t>
  </si>
  <si>
    <t>Bulk - Baby joy sensitive wet wipes 76 pieces - (12 X 76)</t>
  </si>
  <si>
    <t>Bulk - Baby joy thick wipes scented 40 pieces - (24 X 40)</t>
  </si>
  <si>
    <t>Bulk - Baby joy sensitive wet wipes 48 pieces - (18 X 48)</t>
  </si>
  <si>
    <t>Bulk - Baby joy wet wipes 50 pieces - (18 X 50)</t>
  </si>
  <si>
    <t>Bulk - White Lifree High Absorbance Jumbo Small (4 X 22) - (3607482-LR-LP-M 22B(SAU)W)</t>
  </si>
  <si>
    <t>UNO Plus Kitchen Towel, 23cm x 20cm - 36 sheets (4X6ROLLS)</t>
  </si>
  <si>
    <t>Sofy Slim Anti-bacterial 29cm (12x10)</t>
  </si>
  <si>
    <t>Lifree tape adults diapers large 4X12</t>
  </si>
  <si>
    <t>Lifree Adult Diaper Tape Small size (4X18) - (8 Cups)</t>
  </si>
  <si>
    <t>Lifree Adult Diaper Tape Jumbo Medium size (2X30) - (8 Cups)</t>
  </si>
  <si>
    <t>UNO Under Pads, 76 grams, Size: 60x90cm, 40 Pads Per Carton (4 BagsX10 Pads).</t>
  </si>
  <si>
    <t>BabyJoy Healthy Skin BIO, Mega Pack, Newborn 3x72</t>
  </si>
  <si>
    <t>BabyJoy Healthy Skin BIO, Mega Pack, Small  3x68</t>
  </si>
  <si>
    <t>Babyjoy Healthy Skin BIO, Mega Pack, XXL - (3x34)</t>
  </si>
  <si>
    <t>BabyJoy Healthy Skin BIO, Mega Pack, Large 3x50</t>
  </si>
  <si>
    <t>BabyJoy Culotte Mega BIO, Large Unisex 3x56</t>
  </si>
  <si>
    <t>BabyJoy Culotte Giant BIO, Large Unisex 3x68</t>
  </si>
  <si>
    <t>46433P</t>
  </si>
  <si>
    <t>BabyJoy Culotte Jumbo Box, Large 1x(2x44)</t>
  </si>
  <si>
    <t>46443P</t>
  </si>
  <si>
    <t>BabyJoy Culotte Jumbo Box, Junior 1x(2x36)</t>
  </si>
  <si>
    <t>BabyJoy Compressed Diaper, Jumbo Box, Medium 6-12kg 1X(2X52)</t>
  </si>
  <si>
    <t>BabyJoy Compressed Diaper, Jumbo Box, Newborn up to 4kg 1X(2X68)</t>
  </si>
  <si>
    <t>BabyJoy Compressed Diaper, Jumbo Box, Large 10-18kg 1X(2X48)</t>
  </si>
  <si>
    <t>BabyJoy Compressed Diaper, Jumbo Box, Large+ 12-21kg 1X(2X44)</t>
  </si>
  <si>
    <t>Babyjoy Compressed Diaper BIO Jumbo Pack Large+ 12-21kg 3X44</t>
  </si>
  <si>
    <t>Teemo Baby Diapers Jumbo - Large (4x32)</t>
  </si>
  <si>
    <t>Teemo Baby diapers Jumbo - Junior (4x30)</t>
  </si>
  <si>
    <t>BabyJoy Compressed Diaper BIO, Value Pack, New Born up to 4kg 4X44</t>
  </si>
  <si>
    <t>BabyJoy Culotte Mediume Saving Pack 6x12</t>
  </si>
  <si>
    <t>BabyJoy Culotte Jumbo BIO, Junior Unisex 3x36</t>
  </si>
  <si>
    <t>BabyJoy Culotte Giant BIO, Large XXL Unisex 3x50</t>
  </si>
  <si>
    <t>ABC 123  POCKET TISSUE  - 215.210 mm,  15gsm,  3ply,  10 sheets ,  10boxes x ( 2x6) Packets</t>
  </si>
  <si>
    <t>UNO Pocket Tissue  215.210, 15gsm, 3ply,  10sht , 8boxes x (4x6 packets)</t>
  </si>
  <si>
    <t>Bulk - White Lifree High Absorbance Small (8 X 11) - (3607481-LR-LP-M 11B(SAU)W)</t>
  </si>
  <si>
    <t>Bulk - White Lifree High Absorbance Medium (8 X 10) - (3607484-LR-LP-L 10B(SAU)W)</t>
  </si>
  <si>
    <t>Bulk - White Lifree High Absorbance Large (8 X 9) -(3607487-LR-LP-XL 9B(SAU)W)</t>
  </si>
  <si>
    <t>17901R</t>
  </si>
  <si>
    <t>Lifree Clean Bed Underpad (4 X 10)</t>
  </si>
  <si>
    <t>Tamimi facial tissue 200 sheet packing ((2x5)x5)</t>
  </si>
  <si>
    <t>Bulk - Face Mask Uno Plus Small Packing (180 X 10)</t>
  </si>
  <si>
    <t>Bulk - Face Mask Uno Plus Regular Packing (180 X 10)</t>
  </si>
  <si>
    <t>Babyjoy Compressed Diaper BIO Jumbo Pack Newborn up to 4kg 3X68</t>
  </si>
  <si>
    <t>TAMIMI FACIAL TISSUE 100's 6x6 - 21x21 cms</t>
  </si>
  <si>
    <t>BabyJoy Culotte Jumbo BIO, Large Unisex 3x44</t>
  </si>
  <si>
    <t>BabyJoy Culotte Junior Saving Pack 6x9</t>
  </si>
  <si>
    <t>TAMIM MAXI ROLL 300  - (6X1 ROLLS) SHRINK WRAP</t>
  </si>
  <si>
    <t>Non Branded Maxi rolls,75 m,22cm W, Paking 1x12</t>
  </si>
  <si>
    <t>TAMIMI  Kitchen Towels-28cm x 22cm,100's 8x3 Rolls</t>
  </si>
  <si>
    <t>UNO Kitchen towels - 23cm x 20cm,  45 sheets (12x2</t>
  </si>
  <si>
    <t>Babyjoy Olive Newborn Free Sample Pack (100 x 2)</t>
  </si>
  <si>
    <t>Babyjoy Olive Small Free Sample Pack (100 x 2)</t>
  </si>
  <si>
    <t>UNO Toilet tissue - 10cm x 10cm   ,70 sheets  (12x4)</t>
  </si>
  <si>
    <t>UNO C-FOLD 1ply 21x24x150 sheets</t>
  </si>
  <si>
    <t>BabyJoy Compressed Diaper BIO Mega Box small 3.5 - 7kg 1X(2X84)</t>
  </si>
  <si>
    <t>Bulk - White Lifree Super Absorbance Jumbo Large (4 X 16) -(3607590-LR-RP-XL 16B(SAU)W)</t>
  </si>
  <si>
    <t>UNO Plus Toilet Tissue, 11cm x 10cm - 90 sheets</t>
  </si>
  <si>
    <t>46177P</t>
  </si>
  <si>
    <t>Babyjoy Culotte XXXL Jumbo Box (1 x (2 x 26))</t>
  </si>
  <si>
    <t>50504S</t>
  </si>
  <si>
    <t>SOFY FEMININE NAPKIN ANTI-BACTERIAL SAMPLE MUSK (4X100)</t>
  </si>
  <si>
    <t>10804B</t>
  </si>
  <si>
    <t>Bulk - NonBranded Under Pads size 60 x 75 cm ,packing (4x25), 45-47 grm/pad</t>
  </si>
  <si>
    <t>BABY JOY PREMIUM,GIANT PACK  - LARGE (3X74)</t>
  </si>
  <si>
    <t>Baby Joy stretch Junior Giant (3X54)</t>
  </si>
  <si>
    <t>BABY JOY PREMIUM,GIANT PACK  - JUNIOR 3X66</t>
  </si>
  <si>
    <t>Baby Joy stretch Junior XXL Giant (3X38)</t>
  </si>
  <si>
    <t>BABY JOY JUMBO SMALL 62 (3X62)</t>
  </si>
  <si>
    <t>BABY JOY JUMBO  PACK-MEDIUM-2X88</t>
  </si>
  <si>
    <t>29121P</t>
  </si>
  <si>
    <t>BABY JOY JUMBO  PACK - MEDIUM-2X92-W/PROMO</t>
  </si>
  <si>
    <t>BABY JOY JUMBO  PACK-MEDIUM-4X88</t>
  </si>
  <si>
    <t>BABY JOY STRETCH MEDIUM JUMBO 4X70 PCS(YEMEN)</t>
  </si>
  <si>
    <t>BABYJOY JUMBO MEDIUM 56 EG (3X56)</t>
  </si>
  <si>
    <t>BABY JOY JUMBO  PACK-MEDIUM-2X84</t>
  </si>
  <si>
    <t>BABY JOY JUMBO  PACK-MEDIUM</t>
  </si>
  <si>
    <t>29622P</t>
  </si>
  <si>
    <t>BABY JOY JUMBO  PACK-MEDIUM W/PROMO</t>
  </si>
  <si>
    <t>BABY JOY JUMBO  PACK-MEDIUM-2X76</t>
  </si>
  <si>
    <t>BABY JOY JUMBO  PACK-MEDIUM-4X76</t>
  </si>
  <si>
    <t>BABY JOY JUMBO  PACK-MEDIUM-2X70</t>
  </si>
  <si>
    <t>29725P</t>
  </si>
  <si>
    <t>BABY JOY JUMBO PACK-MEDIUM-W\TRIAL PROMO (2X58+6)</t>
  </si>
  <si>
    <t>BABY JOY JUMBO PACK MEDIUM PRE-COMPRESSED (3X54)</t>
  </si>
  <si>
    <t>BABY JOY JUMBO  PACK-LARGE-2X72</t>
  </si>
  <si>
    <t>29131P</t>
  </si>
  <si>
    <t>BABY JOY JUMBO  PACK - LARGE-2X76-W/PROMO</t>
  </si>
  <si>
    <t>BABY JOY JUMBO  PACK-LARGE-4X72</t>
  </si>
  <si>
    <t>BABYJOY JUMBO LARGE 50 EG (3X50)</t>
  </si>
  <si>
    <t>BABY JOY JUMBO  PACK-LARGE-2X68</t>
  </si>
  <si>
    <t>BABY JOY JUMBO  PACK-LARGE</t>
  </si>
  <si>
    <t>29632P</t>
  </si>
  <si>
    <t>BABY JOY JUMBO  PACK-LARGE W/PROMO</t>
  </si>
  <si>
    <t>BABY JOY JUMBO  PACK-LARGE-2X62</t>
  </si>
  <si>
    <t>BABY JOY JUMBO  PACK-LARGE-4X62</t>
  </si>
  <si>
    <t>BABY JOY JUMBO  PACK-LARGE-2X56</t>
  </si>
  <si>
    <t>29735P</t>
  </si>
  <si>
    <t>BABY JOY JUMBO  PACK-LARGE W\TRIAL PROMO (2X(50+5)</t>
  </si>
  <si>
    <t>BABY JOY JUMBO PACK LARGE  PRE-COMPRESSED (3X50)</t>
  </si>
  <si>
    <t>BABY JOY JUMBO  PACK-JUNIOR-2X64</t>
  </si>
  <si>
    <t>29141P</t>
  </si>
  <si>
    <t>BABY JOY JUMBO  PACK - JUNIOR - 2X64-W/PROMO</t>
  </si>
  <si>
    <t>BABY JOY JUMBO  PACK-JUNIOR-4X64</t>
  </si>
  <si>
    <t>BABY JOY JUMBO  PACK-JUNIOR-2X62</t>
  </si>
  <si>
    <t>BABY JOY JUMBO  PACK-JUNIOR</t>
  </si>
  <si>
    <t>29642P</t>
  </si>
  <si>
    <t>BABY JOY JUMBO  PACK-JUNIOR W/PROMO</t>
  </si>
  <si>
    <t>BABY JOY JUMBO  PACK-JUNIOR-2X54</t>
  </si>
  <si>
    <t>BabyJoy Tape Jumbo Pack Junior (64x3)</t>
  </si>
  <si>
    <t>BABY JOY JUMBO PACK JUNIOR PRE-COMPRESSED (3X42)</t>
  </si>
  <si>
    <t>BABY JOY - SAVING PACK - NEW BORN - 4X28</t>
  </si>
  <si>
    <t>BABY JOY SAVING PACK-NEW BORN-6x28</t>
  </si>
  <si>
    <t>25301M</t>
  </si>
  <si>
    <t>BABY JOY SAVING PACK-NEW BORN-MECHANICAL TAPE</t>
  </si>
  <si>
    <t>BABY JOY - SAVING PACK - NEW BORN - 12X28</t>
  </si>
  <si>
    <t>BABY JOY SAVING PACK-NEW BORN-6X22 PREMIUM</t>
  </si>
  <si>
    <t>BABY JOY SAVING PACK - SMALL</t>
  </si>
  <si>
    <t>BABY JOY SAVING PACK -SMALL-4X32</t>
  </si>
  <si>
    <t>25111C</t>
  </si>
  <si>
    <t>BABY JOY SAVING PACK - SMALL - 2X2X32-COMB</t>
  </si>
  <si>
    <t>25111M</t>
  </si>
  <si>
    <t>BABY JOY SAVING PACK W/Mech.Tape- SMALL - 4X32</t>
  </si>
  <si>
    <t>25111P</t>
  </si>
  <si>
    <t>BABY JOY SAVING PACK - SMALL W/PROM NINA 4X32</t>
  </si>
  <si>
    <t>BABY JOY SAVING PACK-SMALL-6X26</t>
  </si>
  <si>
    <t>25311M</t>
  </si>
  <si>
    <t>BABY JOY SAVING PACK-SMALL-MECHANICAL TAPE</t>
  </si>
  <si>
    <t>25311P</t>
  </si>
  <si>
    <t>B/JOY SAVING PACK SMALL-W/PROMO TEEMO-6X26</t>
  </si>
  <si>
    <t>BABY JOY SAVING PACK - SMALL - 12X26</t>
  </si>
  <si>
    <t>BABY JOY SAVING PACK - SMALL - 6X26</t>
  </si>
  <si>
    <t>25612C</t>
  </si>
  <si>
    <t>BABY JOY SAVING PACK - SMALL COMBINE</t>
  </si>
  <si>
    <t>BABY JOY SAVING PACK - ECO-SMALL-2X64</t>
  </si>
  <si>
    <t>BABY JOY SAVING PACK - MEDIUM</t>
  </si>
  <si>
    <t>BABY JOY SAVING PACK- MEDIUM-4x24</t>
  </si>
  <si>
    <t>25121C</t>
  </si>
  <si>
    <t>BABY JOY SAVING PACK - MEDIUM-2X2X24-COMB</t>
  </si>
  <si>
    <t>25121M</t>
  </si>
  <si>
    <t>BABY JOY SAVING PACK W/Mech.Tape- MEDIUM-4x24</t>
  </si>
  <si>
    <t>25121P</t>
  </si>
  <si>
    <t>BABY JOY SAVING PACK - MEDIUM- W/Promo 4x24</t>
  </si>
  <si>
    <t>BABY JOY SAVING PACK-MEDIUM-6X20</t>
  </si>
  <si>
    <t>25321M</t>
  </si>
  <si>
    <t>BABY JOY SAVING PACK-MEDIUM-MECANICAL TAPE</t>
  </si>
  <si>
    <t>25322M</t>
  </si>
  <si>
    <t>BABY JOY MEDIUM SIZE SAVING 16X6</t>
  </si>
  <si>
    <t>BABY JOY SAVING PACK - MEDIUM-12X20</t>
  </si>
  <si>
    <t>BABY JOY SAVING PACK - MEDIUM-6X18</t>
  </si>
  <si>
    <t>BABY JOY SAVING PACK - MEDIUM (16X17)</t>
  </si>
  <si>
    <t>25622C</t>
  </si>
  <si>
    <t>BABY JOY SAVING PACK - MEDIUM COMBINE</t>
  </si>
  <si>
    <t>BABY JOY TAPE SAVING PACK MEDIUM 8X13</t>
  </si>
  <si>
    <t>BABY JOY SAVING PACK - ECO-MEDIUM-2X48</t>
  </si>
  <si>
    <t>BABY JOY SAVING PACK - LARGE</t>
  </si>
  <si>
    <t>BABY JOY SAVING PACK-LARGE-4X22</t>
  </si>
  <si>
    <t>25131C</t>
  </si>
  <si>
    <t>BABY JOY SAVING PACK - LARGE-2X2X22-COMB</t>
  </si>
  <si>
    <t>25131M</t>
  </si>
  <si>
    <t>BABY JOY SAVING PACK W/Mech.Tape- LARGE-4X22</t>
  </si>
  <si>
    <t>25131P</t>
  </si>
  <si>
    <t>BABY JOY SAVING PACK - LARGE - W/PROMO 4X22</t>
  </si>
  <si>
    <t>BABY JOY SAVING PACK-LARGE-6X18</t>
  </si>
  <si>
    <t>25331M</t>
  </si>
  <si>
    <t>BABY JOY SAVING PACK-LARGE-MECHANICAL TAPE</t>
  </si>
  <si>
    <t>25331P</t>
  </si>
  <si>
    <t>B/JOY SAVING PACK LARGE-W/PROMO TEEMO-6X18</t>
  </si>
  <si>
    <t>BABY JOY SAVING PACK - LARGE-12X18</t>
  </si>
  <si>
    <t>BABY JOY SAVING PACK - LARGE-6X16</t>
  </si>
  <si>
    <t>BABY JOY SAVING PACK - LARGE - 16X16</t>
  </si>
  <si>
    <t>25632C</t>
  </si>
  <si>
    <t>BABY JOY SAVING PACK - LARGE COMBINE</t>
  </si>
  <si>
    <t>BABY JOY SAVING PACK - ECO-LARGE-2X44</t>
  </si>
  <si>
    <t>2613C</t>
  </si>
  <si>
    <t>BABY JOY TAPE SAVING PACK LARGE+ 11</t>
  </si>
  <si>
    <t>BABY JOY SAVING PACK - JUNIOR - 4X20</t>
  </si>
  <si>
    <t>BABY JOY SAVING PACK - JUNIOR</t>
  </si>
  <si>
    <t>BABY JOY SAVING PACK-JUNIOR-4X20</t>
  </si>
  <si>
    <t>25141C</t>
  </si>
  <si>
    <t>BABY JOY SAVING PACK - JUNIOR-2X2X20-COMB</t>
  </si>
  <si>
    <t>25141P</t>
  </si>
  <si>
    <t>BABY JOY SAVING PACK - JUNIOR - W/PROMO 4X20</t>
  </si>
  <si>
    <t>BABY JOY SAVING PACK-JUNIOR-6X16</t>
  </si>
  <si>
    <t>25341M</t>
  </si>
  <si>
    <t>BABY JOY SAVING PACK-JUNIOR-MECHANICAL TAPE</t>
  </si>
  <si>
    <t>25341P</t>
  </si>
  <si>
    <t>B/JOY SAVING PACK JUNIOR-W/PROMO TEEMO-6X16</t>
  </si>
  <si>
    <t>BABY JOY SAVING PACK - JUNIOR-12X16</t>
  </si>
  <si>
    <t>BABY JOY SAVING PACK - JUNIOR-6X15</t>
  </si>
  <si>
    <t>25642C</t>
  </si>
  <si>
    <t>BABY JOY SAVING PACK - JUNIOR COMBINE</t>
  </si>
  <si>
    <t>25743M</t>
  </si>
  <si>
    <t>BABY JOY SAVING PACK W/Mech - JUNIOR(6X13)</t>
  </si>
  <si>
    <t>BABY JOY TAPE SAVING PACK JUNIOR 8X10</t>
  </si>
  <si>
    <t>BABY JOY SAVING PACK - ECO-JUNIOR-2X40</t>
  </si>
  <si>
    <t>2614C</t>
  </si>
  <si>
    <t>27745P</t>
  </si>
  <si>
    <t>BABY JOY STRETCH MEGA BUNDLE PROMO-JUNIOR(2X32)X2</t>
  </si>
  <si>
    <t>BABY JOY MEGA PACK - JUNIOR 4X32</t>
  </si>
  <si>
    <t>BABY JOY STRETCH MEGA PACK - JUNIOR XXL(4X20)</t>
  </si>
  <si>
    <t>BABY JOY ECONOMY PACK-NEW BORN-3X44</t>
  </si>
  <si>
    <t>BABY JOY ECONOMY PACK-NEW BORN-4X32</t>
  </si>
  <si>
    <t>BABY JOY ECONOMY SMALL</t>
  </si>
  <si>
    <t>2411P</t>
  </si>
  <si>
    <t>BABY JOY ECONOMY SMALL- WITH PROMO</t>
  </si>
  <si>
    <t>2411R</t>
  </si>
  <si>
    <t>BABY JOY ECONOMY SMALL 2 X 76</t>
  </si>
  <si>
    <t>BABY JOY ECONOMY PACK - SMALL-2X64</t>
  </si>
  <si>
    <t>26111C</t>
  </si>
  <si>
    <t>BABY JOY ECONOMY PACK - SMALL-1X2X64-COMB</t>
  </si>
  <si>
    <t>26111M</t>
  </si>
  <si>
    <t>BABY JOY ECONOMY PACK W/Mech. tape - SMALL-2X64</t>
  </si>
  <si>
    <t>26111P</t>
  </si>
  <si>
    <t>BABY JOY ECONOMY PACK - SMALL-2X64-W PROMO</t>
  </si>
  <si>
    <t>2611C</t>
  </si>
  <si>
    <t>2611P</t>
  </si>
  <si>
    <t>BABYJOY - Economy - Small - 2X64 - with Promo</t>
  </si>
  <si>
    <t>BABY JOY ECONOMY PACK-SMALL-3X52</t>
  </si>
  <si>
    <t>26311C</t>
  </si>
  <si>
    <t>BABY JOY ECONOMY PACK - SMALL-COMBINE-(1X2)X52</t>
  </si>
  <si>
    <t>BABY JOY ECONOMY - SMALL-4X64</t>
  </si>
  <si>
    <t>26411M</t>
  </si>
  <si>
    <t>BABY JOY ECONOMY  W/MECH.TAPE-SMALL-4</t>
  </si>
  <si>
    <t>BABY JOY ECONOMY PACK-SMALL-6X52</t>
  </si>
  <si>
    <t>BABY JOY ECONOMY PACK - SMALL-3X52</t>
  </si>
  <si>
    <t>26611C</t>
  </si>
  <si>
    <t>BABY JOY ECONOMY PACK - SMALL-COMBIN 2X52</t>
  </si>
  <si>
    <t>BABY JOY ECONOMY PACK - SMALL</t>
  </si>
  <si>
    <t>26612C</t>
  </si>
  <si>
    <t>BABY JOY ECONOMY PACK - SMALL COMBINE</t>
  </si>
  <si>
    <t>BABY JOY ECONOMY PACK-SMALL -3X44</t>
  </si>
  <si>
    <t>BABY JOY ECONOMY MEDIUM - OLD</t>
  </si>
  <si>
    <t>2412P</t>
  </si>
  <si>
    <t>BABY JOY ECONOMY MEDIUM - PROMOTION</t>
  </si>
  <si>
    <t>BABY JOY ECONOMY-MEDIUM-2X48</t>
  </si>
  <si>
    <t>26121C</t>
  </si>
  <si>
    <t>BABY JOY ECONOMY-MEDIUM-1X2X48-COMB</t>
  </si>
  <si>
    <t>26121M</t>
  </si>
  <si>
    <t>BABY JOY ECONOMY W/Mech. Tape-MEDIUM-2X48</t>
  </si>
  <si>
    <t>26121P</t>
  </si>
  <si>
    <t>BABY JOY ECONOMY-MEDIUM-2X48 W PROMO</t>
  </si>
  <si>
    <t>2612C</t>
  </si>
  <si>
    <t>BABY JOY ECONOMY PACK - MEDIUM-2X48</t>
  </si>
  <si>
    <t>2612P</t>
  </si>
  <si>
    <t>BABY JOY Economy-Medium-2X48 - with</t>
  </si>
  <si>
    <t>BABY JOY ECONOMY PACK-MEDIUM3X40</t>
  </si>
  <si>
    <t>26321C</t>
  </si>
  <si>
    <t>BABY JOY ECONOMY PACK-MEDIUM-COMBINE-(1X2)X40</t>
  </si>
  <si>
    <t>26321M</t>
  </si>
  <si>
    <t>BABY JOY ECONOMY PACK-MEDIUM3X40 - W/Mech</t>
  </si>
  <si>
    <t>BABY JOY ECONOMY - MEDIUM-4X48</t>
  </si>
  <si>
    <t>26422M</t>
  </si>
  <si>
    <t>BABY JOY ECONOMY PACK MEDIUM(CHIC-CHAC) 3x64</t>
  </si>
  <si>
    <t>BABY JOY ECONOMY PACK-MED-6X40</t>
  </si>
  <si>
    <t>BABY JOY ECONOMY PACK-MEDIUM-3X36</t>
  </si>
  <si>
    <t>26621C</t>
  </si>
  <si>
    <t>BABY JOY ECONOMY PACK-MEDIUM-COMBIN 1X2X36</t>
  </si>
  <si>
    <t>BABY JOY ECONOMY PACK-MEDIUM</t>
  </si>
  <si>
    <t>26622C</t>
  </si>
  <si>
    <t>BABY JOY ECONOMY PACK-MEDIUM COMBINE</t>
  </si>
  <si>
    <t>BABY JOY ECONOMY PACK-MEDIUM-3X30</t>
  </si>
  <si>
    <t>BABY JOY ECONOMY PACK-MEDIUM-8X30</t>
  </si>
  <si>
    <t>BABY JOY ECONOMY PACK-MEDIUM-3X34</t>
  </si>
  <si>
    <t>26725P</t>
  </si>
  <si>
    <t>BABY JOY ECONOMY PROM-MED   -(BUNDLE PACK)</t>
  </si>
  <si>
    <t>BABY JOY ECONOMY LARGE</t>
  </si>
  <si>
    <t>BABY JOY ECONOMY-LARGE-2X44</t>
  </si>
  <si>
    <t>26131C</t>
  </si>
  <si>
    <t>BABY JOY ECONOMY-LARGE-1X2X44-COMB</t>
  </si>
  <si>
    <t>26131M</t>
  </si>
  <si>
    <t>BABY JOY ECONOMY W/Mech. Tape-LARGE-2X44</t>
  </si>
  <si>
    <t>26131P</t>
  </si>
  <si>
    <t>BABY JOY ECONOMY-LARGE-2X44 W/PROMO</t>
  </si>
  <si>
    <t>2613P</t>
  </si>
  <si>
    <t>BABYJOY - Economy - Large - 2X44 - with Promo</t>
  </si>
  <si>
    <t>26331M</t>
  </si>
  <si>
    <t>BABY JOY ECONOMY PACK-LARGE-3X36 - W/Mech</t>
  </si>
  <si>
    <t>BABY JOY ECONOMY - LARGE-4X44</t>
  </si>
  <si>
    <t>BABY JOY ECONOMY PACK-LARGE-6X36</t>
  </si>
  <si>
    <t>BABY JOY ECONOMY PACK-LARGE-3X32</t>
  </si>
  <si>
    <t>26631C</t>
  </si>
  <si>
    <t>BABY JOY ECONOMY PACK-LARGE-COMBIN 1X2X32</t>
  </si>
  <si>
    <t>BABY JOY ECONOMY PACK-LARGE</t>
  </si>
  <si>
    <t>26632C</t>
  </si>
  <si>
    <t>BABY JOY ECONOMY PACK-LARGE COMBINE</t>
  </si>
  <si>
    <t>BABY JOY ECONOMY PACK-LARGE -8X28</t>
  </si>
  <si>
    <t>BABY JOY ECONOMY PACK-LARGE -3X30</t>
  </si>
  <si>
    <t>26735P</t>
  </si>
  <si>
    <t>BABY JOY ECONOMY PROM-LARGE -(BUNDLE PACK)</t>
  </si>
  <si>
    <t>BABY JOY ECONOMY-JUNIOR-2X40</t>
  </si>
  <si>
    <t>26141C</t>
  </si>
  <si>
    <t>BABY JOY ECONOMY-JUNIOR-1X2X40-COMB</t>
  </si>
  <si>
    <t>26141P</t>
  </si>
  <si>
    <t>BABY JOY ECONOMY-JUNIOR-2X40- W PROMO</t>
  </si>
  <si>
    <t>2614P</t>
  </si>
  <si>
    <t>BABY JOY - Economy -Junior- 2X40 - with</t>
  </si>
  <si>
    <t>BABY JOY ECONOMY-JUNIOR-2X39</t>
  </si>
  <si>
    <t>26241C</t>
  </si>
  <si>
    <t>BABY JOY ECONOMY-JUNIOR-COMBINE 1X2X39</t>
  </si>
  <si>
    <t>26241P</t>
  </si>
  <si>
    <t>BABY JOY ECONOMY-JUNIOR-W/PROMO -2X39</t>
  </si>
  <si>
    <t>BABY JOY ECONOMY PACK-JUNIOR3X32</t>
  </si>
  <si>
    <t>26341C</t>
  </si>
  <si>
    <t>BABY JOY ECONOMY PACK-JUNIOR-COMBINE-(1X2)X32</t>
  </si>
  <si>
    <t>26341M</t>
  </si>
  <si>
    <t>BABY JOY ECONOMY PACK-JUNIOR3X32 - W/Mech</t>
  </si>
  <si>
    <t>BABY JOY ECONOMY PACK -4X39</t>
  </si>
  <si>
    <t>26441M</t>
  </si>
  <si>
    <t>BABY JOY ECONOMY PACK -W/MECH. YAPE-JUNIOR-4X39</t>
  </si>
  <si>
    <t>BABY JOY ECONOMY PACK-JUNIOR6X32</t>
  </si>
  <si>
    <t>BABY JOY ECONOMY PACK-JUNIOR-3X30</t>
  </si>
  <si>
    <t>26641C</t>
  </si>
  <si>
    <t>BABY JOY ECONOMY PACK-JUNIOR-COMBIN 1X2X30</t>
  </si>
  <si>
    <t>BABY JOY ECONOMY PACK-JUNIOR</t>
  </si>
  <si>
    <t>26642C</t>
  </si>
  <si>
    <t>BABY JOY ECONOMY PACK-JUNIOR COMBINE</t>
  </si>
  <si>
    <t>BABY JOY ECONOMY PACK-JUNIOR-3X24</t>
  </si>
  <si>
    <t>BABY JOY ECONOMY PACK-JUNIOR-3X28</t>
  </si>
  <si>
    <t>BABY JOY MINI PACK, SMALL</t>
  </si>
  <si>
    <t>BABY JOY MINI PACK - SMALL</t>
  </si>
  <si>
    <t>2311P</t>
  </si>
  <si>
    <t>BABY JOY MINI PACK, SMALL W/PROMO</t>
  </si>
  <si>
    <t>2311R</t>
  </si>
  <si>
    <t>BABY JOY MINI PACK, OLD</t>
  </si>
  <si>
    <t>BABY JOY MINI SMALL(BUNDLE)-2X3X20</t>
  </si>
  <si>
    <t>BABY JOY MINI PACK, Double Layer, MEDIUM - 8x16</t>
  </si>
  <si>
    <t>BABY JOY MINI MEDIUM - 8x16</t>
  </si>
  <si>
    <t>BABY JOY MINI PACK - MEDIUM</t>
  </si>
  <si>
    <t>2312P</t>
  </si>
  <si>
    <t>BABY JOY MINI PACK, MEDIUM W/PROMO</t>
  </si>
  <si>
    <t>BABY JOY MINI MEDIUM(BUNDLE)-2X3XX16</t>
  </si>
  <si>
    <t>BABY JOY MINI PACK, Double Layer, LARGE  - 8x14</t>
  </si>
  <si>
    <t>BABY JOY MINI PACK, LARGE OLD</t>
  </si>
  <si>
    <t>BABY JOY MINI LARGE  - 8x14</t>
  </si>
  <si>
    <t>BABY JOY MINI PACK - LARGE</t>
  </si>
  <si>
    <t>2313P</t>
  </si>
  <si>
    <t>BABY JOY MINI PACK, LARGE W/PROMO</t>
  </si>
  <si>
    <t>BABY JOY MINI LARGE(BUNDLE)-2X3X14</t>
  </si>
  <si>
    <t>BABY JOY MINI PACK, Double Layer, JUNIOR - 8x12</t>
  </si>
  <si>
    <t>BABY JOY MINI JUNIOR - 8x12</t>
  </si>
  <si>
    <t>BABY JOY MINI PACK - JUNIOR</t>
  </si>
  <si>
    <t>BABY JOY MINI JUNIOR(BUNDLE)-2X3X12</t>
  </si>
  <si>
    <t>2010P</t>
  </si>
  <si>
    <t>BABY JOY NEW BORN SAMPLE W/LEAFLET 400X2</t>
  </si>
  <si>
    <t>BABY JOY NEW BORN - 1X100</t>
  </si>
  <si>
    <t>25101S</t>
  </si>
  <si>
    <t>B/JOY PREMIUM DIAPER-SAMPLES-NEW BORN-2X50</t>
  </si>
  <si>
    <t>BABYJOY SAMPLE SMALL 100X1</t>
  </si>
  <si>
    <t>BABY JOY - SAMPLES - SMALL - 1X120</t>
  </si>
  <si>
    <t>25111S</t>
  </si>
  <si>
    <t>B/JOY PREMIUM DIAPER-SAMPLES-SMALL-1X120</t>
  </si>
  <si>
    <t>BABY JOY SAMPLE MEDIUM 1X400</t>
  </si>
  <si>
    <t>BABY JOY - SAMPLES - MEDIUM - 1X100</t>
  </si>
  <si>
    <t>25121S</t>
  </si>
  <si>
    <t>B.JOY PREMIUM DIAPER-SAMPLES-MEDIUM-1X100</t>
  </si>
  <si>
    <t>BABYJOY SAMPLE MEDIUM (100X1)</t>
  </si>
  <si>
    <t>BABY JOY - SAMPLES - LARGE - 1X80</t>
  </si>
  <si>
    <t>25131S</t>
  </si>
  <si>
    <t>B/JOY PREMIUM DIAPER-SAMPLES-LARGE-1X80</t>
  </si>
  <si>
    <t>25132S</t>
  </si>
  <si>
    <t>BABYJOY SAMPLE LARGE (100X1)</t>
  </si>
  <si>
    <t>25141S</t>
  </si>
  <si>
    <t>B/JOY PREMIUM DIAPER-SAMPLES-JUNIOR-1X80</t>
  </si>
  <si>
    <t>25142S</t>
  </si>
  <si>
    <t>BABY JOY TRIAL PACK NEW BORN - 18X10</t>
  </si>
  <si>
    <t>BABYJOY TRIAL NEWBORN YEMEN - 32X10</t>
  </si>
  <si>
    <t>BABY JOY TRIAL   PACK-NEW BORN-18X9 PREMIUM</t>
  </si>
  <si>
    <t>BABY JOY TRIAL PACK, SMALL</t>
  </si>
  <si>
    <t>BABY JOY TRIAL PACK, SMALL - 16X10</t>
  </si>
  <si>
    <t>22111M</t>
  </si>
  <si>
    <t>BABY JOY TRIAL PACK W/MECH.TAPE-SMALL-1</t>
  </si>
  <si>
    <t>BABY JOY TRIAL PACK - SMALL</t>
  </si>
  <si>
    <t>2211R</t>
  </si>
  <si>
    <t>BABY JOY TRIAL PACK, SMALL - 48X10</t>
  </si>
  <si>
    <t>BABY JOY TRIAL PACK - SMALL - 16X9</t>
  </si>
  <si>
    <t>BABY JOY TRIAL PACK, MEDIUM</t>
  </si>
  <si>
    <t>BABY JOY TRIAL PACK, MEDIUM-16X8</t>
  </si>
  <si>
    <t>22121M</t>
  </si>
  <si>
    <t>BABY JOY TRIAL PACK W/MECH.TAPE-MEDIUM-1</t>
  </si>
  <si>
    <t>BABY JOY TRIAL PACK-MEDIUM</t>
  </si>
  <si>
    <t>22122M</t>
  </si>
  <si>
    <t>BABY JOY TRIAL PACK-W/Mech. Tape-MEDIUM - 10X16</t>
  </si>
  <si>
    <t>BABY JOY TRIAL PACK, MEDIUM-48X8</t>
  </si>
  <si>
    <t>BABY JOY TRIAL PACK - MEDIUM (32X7)</t>
  </si>
  <si>
    <t>BABY JOY TRIAL PACK, LARGE - OLD</t>
  </si>
  <si>
    <t>BABY JOY TRIAL PACK, LARGE-16X7</t>
  </si>
  <si>
    <t>22131M</t>
  </si>
  <si>
    <t>BABY JOY TRIAL PACK-W/Mech.Tape-LARGE-1</t>
  </si>
  <si>
    <t>BABY JOY TRIAL PACK - LARGE</t>
  </si>
  <si>
    <t>22132M</t>
  </si>
  <si>
    <t>BABY JOY TRIAL PACK - W/Mech Tape- LARGE - 10X16</t>
  </si>
  <si>
    <t>BABY JOY TRIAL PACK, LARGE - 16X7</t>
  </si>
  <si>
    <t>BABY JOY TRIAL PACK, LARGE - 48X7</t>
  </si>
  <si>
    <t>BABY JOY TRIAL PACK - LARGE - 6X32</t>
  </si>
  <si>
    <t>BABY JOY TRIAL PACK  -JUNIOR</t>
  </si>
  <si>
    <t>BABY JOY MEGA NEW BORN (4X58)</t>
  </si>
  <si>
    <t>BABY JOY MEGA PACK - SMALL - 2X72</t>
  </si>
  <si>
    <t>Baby Joy Mega Box Medium (2X68)</t>
  </si>
  <si>
    <t>Baby Joy Mega Box Large (2X60)</t>
  </si>
  <si>
    <t>Baby Joy Mega Box Junior (2x52)</t>
  </si>
  <si>
    <t>Baby Joy Mega Box XXL (2x38)</t>
  </si>
  <si>
    <t>BABY JOY NEW BORN</t>
  </si>
  <si>
    <t>2011P</t>
  </si>
  <si>
    <t>BABY JOY NEW BORN - 4X28</t>
  </si>
  <si>
    <t>BABY JOY-NEW BORN - 4X25</t>
  </si>
  <si>
    <t>BABY JOY NEW BORN - 4x28</t>
  </si>
  <si>
    <t>25101M</t>
  </si>
  <si>
    <t>BABY JOY NEW BORN W/MECH.TAPE 4X28</t>
  </si>
  <si>
    <t>25101P</t>
  </si>
  <si>
    <t>BABY JOY NEW BORN - PROMO - 4X28</t>
  </si>
  <si>
    <t>25101R</t>
  </si>
  <si>
    <t>BABY JOY NEW BORN - SGH-1X112</t>
  </si>
  <si>
    <t>25301P</t>
  </si>
  <si>
    <t>B/JOY NEWBORN-W/PROMO TEEMO-6x28</t>
  </si>
  <si>
    <t>BABY JOY NEW BORN - 6x28</t>
  </si>
  <si>
    <t>25602C</t>
  </si>
  <si>
    <t>BABY JOY NEW BORN COMBINE - 3X(1X2)x26</t>
  </si>
  <si>
    <t>BABY JOY SMALL</t>
  </si>
  <si>
    <t>2111R</t>
  </si>
  <si>
    <t>BABY JOY SMALL-OLD</t>
  </si>
  <si>
    <t>25111R</t>
  </si>
  <si>
    <t>BABY JOY PREMIUM - SMALL - 1X100</t>
  </si>
  <si>
    <t>BABYJOY REGULAR SMALL 27 EG (6X27)</t>
  </si>
  <si>
    <t>BABY JOY MEDIUM, OLD</t>
  </si>
  <si>
    <t>BABYJOY REGULAR MEDIUM 24 EG (6X24)</t>
  </si>
  <si>
    <t>BABY JOY LARGE, OLD</t>
  </si>
  <si>
    <t>BABYJOY REGULAR LARGE 22 EG (6X22)</t>
  </si>
  <si>
    <t>BABYJOY REGULAR JUNIOR 19 EG (6X19)</t>
  </si>
  <si>
    <t>TEEMO BABY - ECONOMY - SMALL  - 4X48</t>
  </si>
  <si>
    <t>TEEMO DIAPERS - ECONOMY - SMALL  - 4X44</t>
  </si>
  <si>
    <t>TEEMO BABY DIAPERS -SMALL  - 4X45</t>
  </si>
  <si>
    <t>TEEMO DIAPERS - ECONOMY - SMALL  - 5X45</t>
  </si>
  <si>
    <t>TEEMO DIAPERS-ECO.-SMALL-4X42</t>
  </si>
  <si>
    <t>10581P</t>
  </si>
  <si>
    <t>TEEMO DIAPERS-ECO.-SMALL-W/PROMO-4X42</t>
  </si>
  <si>
    <t>TEEMO DIAPERS-SMALL-6X28</t>
  </si>
  <si>
    <t>TEEMO BABY - ECONOMY - MEDIUM - 4X42</t>
  </si>
  <si>
    <t>TEEMO DIAPERS - ECONOMY - MEDIUM - 4X40</t>
  </si>
  <si>
    <t>TEEMO BABY DIAPERS- MEDIUM - 4X39</t>
  </si>
  <si>
    <t>TEEMO DIAPERS - ECONOMY - MEDIUM - 5X39</t>
  </si>
  <si>
    <t>10582P</t>
  </si>
  <si>
    <t>TEEMO DIAPERS-ECO.-MEDIUM-W/PROMO-4X36</t>
  </si>
  <si>
    <t>TEEMO DIAPERS-MEDIUM-6X24</t>
  </si>
  <si>
    <t>TEEMO BABY - ECONOMY - LARGE  - 4X38</t>
  </si>
  <si>
    <t>TEEMO DIAPERS - ECONOMY - LARGE  - 4X36</t>
  </si>
  <si>
    <t>TEEMO BABY DIAPERS- LARGE  - 4X36</t>
  </si>
  <si>
    <t>TEEMO DIAPERS - ECONOMY - LARGE  - 5X36</t>
  </si>
  <si>
    <t>TEEMO DIAPERS-ECO.-LARGE -4X33</t>
  </si>
  <si>
    <t>10583P</t>
  </si>
  <si>
    <t>TEEMO DIAPERS-ECO.-LARGE-W/PROMO-4X33</t>
  </si>
  <si>
    <t>TEEMO DIAPERS-LARGE -6X22</t>
  </si>
  <si>
    <t>TEEMO BABY - ECONOMY - JUNIOR - 4X36</t>
  </si>
  <si>
    <t>TEEMO DIAPERS - ECONOMY - JUNIOR - 4X32</t>
  </si>
  <si>
    <t>TEEMO BABY DIAPERS- JUNIOR - 4X33</t>
  </si>
  <si>
    <t>TEEMO DIAPERS-ECO.-JUNIOR-4X30</t>
  </si>
  <si>
    <t>10584P</t>
  </si>
  <si>
    <t>TEEMO DIAPERS-ECO.-JUNIOR-W/PROMO-4X30</t>
  </si>
  <si>
    <t>TEEMO BABY DIAPERS -NEW BORN- 6X24</t>
  </si>
  <si>
    <t>10550P</t>
  </si>
  <si>
    <t>TEEMO BABY DIAPERS -NEW BORN-W/PROMO 6X24</t>
  </si>
  <si>
    <t>TEEMO BABY DIAPERS -SMALL  - 6X24</t>
  </si>
  <si>
    <t>10551P</t>
  </si>
  <si>
    <t>TEEMO BABY DIAPERS -SMALL W/PROMO NINA - 6X24</t>
  </si>
  <si>
    <t>TEEMO BABY DIAPERS -SMALL  - 8X23</t>
  </si>
  <si>
    <t>TEEMO BABY DIAPERS- MEDIUM - 6X24</t>
  </si>
  <si>
    <t>10552P</t>
  </si>
  <si>
    <t>TEEMO BABY DIAPERS- MEDIUM W/PROMO - 6X24</t>
  </si>
  <si>
    <t>TEEMO BABY DIAPERS- MEDIUM - 8X19</t>
  </si>
  <si>
    <t>TEEMO BABY DIAPERS- LARGE  - 6X24</t>
  </si>
  <si>
    <t>10553P</t>
  </si>
  <si>
    <t>TEEMO W/SOFY 51012 PROMO</t>
  </si>
  <si>
    <t>TEEMO BABY - REGULAR - LARGE  - 8X17</t>
  </si>
  <si>
    <t>TEEMO BABY DIAPERS- JUNIOR - 6X24</t>
  </si>
  <si>
    <t>10554P</t>
  </si>
  <si>
    <t>TEEMO DIAPERS - JUNIOR - W/PROMO NINA - 6X24</t>
  </si>
  <si>
    <t>TEEMO BABY - REGULAR - JUNIOR - 8X15</t>
  </si>
  <si>
    <t>Sofy Fem.Nap.30 Pads No-Wings Regular 23cm</t>
  </si>
  <si>
    <t>51500B</t>
  </si>
  <si>
    <t>Sofy Slim BULK 540X1 Pads Wings  SAMPLE 29CM</t>
  </si>
  <si>
    <t>Sofy Fem.Nap.10 Pads No-Wings Regular 23cm</t>
  </si>
  <si>
    <t>51511P</t>
  </si>
  <si>
    <t>Sofy F.N Slim4X4X10 Pads Wings Regular 23-PROMO PK</t>
  </si>
  <si>
    <t>Sofy F.N Slim10X16 Pads No-Wings Regular</t>
  </si>
  <si>
    <t>Sofy Slim,Regular, Wit Wings,23CM 10pcs Egypt</t>
  </si>
  <si>
    <t>Sofy F.N Slim6X30 Pads No-Wings Regular</t>
  </si>
  <si>
    <t>SOFY FEMININE NAPKINS,REGULAR 5s,W/O  WINGS,23</t>
  </si>
  <si>
    <t>Sofy Ultra Slim (Gentle to skin) 23cm Regular 18x8</t>
  </si>
  <si>
    <t>Sofy Ultra Slim (Gentle to skin) 23cm Regular 16x9</t>
  </si>
  <si>
    <t>Sofy F.N Slim6X30 Pads No-Wings Large 29</t>
  </si>
  <si>
    <t>SOFY FEMININE NAPKINS,REGULAR 5s,W/O  WINGS,29</t>
  </si>
  <si>
    <t>Sofy F.N Slim 29 cm (Large)/ Wings (32x8pads)</t>
  </si>
  <si>
    <t>Sofy Ultra Slim (Gentle to skin) 29cm Large   16x8</t>
  </si>
  <si>
    <t>Sofy Ultra Slim (Gentle to skin) 29cm Large   8x16</t>
  </si>
  <si>
    <t>51012P</t>
  </si>
  <si>
    <t>Sofy Fem.Nap.10 Pads Wings    Large   29cm W/P</t>
  </si>
  <si>
    <t>24728P</t>
  </si>
  <si>
    <t>Baby Joy stretch Medium Giant (3X72)</t>
  </si>
  <si>
    <t>25321P</t>
  </si>
  <si>
    <t>B/JOY SAVING PACK MEDIUM-W/PROMO TEEMO-6X20</t>
  </si>
  <si>
    <t>46156PJR</t>
  </si>
  <si>
    <t>BabyJoy Culotte XXL Jumbo Pack (3 x 32)</t>
  </si>
  <si>
    <t>10806H</t>
  </si>
  <si>
    <t>Non-Branded Under Pads size 60 x 90 cm , 50-52 gm/p</t>
  </si>
  <si>
    <t>Babyjoy Saving Pack XXL 8 x 7</t>
  </si>
  <si>
    <t>Bulk - Sofy Olive Night 32cm, Packing (6 X 26)</t>
  </si>
  <si>
    <t>Babyjoy Olive Newborn Hospital Sample Pack (18 X 10)</t>
  </si>
  <si>
    <t>10806B</t>
  </si>
  <si>
    <t>Bulk - Non Branded Under Pads Size 60 X 90CM, Packing (6X25) 50-52 grm/pad</t>
  </si>
  <si>
    <t>10804H</t>
  </si>
  <si>
    <t>Non-Branded Under Pads size 60 x 75 cm , 45-47 gm/p</t>
  </si>
  <si>
    <t>STAGE 3, BOY, ECONOMY</t>
  </si>
  <si>
    <t>Baby Joy stretch Large  Giant (3X62)</t>
  </si>
  <si>
    <t>Baby Joy stretch Junior XXL Giant (3X40)</t>
  </si>
  <si>
    <t>BABYJOY JUMBO NEWBORN 64 EG (3X64)</t>
  </si>
  <si>
    <t>Baby Joy Jumbo Pack Small(UCMENA) 3X(64+4)</t>
  </si>
  <si>
    <t>29725B</t>
  </si>
  <si>
    <t>BABYJOY STRETCH JUMBO  PACK MEDIUM</t>
  </si>
  <si>
    <t>BABY JOY JUMBO  PACK-LARGE (2X50)</t>
  </si>
  <si>
    <t>29735B</t>
  </si>
  <si>
    <t>BABYJOY STRETCH JUMBO  PACK LARGE</t>
  </si>
  <si>
    <t>BABYJOY STRETCH JUMBO  PACK LARGE(3X48)</t>
  </si>
  <si>
    <t>BABY JOY JUMBO  PACK-JUNIOR (2X44)</t>
  </si>
  <si>
    <t>29745B</t>
  </si>
  <si>
    <t>BABYJOY STRETCH JUMBO  PACK JUNIOR</t>
  </si>
  <si>
    <t>BABYJOY STRETCH JUMBO  PACK JUNIOR(3X42)</t>
  </si>
  <si>
    <t>BABY JOY SAVING PACK-NEW BORN-6X21</t>
  </si>
  <si>
    <t>BABY JOY SAVING PACK -SMALL -6X24</t>
  </si>
  <si>
    <t>BABY JOY SAVING PACK-MEDIUM-4X24</t>
  </si>
  <si>
    <t>BABY JOY SAVING PACK - LARGE - 4X22</t>
  </si>
  <si>
    <t>BABY JOY TAPE SAVING PACK LARGE+ 8 X 11</t>
  </si>
  <si>
    <t>BABY JOY MEGA PACK - SMALL-2X92</t>
  </si>
  <si>
    <t>27111C</t>
  </si>
  <si>
    <t>BABY JOY MEGA PACK - SMALL-(1X2X92) - COMBINE</t>
  </si>
  <si>
    <t>27111P</t>
  </si>
  <si>
    <t>BABY JOY MEGA PACK -W/NINA SMALL-2X92</t>
  </si>
  <si>
    <t>BABY JOY MEGA PACK-SMALL-2X76</t>
  </si>
  <si>
    <t>27311C</t>
  </si>
  <si>
    <t>BABY JOY MEGA PACK - SMALL-COMBINE-(1X2)X80</t>
  </si>
  <si>
    <t>27311P</t>
  </si>
  <si>
    <t>BABY JOY MEGA PACK-SMALL W/PROMO-2X76</t>
  </si>
  <si>
    <t>BABY JOY MEGA PACK - SMALL-4X76</t>
  </si>
  <si>
    <t>27415M</t>
  </si>
  <si>
    <t>BABY JOY MEGA PACK - SMALL-4X58 - EXPORT</t>
  </si>
  <si>
    <t>BABY JOY MEGA PACK - SMALL-2X76</t>
  </si>
  <si>
    <t>27611P</t>
  </si>
  <si>
    <t>BABY JOY MEGA PACK - SMALL- W/PROMO -2X76</t>
  </si>
  <si>
    <t>BABY JOY MEGA PACK - SMALL</t>
  </si>
  <si>
    <t>BABY JOY MEGA PACK - SMALL W/PROMO MINI</t>
  </si>
  <si>
    <t>27612C</t>
  </si>
  <si>
    <t>BABY JOY MEGA PACK - SMALL COMBINE</t>
  </si>
  <si>
    <t>BABY JOY MEGA PACK - SMALL - 2X70</t>
  </si>
  <si>
    <t>BABY JOY MEGA PACK - SMALL - 2X70-PREMINUM</t>
  </si>
  <si>
    <t>BABY JOY MEGA PACK - SMALL (4X58)</t>
  </si>
  <si>
    <t>BABY JOY MEGA PACK - MEDIUM-2X72</t>
  </si>
  <si>
    <t>27121C</t>
  </si>
  <si>
    <t>BABY JOY MEGA PACK - MEDIUM -(1X2X72) - COMBINE</t>
  </si>
  <si>
    <t>27121P</t>
  </si>
  <si>
    <t>BABY JOY MEGA PACK - W/NINA MEDIUM -2X72</t>
  </si>
  <si>
    <t>27321C</t>
  </si>
  <si>
    <t>BABY JOY MEGA PACK - MEDIUM -COMBINE -(1X2)X64</t>
  </si>
  <si>
    <t>27321M</t>
  </si>
  <si>
    <t>BABY JOY MEGA PACK-MEDIUM-2X60-W/Mech</t>
  </si>
  <si>
    <t>27321P</t>
  </si>
  <si>
    <t>BABY JOY MEGA PACK-MEDIUM W/PROMO-2X60</t>
  </si>
  <si>
    <t>BABY JOY MEGA PACK - MEDIUM -4X60</t>
  </si>
  <si>
    <t>27421M</t>
  </si>
  <si>
    <t>BABYJOY MEGA PACK MEDIUM W/ MECHANICAL TAPE 3X64</t>
  </si>
  <si>
    <t>BABY JOY MEGA PACK - MEDIUM-2X60</t>
  </si>
  <si>
    <t>27621P</t>
  </si>
  <si>
    <t>BABY JOY MEGA PACK - MEDIUM -W/PROMO -2X60</t>
  </si>
  <si>
    <t>BABY JOY MEGA PACK - MEDIUM-2X56</t>
  </si>
  <si>
    <t>BABY JOY MEGA PACK - MEDIUM-W/PROMO MINI</t>
  </si>
  <si>
    <t>27622C</t>
  </si>
  <si>
    <t>BABY JOY MEGA PACK - MEDIUM-COMBINE</t>
  </si>
  <si>
    <t>BABY JOY MEGA PACK - MEDIUM-2X54</t>
  </si>
  <si>
    <t>BABY JOY MEGA PACK - MEDIUM-4X54</t>
  </si>
  <si>
    <t>BABY JOY MEGA PACK - MEDIUM-2X52</t>
  </si>
  <si>
    <t>27725P</t>
  </si>
  <si>
    <t>BABY JOY STRETCH MEGA BUNDLE PROMO-MEDIUM(2X42)X2</t>
  </si>
  <si>
    <t>BABY JOY MEGA PACK - MEDIUM (4X42)</t>
  </si>
  <si>
    <t>BABY JOY MEGA PACK - LARGE -2X60</t>
  </si>
  <si>
    <t>27131C</t>
  </si>
  <si>
    <t>BABY JOY MEGA PACK - LARGE  -(1X2X60) - COMBINE</t>
  </si>
  <si>
    <t>27131P</t>
  </si>
  <si>
    <t>BABY JOY MEGA PACK - W/NINA LARGE  -2X60</t>
  </si>
  <si>
    <t>BABY JOY MEGA PACK-LARGE-2X52</t>
  </si>
  <si>
    <t>27331C</t>
  </si>
  <si>
    <t>BABY JOY MEGA PACK - LARGE - COMBINE-(1X</t>
  </si>
  <si>
    <t>27331M</t>
  </si>
  <si>
    <t>BABY JOY MEGA PACK-LARGE-2X52-W/Mech</t>
  </si>
  <si>
    <t>27331P</t>
  </si>
  <si>
    <t>BABY JOY MEGA PACK-LARGE W/PROMO -2X52</t>
  </si>
  <si>
    <t>BABY JOY MEGA PACK - LARGE  -4X52</t>
  </si>
  <si>
    <t>27431M</t>
  </si>
  <si>
    <t>BABY JOY MEGA PACK W/ MECH. TAPE - LARGE  3X58</t>
  </si>
  <si>
    <t>27435P</t>
  </si>
  <si>
    <t>BABY JOY MEGA LARGE YEMEN W/ SOFY 51012 PROMO</t>
  </si>
  <si>
    <t>BABY JOY MEGA PACK - LARGE -2X48</t>
  </si>
  <si>
    <t>27631P</t>
  </si>
  <si>
    <t>BABY JOY MEGA PACK - LARGE  -W/PROMO -2X48</t>
  </si>
  <si>
    <t>BABY JOY MEGA PACK - LARGE</t>
  </si>
  <si>
    <t>BABY JOY MEGA PACK - LARGE W/PROMO MINI</t>
  </si>
  <si>
    <t>27632C</t>
  </si>
  <si>
    <t>BABY JOY MEGA PACK - LARGE COMBINE</t>
  </si>
  <si>
    <t>BABY JOY MEGA PACK - LARGE - 2X44</t>
  </si>
  <si>
    <t>BABY JOY MEGA PACK - LARGE - 6X44</t>
  </si>
  <si>
    <t>BABY JOY MEGA PACK - LARGE - 2X42</t>
  </si>
  <si>
    <t>27735P</t>
  </si>
  <si>
    <t>BABY JOY STRETCH MEGA BUNDLE PROMO-LARGE(2X38)X2</t>
  </si>
  <si>
    <t>BABY JOY MEGA PACK - LARGE (4X38)</t>
  </si>
  <si>
    <t>BABY JOY MEGA PACK - JUNIOR-2X52</t>
  </si>
  <si>
    <t>27141C</t>
  </si>
  <si>
    <t>BABY JOY MEGA PACK - JUNIOR -(1X2X52) - COMBINE</t>
  </si>
  <si>
    <t>27141P</t>
  </si>
  <si>
    <t>BABY JOY MEGA PACK - JUNIOR -2X52</t>
  </si>
  <si>
    <t>BABY JOY MEGA PACK-JUNIOR-2X44</t>
  </si>
  <si>
    <t>27341C</t>
  </si>
  <si>
    <t>BABY JOY MEGA PACK-JUNIOR-COMBINE</t>
  </si>
  <si>
    <t>27341M</t>
  </si>
  <si>
    <t>BABY JOY MEGA PACK-JUNIOR-2X44-W/Mech</t>
  </si>
  <si>
    <t>27341P</t>
  </si>
  <si>
    <t>BABY JOY MEGA PACK-JUNIOR W/PROMO-2X44</t>
  </si>
  <si>
    <t>BABY JOY MEGA PACK - JUNIOR -4X44</t>
  </si>
  <si>
    <t>BABY JOY MEGA PACK - JUNIOR-2X44</t>
  </si>
  <si>
    <t>27641P</t>
  </si>
  <si>
    <t>BABY JOY MEGA PACK - JUNIOR - W/PROMO - 2X44</t>
  </si>
  <si>
    <t>BABY JOY MEGA PACK - JUNIOR</t>
  </si>
  <si>
    <t>BABY JOY MEGA PACK - JUNIOR W/PROMO MINI</t>
  </si>
  <si>
    <t>27642C</t>
  </si>
  <si>
    <t>BABY JOY MEGA PACK - JUNIOR COMBINE</t>
  </si>
  <si>
    <t>BABY JOY MEGA PACK - JUNIOR - 2X38</t>
  </si>
  <si>
    <t>2411S</t>
  </si>
  <si>
    <t>BABY JOY ECONOMY SMALL 2X76 W/PROMO</t>
  </si>
  <si>
    <t>BABY JOY ECONOMY PACK-SMALL -3X42</t>
  </si>
  <si>
    <t>BABY JOY ECONOMY PACK-SMALL</t>
  </si>
  <si>
    <t>BABY JOY ECONOMY PACK-LARGE-3X36</t>
  </si>
  <si>
    <t>26331C</t>
  </si>
  <si>
    <t>BABY JOY ECONOMY PACK-LARGE-COMBINE-(1X2)X36</t>
  </si>
  <si>
    <t>BABY JOY ECONOMY PACK-LARGE -3X28</t>
  </si>
  <si>
    <t>26745P</t>
  </si>
  <si>
    <t>BABY JOY ECONOMY PROM-JUNIOR-(BUNDLE PACK)</t>
  </si>
  <si>
    <t>BABY JOY MINI SMALL - 8x20</t>
  </si>
  <si>
    <t>BABY JOY MINI PACK - LARGE PLUS</t>
  </si>
  <si>
    <t>BABY JOY NEW BORN SAMPLE 400X2</t>
  </si>
  <si>
    <t>BABY JOY NEW BORN SAMPLE BAG</t>
  </si>
  <si>
    <t>BABYJOY NEWBORN (SAMPLE) 2X100</t>
  </si>
  <si>
    <t>25112S</t>
  </si>
  <si>
    <t>BABY JOY SAMPLE MEDIUM 1X100</t>
  </si>
  <si>
    <t>21623S</t>
  </si>
  <si>
    <t>BABY JOY SAUDI AIRLINES-SAMPLES-MEDIUM-1X100</t>
  </si>
  <si>
    <t>25122S</t>
  </si>
  <si>
    <t>BABY JOY TRIAL PACK - MEDIUM</t>
  </si>
  <si>
    <t>Baby Joy Tape Mega Pack Medium (3X68)</t>
  </si>
  <si>
    <t>BABY JOY MEGA PACK - LARGE (2X38)</t>
  </si>
  <si>
    <t>Teemo Medium Saving Pack</t>
  </si>
  <si>
    <t>51021B</t>
  </si>
  <si>
    <t>Sofy Compact (3+1) No Wings(Regular)</t>
  </si>
  <si>
    <t>AUTO SHOW TISSUE</t>
  </si>
  <si>
    <t>BABY JOY PREMIUM,GIANT PACK - MEDIUM (2X84)</t>
  </si>
  <si>
    <t>BABY JOY PREMIUM,GIANT PACK  - LARGE (2X74)</t>
  </si>
  <si>
    <t>BABY JOY PREMIUM,GIANT PACK - L+ (2X70)</t>
  </si>
  <si>
    <t>BABY JOY PREMIUM,GIANT PACK - L+ (3X70)</t>
  </si>
  <si>
    <t>BABY JOY PREMIUM,GIANT PACK  - JUNIOR 2X66</t>
  </si>
  <si>
    <t>BABY JOY PREMIUM,GIANT PACK - JUNIOR XXL(2X46)</t>
  </si>
  <si>
    <t>Baby Joy Tape Jumbo Pack Small 3X68</t>
  </si>
  <si>
    <t>Baby Joy Tape Jumbo Pack L + (3x44)</t>
  </si>
  <si>
    <t>BABYJOY STRETCH JUMBO  PACK JUNIOR(3X40)</t>
  </si>
  <si>
    <t>Baby Joy Tape Jumbo Pack Junior (3x40)</t>
  </si>
  <si>
    <t>BABY JOY TAPE SAVING PACK SMALL (8X18)</t>
  </si>
  <si>
    <t>BABY JOY TAPE SAVING PACK LARGE 8X12</t>
  </si>
  <si>
    <t>Baby Joy stretch New Born Mega (2x58)</t>
  </si>
  <si>
    <t>BABY JOY TAPE VALUE PACK - SMALL (4X44)</t>
  </si>
  <si>
    <t>BABY JOY TAPE VALUE PACK - LARGE (4X32)</t>
  </si>
  <si>
    <t>BABY JOY TAPE VALUE PACK - L+ 29(4X29)</t>
  </si>
  <si>
    <t>BABY JOY TAPE VALUE PACK - JUNIOR 4X27</t>
  </si>
  <si>
    <t>BABY JOY TAPE VALUE PACK - JUNIOR XXL(4X19)</t>
  </si>
  <si>
    <t>BABY JOY MINI PACK, MEDIUM OLD</t>
  </si>
  <si>
    <t>BABY JOY TRIAL   PACK-NEW BORN-16X9</t>
  </si>
  <si>
    <t>BABY JOY TAPE MEGA PACK - SMALL - 3X84</t>
  </si>
  <si>
    <t>Baby Joy Tape Mega Pack Junior (3X52)</t>
  </si>
  <si>
    <t>Baby Joy stretch Junior Giant (3X60)</t>
  </si>
  <si>
    <t>BABY JOY PREMIUM,GIANT PACK - JUNIOR XXL(3X46)</t>
  </si>
  <si>
    <t>BABY JOY JUMBO  PACK-MEDIUM (2X58)</t>
  </si>
  <si>
    <t>BABYJOY STRETCH JUMBO  PACK MEDIUM(3X54)</t>
  </si>
  <si>
    <t>BabyJoy Stretch Jumbo Pack Junior (2x40)</t>
  </si>
  <si>
    <t>51012 B</t>
  </si>
  <si>
    <t>BABY JOY STRETCH MEGA PACK - LARGE (4X33)</t>
  </si>
  <si>
    <t>Baby Joy Tape Mega Pack L + (3X56)</t>
  </si>
  <si>
    <t>BABY JOY MEGA PACK - JUNIOR (2X32)</t>
  </si>
  <si>
    <t>Sofy F.N Slim10X16Pads No-Wings Large 29</t>
  </si>
  <si>
    <t>BABY JOY TAPE SAVING PACK-NEW BORN-8X17</t>
  </si>
  <si>
    <t>BABY JOY TAPE SAVING PACK JUNIOR XXL 7</t>
  </si>
  <si>
    <t>BABY JOY TAPE VALUE PACK NEW BORN (4X48)</t>
  </si>
  <si>
    <t>BABY JOY ECONOMY PACK-NEW BORN-3X46 PREMIUM</t>
  </si>
  <si>
    <t>Baby Joy Tape Mega Pack Junior XXL (3X38)</t>
  </si>
  <si>
    <t>BABY JOY NEW BORN - 6x26</t>
  </si>
  <si>
    <t>53011D</t>
  </si>
  <si>
    <t>SOFY FEMININE NAPKINS,BOX(PINK),WITH WINGS,23</t>
  </si>
  <si>
    <t>53012D</t>
  </si>
  <si>
    <t>SOFY FEMININE NAPKINS,BOX(ORANGE),WITH WINGS,29</t>
  </si>
  <si>
    <t>BABY JOY TAPE JUMBO PACK NEW BORN (3X74)</t>
  </si>
  <si>
    <t>Babyjoy Stretch(Premium)-Small-Jumbo Pack</t>
  </si>
  <si>
    <t>BABYJOY STRETCH JUMBO  PACK MEDIUM(3X52)</t>
  </si>
  <si>
    <t>BABY JOY TAPE SAVING PACK-NEW BORN-8X15</t>
  </si>
  <si>
    <t>BABY JOY TAPE VALUE PACK - MEDIUM (4X34)</t>
  </si>
  <si>
    <t>BABY JOY STRETCH MEGA PACK - MEDIUM (4X34)</t>
  </si>
  <si>
    <t>BABY JOY STRETCH MEGA PACK - LARGE (4X32)</t>
  </si>
  <si>
    <t>Baby Joy stretch Large  Giant (3X66)</t>
  </si>
  <si>
    <t>BABY JOY TAPE JUMBO PACK NEW BORN (3X68)</t>
  </si>
  <si>
    <t>BABY JOY TAPE VALUE PACK NEW BORN (4X44)</t>
  </si>
  <si>
    <t>BABY JOY MINI PACK, Double Layer, SMALL - 8x20</t>
  </si>
  <si>
    <t>BABY JOY MEGA PACK - SMALL (2X58)</t>
  </si>
  <si>
    <t>BABY JOY STRETCH MEGA PACK - MEDIUM (4X35)</t>
  </si>
  <si>
    <t>BABY JOY STRETCH MEGA PACK - JUNIOR 4X27</t>
  </si>
  <si>
    <t>52012P</t>
  </si>
  <si>
    <t>Sofy Fem.Nap.30 Pads Wings Large 29cm W/promo</t>
  </si>
  <si>
    <t>SOFY FEMININE NAPKINS,REGULAR 5s,WITH WINGS,23</t>
  </si>
  <si>
    <t>SOFY FEMININE NAPKINS,REGULAR 5s,WITH WINGS,29</t>
  </si>
  <si>
    <t>51512P</t>
  </si>
  <si>
    <t>Sofy F.N Slim4X4X10 Pads Wings  Large 2CM-PROMO PK</t>
  </si>
  <si>
    <t>BABY JOY SAVING PACK -SMALL</t>
  </si>
  <si>
    <t>BABY JOY STRETCH SAVING PACK - JUNIOR-8X10</t>
  </si>
  <si>
    <t>BABY JOY STRETCH NEW BORN MEGA (4X52)</t>
  </si>
  <si>
    <t>BABY JOY STRETCH MEGA PACK - SMALL (4X46)</t>
  </si>
  <si>
    <t>BABY JOY MEGA PACK-MEDIUM-2X60</t>
  </si>
  <si>
    <t>46120N</t>
  </si>
  <si>
    <t>MAMY POKO PANT DIAPER (MEDIUM) 4X60</t>
  </si>
  <si>
    <t>46121N</t>
  </si>
  <si>
    <t>Mamy Poko Pants Diaper - Medium (3x52)</t>
  </si>
  <si>
    <t>BabyJoy Culotte ,Jumbo , Large, UNI SEX 3X(40+4)</t>
  </si>
  <si>
    <t>46151P</t>
  </si>
  <si>
    <t>BabyJoy Culotte Diaper,Jumbo ,Junior XXL-Boy,2X30</t>
  </si>
  <si>
    <t>43120B</t>
  </si>
  <si>
    <t>BABYJOY CULLOTE PANTS (BOY ) MEDIUM PROMO  13X2X3</t>
  </si>
  <si>
    <t>43220B</t>
  </si>
  <si>
    <t>BABYJOY CULLOTE PANTS (GIRL) MEDIUM PROMO 3X2X13</t>
  </si>
  <si>
    <t>43130B</t>
  </si>
  <si>
    <t>BABYJOY CULLOTE PANTS (BOY ) LARGE  PROMO 12X2X3</t>
  </si>
  <si>
    <t>43230B</t>
  </si>
  <si>
    <t>BABYJOY CULLOTE PANTS (GIRL) LARGE  PROMO 12X2X3</t>
  </si>
  <si>
    <t>46130N</t>
  </si>
  <si>
    <t>MAMY POKO PANT DIAPER (LARGE) 4X60</t>
  </si>
  <si>
    <t>46140N</t>
  </si>
  <si>
    <t>DISCO XL UNISEX INDIA 2X36</t>
  </si>
  <si>
    <t>46150N</t>
  </si>
  <si>
    <t>DISCO XXL UNISEX INDIA 2X34</t>
  </si>
  <si>
    <t>BABYJOY CULOTTE DIAPER,MEGA PACK,JUNIOR XXL-GIRL</t>
  </si>
  <si>
    <t>45120S</t>
  </si>
  <si>
    <t>BABYJOY CULLOTE PANTS(BOY) MEDIUM ECO.8X26-SPECIAL</t>
  </si>
  <si>
    <t>45220S</t>
  </si>
  <si>
    <t>BABYJOY CULLOTE PANTS(GIRL)MEDIUM ECO.8X26-SPECIAL</t>
  </si>
  <si>
    <t>45130S</t>
  </si>
  <si>
    <t>BABYJOY CULLOTE PANTS(BOY)LARGE  ECO.8X24-SPECIAL</t>
  </si>
  <si>
    <t>45230S</t>
  </si>
  <si>
    <t>BABYJOY CULLOTE PANTS(GIRL)LARGE ECO. 8X24-SPECIAL</t>
  </si>
  <si>
    <t>BABYJOY CULLOTE PANTS (BOY ) MEDIUM SAMPLE 1X100</t>
  </si>
  <si>
    <t>BABYJOY CULLOTE PANTS (GIRL) MEDIUM SAMPLE 1X100</t>
  </si>
  <si>
    <t>Mamypoko-Pant Diaper-Medium(Pakistan) 28x4</t>
  </si>
  <si>
    <t>Mamypoko-Pant Diaper-Medium(Pakistan) 15X8</t>
  </si>
  <si>
    <t>BABYJOY CULLOTE PANTS (BOY ) LARGE  SAMPLE 1X100</t>
  </si>
  <si>
    <t>BABYJOY CULLOTE PANTS (GIRL) LARGE  SAMPLE 1X100</t>
  </si>
  <si>
    <t>Mamypoko-Pant Diaper-Large(Pakistan) 24x4</t>
  </si>
  <si>
    <t>Mamypoko-Pant Diaper-Large(Pakistan) 13X8</t>
  </si>
  <si>
    <t>BABYJOY CULLOTE PANTS (BOY ) JUNIOR SAMPLE 1X100</t>
  </si>
  <si>
    <t>BABYJOY CULLOTE PANTS (GIRL) JUNIOR SAMPLE 1X100</t>
  </si>
  <si>
    <t>Mamypoko-Pant Diaper-Junior(Pakistan) 22x4</t>
  </si>
  <si>
    <t>Mamypoko-Pant Diaper-Junior(Pakistan) 12X8</t>
  </si>
  <si>
    <t>BABYJOY CULLOTE PANTS (BOY ) XXL    SAMPLE 1X100</t>
  </si>
  <si>
    <t>BABYJOY CULLOTE PANTS (GIRL) XXL    SAMPLE 1X100</t>
  </si>
  <si>
    <t>BabyJoy Culotte Diaper,Mega Pack,Junior XXL-Boy</t>
  </si>
  <si>
    <t>MOONY VALUE JUNIOR,MEGA PACK, 3 X 38</t>
  </si>
  <si>
    <t>MOONY FIRST CLASS DIAPERS-ECONOMY SMALL-3X52</t>
  </si>
  <si>
    <t>11221P</t>
  </si>
  <si>
    <t>MOONY FIRST CLASS DIAPERS-ECO.W/PROMO-SMALL-3X52</t>
  </si>
  <si>
    <t>STAGE 1, BOY, ECONOMY</t>
  </si>
  <si>
    <t>STAGE 1, GIRL, ECONOMY</t>
  </si>
  <si>
    <t>MOONY, ECONOMY STAGE 1, BOY OLD</t>
  </si>
  <si>
    <t>41211P</t>
  </si>
  <si>
    <t>MOONY, ECONOMY STAGE 1, BOY  WITH PROMOTION</t>
  </si>
  <si>
    <t>MOONY, ECONOMY STAGE 1, GIRL WITH PROMOTION</t>
  </si>
  <si>
    <t>41221P</t>
  </si>
  <si>
    <t>STAGE 1, GIRL, ECONOMY,OLD</t>
  </si>
  <si>
    <t>MOONY, ECONOMY STAGE 1, BOY</t>
  </si>
  <si>
    <t>MOONY, STAGE 1, SMALL BOY, ECONOMY</t>
  </si>
  <si>
    <t>MOONY, STAGE 1, SMALL GIRL, ECONOMY</t>
  </si>
  <si>
    <t>MOONY FIRST CLASS DIAPERS-ECONOMY MEDIUM-3X40</t>
  </si>
  <si>
    <t>11222P</t>
  </si>
  <si>
    <t>MOONY FIRST CLASS DIAPERS-ECO.W/PROMO- MEDIUM-3X40</t>
  </si>
  <si>
    <t>MOONY FIRST CLASS DIAPERS-ECONOMY MEDIUM</t>
  </si>
  <si>
    <t>STAGE 2, BOY, ECONOMY</t>
  </si>
  <si>
    <t>STAGE 2, GIRL, ECONOMY</t>
  </si>
  <si>
    <t>MOONY, ECONOMY STAGE 2, GIRL</t>
  </si>
  <si>
    <t>STAGE 2, GIRL, ECONOMY, OLD</t>
  </si>
  <si>
    <t>5212P</t>
  </si>
  <si>
    <t>MOONY, STAGE 2, MEDIUM BOY, ECONOMY, PROMOTION</t>
  </si>
  <si>
    <t>MOONY, STAGE 2, MEDIUM GIRL, ECONOMY</t>
  </si>
  <si>
    <t>5222P</t>
  </si>
  <si>
    <t>MOONY, STAGE 2, MEDIUM GIRL, ECONOMY, PROMOTION</t>
  </si>
  <si>
    <t>MOONY FIRST CLASS DIAPERS-ECONOMY LARGE-3X36</t>
  </si>
  <si>
    <t>11223P</t>
  </si>
  <si>
    <t>MOONY FIRST CLASS DIAPERS-ECO.W/PROMO- LARGE-3X36</t>
  </si>
  <si>
    <t>MOONY FIRST CLASS DIAPERS-ECONOMY LARGE</t>
  </si>
  <si>
    <t>MOONY UNISEX, ECONOMY - LARGE - 2X39</t>
  </si>
  <si>
    <t>STAGE 3, GIRL, ECONOMY</t>
  </si>
  <si>
    <t>MOONY, ECONOMY STAGE 3, BOY</t>
  </si>
  <si>
    <t>MOONY, ECONOMY STAGE 3, GIRL</t>
  </si>
  <si>
    <t>MOONY, STAGE 3, LARGE BOY, ECONOMY</t>
  </si>
  <si>
    <t>5213C</t>
  </si>
  <si>
    <t>MOONY, STAGE 3, LARGE BOY, ECONOMY-TOGETHER</t>
  </si>
  <si>
    <t>5213P</t>
  </si>
  <si>
    <t>MOONY, STAGE 3, LARGE BOY, ECONOMY, PROMOTION</t>
  </si>
  <si>
    <t>MOONY, STAGE 3, LARGE GIRL, ECONOMY, OLD</t>
  </si>
  <si>
    <t>5223P</t>
  </si>
  <si>
    <t>MOONY, STAGE 3, LARGE GIRL, ECONOMY, PROMOTION</t>
  </si>
  <si>
    <t>MOONY FIRST CLASS DIAPERS-ECONOMY JUNIOR-3X32</t>
  </si>
  <si>
    <t>11224P</t>
  </si>
  <si>
    <t>MOONY FIRST CLASS DIAPERS-ECO.W/PROMO- JUNIOR-3X32</t>
  </si>
  <si>
    <t>MOONY FIRST CLASS DIAPERS-ECONOMY JUNIOR</t>
  </si>
  <si>
    <t>MOONY VALUE JUNIOR,ECONOMY PACK, 3X40</t>
  </si>
  <si>
    <t>411C</t>
  </si>
  <si>
    <t>MOONY MINI PACK, SMALL 13X12 PCS/BAG</t>
  </si>
  <si>
    <t>ULTRA MOONY, UNISEX, SMALL, 4X30</t>
  </si>
  <si>
    <t>1111P</t>
  </si>
  <si>
    <t>ULTRA MOONY, UNISEX, SMALL, 4X30-W/PROMO</t>
  </si>
  <si>
    <t>1121P</t>
  </si>
  <si>
    <t>MOONY UNISEX - SMALL COMB.W/PROMO 2X2X30</t>
  </si>
  <si>
    <t>ULTRA MOONY, UNISEX, MEDIUM, 4X22</t>
  </si>
  <si>
    <t>1112P</t>
  </si>
  <si>
    <t>ULTRA MOONY, UNISEX, MEDIUM, 4X22 W/PROMO</t>
  </si>
  <si>
    <t>1122P</t>
  </si>
  <si>
    <t>MOONY UNISEX - MEDIUM COMB.W/PROMO 2X2X22</t>
  </si>
  <si>
    <t>ULTRA MOONY, UNISEX, LARGE, 4X20</t>
  </si>
  <si>
    <t>1113P</t>
  </si>
  <si>
    <t>ULTRA MOONY, UNISEX, LARGE, 4X20 W/PROMO</t>
  </si>
  <si>
    <t>1123P</t>
  </si>
  <si>
    <t>MOONY UNISEX - LARGE COMB.W/PROMO 2X2X20</t>
  </si>
  <si>
    <t>ULTRA MOONY, UNISEX, JUNIOR, 4X18</t>
  </si>
  <si>
    <t>1114P</t>
  </si>
  <si>
    <t>ULTRA MOONY, UNISEX, JUNIOR, 4X18 W/PROMO</t>
  </si>
  <si>
    <t>1124P</t>
  </si>
  <si>
    <t>MOONY UNISEX - JUNIOR COMB.W/PROMO 2X2X18</t>
  </si>
  <si>
    <t>MOONY - NEW BORN SAMPLES - 2X80</t>
  </si>
  <si>
    <t>STAGE 1, BOY, TRIAL PACK</t>
  </si>
  <si>
    <t>STAGE 1, GIRL, TRIAL PACK</t>
  </si>
  <si>
    <t>MOONY DIAPERS - SAMPLES</t>
  </si>
  <si>
    <t>MOONY DIAPERS - SAMPLES - SMALL - 2X50</t>
  </si>
  <si>
    <t>MABROUK BAG - BOY 6X7</t>
  </si>
  <si>
    <t>MABROUK BAG - GIRL 6X7</t>
  </si>
  <si>
    <t>STAGE 2, GIRL, TRIAL PACK</t>
  </si>
  <si>
    <t>MOONY DIAPERS - SAMPLES - MEDIUM - 1X80</t>
  </si>
  <si>
    <t>MOONY DIAPERS - SAMPLES - LARGE - 1X40</t>
  </si>
  <si>
    <t>STAGE 3, BOY, TRIAL PACK</t>
  </si>
  <si>
    <t>STAGE 3, GIRL, TRIAL PACK</t>
  </si>
  <si>
    <t>MOONY TRIAL PACK, SMALL BOY</t>
  </si>
  <si>
    <t>311P</t>
  </si>
  <si>
    <t>MOONY TRIAL PACK, SMALL BOY, PROMOTION</t>
  </si>
  <si>
    <t>MOONY TRIAL PACK, SMALL GIRL</t>
  </si>
  <si>
    <t>321P</t>
  </si>
  <si>
    <t>MOONY TRIAL PACK, SMALL GIRL, PROMOTION</t>
  </si>
  <si>
    <t>MOONY TRIAL PACK, MEDIUM BOY</t>
  </si>
  <si>
    <t>312P</t>
  </si>
  <si>
    <t>MOONY TRIAL PACK, MEDIUM BOY, PROMOTION</t>
  </si>
  <si>
    <t>MOONY TRIAL PACK, MEDIUM GIRL</t>
  </si>
  <si>
    <t>322P</t>
  </si>
  <si>
    <t>MOONY TRIAL PACK, MEDIUM GIRL, PROMOTION</t>
  </si>
  <si>
    <t>MOONY TRIAL PACK, LARGE BOY</t>
  </si>
  <si>
    <t>313P</t>
  </si>
  <si>
    <t>MOONY TRIAL PACK, LARGE BOY, PROMOTION</t>
  </si>
  <si>
    <t>MOONY TRIAL PACK, LARGE GIRL</t>
  </si>
  <si>
    <t>323P</t>
  </si>
  <si>
    <t>MOONY TRIAL PACK, LARGE GIRL, PROMOTION</t>
  </si>
  <si>
    <t>MOONY VALUE SMALL ,MEGA PACK, 3 X 56</t>
  </si>
  <si>
    <t>MOONY VALUE MEDIUM,MEGA PACK, 3 X 48</t>
  </si>
  <si>
    <t>MOONY VALUE LARGE ,MEGA PACK, 3 X 42</t>
  </si>
  <si>
    <t>MOONY - NEW BORN REGULAR - 4X28</t>
  </si>
  <si>
    <t>11120P</t>
  </si>
  <si>
    <t>MOONY FIRST CLASS DIAPERS-W/PROMO NEWBORN-6X28</t>
  </si>
  <si>
    <t>11150P</t>
  </si>
  <si>
    <t>MOONY FIRST CLASS DIAPERS-NEWBORN W/PROMO</t>
  </si>
  <si>
    <t>MOONY" NEWBORN BABY DIAPERS (BOY/GIRL) - 12X18</t>
  </si>
  <si>
    <t>MOONY - NEW BORN REGULAR - 6X28</t>
  </si>
  <si>
    <t>ULTRA MOONY, STAGE 1, BOY, REGULAR</t>
  </si>
  <si>
    <t>11121P</t>
  </si>
  <si>
    <t>MOONY FIRST CLASS DIAPERS-W/PROMO-SMALL-6X26</t>
  </si>
  <si>
    <t>MOONY FIRST CLASS DIAPERS-SMALL</t>
  </si>
  <si>
    <t>11151P</t>
  </si>
  <si>
    <t>MOONY FIRST CLASS DIAPERS-SMALL-W/PROMO</t>
  </si>
  <si>
    <t>MOONY OLD</t>
  </si>
  <si>
    <t>ULTRA MOONY, STAGE 1, GIRL, REGULAR</t>
  </si>
  <si>
    <t>MOONY VALUE SMALL ,REGULAR PACK, 6X28</t>
  </si>
  <si>
    <t>Moony Reguralar Packed Cartons, Small</t>
  </si>
  <si>
    <t>Moony Reguralar Packed Polybag, Small</t>
  </si>
  <si>
    <t>STAGE 1, BOY, REGULAR, OLD</t>
  </si>
  <si>
    <t>MOONY, STAGE 1, SMALL BOY, REGULAR, 4X39,OLD</t>
  </si>
  <si>
    <t>41111C</t>
  </si>
  <si>
    <t>MOONY, STAGE 1, SMALL BOY, REGULAR, 4X39, OLD</t>
  </si>
  <si>
    <t>41111P</t>
  </si>
  <si>
    <t>MOONY, STAGE 1, SMALL BOY, REGULAR, 4X39, W/PROMO</t>
  </si>
  <si>
    <t>MOONY, STAGE 1, SMALL GIRL, REGULAR, 4X39,OLD</t>
  </si>
  <si>
    <t>41121C</t>
  </si>
  <si>
    <t>MOONY, STAGE 1, SMALL GIRL, REGULAR, 4X39, OLD</t>
  </si>
  <si>
    <t>41121P</t>
  </si>
  <si>
    <t>MOONY, STAGE 1, SMALL GIRL, REGULAR, 4X39, W/PROMO</t>
  </si>
  <si>
    <t>STAGE 1, GIRL, REGULAR, OLD</t>
  </si>
  <si>
    <t>MOONY, STAGE 1, SMALL BOY, REGULAR</t>
  </si>
  <si>
    <t>5111P</t>
  </si>
  <si>
    <t>MOONY, STAGE 1, SMALL BOY, REGULAR, PROMOTION</t>
  </si>
  <si>
    <t>MOONY, STAGE 1, SMALL GIRL, REGULAR</t>
  </si>
  <si>
    <t>5121P</t>
  </si>
  <si>
    <t>MOONY, STAGE 1, SMALL GIRL, REGULAR, PROMOTION</t>
  </si>
  <si>
    <t>11122P</t>
  </si>
  <si>
    <t>MOONY FIRST CLASS DIAPERS-W/PROMO MEDIUM 6X20</t>
  </si>
  <si>
    <t>MOONY FIRST CLASS DIAPERS-MEDIUM</t>
  </si>
  <si>
    <t>11152P</t>
  </si>
  <si>
    <t>MOONY FIRST CLASS DIAPERS-MEDIUM-W/PROMO</t>
  </si>
  <si>
    <t>ULTRA MOONY, STAGE 2, BOY, REGULAR</t>
  </si>
  <si>
    <t>ULTRA MOONY, STAGE 2, GIRL, REGULAR</t>
  </si>
  <si>
    <t>MOONY MECHANICAL MEDIUM (100 X 1)</t>
  </si>
  <si>
    <t>MOONY VALUE MEDIUM,REGULAR PACK, 6X24</t>
  </si>
  <si>
    <t>MOONY VALUE MEDIUM,REGULAR PACK, 12x12</t>
  </si>
  <si>
    <t>Moony Reguralar Packed Cartons, Medium</t>
  </si>
  <si>
    <t>Moony Reguralar Packed Polypag, Medium</t>
  </si>
  <si>
    <t>STAGE 2, BOY, REGULAR, OLD</t>
  </si>
  <si>
    <t>MOONY, STAGE 2, MEDIUM BOY, REGULAR</t>
  </si>
  <si>
    <t>5112C</t>
  </si>
  <si>
    <t>MOONY, STAGE 2, MEDIUM BOY, REGULAR, OLD</t>
  </si>
  <si>
    <t>MOONY, STAGE 2, MEDIUM GIRL, REGULAR</t>
  </si>
  <si>
    <t>5122C</t>
  </si>
  <si>
    <t>MOONY, STAGE 2, MEDIUM GIRL, REGULAR, OLD</t>
  </si>
  <si>
    <t>5122P</t>
  </si>
  <si>
    <t>MOONY, STAGE 2, MEDIUM GIRL, REGULAR, PROMOTION</t>
  </si>
  <si>
    <t>MOONY FIRST CLASS DIAPERS-LARGE-6X18</t>
  </si>
  <si>
    <t>11123P</t>
  </si>
  <si>
    <t>MOONY FIRST CLASS DIAPERS-W/PROMO-LARGE 6X18</t>
  </si>
  <si>
    <t>MOONY FIRST CLASS DIAPERS-LARGE</t>
  </si>
  <si>
    <t>11153P</t>
  </si>
  <si>
    <t>MOONY FIRST CLASS DIAPERS-LARGE-W/PROMO</t>
  </si>
  <si>
    <t>ULTRA MOONY, STAGE 3, BOY, REGULAR</t>
  </si>
  <si>
    <t>ULTRA MOONY, STAGE 3, GIRL, REGULAR</t>
  </si>
  <si>
    <t>MOONY MECHANICAL LARGE (100 X 1)</t>
  </si>
  <si>
    <t>MOONY VALUE LARGE ,REGULAR PACK, 6X21</t>
  </si>
  <si>
    <t>MOONY VALUE LARGE ,REGULAR PACK, 12x11</t>
  </si>
  <si>
    <t>Moony Reguralar Packed Cartons, Large</t>
  </si>
  <si>
    <t>MOONY, STAGE 3, LARGE BOY, REGULAR, OLD</t>
  </si>
  <si>
    <t>5113C</t>
  </si>
  <si>
    <t>MOONY, STAGE 3, LARGE GIRL, REGULAR, OLD</t>
  </si>
  <si>
    <t>5123C</t>
  </si>
  <si>
    <t>11124P</t>
  </si>
  <si>
    <t>MOONY FIRST CLASS DIAPERS-W/PROMO-JUNIOR 6X16</t>
  </si>
  <si>
    <t>MOONY FIRST CLASS DIAPERS-JUNIOR</t>
  </si>
  <si>
    <t>MOONY MECH JUNIOR (100 X1)</t>
  </si>
  <si>
    <t>MOONY VALUE JUNIOR,REGULAR PACK, 6X19</t>
  </si>
  <si>
    <t>MOONY VALUE JUNIOR,REGULAR PACK, 12x10</t>
  </si>
  <si>
    <t>ELEGANCE TABLE NAPKINS COLORED - 30X50</t>
  </si>
  <si>
    <t>BABYJOY CULOTTE DIAPER,SAVING PACK LARGE - BOY</t>
  </si>
  <si>
    <t>BABYJOY CULOTTE DIAPER,SAVING PACK LARGE - GIRL</t>
  </si>
  <si>
    <t>BABYJOY CULOTTE DIAPER,SAVING PACK JUNIOR -BOY</t>
  </si>
  <si>
    <t>BABYJOY CULOTTE DIAPER,SAVING PACK JUNIOR - GIRL</t>
  </si>
  <si>
    <t>BABYJOY CULOTTE DIAPER,SAVING PACK JUNIOR XXL-GIRL</t>
  </si>
  <si>
    <t>BABYJOY CULOTTE DIAPER,ECONOMY PACK,LARGE-GIRL</t>
  </si>
  <si>
    <t>BABYJOY CULOTTE DIAPER,MEGA PACK,LARGE-GIRL</t>
  </si>
  <si>
    <t>BabyJoy Culotte Diaper,Mega Pack,Junior-Boy</t>
  </si>
  <si>
    <t>MOONY FIRST CLASS DIAPERS-ECONOMY SMALL</t>
  </si>
  <si>
    <t>MOONY FIRST CLASS DIAPERS-NEW BORN-6X28</t>
  </si>
  <si>
    <t>MOONY FIRST CLASS DIAPERS-MEDIUM-6X20</t>
  </si>
  <si>
    <t>MOONY FIRST CLASS DIAPERS-JUNIOR-6X16</t>
  </si>
  <si>
    <t>Baby Joy stretch Medium Giant (3X70)</t>
  </si>
  <si>
    <t>46141P</t>
  </si>
  <si>
    <t>BabyJoy Culotte Diaper,Jumbo Pack,Junior-Boy,2X34</t>
  </si>
  <si>
    <t>BabyJoy Culotte Diaper,Saving Pack Junior-Boy</t>
  </si>
  <si>
    <t>BABYJOY CULOTTE DIAPER,SAVING PACK JUNIOR XXL-BOY</t>
  </si>
  <si>
    <t>MOONY UNISEX, ECONOMY - SMALL - 2X60</t>
  </si>
  <si>
    <t>MOONY UNISEX, ECONOMY - MEDIUM - 2X45</t>
  </si>
  <si>
    <t>Moony Reguralar Packed Polybag, Junior</t>
  </si>
  <si>
    <t>46251P</t>
  </si>
  <si>
    <t>BabyJoy Culotte Diaper,Jumbo,Junior XXL-Girl,2X30</t>
  </si>
  <si>
    <t>BABYJOY CULOTTE DIAPER,SAVING PACK MEDIUM-GIRL</t>
  </si>
  <si>
    <t>BabyJoy Culotte Diaper,Saving Pack Large-Girl</t>
  </si>
  <si>
    <t>BABYJOY CULOTTE UNISEX,MEGA ,LARGE 56</t>
  </si>
  <si>
    <t>BabyJoy Culotte Diaper,Mega Pack,Junior XXL Girl</t>
  </si>
  <si>
    <t>BABYJOY CULOTTE UNISEX,MEGA ,JUNIOR XXL 40</t>
  </si>
  <si>
    <t>BabyJoy Culotte Diaper,Jumbo Pack,Junior XXL-Girl</t>
  </si>
  <si>
    <t>BabyJoy Culotte Diaper,Saving Pack Junior-Girl</t>
  </si>
  <si>
    <t>BABYJOY CULOTTE DIAPER,ECONOMY PACT,MEDIUM-GIRL</t>
  </si>
  <si>
    <t>BABYJOY CULOTTE DIAPER,ECONOMY PACK,LARGE-BOY</t>
  </si>
  <si>
    <t>BABYJOY CULOTTE DIAPER,ECONOMY PACK,JUNIOR-BOY</t>
  </si>
  <si>
    <t>BABYJOY CULOTTE DIAPER,ECONOMY PACK,JUNIOR-GIRL</t>
  </si>
  <si>
    <t>BABYJOY CULOTTE DIAPER,ECONOMY PACK JUNIOR XXL-BOY</t>
  </si>
  <si>
    <t>BABYJOY CULOTTE DIAPER,ECONOMY PACK,JUNR,XXL-GIRL</t>
  </si>
  <si>
    <t>BABYJOY CULLOTE PANTS (GIRL) LARGE  TRIAL 18X4</t>
  </si>
  <si>
    <t>BABYJOY CULLOTE PANTS (BOY ) JUNIOR TRIAL 18X4</t>
  </si>
  <si>
    <t>BABYJOY CULLOTE PANTS (GIRL) JUNIOR TRIAL 18X4</t>
  </si>
  <si>
    <t>BabyJoy Culotte Diaper,Mega Pack,Medium-Girl</t>
  </si>
  <si>
    <t>BabyJoy Culotte Diaper,Mega Pack,Large-Boy</t>
  </si>
  <si>
    <t>MOONY SAVING SMALL (8 X 17)</t>
  </si>
  <si>
    <t>MOONY SAVING MEDIUM (8 X 13)</t>
  </si>
  <si>
    <t>MOONY SAVING JUNIOR (8 X 11)</t>
  </si>
  <si>
    <t>MOONY MEGA SMALL (4 X 58)</t>
  </si>
  <si>
    <t>MOONY FIRST CLASS DIAPERS-NEW BORN</t>
  </si>
  <si>
    <t>Baby Joy stretch Medium Giant (3X76)</t>
  </si>
  <si>
    <t>BabyJoy Culotte ,Jumbo ,Medium, Unisex 3X(60+4)</t>
  </si>
  <si>
    <t>MOONY, STAGE 2, MEDIUM BOY, ECONOMY</t>
  </si>
  <si>
    <t>BabyJoy Culotte Diaper,Mega Pack,Large Girl</t>
  </si>
  <si>
    <t>BabyJoy Culotte Diaper,Mega Pack,Junior-Girl</t>
  </si>
  <si>
    <t>BabyJoy Culotte ,Jumbo , Large, UNI SEX 3X(60+4)</t>
  </si>
  <si>
    <t>BABYJOY CULOTTE DIAPER,SAVING PACK MEDIUM-BOY</t>
  </si>
  <si>
    <t>BABYJOY CULOTTE UNISEX, SAVING, JUNIOR 9</t>
  </si>
  <si>
    <t>MOONY SAVING LARGE (8 X 12)</t>
  </si>
  <si>
    <t>Baby Joy stretch Medium Giant (3X68)</t>
  </si>
  <si>
    <t>Baby Joy stretch Large  Giant (3X60)</t>
  </si>
  <si>
    <t>Baby Joy Tape Mega Pack Large (3X60)</t>
  </si>
  <si>
    <t>BABY JOY TAPE SAVING PACK-NEW BORN-8X18</t>
  </si>
  <si>
    <t>BabyJoy Jumbo Small 3X70</t>
  </si>
  <si>
    <t>Baby Joy Tape Jumbo Pack Large (3x48)</t>
  </si>
  <si>
    <t>BABYJOY CULOTTE UNISEX,MEGA ,MEDIUM 60</t>
  </si>
  <si>
    <t>BabyJoy Culotte Diaper,Jumbo Pack,Medium-Girl</t>
  </si>
  <si>
    <t>BABYJOY CULOTTE UNISEX,JUMBO PACK,MEDIUM 48</t>
  </si>
  <si>
    <t>46131P</t>
  </si>
  <si>
    <t>BabyJoy Culotte Diaper,Jumbo Pack,Large-Boy,2X42</t>
  </si>
  <si>
    <t>BabyJoy Culotte Diaper,Mega Pack,Medium Boy</t>
  </si>
  <si>
    <t>51500S</t>
  </si>
  <si>
    <t>Sofy F.N Slim 2PCS Pads Wings - Sample</t>
  </si>
  <si>
    <t>BabyJoy Culotte Diaper,Jumbo Pack,Medium-Boy</t>
  </si>
  <si>
    <t>46231P</t>
  </si>
  <si>
    <t>BabyJoy Culotte Diaper,Jumbo Pack,Large-Girl,2X42</t>
  </si>
  <si>
    <t>BabyJoy Culotte Diaper,Jumbo Pack,Junior-Girl</t>
  </si>
  <si>
    <t>BABYJOY CULOTTE UNISEX,JUMBO PACK,JUNIOR 36</t>
  </si>
  <si>
    <t>BABYJOY CULOTTE UNISEX, SAVING, MEDIUM 12</t>
  </si>
  <si>
    <t>BABYJOY CULOTTE UNISEX, SAVING, LARGE 11</t>
  </si>
  <si>
    <t>BABYJOY CULOTTE UNISEX, SAVING, JUN XXL 8</t>
  </si>
  <si>
    <t>BABYJOY CULOTTE UNISEX, MINI PACK, MEDIUM 9X9</t>
  </si>
  <si>
    <t>BABYJOY CULOTTE UNISEX, MINI PACK, LARGE 8X9</t>
  </si>
  <si>
    <t>MOONY VALUE SMALL ,ECONOMY PACK, 3X52</t>
  </si>
  <si>
    <t>MOONY VALUE MEDIUM,ECONOMY PACK, 3X48</t>
  </si>
  <si>
    <t>MOONY VALUE LARGE ,ECONOMY PACK, 3X44</t>
  </si>
  <si>
    <t>MOONY MEGA MEDIUM (4 X 42)</t>
  </si>
  <si>
    <t>MOONY MEGA LARGE (4 X 40)</t>
  </si>
  <si>
    <t>MOONY MEGA JUNIOR (4 X 34)</t>
  </si>
  <si>
    <t>BabyJoy Culotte Diaper,Jumbo Pack,Large-Boy</t>
  </si>
  <si>
    <t>Sofy Fem.Nap.10 Pads No Wings Large   29cm</t>
  </si>
  <si>
    <t>BABYJOY CULOTTE UNISEX,JUMBO PACK,LARGE 44</t>
  </si>
  <si>
    <t>46432P</t>
  </si>
  <si>
    <t>BABYJOY CULOTTE JUMBO BOX UNISEX-LARGE 1x(2X44)</t>
  </si>
  <si>
    <t>46442P</t>
  </si>
  <si>
    <t>BABYJOY CULOTTE,JUMBO BOX UNISEX,JUNIOR 1x(2X36)</t>
  </si>
  <si>
    <t>BABYJOY CULOTTE UNISEX,JUMBO PACK,JUNIOR XXL 32</t>
  </si>
  <si>
    <t>46452P</t>
  </si>
  <si>
    <t>BABYJOY CULOTTE JUMBO BOX UNISEX XXL 1X (2X32)</t>
  </si>
  <si>
    <t>BABYJOY CULOTTE UNISEX,SAVING,LARGE 11</t>
  </si>
  <si>
    <t>BABYJOY CULOTTE UNISEX,SAVING,JUNIOR 9</t>
  </si>
  <si>
    <t>BABYJOY CULOTTE UNISEX,SAVING,JUN XXL 8</t>
  </si>
  <si>
    <t>Mamypoko-Pants m size - UC India</t>
  </si>
  <si>
    <t>45932P</t>
  </si>
  <si>
    <t>Babyjoy Cullote MEGA Box Unisex - Large 1x(2x56)</t>
  </si>
  <si>
    <t>BABYJOY CULOTTE UNISEX,MEGA ,JUNIOR 44</t>
  </si>
  <si>
    <t>45942P</t>
  </si>
  <si>
    <t>Babyjoy Cullote MEGA Box Unisex - Junior 1x(2x44)</t>
  </si>
  <si>
    <t>45952P</t>
  </si>
  <si>
    <t>Babyjoy Cullote MEGA Box Unisex - XXL 1x(2x40)</t>
  </si>
  <si>
    <t>BABY JOY PREMIUM,GIANT PACK - MEDIUM (3X84)</t>
  </si>
  <si>
    <t>Babyjoy Compressed Diaper,Giant Pack,Large-3x74</t>
  </si>
  <si>
    <t>Baby Joy Premium Giant Pack L+(3x70)</t>
  </si>
  <si>
    <t>Babyjoy Compressed Diaper,Giant Pack,Large+-3x70</t>
  </si>
  <si>
    <t>Babyjoy Compressed Diaper,Giant Pack,Junior-3x66</t>
  </si>
  <si>
    <t>Babyjoy Stretch(Premium)-Newborn-Jumbo Pack</t>
  </si>
  <si>
    <t>Babyjoy Compressed Diaper,Jumbo Box,Newborn-1x(2x68)</t>
  </si>
  <si>
    <t>Baby Joy Tape Jumbo Pack Small 3X68)</t>
  </si>
  <si>
    <t>BabyJoy Stretch Jumbo Box Pack SMALL (2X68)</t>
  </si>
  <si>
    <t>Babyjoy Compressed Diaper,Jumbo Box,Small-1x(2x68)</t>
  </si>
  <si>
    <t>Babyjoy Stretch(Premium)-Medium-Jumbo Pack</t>
  </si>
  <si>
    <t>Baby Joy Tape Jumbo Pack Medium (3x52)</t>
  </si>
  <si>
    <t>Babyjoy Compressed Diaper,Jumbo Pack,Medium-3x52</t>
  </si>
  <si>
    <t>Babyjoy Stretch Jumbo Pack Medium (2x52)</t>
  </si>
  <si>
    <t>BabyJoy Stretch Jumbo Box Pack MEDIUM (2x52)</t>
  </si>
  <si>
    <t>Babyjoy Compressed Diaper,Jumbo Box,Medium-1(2x52)</t>
  </si>
  <si>
    <t>Babyjoy Stretch(Premium)-Large-Jumbo Pack</t>
  </si>
  <si>
    <t>Babyjoy Stretch Jumbo Pack Large (2x48)</t>
  </si>
  <si>
    <t>BabyJoy Stretch Jumbo Pack Large+(2x44)</t>
  </si>
  <si>
    <t>BabyJoy Stretch Jumbo Box Pack Large (2x48)</t>
  </si>
  <si>
    <t>Babyjoy Compressed Diaper,Jumbo Box,Large-1x(2x48)</t>
  </si>
  <si>
    <t>Baby Joy Tape Jumbo Pack L+(3x44)</t>
  </si>
  <si>
    <t>Babyjoy Compressed Diaper,Jumbo Pack, Larg+ - 3x44</t>
  </si>
  <si>
    <t>BabyJoy Stretch Jumbo Box Pack Large+(2x44)</t>
  </si>
  <si>
    <t>Babyjoy Compressed Diaper,Jumbo Box,Large+- 1x(2x44)</t>
  </si>
  <si>
    <t>Babyjoy Stretch(Premium)-Junior-Jumbo Pack</t>
  </si>
  <si>
    <t>BABYJOY JUMBO JUNIOR 44 EG (3X44)</t>
  </si>
  <si>
    <t>Babyjoy Compressed Diaper,Jumbo Pack,Junior</t>
  </si>
  <si>
    <t>Babyjoy Economy Pack, Junior XXL 4 X 30</t>
  </si>
  <si>
    <t>BabyJoy Stretch Jumbo Box Pack Junior (2x40)</t>
  </si>
  <si>
    <t>Babyjoy Compressed Diaper,Jumbo Box,Junior-1x(2x40)</t>
  </si>
  <si>
    <t>BabyJoy Stretch Jumbo Box Pack XXL (2x30)</t>
  </si>
  <si>
    <t>Babyjoy Compressed Diaper,Jumbo Box,JR.XXL-1x(2x30)</t>
  </si>
  <si>
    <t>BABY JOY STRETCH SAVING PACK-NEW BORN-8X17</t>
  </si>
  <si>
    <t>Babyjoy Compressed Diaper,Saving Pack,Newborn-8x17</t>
  </si>
  <si>
    <t>BABY JOY STRETCH SAVING PACK -SMALL -8X15</t>
  </si>
  <si>
    <t>BABY JOY TAPE SAVING PACK SMALL (8X17)</t>
  </si>
  <si>
    <t>Babyjoy Compressed Diaper,Saving Pack,Small-8x17</t>
  </si>
  <si>
    <t>BABY JOY STRETCH SAVING PACK - MEDIUM-8X12</t>
  </si>
  <si>
    <t>Babyjoy Compressed Diaper,Saving Pack,Medium-8x13</t>
  </si>
  <si>
    <t>BABY JOY STRETCHH SAVING PACK - LARGE-8X11</t>
  </si>
  <si>
    <t>Babyjoy Compressed Diaper,Saving Pack,Large+-8x11</t>
  </si>
  <si>
    <t>Babyjoy Compressed Diaper,Saving Pack,Junior-8x10</t>
  </si>
  <si>
    <t>BABY JOY TAPE SAVING PACK JUNIOR XXL 8 X 7</t>
  </si>
  <si>
    <t>Babyjoy Compressed Diaper,Saving Pack,Jr.XXL-8x7</t>
  </si>
  <si>
    <t>Babyjoy Premium Healthy skin Value Pack NB-4x31</t>
  </si>
  <si>
    <t>Babyjoy Premium Healthy skin Value Pack-Small4x30</t>
  </si>
  <si>
    <t>Babyjoy Compressed Diaper,Value Pack,Medium-4x34</t>
  </si>
  <si>
    <t>Babyjoy Premium Healthy skin Value Pack-Large4x22</t>
  </si>
  <si>
    <t>Babyjoy Compressed Diaper,Value Pack,Large-4x32</t>
  </si>
  <si>
    <t>Babyjoy Compressed Diaper,Value Pack,Large+-4x29</t>
  </si>
  <si>
    <t>Babyjoy Compressed Diaper,Value Pack,Junior-4x27</t>
  </si>
  <si>
    <t>BabyJoy Healthy skin-Value pack-Junior Size (5) 14-25 kg 20 Diapers</t>
  </si>
  <si>
    <t>26421M</t>
  </si>
  <si>
    <t>Babyjoy Economy Pack, Medium 4 x 48</t>
  </si>
  <si>
    <t>26431M</t>
  </si>
  <si>
    <t>Babyjoy Economy Pack, Large  4 X 44</t>
  </si>
  <si>
    <t>26442M</t>
  </si>
  <si>
    <t>Babyjoy Economy Pack, Junior 4 X 36</t>
  </si>
  <si>
    <t>BABYJOY NEWBORN (SAMPLE)-NEW DESIGN 2X100</t>
  </si>
  <si>
    <t>25109S</t>
  </si>
  <si>
    <t>Baby Joy Samples - Newborn 1 x 30</t>
  </si>
  <si>
    <t>BabyJoy health skin Newborn free sample(100x2)</t>
  </si>
  <si>
    <t>BABYJOY NEWBORN (SAMPLE)-OPEN TAPE 2X100</t>
  </si>
  <si>
    <t>BABY JOY TRIAL PACK-NEWBORN(COMPRESSED)</t>
  </si>
  <si>
    <t>BABY JOY TAPE MEGA PACK - NEWBORN - 3X84</t>
  </si>
  <si>
    <t>Babyjoy Premium Healthy Skin,Mega Pack,NewBorn3x72</t>
  </si>
  <si>
    <t>BABY JOY MEGA BOX - NEWBORN - 2X84</t>
  </si>
  <si>
    <t>Babyjoy Compressed Diaper,Mega Box,Newborn-1X(2X84)</t>
  </si>
  <si>
    <t>BABY JOY STRETCH NEW BORN MEGA (4X50)</t>
  </si>
  <si>
    <t>Babyjoy Premium Healthy Skin Mega Pack-Small 3x68</t>
  </si>
  <si>
    <t>BABY JOY MEGA BOX - SMALL - 2X84</t>
  </si>
  <si>
    <t>Babyjoy Compressed Diaper,Mega Box,Small-1(2x84)</t>
  </si>
  <si>
    <t>BABY JOY MEGA PACK - SMALL-4X58</t>
  </si>
  <si>
    <t>BabyJoy Premium Healthy Skin Mega Pack-Medium3x56</t>
  </si>
  <si>
    <t>Babyjoy Compressed Diaper,Mega Pack,Medium,-3x68</t>
  </si>
  <si>
    <t>Babyjoy Compressed Diaper,Mega Box,Medium-1(2x68)</t>
  </si>
  <si>
    <t>Babyjoy Compressed Diaper,Mega Box,Large-1x(2x60)</t>
  </si>
  <si>
    <t>Babyjoy Compressed Diaper,Mega Pack,Large+-3x56</t>
  </si>
  <si>
    <t>Baby Joy Mega Box Large+ (2x56)</t>
  </si>
  <si>
    <t>Babyjoy Compressed Diaper,Mega Box,Large+- 1(2x56)</t>
  </si>
  <si>
    <t>Babyjoy Compressed Diaper,Mega Pack,Junior-3x52</t>
  </si>
  <si>
    <t>Babyjoy Compressed Diaper,Mega Box,Junior-1X(2x52)</t>
  </si>
  <si>
    <t>BabyJoy Healthy skin-Mega pack-Junior Size (5) 14-25 kg 42 Diapers</t>
  </si>
  <si>
    <t>Babyjoy Compressed Diaper,Mega Box,Jr.XXL-2x38</t>
  </si>
  <si>
    <t>BabyJoy Healthy skin-Mega pack-Junior XXL  Size (6) +16 kg 34 Diapers</t>
  </si>
  <si>
    <t>BABYJOY REGULAR NEW BORN 28 EG (6X28)</t>
  </si>
  <si>
    <t>Teemo B.Diapers,Jumbo Pack-Newborn (48+4)x3</t>
  </si>
  <si>
    <t>Teemo B.Diapers,Jumbo Pack-Small (48+4)x3</t>
  </si>
  <si>
    <t>Teemo B.Diapers,Jumbo Pack-Medium  (48+4)x3</t>
  </si>
  <si>
    <t>Teemo B.Diapers,Jumbo Pack-Large (48+4)x3</t>
  </si>
  <si>
    <t>Teemo B.Diapers,Jumbo Pack-Junior  (48+4)x3</t>
  </si>
  <si>
    <t>Sofy F.N Slim6X30 Pads Wings Regular 23c</t>
  </si>
  <si>
    <t>52511P</t>
  </si>
  <si>
    <t>Sofy Slim Bundle Pack 23cm with wings 30x2X3</t>
  </si>
  <si>
    <t>Sofy Slim anti-bacteria 23cm (12x10)</t>
  </si>
  <si>
    <t>Sofy Slim anti-bacteria 23cm 28pcs (6x28)</t>
  </si>
  <si>
    <t>Sofy slim anti bacterial 29cm - UC India</t>
  </si>
  <si>
    <t>Sofy Ultra Slim, 23CM, 36 Pcs, Egypt</t>
  </si>
  <si>
    <t>Sofy Slim Regular 36s, 23cm with wings</t>
  </si>
  <si>
    <t>Softy Slim Feminine Napkins, large 36s, 29cm with wings (6x36)</t>
  </si>
  <si>
    <t>Sofy Ultra Slim, 29CM, 32 Pcs, Egypt</t>
  </si>
  <si>
    <t>BabyJoy Culotte Diaper,Jumbo Pack,Large-Girl</t>
  </si>
  <si>
    <t>BABYJOY CULOTTE UNISEX,SAVING,MEDIUM 12</t>
  </si>
  <si>
    <t>BabyJoy Culotte Diaper,Saving Pack Large-Boy</t>
  </si>
  <si>
    <t>BABYJOY CULLOTE  MEDIUM SAMPLE 1X100</t>
  </si>
  <si>
    <t>BABYJOY CULLOTE JUNIOR SAMPLE 1X100</t>
  </si>
  <si>
    <t>Baby Joy Premium Giant Pack Medium (3x84)</t>
  </si>
  <si>
    <t>Babyjoy Compressed diaper,Giant Pack,Medium-3x84</t>
  </si>
  <si>
    <t>Baby Joy Premium Giant Pack - Large (3x74)</t>
  </si>
  <si>
    <t>Babyjoy Compressed Diaper,Giant Pack,Jr.XXL-3x46</t>
  </si>
  <si>
    <t>Babyjoy Compressed Diaper,Jumbo Pack,Newborn-3x68</t>
  </si>
  <si>
    <t>BabyJoy Stretch Jumbo Box Pack NEWBORN (2x68)</t>
  </si>
  <si>
    <t>Babyjoy Compressed Diaper,Jumbo Pack,Small-3x68</t>
  </si>
  <si>
    <t>Babyjoy Compressed Diaper,Jumbo Pack,Large-3x48</t>
  </si>
  <si>
    <t>BABY JOY SAVING PACK-NEW BORN-6X20</t>
  </si>
  <si>
    <t>Babyjoy Compressed Diaper,Saving Pack,Large-8x12</t>
  </si>
  <si>
    <t>25744M</t>
  </si>
  <si>
    <t>BABYJOY-JUNIOR(MECH)-WICKET TYPE 10X8</t>
  </si>
  <si>
    <t>Babyjoy Compressed Diaper,Value Pack,Newborn-4x44</t>
  </si>
  <si>
    <t>Babyjoy Compressed Diaper,Value Pack,Small-4x44</t>
  </si>
  <si>
    <t>Babyjoy Premium Healthy skin Value Pack-Medium4x25</t>
  </si>
  <si>
    <t>BabyJoy Healthy skin-Value pack-Junior XXL  Size (6) +16 kg 16 Diapers</t>
  </si>
  <si>
    <t>BABYJOY NEWBORN (SAMPLE)-TRANSPARENT  2X100</t>
  </si>
  <si>
    <t>BABYJOY NEWBORN (SAMPLE)-FEELCITAS &amp; FARHATY 2X100</t>
  </si>
  <si>
    <t>Babyjoy Compressed Diaper,Mega Pack,Newborn-3x84</t>
  </si>
  <si>
    <t>Babyjoy Compressed Diaper,Mega Pack,Small-3x84</t>
  </si>
  <si>
    <t>BabyJoy Premium Healthy Skin Mega Pack - 3x50</t>
  </si>
  <si>
    <t>Babyjoy Compressed Diaper,Mega Pack,Large-3x60</t>
  </si>
  <si>
    <t>Baby Joy Mega Pack Large+ (3x56)</t>
  </si>
  <si>
    <t>27746M</t>
  </si>
  <si>
    <t>BABY JOY MEGA PACK-JUNIOR 4X32(MECHANICAL TYPE)</t>
  </si>
  <si>
    <t>TEEMO DIAPERS-ECO.-MEDIUM-4X36</t>
  </si>
  <si>
    <t>Lifree High Absorbency Adult Diaper culotte (Jumbo) Small Size 2X22</t>
  </si>
  <si>
    <t>Lifre Super Absorbency Adult Diaper Culotte (Jumbo) Small Size 2x20</t>
  </si>
  <si>
    <t>Lifree High Absorbency Adult Diaper culotte (Jumbo) Medium Size 2X20</t>
  </si>
  <si>
    <t>Lifree Super Absorbency Adult Diaper Culotte (Jumbo) Medium Size 2x18</t>
  </si>
  <si>
    <t>Lifree High Absorbency Adult Diaper culotte (Jumbo) Large Size 2X18</t>
  </si>
  <si>
    <t>Lifree Super Absorbency Adult Diaper Culotte (Jumbo) Large Size 2x16</t>
  </si>
  <si>
    <t>Lifree High Absorbency Adult Diaper culotte (Jumbo) XL Size 4X14 - (3 Cups)</t>
  </si>
  <si>
    <t>Lifree High Absorbency Adult Diaper culotte Medium Size 4X10</t>
  </si>
  <si>
    <t>Lifree High Absorbency Adult Diaper culotte Large Size 4X9</t>
  </si>
  <si>
    <t>LIFREE TAPE LARGE(ONE PIECE) SAMPLES 1X50</t>
  </si>
  <si>
    <t>Lifree Adult Diaper Tape Medium size (4X15) - (8 Cups)</t>
  </si>
  <si>
    <t>Lifree Adult Diaper Tape Large size (4X12) - (8 Cups)</t>
  </si>
  <si>
    <t>58504S</t>
  </si>
  <si>
    <t>SOFY PANTYLINER FREE SAMPLES (4X300)</t>
  </si>
  <si>
    <t>58212P</t>
  </si>
  <si>
    <t>Sofy Panty liner (scented) Clean &amp; Pure 120pcs 2+1 (4x120)</t>
  </si>
  <si>
    <t>58222P</t>
  </si>
  <si>
    <t>Sofy Panty liner (Unscented) Clean &amp; Pure 120pcs 2+1 (4x120)</t>
  </si>
  <si>
    <t>Sofy Panty liner (scented) (8x40)</t>
  </si>
  <si>
    <t>Sofy Panty liner (scented) (5x80)</t>
  </si>
  <si>
    <t>Sofy Panty liner (Unscented) (8x40)</t>
  </si>
  <si>
    <t>Sofy Fem.Nap.30 Pads Wings    Regular 23cm</t>
  </si>
  <si>
    <t>52011P</t>
  </si>
  <si>
    <t>Sofy Fem.Nap.30 Pads Wings Regular 23cm-w/promo</t>
  </si>
  <si>
    <t>52503S</t>
  </si>
  <si>
    <t>Sofy Night Comfort  Sample 2X100</t>
  </si>
  <si>
    <t>Sofy Fem.Nap.30 Pads Wings    Large   29cm</t>
  </si>
  <si>
    <t>52112P</t>
  </si>
  <si>
    <t>Sofy Maxi Compressed (Soft &amp; Secure) Large (3x50)</t>
  </si>
  <si>
    <t>51503S</t>
  </si>
  <si>
    <t>Sofy Gentle to Skin Sample 2X100</t>
  </si>
  <si>
    <t>51012S</t>
  </si>
  <si>
    <t>Sofy Fem.Nap.-Sample 1x(2pcsx100)</t>
  </si>
  <si>
    <t>51502S</t>
  </si>
  <si>
    <t>Sofy Gentle to Skin Sample</t>
  </si>
  <si>
    <t>Sofy F.N Slim10X16 Pads Wings Regular 23</t>
  </si>
  <si>
    <t>Sofy Slim (Gentle to Skin) 23cm (12x10)</t>
  </si>
  <si>
    <t>Sofy Slim (Gentle to Skin) 23cm (6x30)</t>
  </si>
  <si>
    <t>Sofy Slim (Gentle to skin) 29cm Large (50+6)X3</t>
  </si>
  <si>
    <t>BabyJoy Culotte Jumbo, Medium Unisex 3x48</t>
  </si>
  <si>
    <t>Sofy Slim (Gentle to Skin) 29cm (6x30)</t>
  </si>
  <si>
    <t>Teemo Baby Diapers Jumbo - Small (4x42)</t>
  </si>
  <si>
    <t>Teemo Baby Diapers Jumbo - Medium (4x36)</t>
  </si>
  <si>
    <t>BabyJoy Compressed Diaper BIO Mega Pack Large 10-18 kg 3X60</t>
  </si>
  <si>
    <t>Baby Joy stretch Junior Giant (3X52)</t>
  </si>
  <si>
    <t>BABY JOY JUMBO  PACK-JUNIOR-2X50</t>
  </si>
  <si>
    <t>BABY JOY STRETCH MEGA PACK - JUNIOR XXL(4X19)</t>
  </si>
  <si>
    <t>BABY JOY MEGA PACK - MEDIUM (2X42)</t>
  </si>
  <si>
    <t>Sofy Fem.Nap.30 Pads No-Wings Large   29cm</t>
  </si>
  <si>
    <t>BABYJOY STRETCH JUMBO  PACK LARGE(3X50)</t>
  </si>
  <si>
    <t>51011P</t>
  </si>
  <si>
    <t>Sofy Fem.Nap.10 Pads Wings    Regular 23cm W/P</t>
  </si>
  <si>
    <t>2413P</t>
  </si>
  <si>
    <t>BABY JOY ECONOMY LARGE - PROMOTION</t>
  </si>
  <si>
    <t>BABYJOY CULLOTE PANTS (BOY ) LARGE  TRIAL 18X4</t>
  </si>
  <si>
    <t>5211P</t>
  </si>
  <si>
    <t>MOONY, STAGE 1, SMALL BOY, ECONOMY, PROMOTION</t>
  </si>
  <si>
    <t>MOONY VALUE SMALL ,REGULAR PACK, 12x13</t>
  </si>
  <si>
    <t>UNO Kitchen towels - 23cm x 22cm,  65 sheets (12x2</t>
  </si>
  <si>
    <t>NON BRANDED Ktowels - 23cm x 22cm,  45 sheets (12x</t>
  </si>
  <si>
    <t>UNO Kitchen towels - 23cm x 22cm,  45 sheets (12x2</t>
  </si>
  <si>
    <t>6311P</t>
  </si>
  <si>
    <t>UNO Kitchen Towel- W/PROMO (8X28CM)</t>
  </si>
  <si>
    <t>BROWN INDUSTRIAL  towels - 22cm x 28cm, 215 sheets</t>
  </si>
  <si>
    <t>Non branded Industrial brown towels - 22cm x 28cm,</t>
  </si>
  <si>
    <t>UNO INSTITUTIONAL  Kitchen towels - 28cm x 22cm,</t>
  </si>
  <si>
    <t>BROWN INDUSTRIAL  towels - 22cm x 28cm, 214 sheets</t>
  </si>
  <si>
    <t>UNO PLUS- KITCHEN TOWEL-28CM-12X2-50'S-PRINTED</t>
  </si>
  <si>
    <t>UNO PLUS- KITCHEN TOWEL-28CM-4X6 -50'S-PRINTED</t>
  </si>
  <si>
    <t>UNO PLUS- KITCHEN TOWEL-28CM-3X8 -50'S-PRINTED</t>
  </si>
  <si>
    <t>6336Z</t>
  </si>
  <si>
    <t>UNO Kitchen towels - 23cm x 20cm,  40 sheets (12x2</t>
  </si>
  <si>
    <t>UNO (CARREFOUR) Kitchen Towels - 28cm x 22cm,  45</t>
  </si>
  <si>
    <t>UNO  Kitchen Towels Panda Promo- 28cm x 22cm,  45</t>
  </si>
  <si>
    <t>UNO (W/PROMO) KTowels - 28cm x 20cm,  45 sheets (2</t>
  </si>
  <si>
    <t>UNO INSTL Kitchen towels - 23cm x 22cm,  60 sheets</t>
  </si>
  <si>
    <t>UNO Kitchen towels PBAG- 23cm x 20cm,  40 sheets (</t>
  </si>
  <si>
    <t>UNO Toilet tissue - 11cm x 10cm   ,90 sheets  (12x</t>
  </si>
  <si>
    <t>50071P</t>
  </si>
  <si>
    <t>GIANT STORES TOILET PAPER 6X(8+3) WITH 150F/T</t>
  </si>
  <si>
    <t>UNO Colored Toilet tissue - 11cm x 10cm   ,100 she</t>
  </si>
  <si>
    <t>NON BRANDED Toilet tiss - 11cm x 10cm,  300 shts(1</t>
  </si>
  <si>
    <t>NON BRANDED Toilet tissue - 10cm x 11cm   ,100 she</t>
  </si>
  <si>
    <t>NON-BRANDED Toilet tissue - 11cm x 10cm   ,90 shee</t>
  </si>
  <si>
    <t>UNO Institution  Toilet tissue - 10cm x 10cm   ,90</t>
  </si>
  <si>
    <t>UNO PLUS-TOILET PAPER - 220'S- 12X4- PRINTED</t>
  </si>
  <si>
    <t>UNO PLUS-TOILET PAPER - 220'S- 6X8 - PRINTED</t>
  </si>
  <si>
    <t>UNO PLUS- TOILET PAPER - 220'S - 3X16</t>
  </si>
  <si>
    <t>UNO Toilet tissue - 11cm x 10cm   ,100 sheets  (24</t>
  </si>
  <si>
    <t>UNO Toilet tissue - 11cm x 10cm   ,100 sheets  (6x</t>
  </si>
  <si>
    <t>NON BRANDED Toilet tissue - 11cm x 10cm   ,100 she</t>
  </si>
  <si>
    <t>5046Z</t>
  </si>
  <si>
    <t>UNO Toilet tissue - 10cm x 10cm   ,80 sheets  (12x</t>
  </si>
  <si>
    <t>UNO Toilet tissue - 11cm x 10cm   ,100 sheets  (2</t>
  </si>
  <si>
    <t>UNO  Toilet tissue - 10cm x 10cm   ,80 sheets  (12</t>
  </si>
  <si>
    <t>UNO  C-Fold Economy  16*150</t>
  </si>
  <si>
    <t>UNO  C-Fold Economy  24*150</t>
  </si>
  <si>
    <t>UNO  BROWN C-Fold   BIP   24*150</t>
  </si>
  <si>
    <t>NON-BRANDED  C-Fold Economy  24*150</t>
  </si>
  <si>
    <t>Table napkins   Value,  (40x100)</t>
  </si>
  <si>
    <t>69011P</t>
  </si>
  <si>
    <t>GIANT STORES - MAXI ROLL - 350M(3X(2+8)) W/PROMO</t>
  </si>
  <si>
    <t>6906I</t>
  </si>
  <si>
    <t>Maxi rolls, Value- 22.0cm x 300m.  PACKED IN BOX</t>
  </si>
  <si>
    <t>Maxi rolls, Value- 22.0cm x 300m.   OCTN</t>
  </si>
  <si>
    <t>69081P</t>
  </si>
  <si>
    <t>GIANT STORES-MAXI 160 M + F/T 150 PROMO</t>
  </si>
  <si>
    <t>NON BRANDED Maxi rolls, 22.0cm x 300m.</t>
  </si>
  <si>
    <t>NON BRANDED Maxi rolls,  21.0cm x 350m.-Plain   (A</t>
  </si>
  <si>
    <t>NON BRANDED Maxi rolls,Embossed- 22x90m.</t>
  </si>
  <si>
    <t>NON BRANDED Clinical  rolls, 22x180m.  31gsm</t>
  </si>
  <si>
    <t>ELEGANCE Toilet tis - 11cm x 11cm,  280 shts  (12x</t>
  </si>
  <si>
    <t>ELEGANCE PLUS -TOILET PAPER,280'S 24X2-PRINTED</t>
  </si>
  <si>
    <t>ELEGANCE PLUS -TOILET PAPER,280'S 12X4-PRINTED</t>
  </si>
  <si>
    <t>ELEGANCE PLUS -TOILET PAPER,280'S 5X10-PRINTED</t>
  </si>
  <si>
    <t>ELEGANCE  PLUS ( CR4 ) Toilet tis- 11cm x 10cm,  2</t>
  </si>
  <si>
    <t>ELEGANCE  Toilet Tissue 280shts (6x8 rolls)</t>
  </si>
  <si>
    <t>ELEGANCE PLUS- K/T - 28CM - 15X1 -90'S-PRINTED</t>
  </si>
  <si>
    <t>ELEGANCE PLUS- K/T - 28CM - 12X2 -55'S-PRINTED</t>
  </si>
  <si>
    <t>ELEGANCE PLUS- K/T - 28CM - 6X4  -55'S-PRINTED</t>
  </si>
  <si>
    <t>ELEGANCE PLUS- K/T - 28CM - 3X8 - 55'S-PRINTED</t>
  </si>
  <si>
    <t>8501B</t>
  </si>
  <si>
    <t>Table Naps-Elegance Colored  embossed 30*50</t>
  </si>
  <si>
    <t>8501G</t>
  </si>
  <si>
    <t>8501R</t>
  </si>
  <si>
    <t>8501W</t>
  </si>
  <si>
    <t>GIANT STORE Toilet tissue - 10cm x 11cm,  280 shts</t>
  </si>
  <si>
    <t>GIANT STORE Toilet tiss - 10cm x 11cm,  100 sheets</t>
  </si>
  <si>
    <t>HANDY Toilet tissue - 11cm x 10cm   ,90 sheets  (1</t>
  </si>
  <si>
    <t>PRESTIGE Toilet tissue - 11cm x 10cm   ,90 sheets</t>
  </si>
  <si>
    <t>TAMIMI MARKET Toilet tissue - 11cm x 10cm,  300 sh</t>
  </si>
  <si>
    <t>GIANT STORE Toilet tissue - 11cmL x 10cmW   ,280 s</t>
  </si>
  <si>
    <t>GIANT STORE Toilet tissue - 11cm x 10cm   ,100 she</t>
  </si>
  <si>
    <t>CLEAN DAY  Toilet tissue - 10cm x 10cm   ,90 sheet</t>
  </si>
  <si>
    <t>SULTAN  Toilet tissue - 10cm x 10cm,  250 sheets</t>
  </si>
  <si>
    <t>MAKKAH HILTON (ELEGANCE)  Toilet tis- 11cm x 10cm,</t>
  </si>
  <si>
    <t>FAMILY CHOICE Toilet tissue - 11cm x 10cm,  280 sh</t>
  </si>
  <si>
    <t>AL SADHAN LILY Toilet tissue - 11cm x 10cm,  280 s</t>
  </si>
  <si>
    <t>PRESTIGE Toilet tissue - 10cm x 10cm   ,90 sheets</t>
  </si>
  <si>
    <t>GEANT Toilet tissue - 11cm x 10cm,  280 shts  ( 6x</t>
  </si>
  <si>
    <t>PANDA TOILET TISSUE-100'S (4X12 ROLLS)</t>
  </si>
  <si>
    <t>GIANT STORE  KTowels - 28cm x 22cm,  45 sheets (3x</t>
  </si>
  <si>
    <t>AMWAJ  Kitchen towels - 28cm x 22cm,  45 sheets (1</t>
  </si>
  <si>
    <t>LOVA  Kitchen towels - 28cm x 22cm,  45 sheets (12</t>
  </si>
  <si>
    <t>HANDY  Kitchen towels - 28cm x 22cm,  45 sheets (1</t>
  </si>
  <si>
    <t>PRESTIGE  Kitchen towels - 28cm x 22cm,  45 sheets</t>
  </si>
  <si>
    <t>GIANT STORE KTowels - 23cm x 22cm,  45 sheets (3x8</t>
  </si>
  <si>
    <t>AMWAJ  Kitchen towels - 23cm x 22cm,  45 sheets (1</t>
  </si>
  <si>
    <t>LOVA Kitchen towels - 23cm x 22cm,  45 sheets (12x</t>
  </si>
  <si>
    <t>GULF Kitchen towels - 23cm x 22cm,  45 sheets (12x</t>
  </si>
  <si>
    <t>GIANT STORE KTowels - 23cm x 22cm,  45 sheets ( 2x</t>
  </si>
  <si>
    <t>PRESTIGE Kitchen towels - 23cm x 20cm,  45 sheets</t>
  </si>
  <si>
    <t>AL HADA Kitchen towels - 20cm x 22cm,  45 sheets (</t>
  </si>
  <si>
    <t>SULTAN  Kitchen towels - 23cm x 22cm,  90 sheets (</t>
  </si>
  <si>
    <t>FAMILY CHOICE Kitchen towels - 23cm x 22cm,45 shee</t>
  </si>
  <si>
    <t>GEANT  Kitchen towels - 28cm x 22cm,  40 sheets (3</t>
  </si>
  <si>
    <t>63041R</t>
  </si>
  <si>
    <t>GIANT STORE Ktowels - 22cm x 28cm, 72 sheets(20M)</t>
  </si>
  <si>
    <t>GIANT STORE KTowels - 22cm x 28cm, 286 sheets(80M)</t>
  </si>
  <si>
    <t>63081P</t>
  </si>
  <si>
    <t>GIANT STORES BROWN-K/T + TOILET ROLL PROMO</t>
  </si>
  <si>
    <t>TAMIMI  Kitchen Towels - 28cm x 22cm,  100 sheets</t>
  </si>
  <si>
    <t>FAMILY CHOICE  KTowels - 28cm x 22cm,  45 sheets (</t>
  </si>
  <si>
    <t>HENKEL DAC  KTowels - 28cm x 22cm,  55 sheets (12x</t>
  </si>
  <si>
    <t>Giant Stores -Maxi rolls, 22.0cm x 350m.-Plain</t>
  </si>
  <si>
    <t>Giant Stores -Maxi rolls, 22.0cm x 300m.</t>
  </si>
  <si>
    <t>LOVA Maxi rolls,  22cm x 250m. -PLAIN</t>
  </si>
  <si>
    <t>RIGHT Maxi rolls,22.0cm x 200m.-Embossed</t>
  </si>
  <si>
    <t>UNO Maxi rolls,  22.0cm x 350m.-EXPORT</t>
  </si>
  <si>
    <t>SANI Maxi rolls,  22cm x 250m.</t>
  </si>
  <si>
    <t>CLEAN   Maxi rolls, Value- 22.0cm x 150m. 16gsm (3</t>
  </si>
  <si>
    <t>FAMILY CHOICE   Maxi rolls, Value- 22.0cm x 150m.</t>
  </si>
  <si>
    <t>AL SADHAN LILY   Maxi rolls, Value- 22.0cm x 150m.</t>
  </si>
  <si>
    <t>JOHNSON  DIVERSEY Maxi rolls,  22.0cm x 350m</t>
  </si>
  <si>
    <t>HOSPICARE Clinical  Rolls,   53cm x 38m.</t>
  </si>
  <si>
    <t>SYTS Clinical Rolls,   53cm x 30m.</t>
  </si>
  <si>
    <t>NAVAL BASE HOSPITAL  Clinical rolls , 57cm x 60M</t>
  </si>
  <si>
    <t>Giant Stores -Maxi rolls, 22.0cm x 160M.-Plain  (3</t>
  </si>
  <si>
    <t>ATC Z-FOLD Towels embossed   20*200</t>
  </si>
  <si>
    <t>REZA  Z-FOLD Towels embossed   20*200</t>
  </si>
  <si>
    <t>GULF CATERING CO. Table napkins (40x100)</t>
  </si>
  <si>
    <t>EL HANA TRD GRP Table napkins ,  (40x100)</t>
  </si>
  <si>
    <t>HANDY, Table Napkins -Embossed (40x100)</t>
  </si>
  <si>
    <t>THAMARAT, Table Napkins -Embossed (40x100)</t>
  </si>
  <si>
    <t>QUSAIBI SERVICES, Table Napkins -Embossed (40x100)</t>
  </si>
  <si>
    <t>AL WAHA Table napkins  ,  (40x100)</t>
  </si>
  <si>
    <t>KARAM Table napkins   EMBOSSED,  (40x100)</t>
  </si>
  <si>
    <t>HALAWANI Table Napkins   Embossed,  (40x100)</t>
  </si>
  <si>
    <t>A CLEAN -Table napkins   (40x100)</t>
  </si>
  <si>
    <t>CRYSTAL HALL, Table Napkins -Embossed (40x100)</t>
  </si>
  <si>
    <t>A-CLEAN ( HOT&amp; SPICY), Table Napkins -Embossed (40</t>
  </si>
  <si>
    <t>SUBWAY, Table Napkins -Embossed (40x100)</t>
  </si>
  <si>
    <t>RAYAN BROAST, Table Napkins -Embossed (40x100)</t>
  </si>
  <si>
    <t>RIMAL , Table Napkins -Embossed (40x100)</t>
  </si>
  <si>
    <t>COFFEE CORNER , Table Napkins -Embossed (40x100)</t>
  </si>
  <si>
    <t>AL SARAI AL TURKI REST , Table Napkins - (40x100)</t>
  </si>
  <si>
    <t>MARSIYAH RESTAURANT , Table Napkins -Embossed (40x</t>
  </si>
  <si>
    <t>SHAWARMARI , Table Napkins -Embossed (40x100)</t>
  </si>
  <si>
    <t>AL TANOUR , Table Napkins -Embossed (40x100)</t>
  </si>
  <si>
    <t>AL BABEL , Table Napkins -Embossed (40x100)</t>
  </si>
  <si>
    <t>SAUDI CATERING , Table Napkins -Embossed (40x100)</t>
  </si>
  <si>
    <t>LAIYALI CRYSTAL HALL , Table Napkins -Embossed (40</t>
  </si>
  <si>
    <t>AL AKAREM , Table Napkins -Embossed (40x100)</t>
  </si>
  <si>
    <t>ITALIAN COFFEE , Table Napkins -Embossed (40x100)</t>
  </si>
  <si>
    <t>AIRBASE , Table Napkins -Embossed (40x100)</t>
  </si>
  <si>
    <t>LEYALI RESTAURANT , Table Napkins -Embossed (40x10</t>
  </si>
  <si>
    <t>AL HAMADI-AKTEL CO., Table Napkins -Embossed (20x5</t>
  </si>
  <si>
    <t>HALF MOON COFFEE , Table Napkins -Embossed (40x100</t>
  </si>
  <si>
    <t>REX (AL OTAHIM) Table napkins,   (30x50)</t>
  </si>
  <si>
    <t>SANFOORY (AL OTAHIM) Table napkins,   (30x50)</t>
  </si>
  <si>
    <t>GIANT STORE Table napkins,  (6x300)</t>
  </si>
  <si>
    <t>TAMIMI MARKETS Table napkins,  (6x300)</t>
  </si>
  <si>
    <t>KING FAHAD HOSPITAL, Table Napkins  (40x100)</t>
  </si>
  <si>
    <t>GIANT STORES C-Fold Super comm'l   24*150</t>
  </si>
  <si>
    <t>7001G</t>
  </si>
  <si>
    <t>FACIAL TISSUE ELEGANCE,W/PROMO ELEG 50-(6+1)*6X100</t>
  </si>
  <si>
    <t>7001P</t>
  </si>
  <si>
    <t>FACIAL TISSUE ELEGANCE, PROMO PACK 36X100</t>
  </si>
  <si>
    <t>ELEGANCE DRIVER FACIAL TISSUE - 6X6X50</t>
  </si>
  <si>
    <t>ELEGANCE FACIAL TISSUE - 36X50</t>
  </si>
  <si>
    <t>UNO FACIAL TISSUES - COLORED 6X6</t>
  </si>
  <si>
    <t>7015R</t>
  </si>
  <si>
    <t>UNO FACIAL TISSUES - INSTITUTION  36X100-14GSM</t>
  </si>
  <si>
    <t>UNO FACIAL TISSUES - COLORED - INSTITUTION  1X36</t>
  </si>
  <si>
    <t>AUTO SHOW - COLORED FACIAL TISSUES 36X100</t>
  </si>
  <si>
    <t>AUTO SHOW-COLORED FACIAL TISSUE-36X100</t>
  </si>
  <si>
    <t>AUTO SHOW-FACIAL TISSUE-12X3X50</t>
  </si>
  <si>
    <t>7002P</t>
  </si>
  <si>
    <t>FACIAL TISSUE AL NAKHEEL-W/PROMO DRIVER BOX 36X100</t>
  </si>
  <si>
    <t>FACIAL TISSUE AL NAKHEEL, 24X150</t>
  </si>
  <si>
    <t>FACIAL TISSUE AL NAKHEEL, 3X6X200</t>
  </si>
  <si>
    <t>7033P</t>
  </si>
  <si>
    <t>FACIAL TISSUE AL NAKHEEL,W/PROMO(6+1)X6X100</t>
  </si>
  <si>
    <t>FACIAL TISSUE AL NAKHEEL,W/PROMO AUTO S(6+1)X6X100</t>
  </si>
  <si>
    <t>FACIAL TISSUE ABC123, 36X100</t>
  </si>
  <si>
    <t>AMWAJ FACIAL TISSUE - 36X100</t>
  </si>
  <si>
    <t>FACIAL TISSUE ALSALAMA HOSPITAL 36X100</t>
  </si>
  <si>
    <t>FACIAL TISSUE PLUS - TAMIMI - 6X6X100</t>
  </si>
  <si>
    <t>YANDA FACIAL TISSUE  - 36X100</t>
  </si>
  <si>
    <t>MAC-COYS - 36X100</t>
  </si>
  <si>
    <t>UNITED PHARAMCIES FACIAL TISSUE - 36X100</t>
  </si>
  <si>
    <t>AL-JEDHANI - FACIAL TISSUE</t>
  </si>
  <si>
    <t>DALLAH - FACIAL TISSUE</t>
  </si>
  <si>
    <t>MAKKAH CONSTRUCTION CO.-  FACIAL TISSUE</t>
  </si>
  <si>
    <t>KING FAHED HOSPITAL -JEDDAH - 36X75</t>
  </si>
  <si>
    <t>ALMAJAL FACIAL TISSUES - 36X100</t>
  </si>
  <si>
    <t>Sheraton - Al Hada - Facial Tissue</t>
  </si>
  <si>
    <t>King Abdul Aziz Hospital- Jeddah - Facial Tissue</t>
  </si>
  <si>
    <t>Domino's Pizza - Facial Tissue</t>
  </si>
  <si>
    <t>Baidar - Facial Tissue</t>
  </si>
  <si>
    <t>GIANT STORES - FACIAL TISSUE - 36x100</t>
  </si>
  <si>
    <t>NASEEM AL WADI - Facial Tissue - 36x100</t>
  </si>
  <si>
    <t>ZAIN - COLORED FACIAL TISSUES 36X100</t>
  </si>
  <si>
    <t>AL Watania - Facial Tissues - 36 X 100</t>
  </si>
  <si>
    <t>AL RIYADI  - Facial Tissues - 36 X 100</t>
  </si>
  <si>
    <t>AL RSHIRA  - Facial Tissues - 36 X 50</t>
  </si>
  <si>
    <t>LANDA-Facial Tissues-36X100</t>
  </si>
  <si>
    <t>riyadh pharmacy Facial Tissues-36X50</t>
  </si>
  <si>
    <t>ARRIYADH &amp; KHARJ HOSPITAL Facial Tissues-36X100</t>
  </si>
  <si>
    <t>ALSHIRA Facial Tissues-36X100</t>
  </si>
  <si>
    <t>DYRUP  Facial Tissues-36X50</t>
  </si>
  <si>
    <t>UNITED DOCTORS Tissues-36X100</t>
  </si>
  <si>
    <t>SINAM - Facial Tissues-36X100</t>
  </si>
  <si>
    <t>BIN AKEF - Facial Tissues-36X100</t>
  </si>
  <si>
    <t>AL-QARNI Facial Tissues-6X6X50</t>
  </si>
  <si>
    <t>BAHLAS Facial Tissues-30X50</t>
  </si>
  <si>
    <t>LILY -FACIAL-TISSUE-36X100</t>
  </si>
  <si>
    <t>LEADER -FACIAL-TISSUE-6X6X100</t>
  </si>
  <si>
    <t>LOVA -FACIAL-TISSUE-6X6X100</t>
  </si>
  <si>
    <t>BUGSHAN-AMAL STATION -Facial Tissues-36X50</t>
  </si>
  <si>
    <t>BUGSHAN-ASAWAK PETRO -Facial Tissues-36X50</t>
  </si>
  <si>
    <t>BUGSHAN-ALSAFA PETRO -Facial Tissues-36X50</t>
  </si>
  <si>
    <t>DUNIYA ATTAYEBAT -Facial Tissues-36X100</t>
  </si>
  <si>
    <t>ALADWANI HOSPITAL-Facial Tissues-36X100</t>
  </si>
  <si>
    <t>ALAWI TUNISI HOSPITAL-FACIAL TISSUE-36X100</t>
  </si>
  <si>
    <t>GIANT STORES - FACIAL TISSUE - 4X6X150</t>
  </si>
  <si>
    <t>ROAM - FACIAL TISSUE - 6X6X100</t>
  </si>
  <si>
    <t>BAYET AL NADEG-FACIAL-TISSUE-36X100</t>
  </si>
  <si>
    <t>BAYET AL NADEG-FACIAL-TISSUE-36X50</t>
  </si>
  <si>
    <t>GULF CATERING -FACIAL-TISSUE-36X100</t>
  </si>
  <si>
    <t>ZIKRA -FACIAL-TISSUE-6X6X100</t>
  </si>
  <si>
    <t>DEERATY -FACIAL-TISSUE-6X6X100</t>
  </si>
  <si>
    <t>GREEN TEA-FACIAL-TISSUE-36X50</t>
  </si>
  <si>
    <t>TAJEN-FACIAL-TISSUE-36X100</t>
  </si>
  <si>
    <t>ALDREES PETROL STATION-FACIAL-TISSUE-36X40</t>
  </si>
  <si>
    <t>ALHAMADI HOSPITAL-FACIAL-TISSUE-36X50</t>
  </si>
  <si>
    <t>SHERATON-FACIAL-TISSUE-36X50</t>
  </si>
  <si>
    <t>SUPER RIGHT -FACIAL-TISSUE-6X6X100</t>
  </si>
  <si>
    <t>RIGHT -FACIAL-TISSUE-6X6X100</t>
  </si>
  <si>
    <t>GREEN PALACE HOTEL -FACIAL-TISSUE-36X100</t>
  </si>
  <si>
    <t>TOYO -FACIAL-TISSUE-6X6X40</t>
  </si>
  <si>
    <t>KING A.AZIZ NAVAL BASE HOSP. - F. TISSUE - 36X100</t>
  </si>
  <si>
    <t>ALI AL ASWAD EST.- F. TISSUE - 36X100</t>
  </si>
  <si>
    <t>ALWAHA PALACE HOTEL -FACIAL-TISSUE-36X50</t>
  </si>
  <si>
    <t>A - CLEAN -FACIAL-TISSUE-36X100</t>
  </si>
  <si>
    <t>FAKIEH HOSPITAL -FACIAL-TISSUE-36X50</t>
  </si>
  <si>
    <t>GIANT STORES-FACIALTISSUE-21X19- 4X6X150</t>
  </si>
  <si>
    <t>A - CLEAN -FACIAL-TISSUE-36X100 -(21X19)</t>
  </si>
  <si>
    <t>AL RAWASI -FACIAL-TISSUE-36X100</t>
  </si>
  <si>
    <t>CRYSTAL HALL -FACIAL-TISSUE-36X100</t>
  </si>
  <si>
    <t>ALBADER POLYCLINIC-FACIAL-TISSUE-36X100</t>
  </si>
  <si>
    <t>MAWADAH - FACIAL TISSUE - 36X100</t>
  </si>
  <si>
    <t>ALSAMER GAS STATION-FACIAL TISSUE-36X40</t>
  </si>
  <si>
    <t>MAHDALY CENTER - Facial Tissues-36X50</t>
  </si>
  <si>
    <t>FIRST CLASS - FACIAL TISSUE - 36X100</t>
  </si>
  <si>
    <t>ALJOMAIH (AC Delco) Facial Tissues-36X50</t>
  </si>
  <si>
    <t>ALKHAIR DEVELOPMENT CO. - FACIAL TISSUE - 36X100</t>
  </si>
  <si>
    <t>AL MASAH HOTELS-FACIAL-TISSUE-36X100</t>
  </si>
  <si>
    <t>NOUF WEDDING HALL-FACIAL-TISSUE-36X100</t>
  </si>
  <si>
    <t>SAUDI GERMAN HOSPITAL-FACIAL-TISSUE-36X50</t>
  </si>
  <si>
    <t>TAMIMI -FACIAL-TISSUE-W/O SHRINK-36X100</t>
  </si>
  <si>
    <t>TAMIMI -FACIAL-TISSUE-W/SHRINK-36X100</t>
  </si>
  <si>
    <t>PRIMO -FACIAL-TISSUE-36X100</t>
  </si>
  <si>
    <t>SAFEER HOTEL-FACIAL-TISSUE-36X50</t>
  </si>
  <si>
    <t>SCIENTIFIC MEDICAL EQUIPMENT-FACIAL-TISSUE-36X100</t>
  </si>
  <si>
    <t>DIYOUF AL ROMANCIA REST.-FACIAL-TISSUE-36X50</t>
  </si>
  <si>
    <t>AL SHATYEE FACIAL TISSUE</t>
  </si>
  <si>
    <t>AL YOUSFIAH  FACIAL TISSUE 36X50</t>
  </si>
  <si>
    <t>AL NUSBAN FACIAL TISSUE- 36X100</t>
  </si>
  <si>
    <t>KING KOIL FACIAL TISSUE 36X50</t>
  </si>
  <si>
    <t>AL WAZZAN REST. FACIAL TISSUE 36X100</t>
  </si>
  <si>
    <t>AL SAHER GAS STATION FACIAL TISSUE- 36X40</t>
  </si>
  <si>
    <t>AL SAWAT PLAZA FACIAL TISSUE 36X50</t>
  </si>
  <si>
    <t>GIANT STORES - FACIAL TISSUE - 6X6x100</t>
  </si>
  <si>
    <t>70177P</t>
  </si>
  <si>
    <t>GIANT STORES - FACIAL TISSUE PROMO - (36+6)x100</t>
  </si>
  <si>
    <t>ALAMAL STATION - FAcial Tissues - 36X50</t>
  </si>
  <si>
    <t>LILY - Facial Tissues - 4X6X150</t>
  </si>
  <si>
    <t>LILY - Facial Tissues - 18 X 200</t>
  </si>
  <si>
    <t>ROAM FACIAL TISSUE - 200 SHEETS - 3X6</t>
  </si>
  <si>
    <t>AL ROMANCIA - FAcial Tissues - 36X100</t>
  </si>
  <si>
    <t>AL ROMANCIA - FAcial Tissues - 36X50</t>
  </si>
  <si>
    <t>SANI -FACIAL-TISSUE-3X6X200</t>
  </si>
  <si>
    <t>SANI -FACIAL-TISSUE-6X6X100</t>
  </si>
  <si>
    <t>BIN DAWOOD - Facial Tissues 100 SHEETS - 6X6X100</t>
  </si>
  <si>
    <t>BIN DAWOOD - Facial Tissues 150 SHEETS- 4X6X150</t>
  </si>
  <si>
    <t>BIN DAWOOD - Facial Tissues 200 SHEETS-3X6X200</t>
  </si>
  <si>
    <t>Madina National Hospital- Facial Tissues - 36x100</t>
  </si>
  <si>
    <t>Dr.Sulaiman Hospital- Facial Tissues - 36x50</t>
  </si>
  <si>
    <t>Khuraif Company- Facial Tissues - 18 X 50</t>
  </si>
  <si>
    <t>FACIAL TISSUE AUGMENTIN, 36X100</t>
  </si>
  <si>
    <t>AL BLAGHA - FACIAL-TISSUE-6X6X100</t>
  </si>
  <si>
    <t>AL BLAGHA - FACIAL-TISSUE-6X6X50</t>
  </si>
  <si>
    <t>ALBADER POLY GROUP-FACIAL-TISSUE-36X100</t>
  </si>
  <si>
    <t>SAUDI RESTAURANT FACIAL-TISSUE-36X50</t>
  </si>
  <si>
    <t>HONDA SERVICE - FACIAL-TISSUE-6X6X100</t>
  </si>
  <si>
    <t>SKY DIVING FACIAL TISSUE - 36X50</t>
  </si>
  <si>
    <t>KADOORA RESTAURANT FACIAL TISSUE - 36X50</t>
  </si>
  <si>
    <t>SANABEL AL-MADINAH HOTEL FACIAL TISSUE - 36X50</t>
  </si>
  <si>
    <t>FAMILY CHOICE FACIAL-TISSUE-100'S-4X9X100</t>
  </si>
  <si>
    <t>AL AZIZIA WEDDING HALL FACIAL-TISSUE-36X100</t>
  </si>
  <si>
    <t>SHAWKI FACIAL-TISSUE-36X50</t>
  </si>
  <si>
    <t>HAIALJAMEA FACIAL-TISSUE-36X100</t>
  </si>
  <si>
    <t>HAMARANIFUCHS FACIAL-TISSUE-30X50</t>
  </si>
  <si>
    <t>TAMIMI FACIAL TISSUE-W/AUTO SHOW 50 SHEET-7X6X100</t>
  </si>
  <si>
    <t>ALAZARIAH RESTAURANT FACIAL TISSUE-36X50</t>
  </si>
  <si>
    <t>ARAK HOTELS&amp;RESORTS FACIAL TISSUE-36X50</t>
  </si>
  <si>
    <t>ALWAFA HOSPITAL FACIAL TISSUE-36X100</t>
  </si>
  <si>
    <t>BAIT AL ROMANCIA RESTAURANT FACIAL TISSUE-36X50</t>
  </si>
  <si>
    <t>AL MAWADA HOTELS FACIAL-TISSUE-36X100</t>
  </si>
  <si>
    <t>AL WATANI RESTAURANT FACIAL-TISSUE-36X100</t>
  </si>
  <si>
    <t>KASOOB FACIAL-TISSUE-36X100</t>
  </si>
  <si>
    <t>AL BADR MEDICAL GROUP FACIAL-TISSUE-36X100</t>
  </si>
  <si>
    <t>AL KHAYYAM PALACE HOTEL FACIAL-TISSUE-36X100</t>
  </si>
  <si>
    <t>NAWAZI HOTEL FACIAL-TISSUE-36X100</t>
  </si>
  <si>
    <t>KASOOB-XENICAL FACIAL TISSUE -36X100</t>
  </si>
  <si>
    <t>KASOOB-TAMIFLU FACIAL TISSUE -36X100</t>
  </si>
  <si>
    <t>ALHAMADI HOSPITAL FACIAL TISSUE -36X100</t>
  </si>
  <si>
    <t>DR. ALMISHARI POLYCLINIC FACIAL TISSUE -36X50</t>
  </si>
  <si>
    <t>MAKKAH GRAND CORAL HOTELS FACIAL TISSUE -36X100</t>
  </si>
  <si>
    <t>ALSARAYA HOTELS FACIAL TISSUE -36X100</t>
  </si>
  <si>
    <t>KINGDOM HOSPITAL FACIAL TISSUE -36X100</t>
  </si>
  <si>
    <t>MANAZIL AL HARAM HOTELS FACIAL TISSUE -36X100</t>
  </si>
  <si>
    <t>MACE SUITES FACIAL TISSUE -36X50</t>
  </si>
  <si>
    <t>LOTUS APARTMENTS FACIAL TISSUE -36X50</t>
  </si>
  <si>
    <t>DALLAH HOTELS MAKKAH FACIAL TISSUE -36X100</t>
  </si>
  <si>
    <t>AL JAZEERA HOTEL FACIAL TISSUE -36X100</t>
  </si>
  <si>
    <t>SAMA DEERARI REST. FACIAL TISSUE -36X100</t>
  </si>
  <si>
    <t>NATHRIYA RESTAURANT FACIAL TISSUE -36X50</t>
  </si>
  <si>
    <t>NATHRIYA RESTAURANT FACIAL TISSUE -36X100</t>
  </si>
  <si>
    <t>ARAC FACIAL TISSUE -36X50</t>
  </si>
  <si>
    <t>MOHSIN AL HARBI ALBDER FACIAL TISSUE -36X100</t>
  </si>
  <si>
    <t>DALLAH FACIAL TISSUE -36X100</t>
  </si>
  <si>
    <t>AL SAWAT PLAZA TISSUE - 36</t>
  </si>
  <si>
    <t>HUSSAIN AL SAWAT FACIAL TISSUE</t>
  </si>
  <si>
    <t>FAMILY CHOICE  FACIAL TISSUE -6X6X100</t>
  </si>
  <si>
    <t>OPERATION &amp; MAITENANCE FO MILITARY INST. 36X100</t>
  </si>
  <si>
    <t>MAKKAH ROYAL HOTEL FACIAL TISSUE -36X100</t>
  </si>
  <si>
    <t>AL MAQSOORAH CONFERENCE FACIAL TISSUE -36X100</t>
  </si>
  <si>
    <t>AL MOWAYYA CLINIC FACIAL TISSUE -36X100</t>
  </si>
  <si>
    <t>ALZAEEM RESTAURANT FACIAL TISSUE -36X100</t>
  </si>
  <si>
    <t>AUTO SHOW-FACIAL TISSUE-36X50</t>
  </si>
  <si>
    <t>AUTO SHOW-FACIAL TISSUE</t>
  </si>
  <si>
    <t>FACIAL TISSUE-SAUDI RED CRESCENT 36X100</t>
  </si>
  <si>
    <t>ALKHAYYAL FACIAL TISSUE - 4X6X150</t>
  </si>
  <si>
    <t>Kitchen towels - 22cm x 28cm, 286 sheets(80M)  (12</t>
  </si>
  <si>
    <t>UNO  C-Fold tissue  24*150</t>
  </si>
  <si>
    <t>46241P</t>
  </si>
  <si>
    <t>BabyJoy Culotte Diaper,Jumbo Pack,Junior-Girl,2X34</t>
  </si>
  <si>
    <t>AZHAR AL WADI Ktowels - 28cm x 22cm,  45 sheets (1</t>
  </si>
  <si>
    <t>ROAM  KTowels - 28cm x 22cm,  45 sheets (3x8)</t>
  </si>
  <si>
    <t>ROAM  Kitchen towels - 28cm x 22cm,  45 sheets (12</t>
  </si>
  <si>
    <t>ROAM Kitchen towels - 23cm x 22cm,  45 sheets (12x</t>
  </si>
  <si>
    <t>MOONY UNISEX, ECONOMY - JUNIOR - 2X36</t>
  </si>
  <si>
    <t>FACIAL TISSUE AL NAKHEEL, 36X100</t>
  </si>
  <si>
    <t>UNO Kitchen towels - 28cm x 22cm,  45 sheets (12x2</t>
  </si>
  <si>
    <t>UNO-Table napkins,   (36x50)</t>
  </si>
  <si>
    <t>UNO Table napkins,  (6x300)</t>
  </si>
  <si>
    <t>AL SAFEER , Table Napkins -Embossed (40x100)</t>
  </si>
  <si>
    <t>BABYJOY CULOTTE DIAPER,MEGA PACK,MEDIUM-BOY</t>
  </si>
  <si>
    <t>NON BRANDED Clinical Rolls,   57cm x 60m.</t>
  </si>
  <si>
    <t>UNO Kitchen towels PEFL- 23cm x 20cm,  40 sheets (</t>
  </si>
  <si>
    <t>MOONY FIRST CLASS DIAPERS-SMALL-6X26</t>
  </si>
  <si>
    <t>BabyJoy Culotte Diaper,Jumbo Pack,Junior XXL-Boy</t>
  </si>
  <si>
    <t>AL DAHIYA TABLE NAPKINS 300 SHEET 6X300</t>
  </si>
  <si>
    <t>NATIONAL GUARD FACIAL TISSUE 21CMX19CM,(100X36)</t>
  </si>
  <si>
    <t>UNO FACIAL TISSUES - 36X50</t>
  </si>
  <si>
    <t>FARM TABLE NAPKINS(30CM X 30CM)</t>
  </si>
  <si>
    <t>ROAM   Maxi rolls, Value- 22.0cm x 150m. 16gsm (3x</t>
  </si>
  <si>
    <t>Kitchen towels - 22cm x 28cm, 322 sheets(90M)  (12</t>
  </si>
  <si>
    <t>Kitchen towels - 22cm x 28cm, 343 sheets(96M)  (12</t>
  </si>
  <si>
    <t>UNO Kitchen towels - 28cm x 22cm,  60 sheets (12x2</t>
  </si>
  <si>
    <t>Industrial Brown Towel  - 22cm x 53cm, 455 sheets</t>
  </si>
  <si>
    <t>UNO - KITCHEN TOWEL-28CM-12X4-35'S</t>
  </si>
  <si>
    <t>UNO PLUS- KITCHEN TOWEL-28CM-2X10-50'S-PRINTED</t>
  </si>
  <si>
    <t>UNO  KTowels - 28cm x 20cm,  45 sheets (12x2)  19g</t>
  </si>
  <si>
    <t>ABC123 Toilet tissue - 10cm x 11cm   ,160 sheets</t>
  </si>
  <si>
    <t>Toilet paper 10cm x 200 LM</t>
  </si>
  <si>
    <t>NON BRANDED Toilet tissue - 11cm x 10cm   ,90 shee</t>
  </si>
  <si>
    <t>UNO INSTL  Toilet tissue - 11cm x 10cm   ,160 shee</t>
  </si>
  <si>
    <t>UNO PLUS- TOILET PAPER - 220'S - 5X10-PRINTED</t>
  </si>
  <si>
    <t>NON-BRANDED Table napkins  40/40 , (40x50)  WSSP</t>
  </si>
  <si>
    <t>NON-BRANDED Table napkins  24/24 , (40x100)</t>
  </si>
  <si>
    <t>Maxi rolls, Value- 22.0cm x 150m.</t>
  </si>
  <si>
    <t>UNO Maxi rolls, - 22.0cm x 140m.-637 Sheets</t>
  </si>
  <si>
    <t>UNO -Maxi rolls, 22.0cm x 320m.</t>
  </si>
  <si>
    <t>UNO Maxi rolls,  22.0cm x 120m.</t>
  </si>
  <si>
    <t>NON BRANDED AUTO CUT,   21x130m.  19gsm 2PLY WSSP</t>
  </si>
  <si>
    <t>NON BRANDED Clinical Rolls, 22cm x 174.2mM -622she</t>
  </si>
  <si>
    <t>NON BRANDED Clinical Rolls,   66cm x 40m.</t>
  </si>
  <si>
    <t>NON BRANDED Clinical Rolls,   50cm x 38m.</t>
  </si>
  <si>
    <t>ELEGANCE PLUS -TOILET PAPER,400'S 24X2-PRINTED</t>
  </si>
  <si>
    <t>ELEGANCE (GEANT HM ) Toilet tissue - 11cm x 11cm,</t>
  </si>
  <si>
    <t>ELEGANCE  Kitchen towels - 23cm x 22cm,   100 shee</t>
  </si>
  <si>
    <t>ELEGANCE PLUS- K/T - 28CM - 2X10 -55'S-PRINTED</t>
  </si>
  <si>
    <t>HADCO  KITCHEN  Towel  - 28cm x 88cm, 358 sheets (</t>
  </si>
  <si>
    <t>HADCO  KITCHEN  Towel  - 28cm x 53cm, 358 sheets (</t>
  </si>
  <si>
    <t>HADCO  KITCHEN  Towel  - 28cm x 75cm, 100M  (1x1)</t>
  </si>
  <si>
    <t>CLEAN DAY  Kitchen Towels - 28cm x 20cm,  45 sheet</t>
  </si>
  <si>
    <t>El-Rayin Maxi rolls, - 22.0cm x 370m.</t>
  </si>
  <si>
    <t>SANI Maxi rolls, Value- 22.0cm x 150m.</t>
  </si>
  <si>
    <t>PRESTIGE Maxi rolls, Value- 22.0cm x 150m.</t>
  </si>
  <si>
    <t>REZA HYGIENE SYSTEM AUTO CUT  s,  21cm x150m</t>
  </si>
  <si>
    <t>AUTO CUT, 20cm x152m</t>
  </si>
  <si>
    <t>JOHNSON DIVERSEY  Z-FOLD Towels  24*150   Embossed</t>
  </si>
  <si>
    <t>UNO FACIAL TISSUES - 6X6X90 - 170x190</t>
  </si>
  <si>
    <t>ZAHRAN FACIAL TISSUE - 36x75</t>
  </si>
  <si>
    <t>FAMCON INTERNATIONAL-FACIAL TISSUE-30X100</t>
  </si>
  <si>
    <t>VAVO - FACIAL TISSUE - 24X100</t>
  </si>
  <si>
    <t>SEDER GROUP - Facial Tissues - 6X6X100</t>
  </si>
  <si>
    <t>MASTER SERVICES - FAcial Tissues - 36X25</t>
  </si>
  <si>
    <t>PETROMIN - FAcial Tissues - 36X50</t>
  </si>
  <si>
    <t>ZAHRAN K.F.H FACIAL TISSUE - 36x75</t>
  </si>
  <si>
    <t>AL-MAJAL FACIAL TISSUE -36 by 2 PLY</t>
  </si>
  <si>
    <t>ZAHRAN FACIAL TISSUE -36</t>
  </si>
  <si>
    <t>ZAHRAN K.F.H -JD FACIAL TISSUE -36X70</t>
  </si>
  <si>
    <t>NAFT FACIAL TISSUE -36X30</t>
  </si>
  <si>
    <t>MANAZEL BANDER AL GHAMDI FOR PLASTIC F.T 36X97</t>
  </si>
  <si>
    <t>AL MADINA NATIONAL HOSPITAL</t>
  </si>
  <si>
    <t>WAM (WAJEEH A/R MUAALEM) F/T</t>
  </si>
  <si>
    <t>AUTO SHOW-COLORED FACIAL TISSUE-36X50</t>
  </si>
  <si>
    <t>UNO FACIAL TISSUES INSTITUTION - 36X30</t>
  </si>
  <si>
    <t>BABYRIGHT, SAVING PACK, SMALL - 4X30</t>
  </si>
  <si>
    <t>BABYRIGHT, SAVING PACK, MEDIUM - 4X22</t>
  </si>
  <si>
    <t>BABYRIGHT, SAVING PACK, LARGE - 4X20</t>
  </si>
  <si>
    <t>BABYRIGHT, SAVING PACK, JUNIOR - 4X18</t>
  </si>
  <si>
    <t>BABY JOY MEGA PACK - JUNIOR XXL- 3X26</t>
  </si>
  <si>
    <t>ABENA ADULT DIAPER SMALL - ABRI FORM - - 3X25</t>
  </si>
  <si>
    <t>ENSURE ADULT DIAPER SMALL - 1X15</t>
  </si>
  <si>
    <t>ABENA ADULT DIAPER SMALL - 60-80CM - 6X10</t>
  </si>
  <si>
    <t>ABENA ADULT DIAPER SMALL - 60-80CM - 1X10</t>
  </si>
  <si>
    <t>TENDER ADULT DIAPER MEDIUM - 1X15</t>
  </si>
  <si>
    <t>ABENA ADULT DIAPER MEDIUM -ABRI FORM - 3X22</t>
  </si>
  <si>
    <t>ENSURE ADULT DIAPER MEDIUM - 1X12</t>
  </si>
  <si>
    <t>ABENA ADULT DIAPER MEDIUM - 70-110CM - 6X10</t>
  </si>
  <si>
    <t>ABENA ADULT DIAPER MEDIUM - 70-110CM - 1X10</t>
  </si>
  <si>
    <t>TENDER ADULT DIAPER LARGE - 1X15</t>
  </si>
  <si>
    <t>ABENA ADULT DIAPER LARGE- ABRI FORM  - 3X20</t>
  </si>
  <si>
    <t>ENSURE ADULT DIAPER LARGE - 1X10</t>
  </si>
  <si>
    <t>ADULT DIAPER LARGE- DELTA T3 LARGE  - 5X20</t>
  </si>
  <si>
    <t>ABENA ADULT DIAPER LARGE - 100-150CM - 6X10</t>
  </si>
  <si>
    <t>ABENA ADULT DIAPER LARGE - 100-150CM - 1X10</t>
  </si>
  <si>
    <t>ROMANCE, SAVING PACK, SMALL - 4X30</t>
  </si>
  <si>
    <t>ROMANCE, SAVING PACK, MEDIUM - 4X22</t>
  </si>
  <si>
    <t>ROMANCE, SAVING PACK, LARGE - 4X20</t>
  </si>
  <si>
    <t>ROMANCE, SAVING PACK, JUNIOR - 4X18</t>
  </si>
  <si>
    <t>TENDRY BABY - Economy - Small - 4x48</t>
  </si>
  <si>
    <t>TENDRY BABY - Economy - Medium - 4x40</t>
  </si>
  <si>
    <t>TENDRY BABY - Economy - Large - 4x38</t>
  </si>
  <si>
    <t>TENDRY BABY - Economy - Junior - 4x36</t>
  </si>
  <si>
    <t>STAR BABY - TRIAL PACK- SMALL-12X10</t>
  </si>
  <si>
    <t>STAR BABY -TRIAL PACK- MEDIUM-12X8</t>
  </si>
  <si>
    <t>STAR BABY - TRIL PACK -LARGE-12X6</t>
  </si>
  <si>
    <t>UNI BABY - SMALL - 4X48</t>
  </si>
  <si>
    <t>STAR BABY - SMALL</t>
  </si>
  <si>
    <t>TENDRY BABY - Regular - Small - 8x24</t>
  </si>
  <si>
    <t>UNI BABY - MEDIUM - 4X42</t>
  </si>
  <si>
    <t>4012S</t>
  </si>
  <si>
    <t>UNI BABY - MEDIUM - 4X42 PROD</t>
  </si>
  <si>
    <t>UNI BABY - REGULAR MEDIUM - 6X24</t>
  </si>
  <si>
    <t>STAR BABY - MEDIUM</t>
  </si>
  <si>
    <t>TENDRY BABY - Regular - Medium - 8x20</t>
  </si>
  <si>
    <t>UNI BABY - LARGE - 4X38</t>
  </si>
  <si>
    <t>4013S</t>
  </si>
  <si>
    <t>UNI BABY - LARGE - 4X38 PROD</t>
  </si>
  <si>
    <t>STAR BABY - LARGE</t>
  </si>
  <si>
    <t>TENDRY BABY - Regular - Large  - 8x18</t>
  </si>
  <si>
    <t>UNI BABY - JUNIOR - 4X34</t>
  </si>
  <si>
    <t>4014S</t>
  </si>
  <si>
    <t>UNI BABY - JUNIOR - 4X34 PROD</t>
  </si>
  <si>
    <t>STAR BABY - JUNIOR</t>
  </si>
  <si>
    <t>TENDRY BABY - Regular - Junior - 8x16</t>
  </si>
  <si>
    <t>DISPOSABLE OPEN TYPE DIAPERS XXL  - 8X16</t>
  </si>
  <si>
    <t>50012S</t>
  </si>
  <si>
    <t>SOFY SAMPLES W/ LEAFLETS (LONG &amp; REGULAR)</t>
  </si>
  <si>
    <t>SOFY FEMININE NAPKINS,REGULAR,WINGS</t>
  </si>
  <si>
    <t>SOFY FEMININE NAPKINS,REGULAR 60X10</t>
  </si>
  <si>
    <t>Sofy Day Pads 23cm. (48x20)</t>
  </si>
  <si>
    <t>Sofy Night Pads 28cm. (48x20)</t>
  </si>
  <si>
    <t>51001S</t>
  </si>
  <si>
    <t>Sofy Ultra Regular Wing - Sample (100x2)</t>
  </si>
  <si>
    <t>SOFY FEMININE NAPKINS,LONG    60X10</t>
  </si>
  <si>
    <t>51002S</t>
  </si>
  <si>
    <t>Sofy Fem.Nap. Ultra Long - Samples (100x2)</t>
  </si>
  <si>
    <t>NINA FEMININE NAPKINS,REGULAR-3X5X10</t>
  </si>
  <si>
    <t>NINA PANTILINERS -1x10x24</t>
  </si>
  <si>
    <t>NINA FEMININE NAPKINS,REGULAR-5X12X10</t>
  </si>
  <si>
    <t>NINA FEMININE NAPKINS,REGULAR-15X10</t>
  </si>
  <si>
    <t>NINA FEMININE NAPKINS,MAXI -3X4X10</t>
  </si>
  <si>
    <t>NINA FEMININE NAPKINS,MAXI-4X12X10</t>
  </si>
  <si>
    <t>NINA FEMININE NAPKINS,MAXI -12X10</t>
  </si>
  <si>
    <t>NINA FEMININE NAPKINS,SUPER MAXI -3X3X10</t>
  </si>
  <si>
    <t>50005P</t>
  </si>
  <si>
    <t>NINA FEMININE NAPKINS,SUPER MAXI -3X3X10 W/PROMO</t>
  </si>
  <si>
    <t>NINA FEMININE NAPKINS,SUPER MAXI-3X12X10</t>
  </si>
  <si>
    <t>NINA FEMININE NAPKINS,SUPER MAXI -9X10</t>
  </si>
  <si>
    <t>BABY JOY WET WIPES - 10 PCS (24X10)</t>
  </si>
  <si>
    <t>BABY JOY WET WIPES WITH FLIP - TOP LID 12X80</t>
  </si>
  <si>
    <t>BABY JOY WET WIPES WITH FLIP - TOP LID 8X50</t>
  </si>
  <si>
    <t>BABY JOY WET WIPES - BOX - 16X48</t>
  </si>
  <si>
    <t>BABY JOY WET WIPES - BOX - 12X80</t>
  </si>
  <si>
    <t>BABY JOY WET WIPES - TRAVEL PACK - 12X24</t>
  </si>
  <si>
    <t>BABY JOY WET WIPES - REFIL - 16X48</t>
  </si>
  <si>
    <t>BABY JOY WET WIPES - REFIL - 12X80</t>
  </si>
  <si>
    <t>WOW REFRESHING TOWELS-AMBER-1X30</t>
  </si>
  <si>
    <t>WOW REFRESHING TISSUE-MARGARET-12X12</t>
  </si>
  <si>
    <t>WOW REFRESHING TISSUE-AMARYLLIS-12X12</t>
  </si>
  <si>
    <t>WOW WIPES CITRON PERFUME-FLOW-10X12</t>
  </si>
  <si>
    <t>WOW WIPES DEHEN AL OUDH-FLOW-10X12</t>
  </si>
  <si>
    <t>WOW WIPES DEHEN AL OUDH SACHET- 12</t>
  </si>
  <si>
    <t>WOW WIPES CITRUN PERFUME SACHET - 1</t>
  </si>
  <si>
    <t>WOW REFRESHING TISSUE-DIANTHUS-12X12</t>
  </si>
  <si>
    <t>WOW REFRESHING TOWELS-DEHEN ALOUDH -LARGE-1X30</t>
  </si>
  <si>
    <t>WOW REFRESHING TISSUE-NATURALLY ORANGE -12X12</t>
  </si>
  <si>
    <t>WOW REFRESHING TOWELS-COLOGNE SCENT -LARGE-1X30</t>
  </si>
  <si>
    <t>WOW REFRESHING TISSUE-TULIPS   -12X12</t>
  </si>
  <si>
    <t>WOW REFRESHING TISSUE-IRIS     -12X12</t>
  </si>
  <si>
    <t>WOW REFRESHING TISSUE-KAMELIE  -12X12</t>
  </si>
  <si>
    <t>WOW WIPES LEATHER SHINE SACHET - 24X12</t>
  </si>
  <si>
    <t>73344N</t>
  </si>
  <si>
    <t>WOW WIPES LEATHER SHINE SACHET - 12X12</t>
  </si>
  <si>
    <t>WOW WIPES BAKHOOR PERFUME SACHET-12X12</t>
  </si>
  <si>
    <t>WOW WIPES EYE GLASS TISSUE - 24X24</t>
  </si>
  <si>
    <t>73368N</t>
  </si>
  <si>
    <t>WOW WIPES EYE GLASS TISSUE - 12X24</t>
  </si>
  <si>
    <t>WOW WIPES MENTHOL SACHET-12X12</t>
  </si>
  <si>
    <t>WOW WIPES ROSE PERFUME SACHET-12X12</t>
  </si>
  <si>
    <t>WOW REFRESHING TOWELS-ROSE -1X30</t>
  </si>
  <si>
    <t>WOW REFRESHING TOWELS-BAKHOUR -1X30</t>
  </si>
  <si>
    <t>WOW REFRESHING TISSUE-NATURALLY  PEACH -12X12</t>
  </si>
  <si>
    <t>WOW WIPES MUSK PERFUME-SACHET- 12X12</t>
  </si>
  <si>
    <t>WOW REFRESHING TISSUE-DAISY    -12X12</t>
  </si>
  <si>
    <t>WOW WIPES MENTHOL - FLOW - 10X12</t>
  </si>
  <si>
    <t>WOW WIPES BAKHOOR PERFUME-FLOW-10X12</t>
  </si>
  <si>
    <t>WOW WIPES ROSE PERFUME-FLOW-10X12</t>
  </si>
  <si>
    <t>WOW WIPES GARDINIA PERFUME SACHET-12X12</t>
  </si>
  <si>
    <t>WOW REFRESHING TISSUE-LOTUS    -12X12</t>
  </si>
  <si>
    <t>WOW WIPES AMBER PERFUME SACHET-12X12</t>
  </si>
  <si>
    <t>WOW WIPES GARDINIA PERFUME-FLOW-10X12</t>
  </si>
  <si>
    <t>WOW REFRESHING TISSUE-CHERRY BLOSSOMS 12X12</t>
  </si>
  <si>
    <t>WOW REFRESHING TISSUE-DAHLIA   -12X12</t>
  </si>
  <si>
    <t>WOW REFRESHING TISSUE-ORANGE PLUM 12X12</t>
  </si>
  <si>
    <t>WOW REFRESHING TISSUE-SILK BLOSSOMS 12X12</t>
  </si>
  <si>
    <t>WOW WIPES MUSK PERFUME-FLOW-10X12</t>
  </si>
  <si>
    <t>WOW REFRESHING TOWELS-MUSK-1X30</t>
  </si>
  <si>
    <t>WOW REFRESHING TOWELS-GARDENIA-1X30</t>
  </si>
  <si>
    <t>WOW REFRESHING TISSUE-CHERRY FRUITY -12X12</t>
  </si>
  <si>
    <t>WOW REFRESHING TISSUE-GRAPES FRUITY-12X12</t>
  </si>
  <si>
    <t>WOW REFRESHING TISSUE-AGAPANTHUS-12X12</t>
  </si>
  <si>
    <t>WOW WIPES SACHET, CITRON 1X1000</t>
  </si>
  <si>
    <t>WOW WIPES AMBER PERFUME-FLOW-10X12</t>
  </si>
  <si>
    <t>WOW REFRESHING TISSUE-VANILLA  -12X12</t>
  </si>
  <si>
    <t>WOW REFRESHING TISSUE-ORCHIDS  -12X12</t>
  </si>
  <si>
    <t>WOW WIPES TOOTH WIPES SACHET-12X12</t>
  </si>
  <si>
    <t>WOW WIPES HAND GEL(NEW) SACHET-18X48</t>
  </si>
  <si>
    <t>WOW REFRESHING TISSUE-WATER MELON -12X12</t>
  </si>
  <si>
    <t>WOW GOLDEN ARABIC SMALL SACHETS UNSCENTED 1X1000</t>
  </si>
  <si>
    <t>WOW REFRESHING TISSUE-CLEMATIS -12X12</t>
  </si>
  <si>
    <t>WOW REFRESHING TISSUE-LILY     -12X12</t>
  </si>
  <si>
    <t>WOW TISSUE SCHOOL WIPES-5 WIPES/PACK-40X5</t>
  </si>
  <si>
    <t>AL NAKHEEL TABLE COVER-100X100CM-90'S/ROLL-10X1</t>
  </si>
  <si>
    <t>BABY JOY PANTS TYPE DIAPER-ECONOMY 3</t>
  </si>
  <si>
    <t>BABY JOY DIAPERS, PANTS TYPE -SAMPLE PACK -1X50</t>
  </si>
  <si>
    <t>BABY JOY PANTS   LARGE PLUS - 6X12</t>
  </si>
  <si>
    <t>BABY JOY PANTS TYPE DIAPER-REGULAR 6X10</t>
  </si>
  <si>
    <t>BABY JOY PANTS   JUNIOR     - 6X11</t>
  </si>
  <si>
    <t>BABY JOY PANTS   JUNIOR XXL - 6X10</t>
  </si>
  <si>
    <t>BABY JOY DIAPER PANTS ECONOMY JUNIOR-3X22</t>
  </si>
  <si>
    <t>DXL TOILET T. PINK  9RL/240SHT</t>
  </si>
  <si>
    <t>1001N</t>
  </si>
  <si>
    <t>MAXI ROLL DISPENSER - UNO</t>
  </si>
  <si>
    <t>1001RI</t>
  </si>
  <si>
    <t>MAXI ROLL DISPENSER(ITALIAN PACK)</t>
  </si>
  <si>
    <t>LANDER BABY OIL ARABIC - 12X16 OZ</t>
  </si>
  <si>
    <t>NON-BRANDED UNDERPAD, SUPER</t>
  </si>
  <si>
    <t>DEEKO CUPS 20CL PARTY BALONS</t>
  </si>
  <si>
    <t>DEEKO T. NAPKIN-3PLY/40X40 WHITE</t>
  </si>
  <si>
    <t>DEEKO T. NAPKIN-3PLY/40X40 M GREEN</t>
  </si>
  <si>
    <t>DEEKO PLATES 23CM WHITE</t>
  </si>
  <si>
    <t>DEEKO T.NAPKINS-2PLY/33X33 WHITE</t>
  </si>
  <si>
    <t>DEEKO CUPS 20CL WHITE</t>
  </si>
  <si>
    <t>DEEKO RECYCLED NAPKIN P/BLUE</t>
  </si>
  <si>
    <t>DXL TOILET T. PINK 2RL/280SHT</t>
  </si>
  <si>
    <t>DXL TOILET T. PEACH 2RL/280SHT</t>
  </si>
  <si>
    <t>DXL TOILET T. GREEN 2RL/280SHT</t>
  </si>
  <si>
    <t>KIDDIE BUBBLE BATH 12X32 Oz.</t>
  </si>
  <si>
    <t>260A</t>
  </si>
  <si>
    <t>LANDER ALOE VERA SKIN LOTION ARABIC - 12X10.1 OZ</t>
  </si>
  <si>
    <t>PAPER CUPS 200cc SURF-BIBO</t>
  </si>
  <si>
    <t>4009L</t>
  </si>
  <si>
    <t>C-FOLD DISPENSER-LOCAL</t>
  </si>
  <si>
    <t>PAPER PLATES 19cm SURF-BIBO</t>
  </si>
  <si>
    <t>PAPER PLATES 23cm SURF-BIBO</t>
  </si>
  <si>
    <t>SKIN LOTION 12X20 Oz.</t>
  </si>
  <si>
    <t>LANDER ALOE VERA LOTION 12x20 Oz.</t>
  </si>
  <si>
    <t>LANDER SKIN CREAM - 12X8 OZ</t>
  </si>
  <si>
    <t>5065A</t>
  </si>
  <si>
    <t>LANDER N/O SHAMP/COND AS ONE ARABIC - 12X14 OZ</t>
  </si>
  <si>
    <t>5066A</t>
  </si>
  <si>
    <t>LANDER D/D SHAMPOO/COND AS ONE ARABIC - 12X14 OZ</t>
  </si>
  <si>
    <t>5100A</t>
  </si>
  <si>
    <t>LANDER BABY LOTION ARABIC - 12X12 OZ</t>
  </si>
  <si>
    <t>5101A</t>
  </si>
  <si>
    <t>LANDER BABY OIL ARABIC - 12X12 OZ</t>
  </si>
  <si>
    <t>5104A</t>
  </si>
  <si>
    <t>LANDER BABY SHAMPOO ARABIC - 12X15 OZ</t>
  </si>
  <si>
    <t>DEEKO RECYCLED NAPKIN-1PLY/33X33 H BLUE</t>
  </si>
  <si>
    <t>DEEKO TABLE COVER MOSAIC</t>
  </si>
  <si>
    <t>DEEKO 100 NAPS:33/1PLY WHITE</t>
  </si>
  <si>
    <t>LANDER NAIL POLISH REMOVER - 12X10 OZ</t>
  </si>
  <si>
    <t>PLASTIC DESSERT BOWL 380cc-BIBO</t>
  </si>
  <si>
    <t>PLASTIC PLATES BLUE-BIBO</t>
  </si>
  <si>
    <t>PLASTIC PLATES 17cm BLUE-BIBO</t>
  </si>
  <si>
    <t>PLASTIC PLATES 17cm ROSE-BIBO</t>
  </si>
  <si>
    <t>CUPS 180/200cc-BIBO</t>
  </si>
  <si>
    <t>DEMAK UP COTTON PADS 35X70</t>
  </si>
  <si>
    <t>DEMAK UP DISQUES  35X70</t>
  </si>
  <si>
    <t>DRINK. CUPS 180/200 20'S - BIBO</t>
  </si>
  <si>
    <t>PLASTIC CUPS ROSE-BIBO</t>
  </si>
  <si>
    <t>MOONY WET WIPES, 80X12</t>
  </si>
  <si>
    <t>DEMAK UP MAXI 18X40</t>
  </si>
  <si>
    <t>DEMAK UP COTTON OVAL 18X40</t>
  </si>
  <si>
    <t>PLASTIC GOBLETS 170cc TRANSPARENT-BIBO</t>
  </si>
  <si>
    <t>DEEKO 100 NAPS:33/1PLY, RED</t>
  </si>
  <si>
    <t>DEEKO TABLE NAPKIN WHITE 33X33CM 1 PLY</t>
  </si>
  <si>
    <t>64133K</t>
  </si>
  <si>
    <t>DEMAK UP WET WIPES, NORMAL &amp; COMB. SKIN-1X7</t>
  </si>
  <si>
    <t>64134K</t>
  </si>
  <si>
    <t>DEMAK UP WET WIPES, DRY SKIN-1X7</t>
  </si>
  <si>
    <t>PAPER ROLLS STRIPED-BIBO</t>
  </si>
  <si>
    <t>PAPER ROLLS ASSORTED COLORS-BIBO</t>
  </si>
  <si>
    <t>TABLE NAPKINS 33X33 ASSORTED-BIBO</t>
  </si>
  <si>
    <t>DEEKO TABLE COVER-230X155cm MOSAIC</t>
  </si>
  <si>
    <t>MOONY BABY WET WIPES, BOX - 12X80</t>
  </si>
  <si>
    <t>MOONY BABY WET WIPES, REFILL - 16X80</t>
  </si>
  <si>
    <t>Le Phenicien XtVrg Olive Oil 12x0.5 L</t>
  </si>
  <si>
    <t>Le Phenicien XtVrg Olive Oil 6x1 L</t>
  </si>
  <si>
    <t>Le Phenicien Pure Olive Oil 12x0.5 L</t>
  </si>
  <si>
    <t>Le Phenicien Pure Olive Oil 6X1  L</t>
  </si>
  <si>
    <t>DEEKO WATER CUPS 4-COLORS</t>
  </si>
  <si>
    <t>SUPERBABY, TRIAL PACK, SMALL</t>
  </si>
  <si>
    <t>SUPERBABY, TRIAL PACK, SMALL - 9X16</t>
  </si>
  <si>
    <t>SUPERBABY, TRIAL PACK MEDIUM</t>
  </si>
  <si>
    <t>SUPERBABY, TRIAL PACK MEDIUM - 8X16</t>
  </si>
  <si>
    <t>SUPERBABY, TRIAL PACK LARGE</t>
  </si>
  <si>
    <t>SUPERBABY, TRIAL PACK LARGE - 7X16</t>
  </si>
  <si>
    <t>DEEKO DEEP SQ. DISH WINNIE THE POOH</t>
  </si>
  <si>
    <t>7021A</t>
  </si>
  <si>
    <t>LANDER BABY SHAMPOO ARABIC - 12X7 OZ</t>
  </si>
  <si>
    <t>SUPERBABY SMALL</t>
  </si>
  <si>
    <t>SUPERBABY, SMALL, REGULAR</t>
  </si>
  <si>
    <t>3211P</t>
  </si>
  <si>
    <t>SUPERBABY, SMALL, REGULAR W/PROMO</t>
  </si>
  <si>
    <t>SUPERBABY, SAVING PACK, SMALL</t>
  </si>
  <si>
    <t>3411B</t>
  </si>
  <si>
    <t>SUPERBABY (BULK), SMALL</t>
  </si>
  <si>
    <t>SUPERBABY, REGULAR - SMALL  - 4X26</t>
  </si>
  <si>
    <t>3511C</t>
  </si>
  <si>
    <t>SUPERBABY SAVING PACK-SMALL-(2X2)X26-COMB.</t>
  </si>
  <si>
    <t>SUPERBABY, REGULAR PACK, SMALL  - 4X32</t>
  </si>
  <si>
    <t>TEEMO -BABY SHAMPO - 1X12-200ML</t>
  </si>
  <si>
    <t>TEEMO -BABY SHAMPO - 1X12-472ML</t>
  </si>
  <si>
    <t>ANTAR AND ABLA DIAPER</t>
  </si>
  <si>
    <t>SUPERBABY MEDIUM</t>
  </si>
  <si>
    <t>SUPERBABY MEDIUM OLD</t>
  </si>
  <si>
    <t>3212P</t>
  </si>
  <si>
    <t>SUPERBABY, MEDIUM, REGULAR W/PROMO</t>
  </si>
  <si>
    <t>SUPERBABY, SAVING PACK, MEDIUM</t>
  </si>
  <si>
    <t>3412B</t>
  </si>
  <si>
    <t>SUPERBABY (BULK), MEDIUM</t>
  </si>
  <si>
    <t>3512C</t>
  </si>
  <si>
    <t>SUPERBABY SAVING PACK-MEDIUM-(2X2)X20 - COMB.</t>
  </si>
  <si>
    <t>SUPERBABY, REGULAR PACK, MEDIUM - 4X24</t>
  </si>
  <si>
    <t>ANTAR AND ABLA DIAPER, MEDIUM</t>
  </si>
  <si>
    <t>SUPERBABY LARGE</t>
  </si>
  <si>
    <t>SUPERBABY LARGE OLD</t>
  </si>
  <si>
    <t>3213P</t>
  </si>
  <si>
    <t>SUPERBABY, LARGE, REGULAR W/PROMO</t>
  </si>
  <si>
    <t>SUPERBABY, SAVING PACK, LARGE</t>
  </si>
  <si>
    <t>3413B</t>
  </si>
  <si>
    <t>SUPERBABY (BULK), LARGE</t>
  </si>
  <si>
    <t>SUPERBABY, REGULAR - LARGE  - 4X18</t>
  </si>
  <si>
    <t>3513C</t>
  </si>
  <si>
    <t>SUPERBABY SAVING PACK-LARGE-(2X2)X18 - COMB.</t>
  </si>
  <si>
    <t>SUPERBABY, REGULAR PACK, LARGE  - 4X22</t>
  </si>
  <si>
    <t>ANTAR AND ABLA DIAPER, LARGE</t>
  </si>
  <si>
    <t>SUPERBABY, SAVING PACK, JUNIOR</t>
  </si>
  <si>
    <t>3414B</t>
  </si>
  <si>
    <t>SUPERBABY (BULK), JUNIOR</t>
  </si>
  <si>
    <t>3514C</t>
  </si>
  <si>
    <t>SUPERBABY SAVING PACK-JUNIOR-(2X2)X16 - COMB.</t>
  </si>
  <si>
    <t>SUPERBABY, REGULAR PACK, JUNIOR - 4X18</t>
  </si>
  <si>
    <t>DISPOSABLE PANTS TPE DIAPERS LARGE - 3X46</t>
  </si>
  <si>
    <t>DISPOSABLE PANTS TPE DIAPERS XXL  - 3X38</t>
  </si>
  <si>
    <t>ELEGANCE BOUTIQUE FACIAL CUBE, 24X100</t>
  </si>
  <si>
    <t>HAJ MEDIUM TOWEL FOR PILGRIMS - 100X1</t>
  </si>
  <si>
    <t>UNO FACIAL TISSUES INSTITUTION - 36X40</t>
  </si>
  <si>
    <t>TENDER ADULT DIAPER SMALL - 6X15</t>
  </si>
  <si>
    <t>ENSURE ADULT DIAPER MEDIUM - 4X12</t>
  </si>
  <si>
    <t>SOFY FEMININE NAPKINS,LONG   ,WINGS</t>
  </si>
  <si>
    <t>BABY JOY DIAPERS, PANTS TYPE -EXTRA LARGE 4X10</t>
  </si>
  <si>
    <t>SUPERBABY, REGULAR -  MEDIUM - 4X20</t>
  </si>
  <si>
    <t>SUPERBABY, REGULAR - JUNIOR - 4X16</t>
  </si>
  <si>
    <t>UNO Under pad, 1X75</t>
  </si>
  <si>
    <t>TENDER ADULT DIAPER SMALL - 1X15</t>
  </si>
  <si>
    <t>BABY JOY PREMIUM - JUNIOR XXL 3X26</t>
  </si>
  <si>
    <t>ENSURE ADULT DIAPER SMALL - 4X15</t>
  </si>
  <si>
    <t>ENSURE ADULT DIAPER LARGE - 4X10</t>
  </si>
  <si>
    <t>Sofy Ultra Bundle Pack Regular,23cm with wings</t>
  </si>
  <si>
    <t>Non branded ATC A.tork  2 ply, 28cm x 500mtr.</t>
  </si>
  <si>
    <t>Sofy Fem.Nap. Ultra Regular Wing 12x10</t>
  </si>
  <si>
    <t>BABY JOY WET WIPES WITH FLIP - TOP LID 24X20</t>
  </si>
  <si>
    <t>PLAIN FACIAL TISSUE BULK 30*260, 2PLY</t>
  </si>
  <si>
    <t>51001P</t>
  </si>
  <si>
    <t>Sofy Ultra Bundle Pack Regular 23 cm Wing 20x6</t>
  </si>
  <si>
    <t>51002P</t>
  </si>
  <si>
    <t>Sofy Ultra Bundle Large 29 cm Wing 18x6</t>
  </si>
  <si>
    <t>BABY JOY WET WIPES (18X50)</t>
  </si>
  <si>
    <t>BABY JOY WET WIPES BUNDLE PACK 3X50</t>
  </si>
  <si>
    <t>ELEGANCE TABLE COVER-HIGH THICKNESS-110X85CM-10X1</t>
  </si>
  <si>
    <t>BABY JOY WET WIPES (12X80)</t>
  </si>
  <si>
    <t>TENDER ADULT DIAPER LARGE - 6X15</t>
  </si>
  <si>
    <t>UNO Z-FOLD Towels    16*150</t>
  </si>
  <si>
    <t>UNO  C-Fold  Super Commercial    16*150</t>
  </si>
  <si>
    <t>UNO FACIAL TISSUES - 36X100- 170x180</t>
  </si>
  <si>
    <t>UNO Z-FOLD Towels embossed   20*200</t>
  </si>
  <si>
    <t>UNO MEDICAL Rolls   -    53cm x 38m.</t>
  </si>
  <si>
    <t>NON BRANDED Clinical Rolls,   48cm x 60m.</t>
  </si>
  <si>
    <t>NON-BRANDED Table napkins  33/33 , (30x50)</t>
  </si>
  <si>
    <t>FACIAL TISSUE TUTTI FRUTTI, 36X100</t>
  </si>
  <si>
    <t>BabyJoy Culotte Diaper,Jumbo Pack,Junior-Boy</t>
  </si>
  <si>
    <t>BABYJOY CULOTTE DIAPER,ECONOMY PACK,MEDIUM-BOY</t>
  </si>
  <si>
    <t>Maxi rolls, Value- 22.0cm x 200m.-Plain</t>
  </si>
  <si>
    <t>Baby Joy Wet Wipes Flow Pack, 20 sheetsX24 packs, Matt with Plastic Flip Top Lid.</t>
  </si>
  <si>
    <t>ELEGANCE PLUS- K/T - 23CM - 12X2 -55'S-PRINTED</t>
  </si>
  <si>
    <t>ABC KITCHEN TOWEL 28CM-45'S(28/22 CM)</t>
  </si>
  <si>
    <t>ABC 123 Kitchen towel-40 sheets,16 gsm(28cmx2)4x6</t>
  </si>
  <si>
    <t>NON BRANDED Toil Tissue    200'S 12X4 ROLL 110X100</t>
  </si>
  <si>
    <t>NON BRANDED Toil Tis-S.COM 200'S 12X4 ROLL 110X100</t>
  </si>
  <si>
    <t>UNO Z-FOLD Towels 200'S</t>
  </si>
  <si>
    <t>UNO C'z-FOLD Towels 150'S</t>
  </si>
  <si>
    <t>UNO Z-FOLD 2ply 21x23x200 sheets</t>
  </si>
  <si>
    <t>6905R</t>
  </si>
  <si>
    <t>Maxi rolls, Value- 22.0cm x 300m.  PLAIN</t>
  </si>
  <si>
    <t>ABC 123 Maxi roll,150m,16gsm(20cmx22cm)3x2rolls</t>
  </si>
  <si>
    <t>UNO -Maxi rolls, 300m - 1x6 rolls-220X200 MM</t>
  </si>
  <si>
    <t>KING FAHAD NATIONAL GUARD CLINICAL ROLL 38M, 1X12</t>
  </si>
  <si>
    <t>ABC TOILET PAPER - 90'S(EMBOSED) 11/11 CM</t>
  </si>
  <si>
    <t>ABC 123 TOILET TISS-100 SHT'S,14gsm(11CMX10CM)4X10</t>
  </si>
  <si>
    <t>AL DAHIYA TOILET TISSUE,16GRM, 250 SHEETS 6X(8+2)</t>
  </si>
  <si>
    <t>Sadhan Lily Toilet Tissue 250shts.11cmx10cm(12x4rl</t>
  </si>
  <si>
    <t>Sadhan Lily Toilet Tissue 250shts.(4X12 ROLLS)</t>
  </si>
  <si>
    <t>REZA T-TORK  (22x10cm) 150 LM  16gsm</t>
  </si>
  <si>
    <t>CLEAN DAY  Kitchen towels - 23cm x 20cm,  45 sheet</t>
  </si>
  <si>
    <t>GEANT Kitchen towels - 23cm x 22cm,40 sheets( 3x8</t>
  </si>
  <si>
    <t>AL DAHIYA KITCHEN TOWEL 45 SHEETS,23CM, 3X8</t>
  </si>
  <si>
    <t>AL SADHAN LILY K.T -  28CM X 22CM 45SHEETE (3X8)</t>
  </si>
  <si>
    <t>GEANT Maxi rolls,  22cm x150m , 16gsm  (3 x 2 roll</t>
  </si>
  <si>
    <t>GEANT Maxi rolls,  22cm x350m , 18gsm  (6 x 1 )</t>
  </si>
  <si>
    <t>AL DAHIYA MAXI ROLL,22 CM,150MTR(2X3 ROLLS)</t>
  </si>
  <si>
    <t>AL SADHAN LILY MAXI ROLL 22CM X 150M (3X2rolls)</t>
  </si>
  <si>
    <t>AL SADHAN LILY MAXI ROLL 22CM X 300M (6X1)</t>
  </si>
  <si>
    <t>Hala Maxi Roll 22CM, 300mtr (1 x 6) Roll</t>
  </si>
  <si>
    <t>Hala Maxi Roll 22CM, 350mtr (1 x 6) Roll</t>
  </si>
  <si>
    <t>RAHT Z-FOLD 200 SHTS.210MMX240MM PACKIN</t>
  </si>
  <si>
    <t>KFC TABLE NAPKIN 20X300</t>
  </si>
  <si>
    <t>AL Amer kitchen towel 45 sheet packing (12x2)</t>
  </si>
  <si>
    <t>AL Amer kitchen towel 45 sheet 230mm packing (3x8)</t>
  </si>
  <si>
    <t>AL Amer kitchen towel 45 sheet 280mm packing (3x8)</t>
  </si>
  <si>
    <t>Al Nakheel Facial Tissue 200 sheet 210 x 210 mm</t>
  </si>
  <si>
    <t>FACIAL TISSUE ABC, 6X6X90, 17X18CM-PRIME ZAINA</t>
  </si>
  <si>
    <t>ABC FACIAL TISSUE - 100'S 21/19 CM</t>
  </si>
  <si>
    <t>TAMIMI IMC FACIAL TISSUE -36X100</t>
  </si>
  <si>
    <t>TAMIMI EMAR FACIAL TISSUE -18X200</t>
  </si>
  <si>
    <t>SAYEED MAKKI HOTEL FACIAL TISSUE 50X36</t>
  </si>
  <si>
    <t>UNO RMH FACIAL TISSUE -36X100</t>
  </si>
  <si>
    <t>SAHAYIEB DEERATI REST F.T 21/18 - (6X6X100)</t>
  </si>
  <si>
    <t>AMO ABU SALEH RESTAURANT,FACIAL 100 SHEET</t>
  </si>
  <si>
    <t>AMO ABU SALEH RESTAURANT,FACIAL 50 SHEET</t>
  </si>
  <si>
    <t>KUFI FACIAL TISSUE 50 SHEETS</t>
  </si>
  <si>
    <t>KUFI FACIAL TISSUE 100 SHEETS</t>
  </si>
  <si>
    <t>RIBU BILADI RESTAURANT FT 100 SHEETS</t>
  </si>
  <si>
    <t>AL DAHIYA FACIAL TISSUE 100's(6+1)x6-21x21cm,15GSM</t>
  </si>
  <si>
    <t>AL DAHIYA FACIAL TISSUE 6X6 100 SHEETS 21/21 CM</t>
  </si>
  <si>
    <t>AL DAHIYA FACIAL TISSUE 6X4 150 SHEETS</t>
  </si>
  <si>
    <t>ARMED FORCED HOSPITAL FACIAL TISSUE-1X36,100 SHEET</t>
  </si>
  <si>
    <t>MANADEEL AL KHAIR 14 GM,2PLY 21X18 CM (36X100)</t>
  </si>
  <si>
    <t>AZHAR AL WADI FT 210X190MM(10X5)X 200SHEETS</t>
  </si>
  <si>
    <t>Joudi Facial Tissue 21cmx18cm,(36X100 sheets)</t>
  </si>
  <si>
    <t>Chevron Private Label F.T. 21cm x 19 cm,50's(1x18)</t>
  </si>
  <si>
    <t>PANDA Facial Tissue (6X3X200 sheets)</t>
  </si>
  <si>
    <t>SAMA Facial Tissue (4X10X200 sheets)</t>
  </si>
  <si>
    <t>Savola Group Facial Tissue 100's(1x36),210mmx210mm</t>
  </si>
  <si>
    <t>FAMILY CHOICE Facial Tissue 200 sheets</t>
  </si>
  <si>
    <t>SHEAR Facial Tissue 200 sheets- 5X2X5</t>
  </si>
  <si>
    <t>Petromin Facial Tissue 40sheets(L=210mmxW=190mm)</t>
  </si>
  <si>
    <t>UNO FACIAL TISSUES INSTITUTION - 36X90 - 210</t>
  </si>
  <si>
    <t>Non-Branded Under Pads, 60-63 grams, Size: 60x75cm, 100 Pads Per Case.</t>
  </si>
  <si>
    <t>WHITE PLAIN BOX Facial Tissue(100x36)-17x39CM</t>
  </si>
  <si>
    <t>MADINA-OBEROI Facial Tissues-36X100</t>
  </si>
  <si>
    <t>TAMIMI FACIAL TISSUE 150's 6x4 - 21x21 cms</t>
  </si>
  <si>
    <t>PANDA Facial Tissue (6X6X100 sheets)</t>
  </si>
  <si>
    <t>PANDA Facial Tissue 200 sheets- 5X2X5</t>
  </si>
  <si>
    <t>UGHI 25 YRS Anniversary F.T. 100 shts packing 6X6</t>
  </si>
  <si>
    <t>Elegance Toilet tissue - 11cm x 10cm,  280 sheets</t>
  </si>
  <si>
    <t>FACIAL TISSUE ELEGANCE 3X6X200</t>
  </si>
  <si>
    <t>Baby joy sensitive wipes-4X48 pieces (6x(4x48))</t>
  </si>
  <si>
    <t>BabyJoy Culotte ,Jumbo ,Medium, Unisex 3X(44+4)</t>
  </si>
  <si>
    <t>45135P</t>
  </si>
  <si>
    <t>BabyJoy Culotte Large Mega Box 1x(2x56)</t>
  </si>
  <si>
    <t>45145P</t>
  </si>
  <si>
    <t>BabyJoy Culotte Junior Mega Box 1x(2x44)</t>
  </si>
  <si>
    <t>45155P</t>
  </si>
  <si>
    <t>BabyJoy Culotte XXL Mega Box 1x(2x40)</t>
  </si>
  <si>
    <t>Babyjoy Healthy Skin BIO, Value Pack, New Born - (4x31)</t>
  </si>
  <si>
    <t>Babyjoy Healthy Skin BIO, Value Pack, Small - (4x30)</t>
  </si>
  <si>
    <t>Babyjoy Healthy Skin BIO, Value Pack, Large - (4x22)</t>
  </si>
  <si>
    <t>BabyJoy Healthy Skin BIO, Value Pack, Junior - (4x20)</t>
  </si>
  <si>
    <t>Babyjoy Compressed Diaper,Value Pack Jr.XXL-4x19</t>
  </si>
  <si>
    <t>BabyJoy Healthy Skin BIO, Value Pack, XXL - (4x16)</t>
  </si>
  <si>
    <t>Babyjoy Healthy Skin BIO, Mega Box, New Born - (2x72)</t>
  </si>
  <si>
    <t>Babyjoy Healthy Skin BIO, Mega Box, Small - (2x68)</t>
  </si>
  <si>
    <t>Babyjoy Healthy Skin BIO, Mega Box, Medium - (2x56)</t>
  </si>
  <si>
    <t>Babyjoy Healthy Skin BIO, Mega Box, Large - (2x50)</t>
  </si>
  <si>
    <t>Babyjoy Healthy Skin BIO, Mega Box, Junior - (2x42)</t>
  </si>
  <si>
    <t>Babyjoy Compressed Diaper,Mega Pack,Jr.XXL-3x38</t>
  </si>
  <si>
    <t>Sofy Fem.Nap.10 Pads Wings    Regular 23cm</t>
  </si>
  <si>
    <t>Sofy Slim,Large,With Wings,29CM 10pcs Egypt</t>
  </si>
  <si>
    <t>Kitchen towels - 22cm x 28cm, 72 sheets(20M)  (12x</t>
  </si>
  <si>
    <t>UNO Kitchen Towels - 28cm x 22cm, 40 Sheets</t>
  </si>
  <si>
    <t>Uno Z-Fold Tissue 150 sheets</t>
  </si>
  <si>
    <t>Uno Z-Fold Tissue 150 sheets(14X150)210mm X245mm</t>
  </si>
  <si>
    <t>UNO-Table napkins,50'S 300X300MM 30*50</t>
  </si>
  <si>
    <t>NON BRANDED Maxi rolls  - 22x20m. ( 91 shts )</t>
  </si>
  <si>
    <t>UNO -Maxi rolls, 350m - 1x6 rolls-350X200 MM</t>
  </si>
  <si>
    <t>Non Branded Maxi rolls 300 MTR (1x6)</t>
  </si>
  <si>
    <t>NON BRANDED CLINICAL ROLL 52CMX38M, 1X12</t>
  </si>
  <si>
    <t>ELEGANCE PLUS -TOILET PAPER,280'S 3X16-PRINTED</t>
  </si>
  <si>
    <t>Elegance Toilet tissue - 10cm x 10cm,  250 sheets</t>
  </si>
  <si>
    <t>Elegance Toilet Tissue-220 Sheets Packing (12x4)</t>
  </si>
  <si>
    <t>REX Toilet tissue - 11cm x 10cm   ,100 she</t>
  </si>
  <si>
    <t>REX Toilet tissue - 11cm x 10cm   ,100 sheets</t>
  </si>
  <si>
    <t>FARM TOILET PAPER-NON EMBOSED 280'S(10CMX11CM)</t>
  </si>
  <si>
    <t>REX Kitchen towels - 28cm x 22cm,  45 sheets</t>
  </si>
  <si>
    <t>REX  Kitchen towels - 28cm x 22cm,  45 sheets</t>
  </si>
  <si>
    <t>REX  Kitchen towels - 23cm x 22cm,  45 sheets</t>
  </si>
  <si>
    <t>REX   Kitchen towels - 23cm x 22cm,  45 sheets</t>
  </si>
  <si>
    <t>FARM KITCHEN TOWEL(22CMX28CM) 45 SHEETS 3X8</t>
  </si>
  <si>
    <t>NADEC Brown Industrial towel-22cm x 28cm,142 sheet</t>
  </si>
  <si>
    <t>FARM KITCHEN BROWN TOWEL 80M (2X6)</t>
  </si>
  <si>
    <t>PANDA BROWN MAXI ROLL 80M (2X6)</t>
  </si>
  <si>
    <t>PANDA KITCHEN BROWN TOWEL 20M(4X6ROLLS)28/22CM</t>
  </si>
  <si>
    <t>AL DAHIYA KITCHEN BROWN TOWEL 80MTR 6X2</t>
  </si>
  <si>
    <t>REX Maxi rolls,22.0cm x 200m.</t>
  </si>
  <si>
    <t>FARM MAXI ROLL (22CM X 160M)-3X2 ROLLS</t>
  </si>
  <si>
    <t>FARM MAXI ROLL (22CM X 350M)</t>
  </si>
  <si>
    <t>HUNGRY BUNNY , Table Napkins -Embossed (40x100)</t>
  </si>
  <si>
    <t>AL TAYSEIR REST-TABLE NAPKIN100'S W.PRINTED-40x100</t>
  </si>
  <si>
    <t>AL AMER maxi roll 150 MTR packing (3x2)</t>
  </si>
  <si>
    <t>AL AMER maxi roll 300 MTR packing (1x6)</t>
  </si>
  <si>
    <t>SAUDI CATERING,Table Napkins-100'S 285X285 MM 1X40</t>
  </si>
  <si>
    <t>VETO Table Napkins-100'S 240X240 MM 1X40</t>
  </si>
  <si>
    <t>Lord of the wings Table Nap 50s(L=330mmxW=330mm)</t>
  </si>
  <si>
    <t>7015W</t>
  </si>
  <si>
    <t>UNO FACIAL TISSUES - INSTITUTION  WHITE INNER</t>
  </si>
  <si>
    <t>Uno Facial Tissue 50 sheetS 210x180 mm PACK 6X6</t>
  </si>
  <si>
    <t>AZHAR AL-WADI FACIAL TISSUE - 36X100</t>
  </si>
  <si>
    <t>AL MAQSOORAH - Facial Tissues - 36 X 100</t>
  </si>
  <si>
    <t>AL SHURA RESTAURANT-Facial Tissues-36X100</t>
  </si>
  <si>
    <t>JEDDAH NATIONAL HOSPITAL - Facial Tissues-36X100</t>
  </si>
  <si>
    <t>REX-- FACIAL TISSUE - 6X6x100</t>
  </si>
  <si>
    <t>PETROMIN - FAcial Tissues - 24 X 50</t>
  </si>
  <si>
    <t>PETROMIN FACIAL TISSUE,  18X100   210x210mm</t>
  </si>
  <si>
    <t>REX-- FACIAL TISSUE -150 SHEETS- 4X6x150</t>
  </si>
  <si>
    <t>REX-- FACIAL TISSUE -200 SHEETS- 3X6x200</t>
  </si>
  <si>
    <t>FARM FACIAL TISSUE 6X(6+1)X100</t>
  </si>
  <si>
    <t>Shawarma Emperor Facial Tissue (100x36)</t>
  </si>
  <si>
    <t>AL SAEED HOTEL   Facial Tissue (100x36)-21X18 CM</t>
  </si>
  <si>
    <t>HYUNDAI  Facial Tissue 45sheets(L=210mmxW=180mm)</t>
  </si>
  <si>
    <t>Jeddah National Hospital F.T. 1x36, 100 sheets</t>
  </si>
  <si>
    <t>FACIAL TISSUE NATIONAL FORUM 100sheets, 24packs</t>
  </si>
  <si>
    <t>Al Amer Facial Tissue 200 shts.packing((10x200)x5)</t>
  </si>
  <si>
    <t>Sofy Bundle Promotional Pack (3x(GTS30+NC8+PL40))</t>
  </si>
  <si>
    <t>46155P</t>
  </si>
  <si>
    <t>BabyJoy Culotte Jumbo Box BIO, XXL 1x(2x32)</t>
  </si>
  <si>
    <t>BabyJoy Culotte Giant BIO, Junior Unisex 3x56</t>
  </si>
  <si>
    <t>Babyjoy Saving Pack Newborn (8 x 16)</t>
  </si>
  <si>
    <t>46135P</t>
  </si>
  <si>
    <t>BabyJoy Culotte Jumbo Box BIO, Large 1x(2x44)</t>
  </si>
  <si>
    <t>46145P</t>
  </si>
  <si>
    <t>BabyJoy Culotte Jumbo Box BIO, Junior 1x(2x36)</t>
  </si>
  <si>
    <t>45126P</t>
  </si>
  <si>
    <t>Babyjoy Culotte Medium Mega Box 1 x ( 2 x 60)</t>
  </si>
  <si>
    <t>BabyJoy Culotte Jumbo BIO, Junior XXL Unisex 3x32</t>
  </si>
  <si>
    <t>Babyjoy Compressed 3XL, Mega Box 1X(2X34)</t>
  </si>
  <si>
    <t>BabyJoy Culotte XXL Saving Pack 6x8</t>
  </si>
  <si>
    <t>45125P</t>
  </si>
  <si>
    <t>BabyJoy Culotte Medium Mega Box 1x(2x60)</t>
  </si>
  <si>
    <t>BabyJoy Culotte Mega BIO, Junior Unisex  3x44</t>
  </si>
  <si>
    <t>BabyJoy Culotte Mega BIO, Junior XXL Unisex 3x40</t>
  </si>
  <si>
    <t>Babyjoy Healthy Skin BIO, Giant Pack, Small - (3x90)</t>
  </si>
  <si>
    <t>BabyJoy Compressed Diaper BIO, Saving Pack, Large 10 - 18 kg 8X11</t>
  </si>
  <si>
    <t>BabyJoy Compressed Diaper BIO, Saving Pack, Large+ 12 -21 kg 8X10</t>
  </si>
  <si>
    <t>BabyJoy Compressed Diaper BIO, Value Pack, Small 3.5-7kg 4X44</t>
  </si>
  <si>
    <t>BabyJoy Compressed Diaper BIO, Value Pack, Medium 6-12kg 4X34</t>
  </si>
  <si>
    <t>Babyjoy Healthy Skin BIO, Value Pack, Medium - (4x25)</t>
  </si>
  <si>
    <t>BabyJoy Compressed Diaper BIO, Value Pack, Large 10-18kg 4X32</t>
  </si>
  <si>
    <t>BabyJoy Compressed Diaper BIO, Value Pack, Large+ 12-21kg 4X29</t>
  </si>
  <si>
    <t>BabyJoy Compressed Diaper BIO, Value Pack, Junior 14-25kg 4X27</t>
  </si>
  <si>
    <t>BabyJoy Compressed Diaper BIO, Value Pack, JuniorXXL 16+ kg 4X19</t>
  </si>
  <si>
    <t>BabyJoy Compressed Diaper BIO Mega Pack Medium 6-12 kg 3X68</t>
  </si>
  <si>
    <t>BabyJoy Healthy Skin BIO, Mega Pack, Medium 3x56</t>
  </si>
  <si>
    <t>BabyJoy Compressed Diaper BIO Mega Pack Large 12-21 kg 3X56</t>
  </si>
  <si>
    <t>BabyJoy Compressed Diaper BIO Mega Pack Junior 14-25 kg 3X52</t>
  </si>
  <si>
    <t>BabyJoy Compressed Diaper BIO Mega Pack Junior XXL 16+ kg 3X38</t>
  </si>
  <si>
    <t>UNO Plus Kitchen Towel, 28cm x 20cm - 36 sheets</t>
  </si>
  <si>
    <t>UNO Plus Toilet Tissue, 11cm x 10cm - 100 sheets</t>
  </si>
  <si>
    <t>UNO Toilet Tork 10cm x 175 LM , 17gsm</t>
  </si>
  <si>
    <t>UNO  C-Fold Super comm'l   24*150</t>
  </si>
  <si>
    <t>Uno Z-Fold Tissue 150's(24X150)210mm X205mm</t>
  </si>
  <si>
    <t>UNO-Table napkins   (40x100)</t>
  </si>
  <si>
    <t>NON-BRANDED Table napkins  40/40 , (20x50)  WSSP</t>
  </si>
  <si>
    <t>Maxi rolls, Value- 22.0cm x 125m.</t>
  </si>
  <si>
    <t>Non Branded Maxi Roll - 90m</t>
  </si>
  <si>
    <t>NON BRANDED Maxi rolls  - 22x60m.</t>
  </si>
  <si>
    <t>UNO Plus Maxi Roll - 300m (with shrink)</t>
  </si>
  <si>
    <t>NON BRANDED Clinical  Rolls,   53cm x 38m.</t>
  </si>
  <si>
    <t>Non-Branded Clinical Roll - 53cm x 30m</t>
  </si>
  <si>
    <t>UNO Plus Clinical Roll, 2m perforation - 53cm x 24m</t>
  </si>
  <si>
    <t>5016E</t>
  </si>
  <si>
    <t>ELEGANCE Toilet PAPER 110X100MM 280 SHEETS (6x8)</t>
  </si>
  <si>
    <t>5016R</t>
  </si>
  <si>
    <t>ELEGANCE  Toilet tis- 11cm x 10cm,  280 shts  (6x8)</t>
  </si>
  <si>
    <t>Glance Toilet Tissue, 11cm x 10cm - 250 sheets</t>
  </si>
  <si>
    <t>ELEGANCE  Kitchen towels - 28cm x 22cm,   100 shee</t>
  </si>
  <si>
    <t>PANDA TOILET TISSUE-280'S (6X8 ROLLS)</t>
  </si>
  <si>
    <t>AL DAHIYA TOILET TISSUE 280 SHEETS 6X8</t>
  </si>
  <si>
    <t>Panda Toilet Tissue 280shts.(12X4 ROLLS)</t>
  </si>
  <si>
    <t>T-TORK Toilet roll (22x10cm) 150 LM  17gsm</t>
  </si>
  <si>
    <t>AL DAHIYA KITCHEN TOWEL 45 SHEET 28CM 3X8</t>
  </si>
  <si>
    <t>PANDA KITCHEN TOWEL - 40 SHEETS- (3X8 ROLLS)</t>
  </si>
  <si>
    <t>PANDA KITCHEN TOWEL - 45 SHEETS- (12X2 ROLLS)</t>
  </si>
  <si>
    <t>Panda Kitchen Towel 45 sheets,8 rollx3 200mmx280m</t>
  </si>
  <si>
    <t>AL AHLIA KITCHEN TOWEL 100 SHEETS,23CM, 6X4</t>
  </si>
  <si>
    <t>Maxi rolls, Value- 22cm x 250m. -Embossed</t>
  </si>
  <si>
    <t>REX Maxi rolls, Value- 22.0cm x 150m.</t>
  </si>
  <si>
    <t>PANDA MAXI ROLL  160M - (3X2 ROLLS)</t>
  </si>
  <si>
    <t>AL DAHIYA MAXI ROLL 150 MTR 3X2</t>
  </si>
  <si>
    <t>AL DAHIYA MAXI ROLL 300 MTR 1X6</t>
  </si>
  <si>
    <t>NON BRANDET AUTO-CUT 21GM 20CM X 150MTRS</t>
  </si>
  <si>
    <t>TAMIMI Table napkins,  (12X150)</t>
  </si>
  <si>
    <t>UNO Plus Facial Tissue - 100 sheets</t>
  </si>
  <si>
    <t>UNO COLORED BULK FACIAL TISSUE-PLASTIC BAG</t>
  </si>
  <si>
    <t>UNO Plus Facial Tissue - 200 sheets</t>
  </si>
  <si>
    <t>TAMIMI -FACIAL-TISSUE-GLOBAL-36X100</t>
  </si>
  <si>
    <t>Non Branded Facial Tissue White Box - 36x50</t>
  </si>
  <si>
    <t>FACIAL TISSUE AL-DIWAN, 36X100</t>
  </si>
  <si>
    <t>TENDER ADULT DIAPER MEDIUM - 6X15</t>
  </si>
  <si>
    <t>Sofy Night Comfort 6x18</t>
  </si>
  <si>
    <t>Sofy Fem.Nap. Ultra Long    Wing 12x9</t>
  </si>
  <si>
    <t>Sofy Night Comfort (12x8)</t>
  </si>
  <si>
    <t>Sofy Ultra Bundle Pack Large 29cm with wings</t>
  </si>
  <si>
    <t>BABY JOY WET WIPES (24X20)</t>
  </si>
  <si>
    <t>BABY JOY WET WIPES FLOW PACK 24X20</t>
  </si>
  <si>
    <t>Baby Joy Sensitive Wet Wipes Flow Pack, 48 sheetsX18 packs, Matt with Plastic Flip Top Lid.</t>
  </si>
  <si>
    <t>Baby joy sensitive wipes-3X48 pieces (6x(3x48))</t>
  </si>
  <si>
    <t>BABY JOY WET WIPES 200 PIECES 6 BUNDLES 4X50</t>
  </si>
  <si>
    <t>9002R</t>
  </si>
  <si>
    <t>UNO Table Cover, 110X85cm, 20 Sheets/Roll, 10 Rolls/Ctn.</t>
  </si>
  <si>
    <t>1001R</t>
  </si>
  <si>
    <t>MAXI ROLL DISPENSER (LOCAL)</t>
  </si>
  <si>
    <t>1002D</t>
  </si>
  <si>
    <t>Auto Cut Towel Dispenser Mech HF White Trans</t>
  </si>
  <si>
    <t>1003D</t>
  </si>
  <si>
    <t>Auto Cut Towel Dispenser Electronic HF White Trans</t>
  </si>
  <si>
    <t>1004D</t>
  </si>
  <si>
    <t>Hand Towel Roll Dispenser White</t>
  </si>
  <si>
    <t>1005D</t>
  </si>
  <si>
    <t>Electronic Hand Towel Roll Dispenser White</t>
  </si>
  <si>
    <t>Non - Branded Under Pads 60x90cm, 150 Pads Per Case.</t>
  </si>
  <si>
    <t>Non-Branded Under Pads, 35 grams, Size: 60x60cm, 200 Pads Per Case.</t>
  </si>
  <si>
    <t>4009N</t>
  </si>
  <si>
    <t>C-FOLD DISPENSER</t>
  </si>
  <si>
    <t>UNO Kitchen towels - 23cm x 20cm, 40 sheets</t>
  </si>
  <si>
    <t>Al Khayyal Facial Tissue - 100 sheets</t>
  </si>
  <si>
    <t>9001R</t>
  </si>
  <si>
    <t>Al-Nakheel Table Cover, 100X100cm, 80 Sheets/Roll, 10 Rolls/Ctn.</t>
  </si>
  <si>
    <t>ELEGANCE  Toilet tis- 11cm x 10cm,  280 shts  (6x8</t>
  </si>
  <si>
    <t>9003R</t>
  </si>
  <si>
    <t>Elegance Table Cover, 110x85cm, 25 Sheets/Roll, 10 Rolls/Ctn.</t>
  </si>
  <si>
    <t>FACIAL TISSUE ELEGANCE 150'S</t>
  </si>
  <si>
    <t>FACIAL TISSUE ELEGANCE, 36X100</t>
  </si>
  <si>
    <t>FARM FACIAL TISSUE 6X(4+1)X150</t>
  </si>
  <si>
    <t>NON BRANDED Toilet tiss - 11cm x 11cm,  430 sheets</t>
  </si>
  <si>
    <t>Non Branded Maxi rolls - 22.0cm x 350m Plain</t>
  </si>
  <si>
    <t>B20151</t>
  </si>
  <si>
    <t>BABYJOY HEALTHY SKIN WET WIPES – SAMPLE PACK (10 PIECES)</t>
  </si>
  <si>
    <t>GLANCE Pocket Tissue  215.210, 15gsm, 3ply,  10sht , 8boxes x (4x6 packets)</t>
  </si>
  <si>
    <t>UNO PLUS Pocket Tissue  215.210, 15gsm, 3ply,  10sht , 20 Wraps x 10 Packets</t>
  </si>
  <si>
    <t>ABC 123  POCKET TISSUE  - 215.210 mm,  15gsm,  3ply,  10 sheets ,  14 Wraps x 10 Packets</t>
  </si>
  <si>
    <t>Elaf Hospitality Facial Tissue 90 sheet (L= 170 X W= 180mm)</t>
  </si>
  <si>
    <t>45923P</t>
  </si>
  <si>
    <t>BABYJOY CULOTTE UNISEX MEGA BOX (2 X 60)</t>
  </si>
  <si>
    <t>45422E</t>
  </si>
  <si>
    <t>Babyjoy Culotte, Mega Pack, Medium Unisex (3 X 60) - EGYPT</t>
  </si>
  <si>
    <t>MamyPoko Pants – Extra Absorb Medium (India) 3 X 60</t>
  </si>
  <si>
    <t>45933P</t>
  </si>
  <si>
    <t>45432E</t>
  </si>
  <si>
    <t>Babyjoy Culotte, Mega Pack, Large Unisex (3 X 56) - EGYPT</t>
  </si>
  <si>
    <t>45943P</t>
  </si>
  <si>
    <t>45442E</t>
  </si>
  <si>
    <t>Babyjoy Culotte, Mega Pack, Junior Unisex (3 X 44) - EGYPT</t>
  </si>
  <si>
    <t>45452E</t>
  </si>
  <si>
    <t>Babyjoy Culotte, Mega Pack, XXL Unisex (3 X 40) - EGYPT</t>
  </si>
  <si>
    <t>45177P</t>
  </si>
  <si>
    <t>Babyjoy Culotte XXXL Mega Box (1 x (2 x 34))</t>
  </si>
  <si>
    <t>28825C</t>
  </si>
  <si>
    <t>Babyjoy Compressed diaper,Giant Pack,Medium 6-12kg 3x84 (Carton Outer Case)</t>
  </si>
  <si>
    <t>Babyjoy Stretch(Premium), Jumbo Pack, New Born - (2 X 64)</t>
  </si>
  <si>
    <t>BabyJoy Compressed Diaper, Jumbo pack, Newborn up to 4kg 3X68</t>
  </si>
  <si>
    <t>BabyJoy Compressed Diaper, Jumbo Pack, Small 3.5-7kg 3X68</t>
  </si>
  <si>
    <t>Babyjoy Compressed Diaper, Jumbo Pack, Small 3.5-7kg (3 X 68)</t>
  </si>
  <si>
    <t>BabyJoy Compressed Diaper, Jumbo Pack, Large+ 12-21kg 3X44</t>
  </si>
  <si>
    <t>29846E</t>
  </si>
  <si>
    <t>BabyJoy Jumbo Pack Junior 3X(64+4) - Egypt</t>
  </si>
  <si>
    <t>Babyjoy Compressed Diaper,Saving Pack,Medium 6-12kg ((8 X (10+2))</t>
  </si>
  <si>
    <t>BABY JOY STRETCH SAVING PACK - LARGE-8X11</t>
  </si>
  <si>
    <t>Babyjoy Compressed Diaper,Saving Pack,Large 10-18kg ((8 X (9+2))</t>
  </si>
  <si>
    <t>BabyJoy Compressed Diaper, Saving Pack, Large+ 12-21kg 8X10</t>
  </si>
  <si>
    <t>BABYJOY SAVING PACK LARGE+ 8 X 10</t>
  </si>
  <si>
    <t>Babyjoy Compressed Diaper,Saving Pack,Junior 14-25kg ((8 X (7+2))</t>
  </si>
  <si>
    <t>BabyJoy Compressed Diaper, Value Pack, New Born up to 4kg 4X44</t>
  </si>
  <si>
    <t>BABY JOY STRETCH NEW BORN VALUE PACK (4X50)</t>
  </si>
  <si>
    <t>Babyjoy Compressed Diaper, Value Pack, Small 3.5-7 kg (4 X 44)</t>
  </si>
  <si>
    <t>BABYJOY NEWBORN (SAMPLE)-OPEN TAPE 4 X 50</t>
  </si>
  <si>
    <t>Babyjoy Healthy skin-Sample Pack NB-8x18</t>
  </si>
  <si>
    <t>BABY JOY COMPRESSED  NEWBORN (50X4)</t>
  </si>
  <si>
    <t>Babyjoy Olive Newborn Hospital Sample Pack (8 x 18)</t>
  </si>
  <si>
    <t>BabyJoy Olive Small Free Sample Pack ( 5 x 40 )</t>
  </si>
  <si>
    <t>Babyjoy Compressed Diaper, Mega Box, Newborn up to 4kg (2X84)</t>
  </si>
  <si>
    <t>Babyjoy Compressed Diaper, Mega Box, Small 3.5-7kg (2x84)</t>
  </si>
  <si>
    <t>Babyjoy Compressed Diaper, Mega Pack, Small 3.5-7kg (3 X 84)</t>
  </si>
  <si>
    <t>BabyJoy Compressed Diaper, Mega BoX, Small 3.5-7 kg 1X(2X84)</t>
  </si>
  <si>
    <t>BabyJoy Compressed Diaper, Mega BoX, Medium 6-12kg 1X(2X68)</t>
  </si>
  <si>
    <t>BabyJoy Healthy Skin, Mega Pack, Medium 3x56</t>
  </si>
  <si>
    <t>BabyJoy Healthy Skin Mega Box Medium 6-12kg 1x(2x56)</t>
  </si>
  <si>
    <t>Babyjoy Compressed Diaper, Mega Pack, Large 10-18kg 3x60</t>
  </si>
  <si>
    <t>BabyJoy Compressed Diaper, Mega BoX, Large 10-18kg 1X(2X60)</t>
  </si>
  <si>
    <t>BabyJoy Compressed Diaper, Mega BoX, Large+ 12-21kg 1X(2X56)</t>
  </si>
  <si>
    <t>BabyJoy Compressed Diaper, Mega BoX, Junior 14-25kg  1X(2X52)</t>
  </si>
  <si>
    <t>BabyJoy Healthy skin, Mega pack, Junior (3 X 42)</t>
  </si>
  <si>
    <t>BabyJoy Healthy Skin Mega Box Junior 14-25kg 1x(2x42)</t>
  </si>
  <si>
    <t>BabyJoy Compressed Diaper, Mega BoX, Junior XXL 16+ kg 1X(2X38)</t>
  </si>
  <si>
    <t>BabyJoy Healthy Skin Mega Box XXL 16+ 1x(2x34)</t>
  </si>
  <si>
    <t>Babyjoy Healthy Skin BIO, Mega Box, XXL - (2x34)</t>
  </si>
  <si>
    <t>EvyBaby Diaper XXL Size Packing ((1 x (2 x 72))</t>
  </si>
  <si>
    <t>Baby Proof Private Label Junior 70 pcs. (3 X 70)</t>
  </si>
  <si>
    <t>Baby Proof Private Label Junior 14 pcs. (8 X 14)</t>
  </si>
  <si>
    <t>Baby Proof Private Label Medium 68 pcs. (4 X 68)</t>
  </si>
  <si>
    <t>Baby Proof Private Label Large 60 pcs. (4 X 60)</t>
  </si>
  <si>
    <t>Baby Proof Private Label Junior 54 pcs. (4 X 54)</t>
  </si>
  <si>
    <t>51233P</t>
  </si>
  <si>
    <t>SOFY SLIM (GENTLE TO SKIN) 29CM LARGE 56   (3x56)</t>
  </si>
  <si>
    <t>SOFY FEMININE NAPKINS -SLIM 6s, 29cm,   GENTLE TO SKIN  LARGE</t>
  </si>
  <si>
    <t>Sofy Feminine Napkins Olive, Large 29cm (6X30)</t>
  </si>
  <si>
    <t>Sofy Slim Anti Bacteria BIO 23cm 10 pcs (12x10)</t>
  </si>
  <si>
    <t>Sofy Slim Anti Bacteria BIO 23cm 28 pcs (6x28)</t>
  </si>
  <si>
    <t>Sofy Feminine Napkin, Anti-Bacteria  36s, Ultra Slim  23 cm, Regular - (8x36) - UCMENA</t>
  </si>
  <si>
    <t>SOFY BODY FIT 29 CM UC INDIA (6X30)</t>
  </si>
  <si>
    <t>Sofy Feminine Napkin, Anti-Bacteria  32s, Ultra Slim  29 cm, Large - (8x32) - UCMENA</t>
  </si>
  <si>
    <t>Sofy Antibacterial – XL 290mm (India) 10 X 30</t>
  </si>
  <si>
    <t>Sofy Body Fit - XL 290mm (India) 10 X 30</t>
  </si>
  <si>
    <t>UNO Plus Toilet Tissue, 11cm x 10cm - 280 sheets</t>
  </si>
  <si>
    <t>TAMIMI Toilet tissue - 11cm x 10cm   ,170 sheets  (6x8)</t>
  </si>
  <si>
    <t>LULU Toilet tissue - 10cm x 10cm, 400 sheets, 2 Ply  6X10</t>
  </si>
  <si>
    <t>LULU Toilet tissue - 10cm x 10cm, 400 sheets, 2 Ply Embossed, 6X10</t>
  </si>
  <si>
    <t>LULU Toilet tissue - 10cm x 10cm, 500 sheets, 2 Ply Embossed, 6X10</t>
  </si>
  <si>
    <t>Uno Z-Fold Tissue 150's(24X150)210mm X210mm</t>
  </si>
  <si>
    <t>Uno C-Fold Tissue 150's(24X150)240mm X210mm</t>
  </si>
  <si>
    <t>UNO - Plus Maxi rolls, 350m - 1x6 rolls-Embossed</t>
  </si>
  <si>
    <t>REZA HYGIENE AUTO CUT MAXI ROLL 150 MTR (1X6)</t>
  </si>
  <si>
    <t>ABUDAWOOD ATC AUTO CUT MAXI ROLL 150 MTR, 19CM, (1X6)</t>
  </si>
  <si>
    <t>UNO Clinical Rolls,24m,53cm(1X12ROLLS) - W/O PERPORATION</t>
  </si>
  <si>
    <t>Clinical Roll 20M, 52cm, 29.5 GSM, 1 PLY 1x12</t>
  </si>
  <si>
    <t>Elaf Table Napkins L=400 x W=400mm, 2PLY (20 X 50)</t>
  </si>
  <si>
    <t>Tamimi Lamda Maxi Roll size L = 300m X W = 220m, Packing (1X6)</t>
  </si>
  <si>
    <t>Tamimi Lamda Kitchen Towel - 100 Sheets L=220m X W=280m, Packing (8X3)</t>
  </si>
  <si>
    <t>SHIFTY Table Napkins 240x240mm, 2PLY 100 sheets X 40 packs</t>
  </si>
  <si>
    <t>LULU Kitchen Towels 23cm x 26cm,150's, 12x1 Rolls</t>
  </si>
  <si>
    <t>LULU Kitchen Towels 22cm x 23cm, 70's, 12x2 Rolls</t>
  </si>
  <si>
    <t>LULU Maxi Roll 150M x 190cm, 2Ply, Packing (1X6)</t>
  </si>
  <si>
    <t>LULU Maxi Roll 150M x 190cm, 2Ply Embossed, Packing (1X6)</t>
  </si>
  <si>
    <t>LULU Maxi Roll 300M x 190cm, 1Ply Embossed, Packing (1x6)</t>
  </si>
  <si>
    <t>LULU Maxi Roll 175M x 190cm, 1Ply Embossed, Packing (1X6)</t>
  </si>
  <si>
    <t>LULU Maxi Roll 500 sheets, 2 Ply Embossed, 19 cm, Packing (1X6)</t>
  </si>
  <si>
    <t>UNO Plus Mini Facial Tissue - 130 Sheets</t>
  </si>
  <si>
    <t>KUNAFA SWEET FACIAL TISSUE 100'S</t>
  </si>
  <si>
    <t>TAMIMI STYLISH FACIAL TISSUE 150's 4x6 - 21x21 cms</t>
  </si>
  <si>
    <t>Millennium Facial Tissue 100 sheets 170x180mm  (6 bundles x 6 boxes)</t>
  </si>
  <si>
    <t>SRACO FACIAL TISSUES - 100 SHEETS, 36 BOXES</t>
  </si>
  <si>
    <t>Tamimi Lamda Facial Tissue 80 Sheet, L210m X 180m, Packing (6X6)</t>
  </si>
  <si>
    <t>Tamimi Lamda Facial Tissue Soft Pack 180 Sheet, L210m X 175m, Packing (5 X (1X10))</t>
  </si>
  <si>
    <t>Lulu Arabic Calligraphy Hard-pack Facial Tissue 150s, 2PLY, 6 x 5packs, 21x19cm</t>
  </si>
  <si>
    <t>Lulu Hard-pack Facial Tissue 100s, 2PLY, 21x19cm, 6x6</t>
  </si>
  <si>
    <t>Lulu Hard-pack Facial Tissue 150s, 2PLY, 21x19cm, 6x5</t>
  </si>
  <si>
    <t>Lulu Hard-pack Facial Tissue 200s, 2PLY, 21x19cm, 6x4</t>
  </si>
  <si>
    <t>Lulu Soft Pack Facial Tissue 200s, 2PLY, 21x18cm, 4x10</t>
  </si>
  <si>
    <t>PANDA Facial Tissue 150 Sheets, L210m X 180m, 2 PLY (5X8)</t>
  </si>
  <si>
    <t>10804D</t>
  </si>
  <si>
    <t>Under Pad 60cm X 75cm (100 pieces)</t>
  </si>
  <si>
    <t>NON BRANDED Toilet Tissue1 180 sheets, 12x4 ROLLS</t>
  </si>
  <si>
    <t>Farhaty bags with free Samples - Packing (1 X 30)</t>
  </si>
  <si>
    <t>20121R</t>
  </si>
  <si>
    <t>BabyJoy Healthy Skin Wet Wipes, 20 Wipes (24 X 20)</t>
  </si>
  <si>
    <t>1014E</t>
  </si>
  <si>
    <t>UNO Face Mask Gift Box English Design 24 x ((2x10)+(2x10))</t>
  </si>
  <si>
    <t>1014A</t>
  </si>
  <si>
    <t>UNO Face Mask Gift Box Arabic Design 24 x ((2x10)+(2x10))</t>
  </si>
  <si>
    <t>Babyjoy Sensitive Skin Wet Wipes , Jumbo Box</t>
  </si>
  <si>
    <t>IMDADAT AL DHIYAFAH TRD. EST.Maxi roll, (1X6)</t>
  </si>
  <si>
    <t>BabyJoy Culotte Giant, Large Unisex 3x68</t>
  </si>
  <si>
    <t>48136P</t>
  </si>
  <si>
    <t>BabyJoy Culotte Large Giant Box For Saving 1x(2x68)</t>
  </si>
  <si>
    <t>BabyJoy Culotte Giant, Junior Unisex 3x56</t>
  </si>
  <si>
    <t>48146P</t>
  </si>
  <si>
    <t>BabyJoy Culotte Junior Giant Box For Saving 1x(2x56)</t>
  </si>
  <si>
    <t>BabyJoy Culotte Jumbo, Large Unisex 3x44</t>
  </si>
  <si>
    <t>Bulk - Uno Plus Anti-Bacterial Wet Wipes (144 X  10)- (Tissue Size : 150 X 190 mm, 40 GSM</t>
  </si>
  <si>
    <t>BabyJoy Culotte Jumbo, Junior Unisex 3x36</t>
  </si>
  <si>
    <t>BabyJoy Culotte Junior Jumbo Pack 4x36</t>
  </si>
  <si>
    <t>BabyJoy Pants Size 5 Junior free sample (2pcs) GCC pack (50x2)</t>
  </si>
  <si>
    <t>BABYJOY CULOTTE UNISEX XXL (SAMPLE) (1X100)</t>
  </si>
  <si>
    <t>46453P</t>
  </si>
  <si>
    <t>BabyJoy Culotte Jumbo Box, XXL 1x(2x32)</t>
  </si>
  <si>
    <t>Babyjoy Culotte Jumbo, Junior XXL Unisex (3 X 32)</t>
  </si>
  <si>
    <t>BabyJoy Culotte XXL Jumbo Pack 4x32</t>
  </si>
  <si>
    <t>Bulk - Uno Plus Anti-Bacterial Wet Wipes (48 x 20) (Tissue Size : 150 X 190 mm, 40 GSM)</t>
  </si>
  <si>
    <t>BabyJoy Culotte Saving, Large Unisex 6x11</t>
  </si>
  <si>
    <t>BabyJoy Culotte Saving, Junior Unisex 6x9</t>
  </si>
  <si>
    <t>BabyJoy Culotte Saving, Junior XXL Unisex 6x8</t>
  </si>
  <si>
    <t>BabyJoy Culotte Mega, Medium Unisex 3x60</t>
  </si>
  <si>
    <t>BabyJoy Culotte Mega, Large Unisex 3x56</t>
  </si>
  <si>
    <t>BabyJoy Culotte Mega, Junior Unisex 3x44</t>
  </si>
  <si>
    <t>45953P</t>
  </si>
  <si>
    <t>BabyJoy Culotte Mega, Junior XXL Unisex  3x40</t>
  </si>
  <si>
    <t>45322P</t>
  </si>
  <si>
    <t>Babyjoy Olive Pants Medium Mega Box (2 x 54)</t>
  </si>
  <si>
    <t>45332P</t>
  </si>
  <si>
    <t>Babyjoy Olive Pants Large Mega Box (2 x 48)</t>
  </si>
  <si>
    <t>45342P</t>
  </si>
  <si>
    <t>Babyjoy Olive Pants Junior Mega Box (2 x 40)</t>
  </si>
  <si>
    <t>45352P</t>
  </si>
  <si>
    <t>Babyjoy Olive Pants XXL Mega Box (2 x 32)</t>
  </si>
  <si>
    <t>BabyJoy Healthy Skin, Giant Pack, Small  3x90</t>
  </si>
  <si>
    <t>Babyjoy Compressed Diaper, Gaint Pack, Medium 6-12kg 3X84</t>
  </si>
  <si>
    <t>BabyJoy Compressed Diaper BIO  Giant Pack Medium 6-12 kg 3X84</t>
  </si>
  <si>
    <t>Babyjoy Compressed Diaper, Gaint Pack, Large 10-18kg 3x74</t>
  </si>
  <si>
    <t>BabyJoy Compressed Diaper BIO Giant Pack Large 10-18 kg 3X74</t>
  </si>
  <si>
    <t>Babyjoy Compressed Diaper, Gaint Pack,  Large+ 12-21kg 3X70</t>
  </si>
  <si>
    <t>BabyJoy Compressed Diaper BIO Giant Pack Large 12-21 kg 3X70</t>
  </si>
  <si>
    <t>Bulk - Uno Plus Anti-Bacterial Wet Wipes (18 x 50) - (Tissue Size : 200 X 170 mm, 45 GSM)</t>
  </si>
  <si>
    <t>Babyjoy Compressed Diaper,Giant Pack,Junior 14-25 kg 3x66</t>
  </si>
  <si>
    <t>BabyJoy Compressed Diaper BIO Giant Pack junior 14-25 kg 3X66</t>
  </si>
  <si>
    <t>Babyjoy Compressed Diaper, Gaint Pack, Junior XXL 16+ kg 3X46</t>
  </si>
  <si>
    <t>BabyJoy Compressed Diaper BIO Giant Pack Junior XXL 16+ kg 3X46</t>
  </si>
  <si>
    <t>BabyJoy Compressed Diaper, Jumbo Pack, Newborn up to 4kg 3X68</t>
  </si>
  <si>
    <t>BabyJoy Compressed Diaper, Jumbo BoX, Newborn up to 4kg 1X(2X68)</t>
  </si>
  <si>
    <t>Babyjoy Compressed Diaper,Jumbo Box,Small 3.5-7kg (2x68)</t>
  </si>
  <si>
    <t>BabyJoy Compressed Diaper, Jumbo BoX Small 3.5-7kg 1X(2X68)</t>
  </si>
  <si>
    <t>Babyjoy Compressed Diaper BIO Jumbo Pack Small 3.5-7kg 3X68</t>
  </si>
  <si>
    <t>BabyJoy Compressed Diaper, Jumbo Pack, Medium 6-12kg 3X52</t>
  </si>
  <si>
    <t>Babyjoy Compressed Diaper BIO Jumbo Pack Medium 6-12kg 3X52</t>
  </si>
  <si>
    <t>BabyJoy Compressed Diaper, Jumbo Pack, Large 10-18kg 3X48</t>
  </si>
  <si>
    <t>Babyjoy Compressed Diaper BIO Jumbo Pack Large 10-18kg 3X48</t>
  </si>
  <si>
    <t>BabyJoy Compressed Diaper, Jumbo Box, Junior 14-25kg 1X(2X40)</t>
  </si>
  <si>
    <t>BabyJoy Compressed Diaper, Jumbo Pack, Junior 14-25kg 3X40</t>
  </si>
  <si>
    <t>Babyjoy Compressed Diaper BIO Jumbo Pack Junior 14-25kg 3X40</t>
  </si>
  <si>
    <t>BabyJoy Compressed Diaper, Jumbo Box, Junior XXL 16+ kg 1X(2X30)</t>
  </si>
  <si>
    <t>Babyjoy Compressed Diaper,Saving Pack,New Born up to 4kg((8 x (13+3))</t>
  </si>
  <si>
    <t>Felicitas Sample - Babyjoy Compressed Diaper,Saving Pack,New Born- (8 x 16)</t>
  </si>
  <si>
    <t>BabyJoy Compressed Diaper BIO, Saving Pack, New Born up to 4kg  8X16</t>
  </si>
  <si>
    <t>Babyjoy Compressed Diaper,Saving Pack, Small 3.5-7kg 8X15</t>
  </si>
  <si>
    <t>BabyJoy Saving Pack Large 8X11</t>
  </si>
  <si>
    <t>BabyJoy Compressed Diaper BIO, Saving Pack, Junior 14- 25kg 8X9</t>
  </si>
  <si>
    <t>BabyJoy Compressed Diaper BIO, Saving Pack, Junior XXL ; 16+ kg  8X7</t>
  </si>
  <si>
    <t>BABYJOY SAVING PACK  XXL 8 X 7</t>
  </si>
  <si>
    <t>Babyjoy Compressed Diaper, Value Pack, Newborn up to 4kg 4x44</t>
  </si>
  <si>
    <t>BabyJoy Healthy Skin, Value Pack, Newborn 4x31</t>
  </si>
  <si>
    <t>Babyjoy Compressed Diaper,Value Pack,Small 3.5-7kg 4x44</t>
  </si>
  <si>
    <t>BabyJoy Healthy Skin, Value Pack, Small 4x30</t>
  </si>
  <si>
    <t>Babyjoy Compressed Diaper, Value Pack, Medium 6-12kg 4x34</t>
  </si>
  <si>
    <t>Babyjoy Compressed Diaper, Value Pack, Large 10-18kg 4x32</t>
  </si>
  <si>
    <t>BabyJoy Healthy Skin, Value Pack, Large  4x22</t>
  </si>
  <si>
    <t>Babyjoy Compressed Diaper, Value Pack, Large+ 12-21kg 4X29</t>
  </si>
  <si>
    <t>Babyjoy Compressed Diaper, Value Pack, Junior 14-25kg 4x27</t>
  </si>
  <si>
    <t>BabyJoy Healthy Skin, Value Pack, Junior  4x20</t>
  </si>
  <si>
    <t>Babyjoy Compressed Diaper, Value Pack, Junior XXL 16+ kg 4X19</t>
  </si>
  <si>
    <t>BabyJoy Healthy Skin, Value Pack, XXL 4x16</t>
  </si>
  <si>
    <t>Farhaty bags with free Samples - Packing (1 X 20)</t>
  </si>
  <si>
    <t>BabyJoy Olive Newborn Free Sample Gift Pack ( 5 x 40 )</t>
  </si>
  <si>
    <t>BabyJoy Olive Newborn Hospital Sample Pack (10X10)</t>
  </si>
  <si>
    <t>Babyjoy Compressed - Small Size Sample (1x100)</t>
  </si>
  <si>
    <t>BabyJoy Olive Medium Free Sample Pack ( 5 x 40 )</t>
  </si>
  <si>
    <t>BabyJoy Olive Large Free Sample Pack ( 5 x 40 )</t>
  </si>
  <si>
    <t>BabyJoy Olive Junior Free Sample Pack ( 5 x 30 )</t>
  </si>
  <si>
    <t>BabyJoy Olive XXL Free Sample Pack ( 5 x 30 )</t>
  </si>
  <si>
    <t>Babyjoy Compressed Diaper, Mega Pack, Newborn up to 4kg 3x84</t>
  </si>
  <si>
    <t>BabyJoy Healthy Skin, Mega Pack, Newborn 3x72</t>
  </si>
  <si>
    <t>BabyJoy Healthy Skin Mega Box New Born up to 4kg 1x(2x72)</t>
  </si>
  <si>
    <t>Babyjoy Compressed Diaper, Mega Pack, New Born up to 4kg - (3 X 84)</t>
  </si>
  <si>
    <t>BabyJoy Compressed Diaper, Mega BoX, Newborn up to 4kg 1X(2X84)</t>
  </si>
  <si>
    <t>Babyjoy Compressed Diaper, Mega Pack, Small 3.5-7kg 3x84</t>
  </si>
  <si>
    <t>BabyJoy Healthy Skin, Mega Pack, Small 3x68</t>
  </si>
  <si>
    <t>BabyJoy Healthy Skin Mega Box Small 3.5-7kg 1x(2x68)</t>
  </si>
  <si>
    <t>Babyjoy Compressed Diaper, Mega Pack, Medium 6-12kg 3x68</t>
  </si>
  <si>
    <t>Babyjoy Healthy skin, Mega Pack, Large (3 X 50)</t>
  </si>
  <si>
    <t>BabyJoy Healthy Skin Mega Box Large 10-180kg 1x(2x50)</t>
  </si>
  <si>
    <t>BabyJoy Compressed Diaper, Mega Pack, Large+ 12-21kg 3X56</t>
  </si>
  <si>
    <t>Babyjoy Compressed Diaper, Mega Pack, Junior 14-25kg 3x52</t>
  </si>
  <si>
    <t>Babyjoy Compressed Diaper, Mega Pack, Junior XXL 16+ kg 3x38</t>
  </si>
  <si>
    <t>BabyJoy Healthy Skin, Mega Pack, XXL 3x34</t>
  </si>
  <si>
    <t>Babyjoy Olive Newborn Mega Box (2 x 72)</t>
  </si>
  <si>
    <t>Babyjoy Olive Small Mega Box (2 x 68)</t>
  </si>
  <si>
    <t>Babyjoy Olive Medium Mega Box (2 x 56)</t>
  </si>
  <si>
    <t>Babyjoy Olive Junior XXL Mega Box (2 x 34)</t>
  </si>
  <si>
    <t>Baby Proof Private Label Medium 88 pcs. (3 X 88)</t>
  </si>
  <si>
    <t>Baby Proof Private Label Large 76 pcs. (3 X 76)</t>
  </si>
  <si>
    <t>Baby Proof Private Label Medium 18 pcs. (8 X 18)</t>
  </si>
  <si>
    <t>Baby Proof Private Label Large 16 pcs. (8 X 16)</t>
  </si>
  <si>
    <t>LIFREE TAPE MEDIUM (ONE PIECE) SAMPLES 1X50</t>
  </si>
  <si>
    <t>Lifree Adult Diaper Tape Mega pack Large Size (2X32)</t>
  </si>
  <si>
    <t>50501S</t>
  </si>
  <si>
    <t>SOFY FEMININE NAPKIN ANTI-BACTERIAL SAMPLE JACKET (2X100)</t>
  </si>
  <si>
    <t>50503S</t>
  </si>
  <si>
    <t>SOFY FEMININE NAPKIN ANTI-BACTERIAL SAMPLE JACKET (4X100)</t>
  </si>
  <si>
    <t>52311P</t>
  </si>
  <si>
    <t>Sofy Maxi Compressed BIO (soft &amp; Secure) Regular (3x50)</t>
  </si>
  <si>
    <t>ABUDAWOOD T-TORK 150M, 750 SHEETS (2X6)</t>
  </si>
  <si>
    <t>UNO C-FOLD TOWEL (24 Packs x 150 sheets), 24cmx21cm, 1 PLY</t>
  </si>
  <si>
    <t>Non Branded Auto Cut Maxi Roll (1X6)</t>
  </si>
  <si>
    <t>ABUDAWOOD ATC AUTO CUT MAXI ROLL 275 MTR, 20CM, (1X6)</t>
  </si>
  <si>
    <t>UNO PLUS Clinical Rolls,20m,53cm(1X12ROLLS)</t>
  </si>
  <si>
    <t>UNO Plus Clinical Roll, 2m perforation - 52cm x 24m</t>
  </si>
  <si>
    <t>NON-BRANDED Clinical rolls,   50cmx30m.</t>
  </si>
  <si>
    <t>AL DAHIYA KITCHEN TOWEL 40 SHEET 2 X 12 ROLL</t>
  </si>
  <si>
    <t>LULU Maxi Roll 175M x 190cm, 1Ply Embossed, Packing (3X2)</t>
  </si>
  <si>
    <t>ABUDAWOOD T-TORK 115M, 575 SHEETS (2X6)</t>
  </si>
  <si>
    <t>WHITE BOX FACIAL TISSUE 170X180MM - 14GSM, 2 FLY, 90 SHEETS, 1X36 PACKS</t>
  </si>
  <si>
    <t>Al Jomaih Facial Tissue 50 sheets 210x210mm (1 x 36)</t>
  </si>
  <si>
    <t>AL DAHIYA FACIAL TISSUE 100 SHEETS (6 X (6+1))</t>
  </si>
  <si>
    <t>7040W</t>
  </si>
  <si>
    <t>FACIAL TISSUE WHITE BOX 36X100</t>
  </si>
  <si>
    <t>AL FAHAD Facial Tissue 100 Sheets, L210m X 180m, 13.5GSM, 2 PLY (1X36)</t>
  </si>
  <si>
    <t>PRIMO SOFT PACK Facial Tissue 100 sheets, 6x6</t>
  </si>
  <si>
    <t>PRIMO Soft Pack Facial Tissue 180 Sheet, L210m X 175m, 10x5</t>
  </si>
  <si>
    <t>10802D</t>
  </si>
  <si>
    <t>Under Pad 60cm X 90cm (150 pieces)</t>
  </si>
  <si>
    <t>10806D</t>
  </si>
  <si>
    <t>UNO Under Pad 60cm X 90cm</t>
  </si>
  <si>
    <t>45156PJ</t>
  </si>
  <si>
    <t>Sofy Pantyliner, Olive Unscented, Regular (24 X 40) (Bulk), Ref: PL-MLW-US 40 (SAU) W#3612775</t>
  </si>
  <si>
    <t>52504S</t>
  </si>
  <si>
    <t>Sofy Night Comfort - Sample (2 X 100)</t>
  </si>
  <si>
    <t>52213R</t>
  </si>
  <si>
    <t>Sofy Night Comfort, Pad, Slim 35cm (6x18)</t>
  </si>
  <si>
    <t>52113R</t>
  </si>
  <si>
    <t>Sofy Night Comfort, Pad, Slim 35cm (12x8)</t>
  </si>
  <si>
    <t>NON BRANDED AUTO CUT,   21x150m.  21gsm 2PLY WSSP</t>
  </si>
  <si>
    <t>BABYJOY SENSITIVE SKIN WET WIPES – SAMPLE PACK (10 PIECES)</t>
  </si>
  <si>
    <t>Teemo Baby Diapers, Newborn, Reg. (24x6)</t>
  </si>
  <si>
    <t>Teemo Baby Diapers, Small, Reg. (24x6)</t>
  </si>
  <si>
    <t>9001B</t>
  </si>
  <si>
    <t>Al-Nakheel Table Cover, D2W, 10 Micron, 100x100CM, 80Sheets/Roll, 10Rolls/Carton</t>
  </si>
  <si>
    <t>BABYJOY HEALTHY SKIN WET WIPES, TRAVEL PACK BUNDLE OF 12 (6 X 20)</t>
  </si>
  <si>
    <t>Lifree Clean bed Underpad  2X20</t>
  </si>
  <si>
    <t>Lifree Clean bed Underpad  4X10</t>
  </si>
  <si>
    <t>Babyjoy Thick Wet Wipes Scented 40 wipes (12 X 40)</t>
  </si>
  <si>
    <t>1013S</t>
  </si>
  <si>
    <t>Uno Plus Face Mask Regular Size Two Piece Sample (80 Packs x 2 Pcs)</t>
  </si>
  <si>
    <t>Face Mask Uno Plus Regular 7 ((2 x (10x7))</t>
  </si>
  <si>
    <t>BabyJoy Compressed Diaper BIO Mega BoX New Born Up to 4kg 1X(2X84)</t>
  </si>
  <si>
    <t>BABY JOY SAVING PACK SMALL - 8X15</t>
  </si>
  <si>
    <t>BabyJoy Saving Pack Medium 8X12</t>
  </si>
  <si>
    <t>Teemo Baby Diapers, Large, Reg. (24x6)</t>
  </si>
  <si>
    <t>Teemo Baby Diapers, Junior, Reg. (24x6)</t>
  </si>
  <si>
    <t>Teemo Baby Diapers, JXXL, Regular (24x6)</t>
  </si>
  <si>
    <t>Babyjoy Economy Pack Junior XXL 4 X 30</t>
  </si>
  <si>
    <t>AL DAHIYA FACIAL TISSUE 150 SHEETS (6 X (4+1))</t>
  </si>
  <si>
    <t>AL DAHIYA KITCHEN TOWEL 100 SHEET 4 X 3 ROLL</t>
  </si>
  <si>
    <t>9003B</t>
  </si>
  <si>
    <t>ELEGANCE Table Cover, D2W, 20 Micron, 110X85CM, 25Sheets/Roll, 10Rolls/Carton</t>
  </si>
  <si>
    <t>UNO Plus Toilet Tissue1 10cm x 10cm - 90 sheets</t>
  </si>
  <si>
    <t>43156PJR</t>
  </si>
  <si>
    <t>BabyJoy Culotte XXL Saving Pack (6 x 8)</t>
  </si>
  <si>
    <t>Uno Clinical Roll 24M 52cm x 24M PERFORATED</t>
  </si>
  <si>
    <t>51011B</t>
  </si>
  <si>
    <t>Sofy Soft &amp; Secure, Pad, Maxi 23cm, Regular, unfolded (4x40)</t>
  </si>
  <si>
    <t>Teemo Diaper Small Size Saving Pack ( 8 x 17)</t>
  </si>
  <si>
    <t>Baby joy sensitive wipes-48 pieces 6X(3x48)</t>
  </si>
  <si>
    <t>BABY JOY WET WIPES BUNDLE PACK 6X(3X50)</t>
  </si>
  <si>
    <t>Lifree Adult Care Tape Small (6X18)</t>
  </si>
  <si>
    <t>Lifree Adult Diaper Tape Medium (6X15)</t>
  </si>
  <si>
    <t>Lifree Adult Diaper Tape Large (6X12)</t>
  </si>
  <si>
    <t>10802H</t>
  </si>
  <si>
    <t>BabyJoy Culotte Medium Jumbo Pack 4x48</t>
  </si>
  <si>
    <t>6901S</t>
  </si>
  <si>
    <t>Maxi rolls, Value- 19.0cm x 350m.-Plain 1X6</t>
  </si>
  <si>
    <t>UNO Plus Kitchen Towel, 23cm x 20cm - 36 sheets</t>
  </si>
  <si>
    <t>10742C</t>
  </si>
  <si>
    <t>Teemo Diaper Medium Size Saving Pack ( 8 x 14)</t>
  </si>
  <si>
    <t>Sofy Slim (Gentle to Skin) BIO 23cm (12x10)</t>
  </si>
  <si>
    <t>Sofy Slim (Gentle to Skin) BIO 23cm (6x30)</t>
  </si>
  <si>
    <t>45156PJR</t>
  </si>
  <si>
    <t>BabyJoy Culotte XXL Mega Pack (3 x 40)</t>
  </si>
  <si>
    <t>20181R</t>
  </si>
  <si>
    <t>BabyJoy Healthy Skin Wet Wipes, 80 Wipes (12 X 80)</t>
  </si>
  <si>
    <t>20420R</t>
  </si>
  <si>
    <t>BabyJoy Sensitive Skin Wet Wipes, 76 Wipes (12 X 76)</t>
  </si>
  <si>
    <t>46156PJ</t>
  </si>
  <si>
    <t>BabyJoy Culotte XXL Jumbo Box 1x(2x32)</t>
  </si>
  <si>
    <t>Sofy Slim anti-bacteria 29cm 28pcs  (6x28)</t>
  </si>
  <si>
    <t>BabyJoy Culotte Junior Giant Pack 3x56</t>
  </si>
  <si>
    <t>Sofy Pantyliner, Olive, Regular (5X80)</t>
  </si>
  <si>
    <t>17331R</t>
  </si>
  <si>
    <t>Lifree High Absorbency Adult Diaper Culotte, Jumbo, Small (2x22) - (3 Cups)</t>
  </si>
  <si>
    <t>17431R</t>
  </si>
  <si>
    <t>Lifree Super Absorbency Adult Diaper Culotte, Jumbo, Small (2X20) - (6 Cups)</t>
  </si>
  <si>
    <t>Lifree culotte Mega pack Medium (2X40) - (3 Cups)</t>
  </si>
  <si>
    <t>Lifree Adult Care Tape XLarge Pack (4X9)</t>
  </si>
  <si>
    <t>17131R</t>
  </si>
  <si>
    <t>Lifree High Absorbency Adult Diapers Culotte Small (4X11) - (3 Cups)</t>
  </si>
  <si>
    <t>BabyJoy Culotte Large Jumbo Pack 3x44</t>
  </si>
  <si>
    <t>Sofy Slim Anti Bacteria BIO 29cm 10 pcs (12x10)</t>
  </si>
  <si>
    <t>Babyjoy Olive Medium Free Sample Pack (80 x 2)</t>
  </si>
  <si>
    <t>Babyjoy Olive Large Free Sample Pack (50 x 2)</t>
  </si>
  <si>
    <t>Babyjoy Olive Junior Free Sample Pack (50 x 2)</t>
  </si>
  <si>
    <t>Babyjoy Olive XXL Free Sample Pack (50 x 2)</t>
  </si>
  <si>
    <t>BabyJoy Compressed Diaper BIO Mega BoX Junior XXL 16+ kg 1X(2X38)</t>
  </si>
  <si>
    <t>BabyJoy Culotte Large Saving Pack 6x11</t>
  </si>
  <si>
    <t>BabyJoy Culotte Large Giant Pack 3x68</t>
  </si>
  <si>
    <t>Babyjoy Culotte Junior XXXL Mega Pack 3x34</t>
  </si>
  <si>
    <t>Babyjoy Culotte 4XL Mega Pack Packing (3X26)</t>
  </si>
  <si>
    <t>Babyjoy Olive Small Giant Pack (3 x 90)</t>
  </si>
  <si>
    <t>UNO  Baby Puer Water Wipes. Mega pack. 60 wipes, 3 x (4 x 60)</t>
  </si>
  <si>
    <t>UNO Plus Pure Water Wipes. Family Pack, 60 wipes, 4 x (3 x 60)</t>
  </si>
  <si>
    <t>UNO Kitchen towel , 40 sheets , 23cm  (6 X 4)</t>
  </si>
  <si>
    <t>UNO Plus Table Napkins, Pink - 50 sheets</t>
  </si>
  <si>
    <t>45146P</t>
  </si>
  <si>
    <t>Teemo Baby Diapers Newborn Mega Pack ( 3 x 76)</t>
  </si>
  <si>
    <t>Teemo Diapers Small Size Mega Pack ( 3 x 72)</t>
  </si>
  <si>
    <t>BabyJoy Compressed Small Free Sample (2pcs) GCC Pack (50 x 2)</t>
  </si>
  <si>
    <t>BabyJoy Pants Size 4 Large free sample (2pcs) GCC pack (50x2)</t>
  </si>
  <si>
    <t>9002B</t>
  </si>
  <si>
    <t>UNO Table Cover, D2W, 20 Micron, 110X85CM, 20Sheets/Roll, 10Rolls/Carton</t>
  </si>
  <si>
    <t>Lifree Adult Care Tape XLarge (6X9)</t>
  </si>
  <si>
    <t>BabyJoy Compressed Diaper BIO Mega BoX Large 10-18 kg 1X(2X60)</t>
  </si>
  <si>
    <t>UNO Plus Toilet Tissue, 11cm x 10cm - 220 sheets</t>
  </si>
  <si>
    <t>UNO Plus Table Napkins - 50 sheets</t>
  </si>
  <si>
    <t>Lifree Adult Diaper Tape Large size (4X12)</t>
  </si>
  <si>
    <t>20181A</t>
  </si>
  <si>
    <t>Sofy Panty Liner (Scented) (5x80)</t>
  </si>
  <si>
    <t>17451R</t>
  </si>
  <si>
    <t>Lifree Super Absorbency Adult Diaper Culotte, Jumbo, Medium (2X18) - (6 Cups)</t>
  </si>
  <si>
    <t>UNO Baby Pure Water Wipes 28 wipes, 24 x 28</t>
  </si>
  <si>
    <t>20141A</t>
  </si>
  <si>
    <t>UNO Plus Kitchen Towel, 23cm x 20cm - 40 sheets</t>
  </si>
  <si>
    <t>Glance Facial Tissue - 90 sheets</t>
  </si>
  <si>
    <t>Sofy Pantyliner Scented Bulk, 40 pcsX24 packs/Ctn, Ref:PL-SLW-S (CF) 40 (SA) W#0125505.</t>
  </si>
  <si>
    <t>Sofy Pantyliner, Olive, Regular (8x40)</t>
  </si>
  <si>
    <t>Bulk - Babyjoy Culotte Jumbo Pack 4XL Packing (3X26) - (3609276 - POKO Pants (B) XXXL 26 (SAU) W)</t>
  </si>
  <si>
    <t>BabyJoy Culotte Junior XXL Giant Pack 3x50</t>
  </si>
  <si>
    <t>Babyjoy Culotte XXXL Giant Pack 3x42</t>
  </si>
  <si>
    <t>Babyjoy Culotte Jumbo Pack 4XL Giant Pack Packing (3X32)</t>
  </si>
  <si>
    <t>20410R</t>
  </si>
  <si>
    <t>BabyJoy Sensitive Skin Wet Wipes, 48 Wipes (18 X 48)</t>
  </si>
  <si>
    <t>BabyJoy Compressed Junior Giant Box 1x(2X66)</t>
  </si>
  <si>
    <t>BabyJoy Compressed XXL Giant Box 1x(2X46)</t>
  </si>
  <si>
    <t>BabyJoy Compressed Large+ Giant Box 1x(2x70)</t>
  </si>
  <si>
    <t>Glance Toilet Tissue, 11cm x 10cm - 170 sheets</t>
  </si>
  <si>
    <t>BABY JOY MEGA PACK - MEDIUM -4X46</t>
  </si>
  <si>
    <t>BabyJoy Culotte Medium Jumbo Pack 3x48</t>
  </si>
  <si>
    <t>Teemo Diaper Large Size Saving Pack ( 8 x 13)</t>
  </si>
  <si>
    <t>Teemo Diaper Junior Size Saving Pack ( 8 x 12)</t>
  </si>
  <si>
    <t>UNO Plus Kitchen Towel, 23cm x 21cm - 45 sheets</t>
  </si>
  <si>
    <t>UNO Baby Pure Water Wipes 60 wipes, 12 x 60</t>
  </si>
  <si>
    <t>BABY JOY MEGA PACK - LARGE  -4X42</t>
  </si>
  <si>
    <t>Babyjoy Healthy Skin BIO, Giant Pack, New Born - (3x92)</t>
  </si>
  <si>
    <t>BabyJoy Compressed Newborn Giant Box 1x(4X54)</t>
  </si>
  <si>
    <t>BabyJoy Compressed Small Giant Box 1x(4X54)</t>
  </si>
  <si>
    <t>BabyJoy Compressed Medium Giant Box 1x(2X84)</t>
  </si>
  <si>
    <t>BabyJoy Compressed Large Giant Box 1x(2x74)</t>
  </si>
  <si>
    <t>Sofy Slim Anti Bacteria BIO 29cm 52 pcs (3x52)</t>
  </si>
  <si>
    <t>58322P</t>
  </si>
  <si>
    <t>Sofy Panty Liner (Unscented) Clean &amp; Pure 120 pcs 2+1 (4x120)</t>
  </si>
  <si>
    <t>UNO Plus Clinical Roll - 53cm x 60m</t>
  </si>
  <si>
    <t>Babyjoy Olive Newborn Giant Pack (3 x 92)</t>
  </si>
  <si>
    <t>10741C</t>
  </si>
  <si>
    <t>5016GL</t>
  </si>
  <si>
    <t>Glance Toilet Tissue, 11cm x 10cm - 280 sheets</t>
  </si>
  <si>
    <t>Face Mask Uno Plus Small 10 ((2 x (10x10))</t>
  </si>
  <si>
    <t>Face Mask Uno Plus Regular 10 ((2 x (10x10))</t>
  </si>
  <si>
    <t>Babyjoy Olive Small Mega Pack (3 x 68)</t>
  </si>
  <si>
    <t>50507S</t>
  </si>
  <si>
    <t>Sofy Olive Free Sample, Large 29cm (100 x 4)</t>
  </si>
  <si>
    <t>205050A</t>
  </si>
  <si>
    <t>Uno Plus Anti-Bacterial Wet Wipes 50 wipes (18 X 50)</t>
  </si>
  <si>
    <t>45156P</t>
  </si>
  <si>
    <t>UNO Plus Kitchen Towel, 28cm x 21cm - 45 sheets</t>
  </si>
  <si>
    <t>UNO  KTowels - 28cm x 20cm,  45 sheets (12x2)  16g</t>
  </si>
  <si>
    <t>Uno Plus Table Napkins, Green - 50 Sheets</t>
  </si>
  <si>
    <t>Babyjoy Olive Medium Saving Pack (8 x 11)</t>
  </si>
  <si>
    <t>Babyjoy Olive Junior Saving Pack (8 x 8)</t>
  </si>
  <si>
    <t>Babyjoy Olive XXL Saving Pack (8 x 7)</t>
  </si>
  <si>
    <t>6906N</t>
  </si>
  <si>
    <t>UNO Plus Maxi Roll - 250m (200m + 50m)</t>
  </si>
  <si>
    <t>BabyJoy Culotte Medium Mega Pack 3x60</t>
  </si>
  <si>
    <t>BabyJoy Culotte Large Mega Pack 3x56</t>
  </si>
  <si>
    <t>48156P</t>
  </si>
  <si>
    <t>BabyJoy Culotte Junior XXL Giant Box for Saving 1X(2x50)</t>
  </si>
  <si>
    <t>Sofy Feminine Napkin, Olive, Regular 23cm (12*10)</t>
  </si>
  <si>
    <t>20420A</t>
  </si>
  <si>
    <t>Babyjoy Sensitive Skin Wet Wipes, 76 wipes  (12 X 76)</t>
  </si>
  <si>
    <t>Babyjoy Olive Pants Medium Mega Pack (3 x 54)</t>
  </si>
  <si>
    <t>Teemo Diaper Medium Size Jumbo Pack ( 4 x 34)</t>
  </si>
  <si>
    <t>Teemo Diaper Junior Size Jumbo Pack ( 4 x 28)</t>
  </si>
  <si>
    <t>Teemo Baby Diapers  XXL Jumbo Pack (4 x 24)</t>
  </si>
  <si>
    <t>BabyJoy Compressed Diaper BIO Mega BoX Junior 14-25 kg 1X(2X52)</t>
  </si>
  <si>
    <t>Sofy Anti Bacterial Musk Large 29cm (12x10)</t>
  </si>
  <si>
    <t>Sofy Antibacterial Musk, Large 29cm, (6x28)</t>
  </si>
  <si>
    <t>52113N</t>
  </si>
  <si>
    <t>Sofy Fem.Nap.10 Pads Wings    Large   29cm</t>
  </si>
  <si>
    <t>Sofy F.N Slim10X16 Pads Wings  Large 29 cm</t>
  </si>
  <si>
    <t>Tamimi Kitchen Towel - 55 Sheets 3 Ply 240mm X 280mm, Packing (2X12rolls)</t>
  </si>
  <si>
    <t>Teemo Diaper Large Size Jumbo Pack ( 4 x 32)</t>
  </si>
  <si>
    <t>UNO Plus Kitchen Towel. 28cm x 21cm - 40 sheets</t>
  </si>
  <si>
    <t>46126P</t>
  </si>
  <si>
    <t>BabyJoy Culotte Medium Jumbo Box 1x(2x48)</t>
  </si>
  <si>
    <t>Uno Plus Maxi Roll - 350m</t>
  </si>
  <si>
    <t>BabyJoy Compressed Large+ Jumbo Pack 3X44</t>
  </si>
  <si>
    <t>Babyjoy Economy Pack, Small  4 X 56</t>
  </si>
  <si>
    <t>Babyjoy Economy Pack Large  4 X 44</t>
  </si>
  <si>
    <t>Teemo Baby Diapers, Medium, Reg. (24x6)</t>
  </si>
  <si>
    <t>45136P</t>
  </si>
  <si>
    <t>Babyjoy Culotte Large Mega Box 1 x ( 2 x 56)</t>
  </si>
  <si>
    <t>Babyjoy Olive Large Mega Box (2 x 50)</t>
  </si>
  <si>
    <t>Babyjoy Olive Junior Mega Box (2 x 42)</t>
  </si>
  <si>
    <t>Sofy Slim (Gentle to Skin) BIO 29cm Large 50 + 6 (3x56)</t>
  </si>
  <si>
    <t>Babyjoy Economy Pack, Newborn 4 X 56</t>
  </si>
  <si>
    <t>Babyjoy Compressed 3XL, Jumbo BoX 1X(2X27)</t>
  </si>
  <si>
    <t>BabyJoy Compressed Newborn Mega Pack 3X84</t>
  </si>
  <si>
    <t>BabyJoy Compressed 3XL Giant Pack 3X42</t>
  </si>
  <si>
    <t>10743C</t>
  </si>
  <si>
    <t>10744C</t>
  </si>
  <si>
    <t>Sofy Soft &amp; Secure Maxi Compressed Large Size 30 pcs (6x30)</t>
  </si>
  <si>
    <t>UNO Plus Toilet Tissue, 10cm x 10cm - 90 sheets</t>
  </si>
  <si>
    <t>Sofy feminine Napkin, Olive, 32cm 6x(24+2)</t>
  </si>
  <si>
    <t>Babyjoy Economy Pack Medium 4 x 48</t>
  </si>
  <si>
    <t>46146P</t>
  </si>
  <si>
    <t>BabyJoy Culotte Junior Jumbo Box 1x(2x36)</t>
  </si>
  <si>
    <t>Teemo Diapers Medium Size Mega Pack ( 3 x 58)</t>
  </si>
  <si>
    <t>Teemo Diapers Junior Size Mega Pack (3 x 48)</t>
  </si>
  <si>
    <t>Teemo Baby Diapers  JXXL Mega Pack (3 x 40)</t>
  </si>
  <si>
    <t>BabyJoy Compressed Medium Jumbo Pack 3X52</t>
  </si>
  <si>
    <t>NINA, Maternity Pad (10x20)</t>
  </si>
  <si>
    <t>BabyJoy Saving Pack Junior  8X9</t>
  </si>
  <si>
    <t>BabyJoy Compressed Junior Jumbo Pack 3X40</t>
  </si>
  <si>
    <t>Babyjoy Olive Newborn Saving Pack (8 x 14)</t>
  </si>
  <si>
    <t>Sofy Slim (Gentle to Skin) BIO 29cm (12x10)</t>
  </si>
  <si>
    <t>Sofy Panty liner (Scented) (8x40)</t>
  </si>
  <si>
    <t>Sofy Panty Liner (Unscented) (5x80)</t>
  </si>
  <si>
    <t>58312P</t>
  </si>
  <si>
    <t>Sofy Clean &amp; Pure, liner, Fresh, Regular (4x120)</t>
  </si>
  <si>
    <t>20410A</t>
  </si>
  <si>
    <t>Babyjoy Sensitive Skin Wet Wipes 48wipes (18 X 48)</t>
  </si>
  <si>
    <t>20151A</t>
  </si>
  <si>
    <t>Sofy Feminine Napkin, Olive, Large 29cm (12*10)</t>
  </si>
  <si>
    <t>52213N</t>
  </si>
  <si>
    <t>Sofy Feminine Napkin, Olive, Regular 23cm(6x30)</t>
  </si>
  <si>
    <t>Babyjoy Olive Large Saving Pack (8 x 10)</t>
  </si>
  <si>
    <t>Babyjoy Olive Pants Large Mega Pack (3 x 48)</t>
  </si>
  <si>
    <t>Babyjoy Olive Pants Junior Mega Pack (3 x 40)</t>
  </si>
  <si>
    <t>Babyjoy Olive Junior Mega Pack (3 x 42)</t>
  </si>
  <si>
    <t>BabyJoy Compressed Small Jumbo Pack 3X68</t>
  </si>
  <si>
    <t>BabyJoy Compressed Diaper BIO Jumbo BoX Large+ 12-21kg 1X(2X44)</t>
  </si>
  <si>
    <t>20440R</t>
  </si>
  <si>
    <t>Babyjoy Sensitive Skin Wet Wipes, Mega Pack ((6 X (4X48))</t>
  </si>
  <si>
    <t>46136P</t>
  </si>
  <si>
    <t>BabyJoy Culotte Large Jumbo Box 1x(2x44)</t>
  </si>
  <si>
    <t>BabyJoy Compressed New Born Jumbo Pack 3X68</t>
  </si>
  <si>
    <t>Teemo Diaper Small Size Jumbo Pack ( 4 x 42)</t>
  </si>
  <si>
    <t>Teemo Diapers Large Size Mega Pack ( 3 x 54)</t>
  </si>
  <si>
    <t>BabyJoy Compressed Large+ Mega Pack 3X56</t>
  </si>
  <si>
    <t>BabyJoy Compressed Diaper BIO Mega BoX Large + 12-21 kg 1X(2X56)</t>
  </si>
  <si>
    <t>REZA  ZC-FOLD (20PACKS*200SHEET)</t>
  </si>
  <si>
    <t>UNO Plus Facial Tissue - 180 sheets</t>
  </si>
  <si>
    <t>51012B</t>
  </si>
  <si>
    <t>Sofy Soft &amp; Secure, Pad, Maxi 29cm, Large, unfolded (4x40)</t>
  </si>
  <si>
    <t>Sofy Slim (Gentle to Skin) BIO 29cm (6x30)</t>
  </si>
  <si>
    <t>20351R</t>
  </si>
  <si>
    <t>Babyjoy Healthy Skin Wet Wipes, Mega Pack (6 X (4x50)</t>
  </si>
  <si>
    <t>BabyJoy Compressed Large Jumbo Pack 3X48</t>
  </si>
  <si>
    <t>BabyJoy Compressed Large+ Giant Pack 3X70</t>
  </si>
  <si>
    <t>BabyJoy Compressed Junior XXL Giant Pack 3X46</t>
  </si>
  <si>
    <t>BabyJoy Culotte Junior Mega Pack 3x44</t>
  </si>
  <si>
    <t>BabyJoy Compressed Diaper BIO Jumbo BoX Newborn up to 4kg 1X(2X68)</t>
  </si>
  <si>
    <t>REZA AUTO CUT MAXI ROLL 150 MTR (1X6)</t>
  </si>
  <si>
    <t>BabyJoy Culotte Junior Jumbo Pack 3x36</t>
  </si>
  <si>
    <t>BabyJoy Compressed Small Mega Pack 3X84</t>
  </si>
  <si>
    <t>BabyJoy Compressed 3XL Mega Pack 3X34</t>
  </si>
  <si>
    <t>20430R</t>
  </si>
  <si>
    <t>Babyjoy Sensitive Skin Wet Wipes, Family Pack ((6 X (3X48))</t>
  </si>
  <si>
    <t>202512R</t>
  </si>
  <si>
    <t>Babyjoy Healthy Skin Wet Wipes Family Pack (6x (3x50)</t>
  </si>
  <si>
    <t>BabyJoy Compressed Diaper BIO Mega BoX Medium 6-12 kg 1X(2X68)</t>
  </si>
  <si>
    <t>BabyJoy Compressed Medium Saving Pack 8X12</t>
  </si>
  <si>
    <t>BabyJoy Compressed Large Saving Pack 8X11</t>
  </si>
  <si>
    <t>BabyJoy Compressed Large+ Saving Pack 8X10</t>
  </si>
  <si>
    <t>BabyJoy Compressed XXL Saving Pack 8X7</t>
  </si>
  <si>
    <t>Babyjoy Olive Small Saving Pack (8 x 13)</t>
  </si>
  <si>
    <t>BabyJoy Compressed Large+ Value Pack 4X29</t>
  </si>
  <si>
    <t>BabyJoy Compressed Diaper BIO Jumbo BoX  Small  3.5 - 7kg 1X(2X68)</t>
  </si>
  <si>
    <t>BabyJoy Compressed Diaper BIO Jumbo BoX  Medium 6-12kg 1X(2X52)</t>
  </si>
  <si>
    <t>BabyJoy Compressed Diaper BIO Jumbo BoX Large 10-18kg 1X(2X48)</t>
  </si>
  <si>
    <t>BabyJoy Compressed Diaper BIO Jumbo BoX  Junior 14-25kg 1X(2X40)</t>
  </si>
  <si>
    <t>BabyJoy Compressed Diaper BIO Jumbo BoX  Junior XXL 16+ kg 1X(2X30)</t>
  </si>
  <si>
    <t>BabyJoy Compressed Medium Mega Pack 3X68</t>
  </si>
  <si>
    <t>BabyJoy Compressed Large Giant Pack 3X74</t>
  </si>
  <si>
    <t>BabyJoy Compressed Junior Giant Pack 3X66</t>
  </si>
  <si>
    <t>Babyjoy Olive Newborn Mega Pack (3 x 72)</t>
  </si>
  <si>
    <t>Babyjoy Olive Medium Mega Pack (3 x 56)</t>
  </si>
  <si>
    <t>Babyjoy Olive Large Mega Pack (3 x 50)</t>
  </si>
  <si>
    <t>Babyjoy Olive Junior XXL Mega Pack (3 x 34)</t>
  </si>
  <si>
    <t>Babyjoy Olive Pants XXL Mega Pack (3 x 32)</t>
  </si>
  <si>
    <t>BabyJoy Culotte Junior XXL Jumbo Pack 3x32</t>
  </si>
  <si>
    <t>Babyjoy Culotte Jumbo Pack 4XL Pack (3X20)</t>
  </si>
  <si>
    <t>46156P</t>
  </si>
  <si>
    <t>BabyJoy Culotte Junior XXL Jumbo Box 1x(2x32)</t>
  </si>
  <si>
    <t>BabyJoy Culotte Junior XXL Mega Pack 3x40</t>
  </si>
  <si>
    <t>Sofy Feminine Napkin, Olive, Large 29cm(6x30)</t>
  </si>
  <si>
    <t>Sofy Feminine Napkin, Olive, Large 29cm(3x56)</t>
  </si>
  <si>
    <t>Sofy Slim Anti Bacteria BIO 29cm 28 pcs (6x28)</t>
  </si>
  <si>
    <t>Sofy Antibacterial Musk Large 29cm (3x52)</t>
  </si>
  <si>
    <t>52512P</t>
  </si>
  <si>
    <t>Sofy Soft &amp; Secure, Pad, Slim 29cm, Large (3x60)</t>
  </si>
  <si>
    <t>17381R</t>
  </si>
  <si>
    <t>Lifree High Absorbency Adult Diaper Culotte BIO (Jumbo) XL - (4x14)</t>
  </si>
  <si>
    <t>17471R</t>
  </si>
  <si>
    <t>Lifree Super Absorbency Adult Diaper Culotte, Jumbo, Large (2X16) - (6 Cups)</t>
  </si>
  <si>
    <t>17480R</t>
  </si>
  <si>
    <t>Lifree Slim culotte XLarge Mega pack (2X28) - (3 cups)</t>
  </si>
  <si>
    <t>Lifree culotte Mega pack Large (2X32) - (6 Cups)</t>
  </si>
  <si>
    <t>Lifree Adult Diaper Tape Small size (4X18)</t>
  </si>
  <si>
    <t>Lifree Adult Diaper Tape Medium size (4X15)</t>
  </si>
  <si>
    <t>Lifree Adult Diaper Tape Medium Jumbo Pack (2X30)</t>
  </si>
  <si>
    <t>Lifree Adult Diaper Tape Large Jumbo Pack (2X24)</t>
  </si>
  <si>
    <t>Lifree Adult Diaper Tape XLarge Jumbo Pack (2X18)</t>
  </si>
  <si>
    <t>Lifree Tape Large size Mega  (2X32)</t>
  </si>
  <si>
    <t>Babyjoy Thick Wet Wipes Scented 40 wipes, Bundle Pack - (6x(2x40))</t>
  </si>
  <si>
    <t>Babyjoy Thick Wet Wipes Scented 40 wipes, Bundle Pack - (6x(3x40))</t>
  </si>
  <si>
    <t>BabyJoy Compressed Large Mega Pack 3X60</t>
  </si>
  <si>
    <t>BabyJoy Compressed Junior Mega Pack 3X52</t>
  </si>
  <si>
    <t>6905N</t>
  </si>
  <si>
    <t>UNO Plus Mini Facial Tissue - 180 sheets</t>
  </si>
  <si>
    <t>Al Nakheel Facial Tissue - 150 sheets</t>
  </si>
  <si>
    <t>BabyJoy Compressed Newborn Saving Pack 8X16</t>
  </si>
  <si>
    <t>BabyJoy Compressed Small Saving Pack 8X15</t>
  </si>
  <si>
    <t>BabyJoy Compressed Junior Saving Pack 8X9</t>
  </si>
  <si>
    <t>Sofy Soft &amp; Secure, Pad, Slim 29cm, Large (6x36)</t>
  </si>
  <si>
    <t>52321P</t>
  </si>
  <si>
    <t>Sofy Maxi Compressed BIO (soft &amp; Secure) Large (3x50)</t>
  </si>
  <si>
    <t>17151R</t>
  </si>
  <si>
    <t>Lifree High Absorbency Adult Diapers Culotte Medium (4X10) - (3 Cups)</t>
  </si>
  <si>
    <t>17171R</t>
  </si>
  <si>
    <t>Lifree High Absorbency Adult Diapers Culotte Large (4X9) - (3 Cups)</t>
  </si>
  <si>
    <t>17351R</t>
  </si>
  <si>
    <t>Lifree High Absorbency Adult Diaper Culotte, Jumbo, Medium (2x20) - (3 Cups)</t>
  </si>
  <si>
    <t>17371R</t>
  </si>
  <si>
    <t>Lifree High Absorbency Adult Diaper Culotte, Jumbo, Large (2x18) - (3 Cups)</t>
  </si>
  <si>
    <t>Lifree culotte Mega pack Medium (2X36) - (6 Cups)</t>
  </si>
  <si>
    <t>BabyJoy Compressed New Born Value Pack 4X44</t>
  </si>
  <si>
    <t>BabyJoy Compressed Small Value Pack 4X44</t>
  </si>
  <si>
    <t>BabyJoy Compressed Medium Value Pack 4X34</t>
  </si>
  <si>
    <t>BabyJoy Compressed Large Value Pack 4X32</t>
  </si>
  <si>
    <t>BabyJoy Compressed Junior Value Pack 4X27</t>
  </si>
  <si>
    <t>BabyJoy Compressed Junior XXL Value Pack 4X19</t>
  </si>
  <si>
    <t>BabyJoy Compressed Newborn Giant Pack 2X108</t>
  </si>
  <si>
    <t>BabyJoy Compressed Small Giant Pack 2X108</t>
  </si>
  <si>
    <t>BabyJoy Compressed Medium Giant Pack 3X84</t>
  </si>
  <si>
    <t>Babyjoy Culotte XXXL Jumbo Pack (3x26)</t>
  </si>
  <si>
    <t>Lifree culotte Mega pack Large (2X36) - (3 Cups)</t>
  </si>
  <si>
    <t>BabyJoy Compressed XXL Mega Pack 3X38</t>
  </si>
  <si>
    <t>REMARKS</t>
  </si>
  <si>
    <t>calculation</t>
  </si>
  <si>
    <t>inventory</t>
  </si>
  <si>
    <t>customer requirment</t>
  </si>
  <si>
    <t xml:space="preserve">كلهم صح انا مستغرب ليش لما وصلت لنسبة -2% ما اعطاني انو عندي ستوك </t>
  </si>
  <si>
    <t xml:space="preserve">هل يوجد معادلات مختلفة توضح انا عندي بالمستودع كمية اتغطي طلب العميل أو لا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</si>
</sst>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6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24"/>
      <name val="Arial"/>
      <family val="2"/>
    </font>
    <font>
      <b/>
      <sz val="10"/>
      <name val="Arial"/>
      <family val="2"/>
    </font>
    <font>
      <b/>
      <sz val="14"/>
      <color rgb="FFFF0000"/>
      <name val="Arial"/>
      <family val="2"/>
    </font>
    <font>
      <sz val="14"/>
      <color theme="1"/>
      <name val="Arial"/>
      <family val="2"/>
    </font>
    <font>
      <b/>
      <u/>
      <sz val="14"/>
      <color theme="1"/>
      <name val="Arial"/>
      <family val="2"/>
    </font>
    <font>
      <sz val="14"/>
      <color rgb="FFFF0000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9"/>
      <color rgb="FF660033"/>
      <name val="Arial"/>
      <family val="2"/>
    </font>
    <font>
      <b/>
      <sz val="9"/>
      <color rgb="FF002060"/>
      <name val="Arial"/>
      <family val="2"/>
    </font>
    <font>
      <b/>
      <sz val="8"/>
      <color theme="1"/>
      <name val="Calibri"/>
      <family val="2"/>
      <scheme val="minor"/>
    </font>
    <font>
      <b/>
      <sz val="7"/>
      <name val="Arial"/>
      <family val="2"/>
      <charset val="178"/>
    </font>
    <font>
      <b/>
      <sz val="7"/>
      <name val="Arial"/>
      <family val="2"/>
    </font>
    <font>
      <sz val="7"/>
      <color theme="1"/>
      <name val="Calibri"/>
      <family val="2"/>
      <charset val="178"/>
      <scheme val="minor"/>
    </font>
    <font>
      <sz val="7.5"/>
      <color theme="1"/>
      <name val="Calibri"/>
      <family val="2"/>
      <charset val="178"/>
      <scheme val="minor"/>
    </font>
    <font>
      <b/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FFFFF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148">
    <xf numFmtId="0" fontId="0" fillId="0" borderId="0" xfId="0"/>
    <xf numFmtId="0" fontId="3" fillId="0" borderId="0" xfId="2" applyFont="1"/>
    <xf numFmtId="0" fontId="2" fillId="0" borderId="0" xfId="2"/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/>
    <xf numFmtId="0" fontId="8" fillId="0" borderId="0" xfId="3" applyFont="1"/>
    <xf numFmtId="0" fontId="9" fillId="0" borderId="0" xfId="2" applyFont="1"/>
    <xf numFmtId="0" fontId="10" fillId="0" borderId="0" xfId="2" applyFont="1"/>
    <xf numFmtId="0" fontId="11" fillId="2" borderId="0" xfId="3" applyFont="1" applyFill="1" applyAlignment="1">
      <alignment horizontal="right"/>
    </xf>
    <xf numFmtId="0" fontId="11" fillId="2" borderId="0" xfId="3" applyFont="1" applyFill="1"/>
    <xf numFmtId="0" fontId="10" fillId="2" borderId="0" xfId="2" applyFont="1" applyFill="1"/>
    <xf numFmtId="0" fontId="11" fillId="0" borderId="0" xfId="2" applyFont="1"/>
    <xf numFmtId="0" fontId="11" fillId="3" borderId="0" xfId="3" applyFont="1" applyFill="1" applyAlignment="1">
      <alignment horizontal="right"/>
    </xf>
    <xf numFmtId="0" fontId="11" fillId="3" borderId="0" xfId="3" applyFont="1" applyFill="1"/>
    <xf numFmtId="0" fontId="10" fillId="3" borderId="0" xfId="2" applyFont="1" applyFill="1"/>
    <xf numFmtId="0" fontId="11" fillId="0" borderId="0" xfId="3" applyFont="1" applyAlignment="1">
      <alignment horizontal="right"/>
    </xf>
    <xf numFmtId="0" fontId="10" fillId="0" borderId="0" xfId="3" applyFont="1"/>
    <xf numFmtId="0" fontId="12" fillId="0" borderId="0" xfId="3" applyFont="1" applyAlignment="1">
      <alignment horizontal="right"/>
    </xf>
    <xf numFmtId="0" fontId="2" fillId="0" borderId="0" xfId="3"/>
    <xf numFmtId="0" fontId="13" fillId="0" borderId="0" xfId="2" applyFont="1"/>
    <xf numFmtId="0" fontId="2" fillId="0" borderId="13" xfId="2" applyBorder="1" applyAlignment="1">
      <alignment horizontal="center" vertical="center"/>
    </xf>
    <xf numFmtId="0" fontId="2" fillId="0" borderId="13" xfId="2" applyBorder="1" applyAlignment="1">
      <alignment horizontal="center" vertical="center" wrapText="1"/>
    </xf>
    <xf numFmtId="0" fontId="2" fillId="3" borderId="13" xfId="2" applyFill="1" applyBorder="1" applyAlignment="1">
      <alignment horizontal="center" vertical="center"/>
    </xf>
    <xf numFmtId="0" fontId="2" fillId="0" borderId="0" xfId="2" applyAlignment="1">
      <alignment vertical="center"/>
    </xf>
    <xf numFmtId="0" fontId="14" fillId="0" borderId="15" xfId="3" applyFont="1" applyBorder="1" applyAlignment="1">
      <alignment horizontal="center" vertical="center"/>
    </xf>
    <xf numFmtId="0" fontId="14" fillId="0" borderId="16" xfId="3" applyFont="1" applyBorder="1" applyAlignment="1" applyProtection="1">
      <alignment horizontal="left" vertical="center"/>
      <protection locked="0"/>
    </xf>
    <xf numFmtId="0" fontId="14" fillId="0" borderId="17" xfId="3" applyFont="1" applyBorder="1" applyAlignment="1" applyProtection="1">
      <alignment horizontal="center" vertical="center"/>
      <protection locked="0"/>
    </xf>
    <xf numFmtId="3" fontId="2" fillId="0" borderId="18" xfId="2" applyNumberFormat="1" applyBorder="1" applyAlignment="1">
      <alignment horizontal="center"/>
    </xf>
    <xf numFmtId="3" fontId="4" fillId="2" borderId="19" xfId="2" applyNumberFormat="1" applyFont="1" applyFill="1" applyBorder="1" applyAlignment="1">
      <alignment horizontal="center"/>
    </xf>
    <xf numFmtId="3" fontId="2" fillId="3" borderId="19" xfId="2" applyNumberFormat="1" applyFill="1" applyBorder="1" applyAlignment="1">
      <alignment horizontal="center"/>
    </xf>
    <xf numFmtId="3" fontId="2" fillId="0" borderId="19" xfId="2" applyNumberFormat="1" applyBorder="1" applyAlignment="1">
      <alignment horizontal="center"/>
    </xf>
    <xf numFmtId="3" fontId="2" fillId="0" borderId="20" xfId="2" applyNumberFormat="1" applyBorder="1" applyAlignment="1">
      <alignment horizontal="center"/>
    </xf>
    <xf numFmtId="164" fontId="2" fillId="0" borderId="21" xfId="2" applyNumberFormat="1" applyBorder="1" applyAlignment="1">
      <alignment horizontal="center"/>
    </xf>
    <xf numFmtId="0" fontId="14" fillId="0" borderId="21" xfId="3" applyFont="1" applyBorder="1" applyAlignment="1">
      <alignment horizontal="center" vertical="center"/>
    </xf>
    <xf numFmtId="0" fontId="14" fillId="0" borderId="23" xfId="3" applyFont="1" applyBorder="1" applyAlignment="1" applyProtection="1">
      <alignment horizontal="left" vertical="center"/>
      <protection locked="0"/>
    </xf>
    <xf numFmtId="0" fontId="14" fillId="0" borderId="24" xfId="3" applyFont="1" applyBorder="1" applyAlignment="1" applyProtection="1">
      <alignment horizontal="center" vertical="center"/>
      <protection locked="0"/>
    </xf>
    <xf numFmtId="3" fontId="2" fillId="0" borderId="22" xfId="2" applyNumberFormat="1" applyBorder="1" applyAlignment="1">
      <alignment horizontal="center"/>
    </xf>
    <xf numFmtId="3" fontId="4" fillId="2" borderId="20" xfId="2" applyNumberFormat="1" applyFont="1" applyFill="1" applyBorder="1" applyAlignment="1">
      <alignment horizontal="center"/>
    </xf>
    <xf numFmtId="3" fontId="2" fillId="3" borderId="20" xfId="2" applyNumberFormat="1" applyFill="1" applyBorder="1" applyAlignment="1">
      <alignment horizontal="center"/>
    </xf>
    <xf numFmtId="0" fontId="14" fillId="0" borderId="26" xfId="3" applyFont="1" applyBorder="1" applyAlignment="1">
      <alignment horizontal="center" vertical="center"/>
    </xf>
    <xf numFmtId="0" fontId="14" fillId="0" borderId="11" xfId="3" applyFont="1" applyBorder="1" applyAlignment="1" applyProtection="1">
      <alignment horizontal="left" vertical="center"/>
      <protection locked="0"/>
    </xf>
    <xf numFmtId="0" fontId="14" fillId="0" borderId="27" xfId="3" applyFont="1" applyBorder="1" applyAlignment="1" applyProtection="1">
      <alignment horizontal="center" vertical="center"/>
      <protection locked="0"/>
    </xf>
    <xf numFmtId="3" fontId="2" fillId="0" borderId="25" xfId="2" applyNumberFormat="1" applyBorder="1" applyAlignment="1">
      <alignment horizontal="center"/>
    </xf>
    <xf numFmtId="3" fontId="4" fillId="2" borderId="28" xfId="2" applyNumberFormat="1" applyFont="1" applyFill="1" applyBorder="1" applyAlignment="1">
      <alignment horizontal="center"/>
    </xf>
    <xf numFmtId="3" fontId="2" fillId="3" borderId="28" xfId="2" applyNumberFormat="1" applyFill="1" applyBorder="1" applyAlignment="1">
      <alignment horizontal="center"/>
    </xf>
    <xf numFmtId="3" fontId="2" fillId="0" borderId="28" xfId="2" applyNumberFormat="1" applyBorder="1" applyAlignment="1">
      <alignment horizontal="center"/>
    </xf>
    <xf numFmtId="164" fontId="2" fillId="0" borderId="26" xfId="2" applyNumberFormat="1" applyBorder="1" applyAlignment="1">
      <alignment horizontal="center"/>
    </xf>
    <xf numFmtId="3" fontId="2" fillId="4" borderId="28" xfId="2" applyNumberFormat="1" applyFill="1" applyBorder="1" applyAlignment="1">
      <alignment horizontal="center"/>
    </xf>
    <xf numFmtId="0" fontId="4" fillId="5" borderId="0" xfId="2" applyFont="1" applyFill="1" applyAlignment="1">
      <alignment horizontal="center"/>
    </xf>
    <xf numFmtId="0" fontId="14" fillId="0" borderId="0" xfId="2" applyFont="1" applyAlignment="1">
      <alignment horizontal="center"/>
    </xf>
    <xf numFmtId="0" fontId="2" fillId="5" borderId="0" xfId="2" applyFill="1" applyAlignment="1">
      <alignment horizontal="center"/>
    </xf>
    <xf numFmtId="0" fontId="2" fillId="5" borderId="0" xfId="2" applyFill="1"/>
    <xf numFmtId="0" fontId="14" fillId="0" borderId="4" xfId="3" applyFont="1" applyBorder="1" applyAlignment="1">
      <alignment horizontal="center" vertical="center"/>
    </xf>
    <xf numFmtId="0" fontId="14" fillId="0" borderId="4" xfId="3" applyFont="1" applyBorder="1" applyAlignment="1" applyProtection="1">
      <alignment vertical="center"/>
      <protection locked="0"/>
    </xf>
    <xf numFmtId="0" fontId="14" fillId="0" borderId="29" xfId="3" applyFont="1" applyBorder="1" applyAlignment="1" applyProtection="1">
      <alignment horizontal="center" vertical="center"/>
      <protection locked="0"/>
    </xf>
    <xf numFmtId="164" fontId="2" fillId="0" borderId="30" xfId="2" applyNumberFormat="1" applyBorder="1" applyAlignment="1">
      <alignment horizontal="center"/>
    </xf>
    <xf numFmtId="0" fontId="14" fillId="0" borderId="23" xfId="3" applyFont="1" applyBorder="1" applyAlignment="1">
      <alignment horizontal="center" vertical="center"/>
    </xf>
    <xf numFmtId="0" fontId="14" fillId="0" borderId="11" xfId="3" applyFont="1" applyBorder="1" applyAlignment="1">
      <alignment horizontal="center" vertical="center"/>
    </xf>
    <xf numFmtId="164" fontId="2" fillId="0" borderId="20" xfId="2" applyNumberFormat="1" applyBorder="1" applyAlignment="1">
      <alignment horizontal="center"/>
    </xf>
    <xf numFmtId="164" fontId="2" fillId="0" borderId="28" xfId="2" applyNumberFormat="1" applyBorder="1" applyAlignment="1">
      <alignment horizontal="center"/>
    </xf>
    <xf numFmtId="164" fontId="2" fillId="5" borderId="0" xfId="2" applyNumberFormat="1" applyFill="1" applyAlignment="1">
      <alignment horizontal="center"/>
    </xf>
    <xf numFmtId="164" fontId="2" fillId="0" borderId="19" xfId="2" applyNumberFormat="1" applyBorder="1" applyAlignment="1">
      <alignment horizontal="center"/>
    </xf>
    <xf numFmtId="0" fontId="2" fillId="0" borderId="22" xfId="2" applyBorder="1" applyAlignment="1">
      <alignment horizontal="center"/>
    </xf>
    <xf numFmtId="0" fontId="2" fillId="0" borderId="18" xfId="2" applyBorder="1"/>
    <xf numFmtId="0" fontId="2" fillId="0" borderId="22" xfId="2" applyBorder="1"/>
    <xf numFmtId="0" fontId="2" fillId="0" borderId="25" xfId="2" applyBorder="1"/>
    <xf numFmtId="164" fontId="2" fillId="4" borderId="28" xfId="2" applyNumberFormat="1" applyFill="1" applyBorder="1" applyAlignment="1">
      <alignment horizontal="center"/>
    </xf>
    <xf numFmtId="0" fontId="15" fillId="0" borderId="4" xfId="3" applyFont="1" applyBorder="1" applyAlignment="1" applyProtection="1">
      <alignment horizontal="left" vertical="center"/>
      <protection locked="0"/>
    </xf>
    <xf numFmtId="0" fontId="15" fillId="0" borderId="11" xfId="3" applyFont="1" applyBorder="1" applyAlignment="1" applyProtection="1">
      <alignment horizontal="left" vertical="center"/>
      <protection locked="0"/>
    </xf>
    <xf numFmtId="164" fontId="2" fillId="6" borderId="28" xfId="2" applyNumberFormat="1" applyFill="1" applyBorder="1" applyAlignment="1">
      <alignment horizontal="center"/>
    </xf>
    <xf numFmtId="0" fontId="15" fillId="0" borderId="29" xfId="3" applyFont="1" applyBorder="1" applyAlignment="1">
      <alignment horizontal="center" vertical="center"/>
    </xf>
    <xf numFmtId="1" fontId="4" fillId="5" borderId="18" xfId="3" applyNumberFormat="1" applyFont="1" applyFill="1" applyBorder="1" applyAlignment="1" applyProtection="1">
      <alignment horizontal="center" vertical="center"/>
      <protection locked="0"/>
    </xf>
    <xf numFmtId="3" fontId="4" fillId="2" borderId="32" xfId="2" applyNumberFormat="1" applyFont="1" applyFill="1" applyBorder="1" applyAlignment="1">
      <alignment horizontal="center"/>
    </xf>
    <xf numFmtId="3" fontId="4" fillId="3" borderId="19" xfId="3" applyNumberFormat="1" applyFont="1" applyFill="1" applyBorder="1" applyAlignment="1" applyProtection="1">
      <alignment horizontal="center" vertical="center"/>
      <protection locked="0"/>
    </xf>
    <xf numFmtId="3" fontId="4" fillId="0" borderId="19" xfId="3" applyNumberFormat="1" applyFont="1" applyBorder="1" applyAlignment="1" applyProtection="1">
      <alignment horizontal="center" vertical="center"/>
      <protection locked="0"/>
    </xf>
    <xf numFmtId="3" fontId="4" fillId="0" borderId="19" xfId="2" applyNumberFormat="1" applyFont="1" applyBorder="1" applyAlignment="1">
      <alignment horizontal="center"/>
    </xf>
    <xf numFmtId="164" fontId="4" fillId="0" borderId="30" xfId="2" applyNumberFormat="1" applyFont="1" applyBorder="1" applyAlignment="1">
      <alignment horizontal="center"/>
    </xf>
    <xf numFmtId="0" fontId="15" fillId="0" borderId="24" xfId="3" applyFont="1" applyBorder="1" applyAlignment="1">
      <alignment horizontal="center" vertical="center"/>
    </xf>
    <xf numFmtId="0" fontId="15" fillId="0" borderId="23" xfId="3" applyFont="1" applyBorder="1" applyAlignment="1" applyProtection="1">
      <alignment vertical="center"/>
      <protection locked="0"/>
    </xf>
    <xf numFmtId="3" fontId="4" fillId="5" borderId="22" xfId="3" applyNumberFormat="1" applyFont="1" applyFill="1" applyBorder="1" applyAlignment="1" applyProtection="1">
      <alignment horizontal="center" vertical="center"/>
      <protection locked="0"/>
    </xf>
    <xf numFmtId="3" fontId="4" fillId="2" borderId="34" xfId="2" applyNumberFormat="1" applyFont="1" applyFill="1" applyBorder="1" applyAlignment="1">
      <alignment horizontal="center"/>
    </xf>
    <xf numFmtId="3" fontId="4" fillId="3" borderId="20" xfId="3" applyNumberFormat="1" applyFont="1" applyFill="1" applyBorder="1" applyAlignment="1" applyProtection="1">
      <alignment horizontal="center" vertical="center"/>
      <protection locked="0"/>
    </xf>
    <xf numFmtId="3" fontId="4" fillId="0" borderId="20" xfId="3" applyNumberFormat="1" applyFont="1" applyBorder="1" applyAlignment="1" applyProtection="1">
      <alignment horizontal="center" vertical="center"/>
      <protection locked="0"/>
    </xf>
    <xf numFmtId="3" fontId="4" fillId="0" borderId="20" xfId="2" applyNumberFormat="1" applyFont="1" applyBorder="1" applyAlignment="1">
      <alignment horizontal="center"/>
    </xf>
    <xf numFmtId="164" fontId="4" fillId="0" borderId="21" xfId="2" applyNumberFormat="1" applyFont="1" applyBorder="1" applyAlignment="1">
      <alignment horizontal="center"/>
    </xf>
    <xf numFmtId="0" fontId="15" fillId="0" borderId="23" xfId="3" applyFont="1" applyBorder="1" applyAlignment="1" applyProtection="1">
      <alignment horizontal="left" vertical="center"/>
      <protection locked="0"/>
    </xf>
    <xf numFmtId="0" fontId="15" fillId="0" borderId="27" xfId="3" applyFont="1" applyBorder="1" applyAlignment="1">
      <alignment horizontal="center" vertical="center"/>
    </xf>
    <xf numFmtId="3" fontId="4" fillId="0" borderId="25" xfId="3" applyNumberFormat="1" applyFont="1" applyBorder="1" applyAlignment="1" applyProtection="1">
      <alignment horizontal="center" vertical="center"/>
      <protection locked="0"/>
    </xf>
    <xf numFmtId="3" fontId="4" fillId="2" borderId="36" xfId="2" applyNumberFormat="1" applyFont="1" applyFill="1" applyBorder="1" applyAlignment="1">
      <alignment horizontal="center"/>
    </xf>
    <xf numFmtId="3" fontId="4" fillId="0" borderId="28" xfId="3" applyNumberFormat="1" applyFont="1" applyBorder="1" applyAlignment="1" applyProtection="1">
      <alignment horizontal="center" vertical="center"/>
      <protection locked="0"/>
    </xf>
    <xf numFmtId="3" fontId="4" fillId="0" borderId="28" xfId="2" applyNumberFormat="1" applyFont="1" applyBorder="1" applyAlignment="1">
      <alignment horizontal="center"/>
    </xf>
    <xf numFmtId="164" fontId="4" fillId="0" borderId="26" xfId="2" applyNumberFormat="1" applyFont="1" applyBorder="1" applyAlignment="1">
      <alignment horizontal="center"/>
    </xf>
    <xf numFmtId="3" fontId="4" fillId="3" borderId="28" xfId="3" applyNumberFormat="1" applyFont="1" applyFill="1" applyBorder="1" applyAlignment="1" applyProtection="1">
      <alignment horizontal="center" vertical="center"/>
      <protection locked="0"/>
    </xf>
    <xf numFmtId="164" fontId="2" fillId="0" borderId="0" xfId="2" applyNumberFormat="1"/>
    <xf numFmtId="0" fontId="17" fillId="7" borderId="20" xfId="2" applyFont="1" applyFill="1" applyBorder="1" applyAlignment="1">
      <alignment horizontal="center" vertical="center" wrapText="1"/>
    </xf>
    <xf numFmtId="0" fontId="19" fillId="0" borderId="20" xfId="3" applyFont="1" applyFill="1" applyBorder="1" applyAlignment="1">
      <alignment horizontal="left" vertical="center"/>
    </xf>
    <xf numFmtId="0" fontId="18" fillId="0" borderId="20" xfId="3" applyFont="1" applyFill="1" applyBorder="1" applyAlignment="1">
      <alignment horizontal="left" vertical="center"/>
    </xf>
    <xf numFmtId="0" fontId="20" fillId="0" borderId="20" xfId="3" applyFont="1" applyBorder="1" applyAlignment="1" applyProtection="1">
      <alignment horizontal="left" vertical="center"/>
      <protection locked="0"/>
    </xf>
    <xf numFmtId="0" fontId="20" fillId="0" borderId="20" xfId="3" applyFont="1" applyBorder="1" applyAlignment="1" applyProtection="1">
      <alignment vertical="center"/>
      <protection locked="0"/>
    </xf>
    <xf numFmtId="0" fontId="23" fillId="0" borderId="0" xfId="0" applyFont="1"/>
    <xf numFmtId="3" fontId="2" fillId="0" borderId="38" xfId="2" applyNumberForma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0" fillId="0" borderId="20" xfId="0" applyNumberFormat="1" applyBorder="1" applyAlignment="1">
      <alignment horizontal="center" vertical="center"/>
    </xf>
    <xf numFmtId="3" fontId="2" fillId="0" borderId="20" xfId="2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3" fontId="2" fillId="0" borderId="38" xfId="2" applyNumberFormat="1" applyBorder="1" applyAlignment="1">
      <alignment horizontal="center" vertical="center"/>
    </xf>
    <xf numFmtId="0" fontId="22" fillId="7" borderId="37" xfId="2" applyFont="1" applyFill="1" applyBorder="1" applyAlignment="1">
      <alignment horizontal="center" vertical="center" wrapText="1"/>
    </xf>
    <xf numFmtId="0" fontId="22" fillId="7" borderId="38" xfId="2" applyFont="1" applyFill="1" applyBorder="1" applyAlignment="1">
      <alignment horizontal="center" vertical="center" wrapText="1"/>
    </xf>
    <xf numFmtId="0" fontId="24" fillId="0" borderId="20" xfId="0" applyFont="1" applyBorder="1" applyAlignment="1">
      <alignment horizontal="left" vertical="center"/>
    </xf>
    <xf numFmtId="9" fontId="0" fillId="0" borderId="20" xfId="1" applyFont="1" applyBorder="1" applyAlignment="1">
      <alignment horizontal="center" vertical="center"/>
    </xf>
    <xf numFmtId="49" fontId="0" fillId="0" borderId="0" xfId="0" quotePrefix="1" applyNumberFormat="1"/>
    <xf numFmtId="0" fontId="0" fillId="0" borderId="0" xfId="0" quotePrefix="1"/>
    <xf numFmtId="0" fontId="25" fillId="8" borderId="0" xfId="0" applyFont="1" applyFill="1"/>
    <xf numFmtId="0" fontId="4" fillId="0" borderId="1" xfId="2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4" fillId="0" borderId="4" xfId="2" applyFont="1" applyBorder="1" applyAlignment="1">
      <alignment horizontal="center" vertical="center"/>
    </xf>
    <xf numFmtId="0" fontId="4" fillId="0" borderId="23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31" xfId="2" applyFont="1" applyBorder="1" applyAlignment="1">
      <alignment horizontal="center" vertical="center"/>
    </xf>
    <xf numFmtId="0" fontId="4" fillId="0" borderId="33" xfId="2" applyFont="1" applyBorder="1" applyAlignment="1">
      <alignment horizontal="center" vertical="center"/>
    </xf>
    <xf numFmtId="0" fontId="4" fillId="0" borderId="35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 vertical="center"/>
    </xf>
    <xf numFmtId="0" fontId="4" fillId="0" borderId="22" xfId="2" applyFont="1" applyBorder="1" applyAlignment="1">
      <alignment horizontal="center" vertical="center"/>
    </xf>
    <xf numFmtId="0" fontId="4" fillId="0" borderId="25" xfId="2" applyFont="1" applyBorder="1" applyAlignment="1">
      <alignment horizontal="center" vertical="center"/>
    </xf>
    <xf numFmtId="0" fontId="2" fillId="0" borderId="1" xfId="2" applyBorder="1" applyAlignment="1">
      <alignment horizontal="center"/>
    </xf>
    <xf numFmtId="0" fontId="2" fillId="0" borderId="2" xfId="2" applyBorder="1" applyAlignment="1">
      <alignment horizontal="center"/>
    </xf>
    <xf numFmtId="0" fontId="2" fillId="0" borderId="3" xfId="2" applyBorder="1" applyAlignment="1">
      <alignment horizontal="center"/>
    </xf>
    <xf numFmtId="0" fontId="4" fillId="0" borderId="5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4" fillId="0" borderId="6" xfId="2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8" xfId="2" applyFont="1" applyBorder="1" applyAlignment="1">
      <alignment horizontal="center"/>
    </xf>
    <xf numFmtId="0" fontId="4" fillId="0" borderId="9" xfId="2" applyFont="1" applyBorder="1" applyAlignment="1">
      <alignment horizontal="center"/>
    </xf>
    <xf numFmtId="0" fontId="4" fillId="0" borderId="10" xfId="2" applyFont="1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16" fillId="7" borderId="20" xfId="2" applyFont="1" applyFill="1" applyBorder="1" applyAlignment="1">
      <alignment horizontal="center" vertical="center"/>
    </xf>
    <xf numFmtId="0" fontId="17" fillId="7" borderId="20" xfId="2" applyFont="1" applyFill="1" applyBorder="1" applyAlignment="1">
      <alignment horizontal="center" vertical="center"/>
    </xf>
    <xf numFmtId="0" fontId="4" fillId="7" borderId="37" xfId="2" applyFont="1" applyFill="1" applyBorder="1" applyAlignment="1">
      <alignment horizontal="center" vertical="center" textRotation="90"/>
    </xf>
    <xf numFmtId="0" fontId="4" fillId="7" borderId="39" xfId="2" applyFont="1" applyFill="1" applyBorder="1" applyAlignment="1">
      <alignment horizontal="center" vertical="center" textRotation="90"/>
    </xf>
    <xf numFmtId="0" fontId="4" fillId="7" borderId="38" xfId="2" applyFont="1" applyFill="1" applyBorder="1" applyAlignment="1">
      <alignment horizontal="center" vertical="center" textRotation="90"/>
    </xf>
    <xf numFmtId="0" fontId="22" fillId="7" borderId="37" xfId="2" applyFont="1" applyFill="1" applyBorder="1" applyAlignment="1">
      <alignment horizontal="center" vertical="center" wrapText="1"/>
    </xf>
    <xf numFmtId="0" fontId="22" fillId="7" borderId="38" xfId="2" applyFont="1" applyFill="1" applyBorder="1" applyAlignment="1">
      <alignment horizontal="center" vertical="center" wrapText="1"/>
    </xf>
    <xf numFmtId="0" fontId="22" fillId="7" borderId="20" xfId="2" applyFont="1" applyFill="1" applyBorder="1" applyAlignment="1">
      <alignment horizontal="center" vertical="center"/>
    </xf>
    <xf numFmtId="0" fontId="21" fillId="7" borderId="20" xfId="2" applyFont="1" applyFill="1" applyBorder="1" applyAlignment="1">
      <alignment horizontal="center" vertical="center" wrapText="1"/>
    </xf>
    <xf numFmtId="0" fontId="0" fillId="7" borderId="37" xfId="0" applyFill="1" applyBorder="1" applyAlignment="1">
      <alignment horizontal="center" vertical="center"/>
    </xf>
    <xf numFmtId="0" fontId="0" fillId="7" borderId="38" xfId="0" applyFill="1" applyBorder="1" applyAlignment="1">
      <alignment horizontal="center" vertical="center"/>
    </xf>
  </cellXfs>
  <cellStyles count="4">
    <cellStyle name="Normal" xfId="0" builtinId="0"/>
    <cellStyle name="Normal 2 2" xfId="2" xr:uid="{6E52A3AD-6E6F-4856-9522-4BF94553E6BE}"/>
    <cellStyle name="Normal 4 2" xfId="3" xr:uid="{35C897D6-22F2-4EF0-B88D-1369EB9F854B}"/>
    <cellStyle name="Percent" xfId="1" builtinId="5"/>
  </cellStyles>
  <dxfs count="14"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E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BADB8-7EED-4806-BB14-37F0BD792F42}">
  <dimension ref="B1:CI62"/>
  <sheetViews>
    <sheetView showGridLines="0" zoomScaleNormal="100" workbookViewId="0">
      <pane xSplit="4" ySplit="13" topLeftCell="BV14" activePane="bottomRight" state="frozen"/>
      <selection pane="topRight" activeCell="E1" sqref="E1"/>
      <selection pane="bottomLeft" activeCell="A8" sqref="A8"/>
      <selection pane="bottomRight" activeCell="H13" sqref="H13"/>
    </sheetView>
  </sheetViews>
  <sheetFormatPr defaultColWidth="8.7109375" defaultRowHeight="12.75" outlineLevelRow="1" outlineLevelCol="1" x14ac:dyDescent="0.2"/>
  <cols>
    <col min="1" max="1" width="1.42578125" style="2" customWidth="1"/>
    <col min="2" max="2" width="7.42578125" style="2" customWidth="1"/>
    <col min="3" max="3" width="12.7109375" style="2" customWidth="1" outlineLevel="1"/>
    <col min="4" max="4" width="64.7109375" style="2" customWidth="1"/>
    <col min="5" max="5" width="5.5703125" style="2" customWidth="1"/>
    <col min="6" max="6" width="13.140625" style="2" customWidth="1" outlineLevel="1"/>
    <col min="7" max="7" width="12.5703125" style="2" customWidth="1"/>
    <col min="8" max="8" width="9.7109375" style="2" customWidth="1"/>
    <col min="9" max="9" width="10.5703125" style="2" customWidth="1"/>
    <col min="10" max="10" width="10.85546875" style="2" customWidth="1"/>
    <col min="11" max="11" width="10.140625" style="2" customWidth="1"/>
    <col min="12" max="12" width="12.140625" style="3" bestFit="1" customWidth="1"/>
    <col min="13" max="13" width="9.28515625" style="2" customWidth="1"/>
    <col min="14" max="14" width="10.42578125" style="2" customWidth="1"/>
    <col min="15" max="15" width="10.85546875" style="2" bestFit="1" customWidth="1"/>
    <col min="16" max="16" width="9.85546875" style="2" customWidth="1"/>
    <col min="17" max="17" width="12.140625" style="3" bestFit="1" customWidth="1"/>
    <col min="18" max="18" width="9.42578125" style="2" customWidth="1"/>
    <col min="19" max="19" width="10.42578125" style="2" customWidth="1"/>
    <col min="20" max="20" width="9.28515625" style="2" customWidth="1"/>
    <col min="21" max="21" width="10.42578125" style="2" customWidth="1"/>
    <col min="22" max="22" width="12.140625" style="3" bestFit="1" customWidth="1"/>
    <col min="23" max="23" width="10.85546875" style="2" bestFit="1" customWidth="1"/>
    <col min="24" max="24" width="10.42578125" style="2" customWidth="1"/>
    <col min="25" max="25" width="10.85546875" style="2" bestFit="1" customWidth="1"/>
    <col min="26" max="26" width="11" style="2" customWidth="1"/>
    <col min="27" max="27" width="12.140625" style="2" bestFit="1" customWidth="1"/>
    <col min="28" max="28" width="10.85546875" style="2" bestFit="1" customWidth="1"/>
    <col min="29" max="29" width="12.85546875" style="2" bestFit="1" customWidth="1"/>
    <col min="30" max="30" width="10.85546875" style="2" bestFit="1" customWidth="1"/>
    <col min="31" max="31" width="10.140625" style="2" customWidth="1"/>
    <col min="32" max="32" width="12.140625" style="2" customWidth="1" outlineLevel="1"/>
    <col min="33" max="33" width="10.85546875" style="2" customWidth="1" outlineLevel="1"/>
    <col min="34" max="34" width="12.85546875" style="2" customWidth="1" outlineLevel="1"/>
    <col min="35" max="35" width="10.85546875" style="2" customWidth="1" outlineLevel="1"/>
    <col min="36" max="36" width="14.42578125" style="2" customWidth="1" outlineLevel="1"/>
    <col min="37" max="37" width="12.140625" style="2" customWidth="1" outlineLevel="1"/>
    <col min="38" max="38" width="10.85546875" style="2" customWidth="1" outlineLevel="1"/>
    <col min="39" max="39" width="12.85546875" style="2" customWidth="1" outlineLevel="1"/>
    <col min="40" max="40" width="10.85546875" style="2" customWidth="1" outlineLevel="1"/>
    <col min="41" max="41" width="14.42578125" style="2" customWidth="1" outlineLevel="1"/>
    <col min="42" max="42" width="12.140625" style="2" customWidth="1" outlineLevel="1"/>
    <col min="43" max="43" width="10.85546875" style="2" customWidth="1" outlineLevel="1"/>
    <col min="44" max="44" width="12.85546875" style="2" customWidth="1" outlineLevel="1"/>
    <col min="45" max="45" width="10.85546875" style="2" customWidth="1" outlineLevel="1"/>
    <col min="46" max="46" width="14.42578125" style="2" customWidth="1" outlineLevel="1"/>
    <col min="47" max="47" width="12.140625" style="2" customWidth="1" outlineLevel="1"/>
    <col min="48" max="48" width="10.85546875" style="2" customWidth="1" outlineLevel="1"/>
    <col min="49" max="49" width="12.85546875" style="2" customWidth="1" outlineLevel="1"/>
    <col min="50" max="50" width="10.85546875" style="2" customWidth="1" outlineLevel="1"/>
    <col min="51" max="51" width="14.42578125" style="2" customWidth="1" outlineLevel="1"/>
    <col min="52" max="52" width="12.140625" style="2" customWidth="1" outlineLevel="1"/>
    <col min="53" max="53" width="10.85546875" style="2" customWidth="1" outlineLevel="1"/>
    <col min="54" max="54" width="12.85546875" style="2" customWidth="1" outlineLevel="1"/>
    <col min="55" max="55" width="10.85546875" style="2" customWidth="1" outlineLevel="1"/>
    <col min="56" max="56" width="14.42578125" style="2" customWidth="1" outlineLevel="1"/>
    <col min="57" max="57" width="12.140625" style="2" customWidth="1" outlineLevel="1"/>
    <col min="58" max="58" width="10.85546875" style="2" customWidth="1" outlineLevel="1"/>
    <col min="59" max="59" width="12.85546875" style="2" customWidth="1" outlineLevel="1"/>
    <col min="60" max="60" width="10.85546875" style="2" customWidth="1" outlineLevel="1"/>
    <col min="61" max="61" width="14.42578125" style="2" customWidth="1" outlineLevel="1"/>
    <col min="62" max="62" width="12.140625" style="2" customWidth="1" outlineLevel="1"/>
    <col min="63" max="63" width="10.85546875" style="2" customWidth="1" outlineLevel="1"/>
    <col min="64" max="64" width="12.85546875" style="2" customWidth="1" outlineLevel="1"/>
    <col min="65" max="65" width="10.85546875" style="2" customWidth="1" outlineLevel="1"/>
    <col min="66" max="66" width="14.42578125" style="2" customWidth="1" outlineLevel="1"/>
    <col min="67" max="67" width="12.140625" style="2" customWidth="1" outlineLevel="1"/>
    <col min="68" max="68" width="10.85546875" style="2" customWidth="1" outlineLevel="1"/>
    <col min="69" max="69" width="12.85546875" style="2" customWidth="1" outlineLevel="1"/>
    <col min="70" max="70" width="10.85546875" style="2" customWidth="1" outlineLevel="1"/>
    <col min="71" max="71" width="14.42578125" style="2" customWidth="1" outlineLevel="1"/>
    <col min="72" max="72" width="12.140625" style="2" customWidth="1" outlineLevel="1"/>
    <col min="73" max="73" width="10.85546875" style="2" customWidth="1" outlineLevel="1"/>
    <col min="74" max="74" width="12.85546875" style="2" customWidth="1" outlineLevel="1"/>
    <col min="75" max="75" width="10.85546875" style="2" customWidth="1" outlineLevel="1"/>
    <col min="76" max="76" width="14.42578125" style="2" customWidth="1" outlineLevel="1"/>
    <col min="77" max="77" width="12.140625" style="2" customWidth="1" outlineLevel="1"/>
    <col min="78" max="78" width="10.85546875" style="2" customWidth="1" outlineLevel="1"/>
    <col min="79" max="79" width="12.85546875" style="2" customWidth="1" outlineLevel="1"/>
    <col min="80" max="80" width="10.85546875" style="2" customWidth="1" outlineLevel="1"/>
    <col min="81" max="81" width="14.42578125" style="2" customWidth="1" outlineLevel="1"/>
    <col min="82" max="82" width="12.140625" style="2" customWidth="1" outlineLevel="1"/>
    <col min="83" max="83" width="10.85546875" style="2" customWidth="1" outlineLevel="1"/>
    <col min="84" max="84" width="12.85546875" style="2" customWidth="1" outlineLevel="1"/>
    <col min="85" max="85" width="10.85546875" style="2" customWidth="1" outlineLevel="1"/>
    <col min="86" max="86" width="14.42578125" style="2" customWidth="1" outlineLevel="1"/>
    <col min="87" max="16384" width="8.7109375" style="2"/>
  </cols>
  <sheetData>
    <row r="1" spans="2:86" ht="30" x14ac:dyDescent="0.4">
      <c r="B1" s="1" t="s">
        <v>0</v>
      </c>
    </row>
    <row r="2" spans="2:86" ht="20.45" customHeight="1" x14ac:dyDescent="0.25">
      <c r="C2" s="4" t="s">
        <v>1</v>
      </c>
      <c r="D2" s="5" t="s">
        <v>2</v>
      </c>
    </row>
    <row r="3" spans="2:86" ht="20.45" customHeight="1" x14ac:dyDescent="0.25">
      <c r="C3" s="4"/>
      <c r="D3" s="5" t="s">
        <v>3</v>
      </c>
    </row>
    <row r="4" spans="2:86" ht="20.45" hidden="1" customHeight="1" outlineLevel="1" x14ac:dyDescent="0.25">
      <c r="C4" s="4"/>
      <c r="D4" s="6"/>
    </row>
    <row r="5" spans="2:86" ht="23.25" hidden="1" outlineLevel="1" x14ac:dyDescent="0.35">
      <c r="B5" s="7" t="s">
        <v>4</v>
      </c>
    </row>
    <row r="6" spans="2:86" s="8" customFormat="1" ht="20.100000000000001" hidden="1" customHeight="1" outlineLevel="1" x14ac:dyDescent="0.25">
      <c r="C6" s="9" t="s">
        <v>5</v>
      </c>
      <c r="D6" s="10" t="s">
        <v>6</v>
      </c>
      <c r="E6" s="10"/>
      <c r="F6" s="11"/>
      <c r="G6" s="11"/>
      <c r="H6" s="11"/>
      <c r="I6" s="11"/>
      <c r="J6" s="11"/>
      <c r="L6" s="12"/>
      <c r="Q6" s="12"/>
      <c r="V6" s="12"/>
    </row>
    <row r="7" spans="2:86" s="8" customFormat="1" ht="20.100000000000001" hidden="1" customHeight="1" outlineLevel="1" x14ac:dyDescent="0.25">
      <c r="C7" s="13" t="s">
        <v>7</v>
      </c>
      <c r="D7" s="14" t="s">
        <v>8</v>
      </c>
      <c r="E7" s="14"/>
      <c r="F7" s="15"/>
      <c r="G7" s="15"/>
      <c r="H7" s="15"/>
      <c r="I7" s="15"/>
      <c r="J7" s="15"/>
      <c r="L7" s="12"/>
      <c r="Q7" s="12"/>
      <c r="V7" s="12"/>
    </row>
    <row r="8" spans="2:86" ht="18" hidden="1" outlineLevel="1" x14ac:dyDescent="0.25">
      <c r="C8" s="16" t="s">
        <v>9</v>
      </c>
      <c r="D8" s="17" t="s">
        <v>10</v>
      </c>
      <c r="E8" s="17"/>
    </row>
    <row r="9" spans="2:86" ht="18" hidden="1" outlineLevel="1" x14ac:dyDescent="0.25">
      <c r="E9" s="17"/>
    </row>
    <row r="10" spans="2:86" ht="15.75" collapsed="1" thickBot="1" x14ac:dyDescent="0.3">
      <c r="C10" s="18"/>
      <c r="D10" s="19"/>
      <c r="E10" s="19"/>
      <c r="N10" s="20" t="s">
        <v>11</v>
      </c>
      <c r="O10" s="20"/>
      <c r="P10" s="20"/>
      <c r="Q10" s="20"/>
      <c r="R10" s="20"/>
      <c r="S10" s="20" t="s">
        <v>12</v>
      </c>
      <c r="T10" s="20"/>
      <c r="U10" s="20"/>
      <c r="V10" s="20"/>
      <c r="W10" s="20"/>
      <c r="X10" s="20" t="s">
        <v>13</v>
      </c>
      <c r="Y10" s="20"/>
      <c r="Z10" s="20"/>
      <c r="AA10" s="20"/>
      <c r="AB10" s="20"/>
      <c r="AC10" s="20" t="s">
        <v>14</v>
      </c>
    </row>
    <row r="11" spans="2:86" ht="13.5" thickBot="1" x14ac:dyDescent="0.25">
      <c r="F11" s="114">
        <v>2023</v>
      </c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6"/>
      <c r="AA11" s="126">
        <v>2024</v>
      </c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8"/>
    </row>
    <row r="12" spans="2:86" ht="13.5" thickBot="1" x14ac:dyDescent="0.25">
      <c r="B12" s="117" t="s">
        <v>15</v>
      </c>
      <c r="C12" s="117" t="s">
        <v>16</v>
      </c>
      <c r="D12" s="117" t="s">
        <v>17</v>
      </c>
      <c r="E12" s="129" t="s">
        <v>18</v>
      </c>
      <c r="F12" s="131" t="s">
        <v>19</v>
      </c>
      <c r="G12" s="132"/>
      <c r="H12" s="133"/>
      <c r="I12" s="134"/>
      <c r="J12" s="134"/>
      <c r="K12" s="135"/>
      <c r="L12" s="131" t="s">
        <v>20</v>
      </c>
      <c r="M12" s="133"/>
      <c r="N12" s="134"/>
      <c r="O12" s="134"/>
      <c r="P12" s="135"/>
      <c r="Q12" s="131" t="s">
        <v>21</v>
      </c>
      <c r="R12" s="133"/>
      <c r="S12" s="134"/>
      <c r="T12" s="134"/>
      <c r="U12" s="135"/>
      <c r="V12" s="131" t="s">
        <v>22</v>
      </c>
      <c r="W12" s="133"/>
      <c r="X12" s="134"/>
      <c r="Y12" s="134"/>
      <c r="Z12" s="135"/>
      <c r="AA12" s="114" t="s">
        <v>23</v>
      </c>
      <c r="AB12" s="115"/>
      <c r="AC12" s="115"/>
      <c r="AD12" s="115"/>
      <c r="AE12" s="116"/>
      <c r="AF12" s="114" t="s">
        <v>24</v>
      </c>
      <c r="AG12" s="115"/>
      <c r="AH12" s="115"/>
      <c r="AI12" s="115"/>
      <c r="AJ12" s="116"/>
      <c r="AK12" s="114" t="s">
        <v>25</v>
      </c>
      <c r="AL12" s="115"/>
      <c r="AM12" s="115"/>
      <c r="AN12" s="115"/>
      <c r="AO12" s="116"/>
      <c r="AP12" s="114" t="s">
        <v>26</v>
      </c>
      <c r="AQ12" s="115"/>
      <c r="AR12" s="115"/>
      <c r="AS12" s="115"/>
      <c r="AT12" s="116"/>
      <c r="AU12" s="114" t="s">
        <v>27</v>
      </c>
      <c r="AV12" s="115"/>
      <c r="AW12" s="115"/>
      <c r="AX12" s="115"/>
      <c r="AY12" s="116"/>
      <c r="AZ12" s="114" t="s">
        <v>28</v>
      </c>
      <c r="BA12" s="115"/>
      <c r="BB12" s="115"/>
      <c r="BC12" s="115"/>
      <c r="BD12" s="116"/>
      <c r="BE12" s="114" t="s">
        <v>29</v>
      </c>
      <c r="BF12" s="115"/>
      <c r="BG12" s="115"/>
      <c r="BH12" s="115"/>
      <c r="BI12" s="116"/>
      <c r="BJ12" s="114" t="s">
        <v>30</v>
      </c>
      <c r="BK12" s="115"/>
      <c r="BL12" s="115"/>
      <c r="BM12" s="115"/>
      <c r="BN12" s="116"/>
      <c r="BO12" s="114" t="s">
        <v>19</v>
      </c>
      <c r="BP12" s="115"/>
      <c r="BQ12" s="115"/>
      <c r="BR12" s="115"/>
      <c r="BS12" s="116"/>
      <c r="BT12" s="114" t="s">
        <v>20</v>
      </c>
      <c r="BU12" s="115"/>
      <c r="BV12" s="115"/>
      <c r="BW12" s="115"/>
      <c r="BX12" s="116"/>
      <c r="BY12" s="114" t="s">
        <v>21</v>
      </c>
      <c r="BZ12" s="115"/>
      <c r="CA12" s="115"/>
      <c r="CB12" s="115"/>
      <c r="CC12" s="116"/>
      <c r="CD12" s="114" t="s">
        <v>22</v>
      </c>
      <c r="CE12" s="115"/>
      <c r="CF12" s="115"/>
      <c r="CG12" s="115"/>
      <c r="CH12" s="116"/>
    </row>
    <row r="13" spans="2:86" s="24" customFormat="1" ht="54.6" customHeight="1" thickBot="1" x14ac:dyDescent="0.3">
      <c r="B13" s="119"/>
      <c r="C13" s="119"/>
      <c r="D13" s="119"/>
      <c r="E13" s="130"/>
      <c r="F13" s="21" t="s">
        <v>31</v>
      </c>
      <c r="G13" s="22" t="s">
        <v>32</v>
      </c>
      <c r="H13" s="23" t="s">
        <v>33</v>
      </c>
      <c r="I13" s="21" t="s">
        <v>34</v>
      </c>
      <c r="J13" s="22" t="s">
        <v>35</v>
      </c>
      <c r="K13" s="22" t="s">
        <v>36</v>
      </c>
      <c r="L13" s="22" t="s">
        <v>37</v>
      </c>
      <c r="M13" s="23" t="s">
        <v>33</v>
      </c>
      <c r="N13" s="21" t="s">
        <v>34</v>
      </c>
      <c r="O13" s="22" t="s">
        <v>35</v>
      </c>
      <c r="P13" s="22" t="s">
        <v>36</v>
      </c>
      <c r="Q13" s="22" t="s">
        <v>38</v>
      </c>
      <c r="R13" s="23" t="s">
        <v>33</v>
      </c>
      <c r="S13" s="21" t="s">
        <v>34</v>
      </c>
      <c r="T13" s="22" t="s">
        <v>35</v>
      </c>
      <c r="U13" s="22" t="s">
        <v>36</v>
      </c>
      <c r="V13" s="22" t="s">
        <v>38</v>
      </c>
      <c r="W13" s="23" t="s">
        <v>33</v>
      </c>
      <c r="X13" s="21" t="s">
        <v>34</v>
      </c>
      <c r="Y13" s="22" t="s">
        <v>35</v>
      </c>
      <c r="Z13" s="22" t="s">
        <v>36</v>
      </c>
      <c r="AA13" s="22" t="s">
        <v>38</v>
      </c>
      <c r="AB13" s="23" t="s">
        <v>33</v>
      </c>
      <c r="AC13" s="21" t="s">
        <v>34</v>
      </c>
      <c r="AD13" s="22" t="s">
        <v>35</v>
      </c>
      <c r="AE13" s="22" t="s">
        <v>36</v>
      </c>
      <c r="AF13" s="22" t="s">
        <v>38</v>
      </c>
      <c r="AG13" s="21" t="s">
        <v>33</v>
      </c>
      <c r="AH13" s="21" t="s">
        <v>34</v>
      </c>
      <c r="AI13" s="21" t="s">
        <v>39</v>
      </c>
      <c r="AJ13" s="21" t="s">
        <v>40</v>
      </c>
      <c r="AK13" s="22" t="s">
        <v>38</v>
      </c>
      <c r="AL13" s="21" t="s">
        <v>33</v>
      </c>
      <c r="AM13" s="21" t="s">
        <v>34</v>
      </c>
      <c r="AN13" s="21" t="s">
        <v>39</v>
      </c>
      <c r="AO13" s="21" t="s">
        <v>40</v>
      </c>
      <c r="AP13" s="22" t="s">
        <v>38</v>
      </c>
      <c r="AQ13" s="21" t="s">
        <v>33</v>
      </c>
      <c r="AR13" s="21" t="s">
        <v>34</v>
      </c>
      <c r="AS13" s="21" t="s">
        <v>39</v>
      </c>
      <c r="AT13" s="21" t="s">
        <v>40</v>
      </c>
      <c r="AU13" s="22" t="s">
        <v>38</v>
      </c>
      <c r="AV13" s="21" t="s">
        <v>33</v>
      </c>
      <c r="AW13" s="21" t="s">
        <v>34</v>
      </c>
      <c r="AX13" s="21" t="s">
        <v>39</v>
      </c>
      <c r="AY13" s="21" t="s">
        <v>40</v>
      </c>
      <c r="AZ13" s="22" t="s">
        <v>38</v>
      </c>
      <c r="BA13" s="21" t="s">
        <v>33</v>
      </c>
      <c r="BB13" s="21" t="s">
        <v>34</v>
      </c>
      <c r="BC13" s="21" t="s">
        <v>39</v>
      </c>
      <c r="BD13" s="21" t="s">
        <v>40</v>
      </c>
      <c r="BE13" s="22" t="s">
        <v>38</v>
      </c>
      <c r="BF13" s="21" t="s">
        <v>33</v>
      </c>
      <c r="BG13" s="21" t="s">
        <v>34</v>
      </c>
      <c r="BH13" s="21" t="s">
        <v>39</v>
      </c>
      <c r="BI13" s="21" t="s">
        <v>40</v>
      </c>
      <c r="BJ13" s="22" t="s">
        <v>38</v>
      </c>
      <c r="BK13" s="21" t="s">
        <v>33</v>
      </c>
      <c r="BL13" s="21" t="s">
        <v>34</v>
      </c>
      <c r="BM13" s="21" t="s">
        <v>39</v>
      </c>
      <c r="BN13" s="21" t="s">
        <v>40</v>
      </c>
      <c r="BO13" s="22" t="s">
        <v>38</v>
      </c>
      <c r="BP13" s="21" t="s">
        <v>33</v>
      </c>
      <c r="BQ13" s="21" t="s">
        <v>34</v>
      </c>
      <c r="BR13" s="21" t="s">
        <v>39</v>
      </c>
      <c r="BS13" s="21" t="s">
        <v>40</v>
      </c>
      <c r="BT13" s="22" t="s">
        <v>38</v>
      </c>
      <c r="BU13" s="21" t="s">
        <v>33</v>
      </c>
      <c r="BV13" s="21" t="s">
        <v>34</v>
      </c>
      <c r="BW13" s="21" t="s">
        <v>39</v>
      </c>
      <c r="BX13" s="21" t="s">
        <v>40</v>
      </c>
      <c r="BY13" s="22" t="s">
        <v>38</v>
      </c>
      <c r="BZ13" s="21" t="s">
        <v>33</v>
      </c>
      <c r="CA13" s="21" t="s">
        <v>34</v>
      </c>
      <c r="CB13" s="21" t="s">
        <v>39</v>
      </c>
      <c r="CC13" s="21" t="s">
        <v>40</v>
      </c>
      <c r="CD13" s="22" t="s">
        <v>38</v>
      </c>
      <c r="CE13" s="21" t="s">
        <v>33</v>
      </c>
      <c r="CF13" s="21" t="s">
        <v>34</v>
      </c>
      <c r="CG13" s="21" t="s">
        <v>39</v>
      </c>
      <c r="CH13" s="21" t="s">
        <v>40</v>
      </c>
    </row>
    <row r="14" spans="2:86" x14ac:dyDescent="0.2">
      <c r="B14" s="123" t="s">
        <v>41</v>
      </c>
      <c r="C14" s="25" t="s">
        <v>42</v>
      </c>
      <c r="D14" s="26" t="s">
        <v>43</v>
      </c>
      <c r="E14" s="27" t="s">
        <v>44</v>
      </c>
      <c r="F14" s="28"/>
      <c r="G14" s="29"/>
      <c r="H14" s="30">
        <v>4532</v>
      </c>
      <c r="I14" s="31">
        <v>1833.3333333333333</v>
      </c>
      <c r="J14" s="32">
        <v>500</v>
      </c>
      <c r="K14" s="33">
        <f>J14/(I14*3)</f>
        <v>9.0909090909090912E-2</v>
      </c>
      <c r="L14" s="29">
        <f>R14</f>
        <v>0</v>
      </c>
      <c r="M14" s="30"/>
      <c r="N14" s="31">
        <v>1945</v>
      </c>
      <c r="O14" s="32">
        <f>J14+M14-N14</f>
        <v>-1445</v>
      </c>
      <c r="P14" s="33">
        <f>O14/(N14*3)</f>
        <v>-0.24764353041988005</v>
      </c>
      <c r="Q14" s="29">
        <f>W14</f>
        <v>0</v>
      </c>
      <c r="R14" s="30"/>
      <c r="S14" s="31">
        <v>1945</v>
      </c>
      <c r="T14" s="32">
        <f>O14+R14-S14</f>
        <v>-3390</v>
      </c>
      <c r="U14" s="33">
        <f>T14/(S14*3)</f>
        <v>-0.58097686375321334</v>
      </c>
      <c r="V14" s="29">
        <f>AB14</f>
        <v>0</v>
      </c>
      <c r="W14" s="30"/>
      <c r="X14" s="31">
        <v>1945</v>
      </c>
      <c r="Y14" s="32">
        <f>T14+W14-X14</f>
        <v>-5335</v>
      </c>
      <c r="Z14" s="33">
        <f>Y14/(X14*3)</f>
        <v>-0.91431019708654671</v>
      </c>
      <c r="AA14" s="29">
        <f>AG14</f>
        <v>0</v>
      </c>
      <c r="AB14" s="30"/>
      <c r="AC14" s="31">
        <v>1945</v>
      </c>
      <c r="AD14" s="32">
        <f>Y14+AB14-AC14</f>
        <v>-7280</v>
      </c>
      <c r="AE14" s="33">
        <f>AD14/(AC14*3)</f>
        <v>-1.2476435304198801</v>
      </c>
      <c r="AF14" s="29">
        <f>AL14</f>
        <v>0</v>
      </c>
      <c r="AG14" s="30"/>
      <c r="AH14" s="31"/>
      <c r="AI14" s="32">
        <f>AD14+AG14-AH14</f>
        <v>-7280</v>
      </c>
      <c r="AJ14" s="33" t="e">
        <f>AI14/(AH14*3)</f>
        <v>#DIV/0!</v>
      </c>
      <c r="AK14" s="29">
        <f>AQ14</f>
        <v>0</v>
      </c>
      <c r="AL14" s="30"/>
      <c r="AM14" s="31"/>
      <c r="AN14" s="32">
        <f>AI14+AL14-AM14</f>
        <v>-7280</v>
      </c>
      <c r="AO14" s="33" t="e">
        <f>AN14/(AM14*3)</f>
        <v>#DIV/0!</v>
      </c>
      <c r="AP14" s="29">
        <f>AV14</f>
        <v>0</v>
      </c>
      <c r="AQ14" s="30"/>
      <c r="AR14" s="31"/>
      <c r="AS14" s="32">
        <f>AN14+AQ14-AR14</f>
        <v>-7280</v>
      </c>
      <c r="AT14" s="33" t="e">
        <f>AS14/(AR14*3)</f>
        <v>#DIV/0!</v>
      </c>
      <c r="AU14" s="29">
        <f>BA14</f>
        <v>0</v>
      </c>
      <c r="AV14" s="30"/>
      <c r="AW14" s="31"/>
      <c r="AX14" s="32">
        <f>AS14+AV14-AW14</f>
        <v>-7280</v>
      </c>
      <c r="AY14" s="33" t="e">
        <f>AX14/(AW14*3)</f>
        <v>#DIV/0!</v>
      </c>
      <c r="AZ14" s="29">
        <f>BF14</f>
        <v>0</v>
      </c>
      <c r="BA14" s="30"/>
      <c r="BB14" s="31"/>
      <c r="BC14" s="32">
        <f>AX14+BA14-BB14</f>
        <v>-7280</v>
      </c>
      <c r="BD14" s="33" t="e">
        <f>BC14/(BB14*3)</f>
        <v>#DIV/0!</v>
      </c>
      <c r="BE14" s="29">
        <f>BK14</f>
        <v>0</v>
      </c>
      <c r="BF14" s="30"/>
      <c r="BG14" s="31"/>
      <c r="BH14" s="32">
        <f>BC14+BF14-BG14</f>
        <v>-7280</v>
      </c>
      <c r="BI14" s="33" t="e">
        <f>BH14/(BG14*3)</f>
        <v>#DIV/0!</v>
      </c>
      <c r="BJ14" s="29">
        <f>BP14</f>
        <v>0</v>
      </c>
      <c r="BK14" s="30"/>
      <c r="BL14" s="31"/>
      <c r="BM14" s="32">
        <f>BH14+BK14-BL14</f>
        <v>-7280</v>
      </c>
      <c r="BN14" s="33" t="e">
        <f>BM14/(BL14*3)</f>
        <v>#DIV/0!</v>
      </c>
      <c r="BO14" s="29">
        <f>BU14</f>
        <v>0</v>
      </c>
      <c r="BP14" s="30"/>
      <c r="BQ14" s="31"/>
      <c r="BR14" s="32">
        <f>BM14+BP14-BQ14</f>
        <v>-7280</v>
      </c>
      <c r="BS14" s="33" t="e">
        <f>BR14/(BQ14*3)</f>
        <v>#DIV/0!</v>
      </c>
      <c r="BT14" s="29">
        <f>BZ14</f>
        <v>0</v>
      </c>
      <c r="BU14" s="30"/>
      <c r="BV14" s="31"/>
      <c r="BW14" s="32">
        <f>BR14+BU14-BV14</f>
        <v>-7280</v>
      </c>
      <c r="BX14" s="33" t="e">
        <f>BW14/(BV14*3)</f>
        <v>#DIV/0!</v>
      </c>
      <c r="BY14" s="29">
        <f>CE14</f>
        <v>0</v>
      </c>
      <c r="BZ14" s="30"/>
      <c r="CA14" s="31"/>
      <c r="CB14" s="32">
        <f>BW14+BZ14-CA14</f>
        <v>-7280</v>
      </c>
      <c r="CC14" s="33" t="e">
        <f>CB14/(CA14*3)</f>
        <v>#DIV/0!</v>
      </c>
      <c r="CD14" s="29">
        <f>CJ14</f>
        <v>0</v>
      </c>
      <c r="CE14" s="30"/>
      <c r="CF14" s="31"/>
      <c r="CG14" s="32">
        <f>CB14+CE14-CF14</f>
        <v>-7280</v>
      </c>
      <c r="CH14" s="33" t="e">
        <f>CG14/(CF14*3)</f>
        <v>#DIV/0!</v>
      </c>
    </row>
    <row r="15" spans="2:86" x14ac:dyDescent="0.2">
      <c r="B15" s="124"/>
      <c r="C15" s="34" t="s">
        <v>45</v>
      </c>
      <c r="D15" s="35" t="s">
        <v>46</v>
      </c>
      <c r="E15" s="36" t="s">
        <v>44</v>
      </c>
      <c r="F15" s="37"/>
      <c r="G15" s="38"/>
      <c r="H15" s="39">
        <v>566</v>
      </c>
      <c r="I15" s="32">
        <v>165</v>
      </c>
      <c r="J15" s="32">
        <v>395</v>
      </c>
      <c r="K15" s="33">
        <f>J15/(I15*3)</f>
        <v>0.79797979797979801</v>
      </c>
      <c r="L15" s="38">
        <f>R15</f>
        <v>0</v>
      </c>
      <c r="M15" s="39"/>
      <c r="N15" s="32">
        <v>175</v>
      </c>
      <c r="O15" s="32">
        <f>J15+M15-N15</f>
        <v>220</v>
      </c>
      <c r="P15" s="33">
        <f>O15/(N15*3)</f>
        <v>0.41904761904761906</v>
      </c>
      <c r="Q15" s="38">
        <f>W15</f>
        <v>0</v>
      </c>
      <c r="R15" s="39"/>
      <c r="S15" s="32">
        <v>175</v>
      </c>
      <c r="T15" s="32">
        <f>O15+R15-S15</f>
        <v>45</v>
      </c>
      <c r="U15" s="33">
        <f>T15/(S15*3)</f>
        <v>8.5714285714285715E-2</v>
      </c>
      <c r="V15" s="38">
        <f>AB15</f>
        <v>0</v>
      </c>
      <c r="W15" s="39"/>
      <c r="X15" s="32">
        <v>175</v>
      </c>
      <c r="Y15" s="32">
        <f>T15+W15-X15</f>
        <v>-130</v>
      </c>
      <c r="Z15" s="33">
        <f>Y15/(X15*3)</f>
        <v>-0.24761904761904763</v>
      </c>
      <c r="AA15" s="38">
        <f>AG15</f>
        <v>0</v>
      </c>
      <c r="AB15" s="39"/>
      <c r="AC15" s="32">
        <v>175</v>
      </c>
      <c r="AD15" s="32">
        <f>Y15+AB15-AC15</f>
        <v>-305</v>
      </c>
      <c r="AE15" s="33">
        <f>AD15/(AC15*3)</f>
        <v>-0.580952380952381</v>
      </c>
      <c r="AF15" s="38">
        <f>AL15</f>
        <v>0</v>
      </c>
      <c r="AG15" s="39"/>
      <c r="AH15" s="32"/>
      <c r="AI15" s="32">
        <f>AD15+AG15-AH15</f>
        <v>-305</v>
      </c>
      <c r="AJ15" s="33" t="e">
        <f>AI15/(AH15*3)</f>
        <v>#DIV/0!</v>
      </c>
      <c r="AK15" s="38">
        <f>AQ15</f>
        <v>0</v>
      </c>
      <c r="AL15" s="39"/>
      <c r="AM15" s="32"/>
      <c r="AN15" s="32">
        <f>AI15+AL15-AM15</f>
        <v>-305</v>
      </c>
      <c r="AO15" s="33" t="e">
        <f>AN15/(AM15*3)</f>
        <v>#DIV/0!</v>
      </c>
      <c r="AP15" s="38">
        <f>AV15</f>
        <v>0</v>
      </c>
      <c r="AQ15" s="39"/>
      <c r="AR15" s="32"/>
      <c r="AS15" s="32">
        <f>AN15+AQ15-AR15</f>
        <v>-305</v>
      </c>
      <c r="AT15" s="33" t="e">
        <f>AS15/(AR15*3)</f>
        <v>#DIV/0!</v>
      </c>
      <c r="AU15" s="38">
        <f>BA15</f>
        <v>0</v>
      </c>
      <c r="AV15" s="39"/>
      <c r="AW15" s="32"/>
      <c r="AX15" s="32">
        <f>AS15+AV15-AW15</f>
        <v>-305</v>
      </c>
      <c r="AY15" s="33" t="e">
        <f>AX15/(AW15*3)</f>
        <v>#DIV/0!</v>
      </c>
      <c r="AZ15" s="38">
        <f>BF15</f>
        <v>0</v>
      </c>
      <c r="BA15" s="39"/>
      <c r="BB15" s="32"/>
      <c r="BC15" s="32">
        <f>AX15+BA15-BB15</f>
        <v>-305</v>
      </c>
      <c r="BD15" s="33" t="e">
        <f>BC15/(BB15*3)</f>
        <v>#DIV/0!</v>
      </c>
      <c r="BE15" s="38">
        <f>BK15</f>
        <v>0</v>
      </c>
      <c r="BF15" s="39"/>
      <c r="BG15" s="32"/>
      <c r="BH15" s="32">
        <f>BC15+BF15-BG15</f>
        <v>-305</v>
      </c>
      <c r="BI15" s="33" t="e">
        <f>BH15/(BG15*3)</f>
        <v>#DIV/0!</v>
      </c>
      <c r="BJ15" s="38">
        <f>BP15</f>
        <v>0</v>
      </c>
      <c r="BK15" s="39"/>
      <c r="BL15" s="32"/>
      <c r="BM15" s="32">
        <f>BH15+BK15-BL15</f>
        <v>-305</v>
      </c>
      <c r="BN15" s="33" t="e">
        <f>BM15/(BL15*3)</f>
        <v>#DIV/0!</v>
      </c>
      <c r="BO15" s="38">
        <f>BU15</f>
        <v>0</v>
      </c>
      <c r="BP15" s="39"/>
      <c r="BQ15" s="32"/>
      <c r="BR15" s="32">
        <f>BM15+BP15-BQ15</f>
        <v>-305</v>
      </c>
      <c r="BS15" s="33" t="e">
        <f>BR15/(BQ15*3)</f>
        <v>#DIV/0!</v>
      </c>
      <c r="BT15" s="38">
        <f>BZ15</f>
        <v>0</v>
      </c>
      <c r="BU15" s="39"/>
      <c r="BV15" s="32"/>
      <c r="BW15" s="32">
        <f>BR15+BU15-BV15</f>
        <v>-305</v>
      </c>
      <c r="BX15" s="33" t="e">
        <f>BW15/(BV15*3)</f>
        <v>#DIV/0!</v>
      </c>
      <c r="BY15" s="38">
        <f>CE15</f>
        <v>0</v>
      </c>
      <c r="BZ15" s="39"/>
      <c r="CA15" s="32"/>
      <c r="CB15" s="32">
        <f>BW15+BZ15-CA15</f>
        <v>-305</v>
      </c>
      <c r="CC15" s="33" t="e">
        <f>CB15/(CA15*3)</f>
        <v>#DIV/0!</v>
      </c>
      <c r="CD15" s="38">
        <f>CJ15</f>
        <v>0</v>
      </c>
      <c r="CE15" s="39"/>
      <c r="CF15" s="32"/>
      <c r="CG15" s="32">
        <f>CB15+CE15-CF15</f>
        <v>-305</v>
      </c>
      <c r="CH15" s="33" t="e">
        <f>CG15/(CF15*3)</f>
        <v>#DIV/0!</v>
      </c>
    </row>
    <row r="16" spans="2:86" ht="13.5" thickBot="1" x14ac:dyDescent="0.25">
      <c r="B16" s="125"/>
      <c r="C16" s="40" t="s">
        <v>42</v>
      </c>
      <c r="D16" s="41" t="s">
        <v>47</v>
      </c>
      <c r="E16" s="42" t="s">
        <v>44</v>
      </c>
      <c r="F16" s="43"/>
      <c r="G16" s="44"/>
      <c r="H16" s="45"/>
      <c r="I16" s="46"/>
      <c r="J16" s="46">
        <v>0</v>
      </c>
      <c r="K16" s="47" t="e">
        <f>J16/(I16*3)</f>
        <v>#DIV/0!</v>
      </c>
      <c r="L16" s="44">
        <f>R16</f>
        <v>0</v>
      </c>
      <c r="M16" s="45"/>
      <c r="N16" s="48"/>
      <c r="O16" s="46">
        <f>J16+M16-N16</f>
        <v>0</v>
      </c>
      <c r="P16" s="47" t="e">
        <f>O16/(N16*3)</f>
        <v>#DIV/0!</v>
      </c>
      <c r="Q16" s="44">
        <f>W16</f>
        <v>0</v>
      </c>
      <c r="R16" s="45"/>
      <c r="S16" s="48"/>
      <c r="T16" s="46">
        <f>O16+R16-S16</f>
        <v>0</v>
      </c>
      <c r="U16" s="47" t="e">
        <f>T16/(S16*3)</f>
        <v>#DIV/0!</v>
      </c>
      <c r="V16" s="44">
        <f>AB16</f>
        <v>0</v>
      </c>
      <c r="W16" s="45"/>
      <c r="X16" s="48">
        <f>969122/(72*3)/12</f>
        <v>373.88966049382719</v>
      </c>
      <c r="Y16" s="46">
        <f>T16+W16-X16</f>
        <v>-373.88966049382719</v>
      </c>
      <c r="Z16" s="47">
        <f>Y16/(X16*3)</f>
        <v>-0.33333333333333337</v>
      </c>
      <c r="AA16" s="44">
        <f>AG16</f>
        <v>0</v>
      </c>
      <c r="AB16" s="45"/>
      <c r="AC16" s="48"/>
      <c r="AD16" s="46">
        <f>Y16+AB16-AC16</f>
        <v>-373.88966049382719</v>
      </c>
      <c r="AE16" s="47" t="e">
        <f>AD16/(AC16*3)</f>
        <v>#DIV/0!</v>
      </c>
      <c r="AF16" s="44">
        <f>AL16</f>
        <v>0</v>
      </c>
      <c r="AG16" s="45"/>
      <c r="AH16" s="46"/>
      <c r="AI16" s="46">
        <f>AD16+AG16-AH16</f>
        <v>-373.88966049382719</v>
      </c>
      <c r="AJ16" s="47" t="e">
        <f>AI16/(AH16*3)</f>
        <v>#DIV/0!</v>
      </c>
      <c r="AK16" s="44">
        <f>AQ16</f>
        <v>0</v>
      </c>
      <c r="AL16" s="45"/>
      <c r="AM16" s="46"/>
      <c r="AN16" s="46">
        <f>AI16+AL16-AM16</f>
        <v>-373.88966049382719</v>
      </c>
      <c r="AO16" s="47" t="e">
        <f>AN16/(AM16*3)</f>
        <v>#DIV/0!</v>
      </c>
      <c r="AP16" s="44">
        <f>AV16</f>
        <v>0</v>
      </c>
      <c r="AQ16" s="45"/>
      <c r="AR16" s="46"/>
      <c r="AS16" s="46">
        <f>AN16+AQ16-AR16</f>
        <v>-373.88966049382719</v>
      </c>
      <c r="AT16" s="47" t="e">
        <f>AS16/(AR16*3)</f>
        <v>#DIV/0!</v>
      </c>
      <c r="AU16" s="44">
        <f>BA16</f>
        <v>0</v>
      </c>
      <c r="AV16" s="45"/>
      <c r="AW16" s="46"/>
      <c r="AX16" s="46">
        <f>AS16+AV16-AW16</f>
        <v>-373.88966049382719</v>
      </c>
      <c r="AY16" s="47" t="e">
        <f>AX16/(AW16*3)</f>
        <v>#DIV/0!</v>
      </c>
      <c r="AZ16" s="44">
        <f>BF16</f>
        <v>0</v>
      </c>
      <c r="BA16" s="45"/>
      <c r="BB16" s="46"/>
      <c r="BC16" s="46">
        <f>AX16+BA16-BB16</f>
        <v>-373.88966049382719</v>
      </c>
      <c r="BD16" s="47" t="e">
        <f>BC16/(BB16*3)</f>
        <v>#DIV/0!</v>
      </c>
      <c r="BE16" s="44">
        <f>BK16</f>
        <v>0</v>
      </c>
      <c r="BF16" s="45"/>
      <c r="BG16" s="46"/>
      <c r="BH16" s="46">
        <f>BC16+BF16-BG16</f>
        <v>-373.88966049382719</v>
      </c>
      <c r="BI16" s="47" t="e">
        <f>BH16/(BG16*3)</f>
        <v>#DIV/0!</v>
      </c>
      <c r="BJ16" s="44">
        <f>BP16</f>
        <v>0</v>
      </c>
      <c r="BK16" s="45"/>
      <c r="BL16" s="46"/>
      <c r="BM16" s="46">
        <f>BH16+BK16-BL16</f>
        <v>-373.88966049382719</v>
      </c>
      <c r="BN16" s="47" t="e">
        <f>BM16/(BL16*3)</f>
        <v>#DIV/0!</v>
      </c>
      <c r="BO16" s="44">
        <f>BU16</f>
        <v>0</v>
      </c>
      <c r="BP16" s="45"/>
      <c r="BQ16" s="46"/>
      <c r="BR16" s="46">
        <f>BM16+BP16-BQ16</f>
        <v>-373.88966049382719</v>
      </c>
      <c r="BS16" s="47" t="e">
        <f>BR16/(BQ16*3)</f>
        <v>#DIV/0!</v>
      </c>
      <c r="BT16" s="44">
        <f>BZ16</f>
        <v>0</v>
      </c>
      <c r="BU16" s="45"/>
      <c r="BV16" s="46"/>
      <c r="BW16" s="46">
        <f>BR16+BU16-BV16</f>
        <v>-373.88966049382719</v>
      </c>
      <c r="BX16" s="47" t="e">
        <f>BW16/(BV16*3)</f>
        <v>#DIV/0!</v>
      </c>
      <c r="BY16" s="44">
        <f>CE16</f>
        <v>0</v>
      </c>
      <c r="BZ16" s="45"/>
      <c r="CA16" s="46"/>
      <c r="CB16" s="46">
        <f>BW16+BZ16-CA16</f>
        <v>-373.88966049382719</v>
      </c>
      <c r="CC16" s="47" t="e">
        <f>CB16/(CA16*3)</f>
        <v>#DIV/0!</v>
      </c>
      <c r="CD16" s="44">
        <f>CJ16</f>
        <v>0</v>
      </c>
      <c r="CE16" s="45"/>
      <c r="CF16" s="46"/>
      <c r="CG16" s="46">
        <f>CB16+CE16-CF16</f>
        <v>-373.88966049382719</v>
      </c>
      <c r="CH16" s="47" t="e">
        <f>CG16/(CF16*3)</f>
        <v>#DIV/0!</v>
      </c>
    </row>
    <row r="17" spans="2:87" s="52" customFormat="1" ht="7.5" customHeight="1" thickBot="1" x14ac:dyDescent="0.25">
      <c r="B17" s="49"/>
      <c r="C17" s="50"/>
      <c r="D17" s="50"/>
      <c r="E17" s="50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</row>
    <row r="18" spans="2:87" x14ac:dyDescent="0.2">
      <c r="B18" s="117" t="s">
        <v>48</v>
      </c>
      <c r="C18" s="53">
        <v>22830</v>
      </c>
      <c r="D18" s="54" t="s">
        <v>49</v>
      </c>
      <c r="E18" s="55" t="s">
        <v>44</v>
      </c>
      <c r="F18" s="28">
        <v>358.38888888888891</v>
      </c>
      <c r="G18" s="29"/>
      <c r="H18" s="30">
        <v>1284</v>
      </c>
      <c r="I18" s="31">
        <f>362+80</f>
        <v>442</v>
      </c>
      <c r="J18" s="31">
        <v>1278.7777777777778</v>
      </c>
      <c r="K18" s="56">
        <f t="shared" ref="K18:K24" si="0">J18/(I18*3)</f>
        <v>0.96438746438746448</v>
      </c>
      <c r="L18" s="29">
        <f>R18</f>
        <v>500</v>
      </c>
      <c r="M18" s="30"/>
      <c r="N18" s="31">
        <f>362+90</f>
        <v>452</v>
      </c>
      <c r="O18" s="31">
        <f t="shared" ref="O18:O24" si="1">J18+M18-N18</f>
        <v>826.77777777777783</v>
      </c>
      <c r="P18" s="56">
        <f t="shared" ref="P18:P24" si="2">O18/(N18*3)</f>
        <v>0.60971812520485091</v>
      </c>
      <c r="Q18" s="29">
        <f>W18</f>
        <v>250</v>
      </c>
      <c r="R18" s="30">
        <v>500</v>
      </c>
      <c r="S18" s="31">
        <f>362</f>
        <v>362</v>
      </c>
      <c r="T18" s="31">
        <f t="shared" ref="T18:T24" si="3">O18+R18-S18</f>
        <v>964.77777777777783</v>
      </c>
      <c r="U18" s="56">
        <f t="shared" ref="U18:U24" si="4">T18/(S18*3)</f>
        <v>0.88837732760384702</v>
      </c>
      <c r="V18" s="29">
        <f>AC18</f>
        <v>452</v>
      </c>
      <c r="W18" s="30">
        <v>250</v>
      </c>
      <c r="X18" s="31">
        <f>362</f>
        <v>362</v>
      </c>
      <c r="Y18" s="31">
        <f t="shared" ref="Y18:Y24" si="5">T18+W18-X18</f>
        <v>852.77777777777783</v>
      </c>
      <c r="Z18" s="56">
        <f t="shared" ref="Z18:Z24" si="6">Y18/(X18*3)</f>
        <v>0.78524657253939023</v>
      </c>
      <c r="AA18" s="29">
        <f>AH18</f>
        <v>362</v>
      </c>
      <c r="AB18" s="30"/>
      <c r="AC18" s="31">
        <f>362+90</f>
        <v>452</v>
      </c>
      <c r="AD18" s="31">
        <f t="shared" ref="AD18:AD24" si="7">Y18+AB18-AC18</f>
        <v>400.77777777777783</v>
      </c>
      <c r="AE18" s="56">
        <f t="shared" ref="AE18:AE24" si="8">AD18/(AC18*3)</f>
        <v>0.29555883316945269</v>
      </c>
      <c r="AF18" s="29">
        <f>AM18</f>
        <v>362</v>
      </c>
      <c r="AG18" s="30"/>
      <c r="AH18" s="31">
        <v>362</v>
      </c>
      <c r="AI18" s="31">
        <f t="shared" ref="AI18:AI24" si="9">AD18+AG18-AH18</f>
        <v>38.777777777777828</v>
      </c>
      <c r="AJ18" s="56">
        <f t="shared" ref="AJ18:AJ24" si="10">AI18/(AH18*3)</f>
        <v>3.5706977695928017E-2</v>
      </c>
      <c r="AK18" s="29">
        <f>AR18</f>
        <v>362</v>
      </c>
      <c r="AL18" s="30"/>
      <c r="AM18" s="31">
        <v>362</v>
      </c>
      <c r="AN18" s="31">
        <f t="shared" ref="AN18:AN24" si="11">AI18+AL18-AM18</f>
        <v>-323.22222222222217</v>
      </c>
      <c r="AO18" s="56">
        <f t="shared" ref="AO18:AO24" si="12">AN18/(AM18*3)</f>
        <v>-0.2976263556374053</v>
      </c>
      <c r="AP18" s="29">
        <f>AW18</f>
        <v>362</v>
      </c>
      <c r="AQ18" s="30"/>
      <c r="AR18" s="31">
        <v>362</v>
      </c>
      <c r="AS18" s="31">
        <f t="shared" ref="AS18:AS24" si="13">AN18+AQ18-AR18</f>
        <v>-685.22222222222217</v>
      </c>
      <c r="AT18" s="56">
        <f t="shared" ref="AT18:AT24" si="14">AS18/(AR18*3)</f>
        <v>-0.63095968897073862</v>
      </c>
      <c r="AU18" s="29">
        <f>BB18</f>
        <v>362</v>
      </c>
      <c r="AV18" s="30"/>
      <c r="AW18" s="31">
        <v>362</v>
      </c>
      <c r="AX18" s="31">
        <f t="shared" ref="AX18:AX24" si="15">AS18+AV18-AW18</f>
        <v>-1047.2222222222222</v>
      </c>
      <c r="AY18" s="56">
        <f t="shared" ref="AY18:AY24" si="16">AX18/(AW18*3)</f>
        <v>-0.96429302230407199</v>
      </c>
      <c r="AZ18" s="29">
        <f>BG18</f>
        <v>362</v>
      </c>
      <c r="BA18" s="30"/>
      <c r="BB18" s="31">
        <v>362</v>
      </c>
      <c r="BC18" s="31">
        <f t="shared" ref="BC18:BC24" si="17">AX18+BA18-BB18</f>
        <v>-1409.2222222222222</v>
      </c>
      <c r="BD18" s="56">
        <f t="shared" ref="BD18:BD24" si="18">BC18/(BB18*3)</f>
        <v>-1.2976263556374052</v>
      </c>
      <c r="BE18" s="29">
        <f>BL18</f>
        <v>362</v>
      </c>
      <c r="BF18" s="30"/>
      <c r="BG18" s="31">
        <v>362</v>
      </c>
      <c r="BH18" s="31">
        <f t="shared" ref="BH18:BH24" si="19">BC18+BF18-BG18</f>
        <v>-1771.2222222222222</v>
      </c>
      <c r="BI18" s="56">
        <f t="shared" ref="BI18:BI24" si="20">BH18/(BG18*3)</f>
        <v>-1.6309596889707387</v>
      </c>
      <c r="BJ18" s="29">
        <f>BQ18</f>
        <v>362</v>
      </c>
      <c r="BK18" s="30"/>
      <c r="BL18" s="31">
        <v>362</v>
      </c>
      <c r="BM18" s="31">
        <f t="shared" ref="BM18:BM24" si="21">BH18+BK18-BL18</f>
        <v>-2133.2222222222222</v>
      </c>
      <c r="BN18" s="56">
        <f t="shared" ref="BN18:BN24" si="22">BM18/(BL18*3)</f>
        <v>-1.964293022304072</v>
      </c>
      <c r="BO18" s="29">
        <f>BV18</f>
        <v>362</v>
      </c>
      <c r="BP18" s="30"/>
      <c r="BQ18" s="31">
        <v>362</v>
      </c>
      <c r="BR18" s="31">
        <f t="shared" ref="BR18:BR24" si="23">BM18+BP18-BQ18</f>
        <v>-2495.2222222222222</v>
      </c>
      <c r="BS18" s="56">
        <f t="shared" ref="BS18:BS24" si="24">BR18/(BQ18*3)</f>
        <v>-2.2976263556374055</v>
      </c>
      <c r="BT18" s="29">
        <f>CA18</f>
        <v>362</v>
      </c>
      <c r="BU18" s="30"/>
      <c r="BV18" s="31">
        <v>362</v>
      </c>
      <c r="BW18" s="31">
        <f t="shared" ref="BW18:BW24" si="25">BR18+BU18-BV18</f>
        <v>-2857.2222222222222</v>
      </c>
      <c r="BX18" s="56">
        <f t="shared" ref="BX18:BX24" si="26">BW18/(BV18*3)</f>
        <v>-2.6309596889707385</v>
      </c>
      <c r="BY18" s="29">
        <f>CF18</f>
        <v>362</v>
      </c>
      <c r="BZ18" s="30"/>
      <c r="CA18" s="31">
        <v>362</v>
      </c>
      <c r="CB18" s="31">
        <f t="shared" ref="CB18:CB24" si="27">BW18+BZ18-CA18</f>
        <v>-3219.2222222222222</v>
      </c>
      <c r="CC18" s="56">
        <f t="shared" ref="CC18:CC24" si="28">CB18/(CA18*3)</f>
        <v>-2.964293022304072</v>
      </c>
      <c r="CD18" s="29">
        <f>CK18</f>
        <v>0</v>
      </c>
      <c r="CE18" s="30"/>
      <c r="CF18" s="31">
        <v>362</v>
      </c>
      <c r="CG18" s="31">
        <f t="shared" ref="CG18:CG24" si="29">CB18+CE18-CF18</f>
        <v>-3581.2222222222222</v>
      </c>
      <c r="CH18" s="56">
        <f t="shared" ref="CH18:CH24" si="30">CG18/(CF18*3)</f>
        <v>-3.2976263556374055</v>
      </c>
    </row>
    <row r="19" spans="2:87" x14ac:dyDescent="0.2">
      <c r="B19" s="118"/>
      <c r="C19" s="57">
        <v>22831</v>
      </c>
      <c r="D19" s="35" t="s">
        <v>50</v>
      </c>
      <c r="E19" s="36" t="s">
        <v>44</v>
      </c>
      <c r="F19" s="37">
        <v>20</v>
      </c>
      <c r="G19" s="38"/>
      <c r="H19" s="39">
        <v>66</v>
      </c>
      <c r="I19" s="32">
        <v>7</v>
      </c>
      <c r="J19" s="32">
        <v>13</v>
      </c>
      <c r="K19" s="33">
        <f t="shared" si="0"/>
        <v>0.61904761904761907</v>
      </c>
      <c r="L19" s="38">
        <f>R19</f>
        <v>0</v>
      </c>
      <c r="M19" s="39"/>
      <c r="N19" s="32">
        <v>22</v>
      </c>
      <c r="O19" s="32">
        <f t="shared" si="1"/>
        <v>-9</v>
      </c>
      <c r="P19" s="33">
        <f t="shared" si="2"/>
        <v>-0.13636363636363635</v>
      </c>
      <c r="Q19" s="38">
        <f>W19</f>
        <v>40</v>
      </c>
      <c r="R19" s="39"/>
      <c r="S19" s="32">
        <v>22</v>
      </c>
      <c r="T19" s="32">
        <f t="shared" si="3"/>
        <v>-31</v>
      </c>
      <c r="U19" s="33">
        <f t="shared" si="4"/>
        <v>-0.46969696969696972</v>
      </c>
      <c r="V19" s="38">
        <f>AC19</f>
        <v>22</v>
      </c>
      <c r="W19" s="39">
        <v>40</v>
      </c>
      <c r="X19" s="32">
        <v>22</v>
      </c>
      <c r="Y19" s="32">
        <f t="shared" si="5"/>
        <v>-13</v>
      </c>
      <c r="Z19" s="33">
        <f t="shared" si="6"/>
        <v>-0.19696969696969696</v>
      </c>
      <c r="AA19" s="38">
        <f>AH19</f>
        <v>22</v>
      </c>
      <c r="AB19" s="39"/>
      <c r="AC19" s="32">
        <v>22</v>
      </c>
      <c r="AD19" s="32">
        <f t="shared" si="7"/>
        <v>-35</v>
      </c>
      <c r="AE19" s="33">
        <f t="shared" si="8"/>
        <v>-0.53030303030303028</v>
      </c>
      <c r="AF19" s="38">
        <f>AM19</f>
        <v>22</v>
      </c>
      <c r="AG19" s="39"/>
      <c r="AH19" s="32">
        <v>22</v>
      </c>
      <c r="AI19" s="32">
        <f t="shared" si="9"/>
        <v>-57</v>
      </c>
      <c r="AJ19" s="33">
        <f t="shared" si="10"/>
        <v>-0.86363636363636365</v>
      </c>
      <c r="AK19" s="38">
        <f>AR19</f>
        <v>22</v>
      </c>
      <c r="AL19" s="39"/>
      <c r="AM19" s="32">
        <v>22</v>
      </c>
      <c r="AN19" s="32">
        <f t="shared" si="11"/>
        <v>-79</v>
      </c>
      <c r="AO19" s="33">
        <f t="shared" si="12"/>
        <v>-1.196969696969697</v>
      </c>
      <c r="AP19" s="38">
        <f>AW19</f>
        <v>22</v>
      </c>
      <c r="AQ19" s="39"/>
      <c r="AR19" s="32">
        <v>22</v>
      </c>
      <c r="AS19" s="32">
        <f t="shared" si="13"/>
        <v>-101</v>
      </c>
      <c r="AT19" s="33">
        <f t="shared" si="14"/>
        <v>-1.5303030303030303</v>
      </c>
      <c r="AU19" s="38">
        <f>BB19</f>
        <v>22</v>
      </c>
      <c r="AV19" s="39"/>
      <c r="AW19" s="32">
        <v>22</v>
      </c>
      <c r="AX19" s="32">
        <f t="shared" si="15"/>
        <v>-123</v>
      </c>
      <c r="AY19" s="33">
        <f t="shared" si="16"/>
        <v>-1.8636363636363635</v>
      </c>
      <c r="AZ19" s="38">
        <f>BG19</f>
        <v>22</v>
      </c>
      <c r="BA19" s="39"/>
      <c r="BB19" s="32">
        <v>22</v>
      </c>
      <c r="BC19" s="32">
        <f t="shared" si="17"/>
        <v>-145</v>
      </c>
      <c r="BD19" s="33">
        <f t="shared" si="18"/>
        <v>-2.1969696969696968</v>
      </c>
      <c r="BE19" s="38">
        <f>BL19</f>
        <v>22</v>
      </c>
      <c r="BF19" s="39"/>
      <c r="BG19" s="32">
        <v>22</v>
      </c>
      <c r="BH19" s="32">
        <f t="shared" si="19"/>
        <v>-167</v>
      </c>
      <c r="BI19" s="33">
        <f t="shared" si="20"/>
        <v>-2.5303030303030303</v>
      </c>
      <c r="BJ19" s="38">
        <f>BQ19</f>
        <v>22</v>
      </c>
      <c r="BK19" s="39"/>
      <c r="BL19" s="32">
        <v>22</v>
      </c>
      <c r="BM19" s="32">
        <f t="shared" si="21"/>
        <v>-189</v>
      </c>
      <c r="BN19" s="33">
        <f t="shared" si="22"/>
        <v>-2.8636363636363638</v>
      </c>
      <c r="BO19" s="38">
        <f>BV19</f>
        <v>22</v>
      </c>
      <c r="BP19" s="39"/>
      <c r="BQ19" s="32">
        <v>22</v>
      </c>
      <c r="BR19" s="32">
        <f t="shared" si="23"/>
        <v>-211</v>
      </c>
      <c r="BS19" s="33">
        <f t="shared" si="24"/>
        <v>-3.1969696969696968</v>
      </c>
      <c r="BT19" s="38">
        <f>CA19</f>
        <v>22</v>
      </c>
      <c r="BU19" s="39"/>
      <c r="BV19" s="32">
        <v>22</v>
      </c>
      <c r="BW19" s="32">
        <f t="shared" si="25"/>
        <v>-233</v>
      </c>
      <c r="BX19" s="33">
        <f t="shared" si="26"/>
        <v>-3.5303030303030303</v>
      </c>
      <c r="BY19" s="38">
        <f>CF19</f>
        <v>22</v>
      </c>
      <c r="BZ19" s="39"/>
      <c r="CA19" s="32">
        <v>22</v>
      </c>
      <c r="CB19" s="32">
        <f t="shared" si="27"/>
        <v>-255</v>
      </c>
      <c r="CC19" s="33">
        <f t="shared" si="28"/>
        <v>-3.8636363636363638</v>
      </c>
      <c r="CD19" s="38">
        <f>CK19</f>
        <v>0</v>
      </c>
      <c r="CE19" s="39"/>
      <c r="CF19" s="32">
        <v>22</v>
      </c>
      <c r="CG19" s="32">
        <f t="shared" si="29"/>
        <v>-277</v>
      </c>
      <c r="CH19" s="33">
        <f t="shared" si="30"/>
        <v>-4.1969696969696972</v>
      </c>
    </row>
    <row r="20" spans="2:87" x14ac:dyDescent="0.2">
      <c r="B20" s="118"/>
      <c r="C20" s="57">
        <v>41348</v>
      </c>
      <c r="D20" s="35" t="s">
        <v>51</v>
      </c>
      <c r="E20" s="36" t="s">
        <v>44</v>
      </c>
      <c r="F20" s="37">
        <v>20</v>
      </c>
      <c r="G20" s="38"/>
      <c r="H20" s="39">
        <v>36</v>
      </c>
      <c r="I20" s="32">
        <v>7</v>
      </c>
      <c r="J20" s="32">
        <v>13</v>
      </c>
      <c r="K20" s="33">
        <f t="shared" si="0"/>
        <v>0.61904761904761907</v>
      </c>
      <c r="L20" s="38">
        <f>R20</f>
        <v>0</v>
      </c>
      <c r="M20" s="39"/>
      <c r="N20" s="32">
        <v>12</v>
      </c>
      <c r="O20" s="32">
        <f t="shared" si="1"/>
        <v>1</v>
      </c>
      <c r="P20" s="33">
        <f t="shared" si="2"/>
        <v>2.7777777777777776E-2</v>
      </c>
      <c r="Q20" s="38">
        <f>W20</f>
        <v>22</v>
      </c>
      <c r="R20" s="39"/>
      <c r="S20" s="32">
        <v>12</v>
      </c>
      <c r="T20" s="32">
        <f t="shared" si="3"/>
        <v>-11</v>
      </c>
      <c r="U20" s="33">
        <f t="shared" si="4"/>
        <v>-0.30555555555555558</v>
      </c>
      <c r="V20" s="38">
        <f>AC20</f>
        <v>12</v>
      </c>
      <c r="W20" s="39">
        <v>22</v>
      </c>
      <c r="X20" s="32">
        <v>12</v>
      </c>
      <c r="Y20" s="32">
        <f t="shared" si="5"/>
        <v>-1</v>
      </c>
      <c r="Z20" s="33">
        <f t="shared" si="6"/>
        <v>-2.7777777777777776E-2</v>
      </c>
      <c r="AA20" s="38">
        <f>AH20</f>
        <v>12</v>
      </c>
      <c r="AB20" s="39"/>
      <c r="AC20" s="32">
        <v>12</v>
      </c>
      <c r="AD20" s="32">
        <f t="shared" si="7"/>
        <v>-13</v>
      </c>
      <c r="AE20" s="33">
        <f t="shared" si="8"/>
        <v>-0.3611111111111111</v>
      </c>
      <c r="AF20" s="38">
        <f>AM20</f>
        <v>12</v>
      </c>
      <c r="AG20" s="39"/>
      <c r="AH20" s="32">
        <v>12</v>
      </c>
      <c r="AI20" s="32">
        <f t="shared" si="9"/>
        <v>-25</v>
      </c>
      <c r="AJ20" s="33">
        <f t="shared" si="10"/>
        <v>-0.69444444444444442</v>
      </c>
      <c r="AK20" s="38">
        <f>AR20</f>
        <v>12</v>
      </c>
      <c r="AL20" s="39"/>
      <c r="AM20" s="32">
        <v>12</v>
      </c>
      <c r="AN20" s="32">
        <f t="shared" si="11"/>
        <v>-37</v>
      </c>
      <c r="AO20" s="33">
        <f t="shared" si="12"/>
        <v>-1.0277777777777777</v>
      </c>
      <c r="AP20" s="38">
        <f>AW20</f>
        <v>12</v>
      </c>
      <c r="AQ20" s="39"/>
      <c r="AR20" s="32">
        <v>12</v>
      </c>
      <c r="AS20" s="32">
        <f t="shared" si="13"/>
        <v>-49</v>
      </c>
      <c r="AT20" s="33">
        <f t="shared" si="14"/>
        <v>-1.3611111111111112</v>
      </c>
      <c r="AU20" s="38">
        <f>BB20</f>
        <v>12</v>
      </c>
      <c r="AV20" s="39"/>
      <c r="AW20" s="32">
        <v>12</v>
      </c>
      <c r="AX20" s="32">
        <f t="shared" si="15"/>
        <v>-61</v>
      </c>
      <c r="AY20" s="33">
        <f t="shared" si="16"/>
        <v>-1.6944444444444444</v>
      </c>
      <c r="AZ20" s="38">
        <f>BG20</f>
        <v>12</v>
      </c>
      <c r="BA20" s="39"/>
      <c r="BB20" s="32">
        <v>12</v>
      </c>
      <c r="BC20" s="32">
        <f t="shared" si="17"/>
        <v>-73</v>
      </c>
      <c r="BD20" s="33">
        <f t="shared" si="18"/>
        <v>-2.0277777777777777</v>
      </c>
      <c r="BE20" s="38">
        <f>BL20</f>
        <v>12</v>
      </c>
      <c r="BF20" s="39"/>
      <c r="BG20" s="32">
        <v>12</v>
      </c>
      <c r="BH20" s="32">
        <f t="shared" si="19"/>
        <v>-85</v>
      </c>
      <c r="BI20" s="33">
        <f t="shared" si="20"/>
        <v>-2.3611111111111112</v>
      </c>
      <c r="BJ20" s="38">
        <f>BQ20</f>
        <v>12</v>
      </c>
      <c r="BK20" s="39"/>
      <c r="BL20" s="32">
        <v>12</v>
      </c>
      <c r="BM20" s="32">
        <f t="shared" si="21"/>
        <v>-97</v>
      </c>
      <c r="BN20" s="33">
        <f t="shared" si="22"/>
        <v>-2.6944444444444446</v>
      </c>
      <c r="BO20" s="38">
        <f>BV20</f>
        <v>12</v>
      </c>
      <c r="BP20" s="39"/>
      <c r="BQ20" s="32">
        <v>12</v>
      </c>
      <c r="BR20" s="32">
        <f t="shared" si="23"/>
        <v>-109</v>
      </c>
      <c r="BS20" s="33">
        <f t="shared" si="24"/>
        <v>-3.0277777777777777</v>
      </c>
      <c r="BT20" s="38">
        <f>CA20</f>
        <v>12</v>
      </c>
      <c r="BU20" s="39"/>
      <c r="BV20" s="32">
        <v>12</v>
      </c>
      <c r="BW20" s="32">
        <f t="shared" si="25"/>
        <v>-121</v>
      </c>
      <c r="BX20" s="33">
        <f t="shared" si="26"/>
        <v>-3.3611111111111112</v>
      </c>
      <c r="BY20" s="38">
        <f>CF20</f>
        <v>12</v>
      </c>
      <c r="BZ20" s="39"/>
      <c r="CA20" s="32">
        <v>12</v>
      </c>
      <c r="CB20" s="32">
        <f t="shared" si="27"/>
        <v>-133</v>
      </c>
      <c r="CC20" s="33">
        <f t="shared" si="28"/>
        <v>-3.6944444444444446</v>
      </c>
      <c r="CD20" s="38">
        <f>CK20</f>
        <v>0</v>
      </c>
      <c r="CE20" s="39"/>
      <c r="CF20" s="32">
        <v>12</v>
      </c>
      <c r="CG20" s="32">
        <f t="shared" si="29"/>
        <v>-145</v>
      </c>
      <c r="CH20" s="33">
        <f t="shared" si="30"/>
        <v>-4.0277777777777777</v>
      </c>
    </row>
    <row r="21" spans="2:87" x14ac:dyDescent="0.2">
      <c r="B21" s="118"/>
      <c r="C21" s="57">
        <v>41349</v>
      </c>
      <c r="D21" s="35" t="s">
        <v>52</v>
      </c>
      <c r="E21" s="36" t="s">
        <v>44</v>
      </c>
      <c r="F21" s="37">
        <v>60</v>
      </c>
      <c r="G21" s="38"/>
      <c r="H21" s="39">
        <v>126</v>
      </c>
      <c r="I21" s="32">
        <v>7</v>
      </c>
      <c r="J21" s="32">
        <v>53</v>
      </c>
      <c r="K21" s="33">
        <f t="shared" si="0"/>
        <v>2.5238095238095237</v>
      </c>
      <c r="L21" s="38">
        <v>0</v>
      </c>
      <c r="M21" s="39"/>
      <c r="N21" s="32">
        <v>42</v>
      </c>
      <c r="O21" s="32">
        <f t="shared" si="1"/>
        <v>11</v>
      </c>
      <c r="P21" s="33">
        <f t="shared" si="2"/>
        <v>8.7301587301587297E-2</v>
      </c>
      <c r="Q21" s="38">
        <v>0</v>
      </c>
      <c r="R21" s="39"/>
      <c r="S21" s="32">
        <v>42</v>
      </c>
      <c r="T21" s="32">
        <f t="shared" si="3"/>
        <v>-31</v>
      </c>
      <c r="U21" s="33">
        <f t="shared" si="4"/>
        <v>-0.24603174603174602</v>
      </c>
      <c r="V21" s="38">
        <v>0</v>
      </c>
      <c r="W21" s="39">
        <v>80</v>
      </c>
      <c r="X21" s="32">
        <v>42</v>
      </c>
      <c r="Y21" s="32">
        <f t="shared" si="5"/>
        <v>7</v>
      </c>
      <c r="Z21" s="33">
        <f t="shared" si="6"/>
        <v>5.5555555555555552E-2</v>
      </c>
      <c r="AA21" s="38">
        <v>0</v>
      </c>
      <c r="AB21" s="39"/>
      <c r="AC21" s="32">
        <v>42</v>
      </c>
      <c r="AD21" s="32">
        <f t="shared" si="7"/>
        <v>-35</v>
      </c>
      <c r="AE21" s="33">
        <f t="shared" si="8"/>
        <v>-0.27777777777777779</v>
      </c>
      <c r="AF21" s="38">
        <v>0</v>
      </c>
      <c r="AG21" s="39"/>
      <c r="AH21" s="32">
        <v>42</v>
      </c>
      <c r="AI21" s="32">
        <f t="shared" si="9"/>
        <v>-77</v>
      </c>
      <c r="AJ21" s="33">
        <f t="shared" si="10"/>
        <v>-0.61111111111111116</v>
      </c>
      <c r="AK21" s="38">
        <v>0</v>
      </c>
      <c r="AL21" s="39"/>
      <c r="AM21" s="32">
        <v>42</v>
      </c>
      <c r="AN21" s="32">
        <f t="shared" si="11"/>
        <v>-119</v>
      </c>
      <c r="AO21" s="33">
        <f t="shared" si="12"/>
        <v>-0.94444444444444442</v>
      </c>
      <c r="AP21" s="38">
        <v>0</v>
      </c>
      <c r="AQ21" s="39"/>
      <c r="AR21" s="32">
        <v>42</v>
      </c>
      <c r="AS21" s="32">
        <f t="shared" si="13"/>
        <v>-161</v>
      </c>
      <c r="AT21" s="33">
        <f t="shared" si="14"/>
        <v>-1.2777777777777777</v>
      </c>
      <c r="AU21" s="38">
        <v>0</v>
      </c>
      <c r="AV21" s="39"/>
      <c r="AW21" s="32">
        <v>42</v>
      </c>
      <c r="AX21" s="32">
        <f t="shared" si="15"/>
        <v>-203</v>
      </c>
      <c r="AY21" s="33">
        <f t="shared" si="16"/>
        <v>-1.6111111111111112</v>
      </c>
      <c r="AZ21" s="38">
        <v>0</v>
      </c>
      <c r="BA21" s="39"/>
      <c r="BB21" s="32">
        <v>42</v>
      </c>
      <c r="BC21" s="32">
        <f t="shared" si="17"/>
        <v>-245</v>
      </c>
      <c r="BD21" s="33">
        <f t="shared" si="18"/>
        <v>-1.9444444444444444</v>
      </c>
      <c r="BE21" s="38">
        <v>0</v>
      </c>
      <c r="BF21" s="39"/>
      <c r="BG21" s="32">
        <v>42</v>
      </c>
      <c r="BH21" s="32">
        <f t="shared" si="19"/>
        <v>-287</v>
      </c>
      <c r="BI21" s="33">
        <f t="shared" si="20"/>
        <v>-2.2777777777777777</v>
      </c>
      <c r="BJ21" s="38">
        <v>0</v>
      </c>
      <c r="BK21" s="39"/>
      <c r="BL21" s="32">
        <v>42</v>
      </c>
      <c r="BM21" s="32">
        <f t="shared" si="21"/>
        <v>-329</v>
      </c>
      <c r="BN21" s="33">
        <f t="shared" si="22"/>
        <v>-2.6111111111111112</v>
      </c>
      <c r="BO21" s="38">
        <v>0</v>
      </c>
      <c r="BP21" s="39"/>
      <c r="BQ21" s="32">
        <v>42</v>
      </c>
      <c r="BR21" s="32">
        <f t="shared" si="23"/>
        <v>-371</v>
      </c>
      <c r="BS21" s="33">
        <f t="shared" si="24"/>
        <v>-2.9444444444444446</v>
      </c>
      <c r="BT21" s="38">
        <v>0</v>
      </c>
      <c r="BU21" s="39"/>
      <c r="BV21" s="32">
        <v>42</v>
      </c>
      <c r="BW21" s="32">
        <f t="shared" si="25"/>
        <v>-413</v>
      </c>
      <c r="BX21" s="33">
        <f t="shared" si="26"/>
        <v>-3.2777777777777777</v>
      </c>
      <c r="BY21" s="38">
        <v>0</v>
      </c>
      <c r="BZ21" s="39"/>
      <c r="CA21" s="32">
        <v>42</v>
      </c>
      <c r="CB21" s="32">
        <f t="shared" si="27"/>
        <v>-455</v>
      </c>
      <c r="CC21" s="33">
        <f t="shared" si="28"/>
        <v>-3.6111111111111112</v>
      </c>
      <c r="CD21" s="38">
        <v>0</v>
      </c>
      <c r="CE21" s="39"/>
      <c r="CF21" s="32">
        <v>42</v>
      </c>
      <c r="CG21" s="32">
        <f t="shared" si="29"/>
        <v>-497</v>
      </c>
      <c r="CH21" s="33">
        <f t="shared" si="30"/>
        <v>-3.9444444444444446</v>
      </c>
    </row>
    <row r="22" spans="2:87" x14ac:dyDescent="0.2">
      <c r="B22" s="118"/>
      <c r="C22" s="57">
        <v>41350</v>
      </c>
      <c r="D22" s="35" t="s">
        <v>53</v>
      </c>
      <c r="E22" s="36" t="s">
        <v>44</v>
      </c>
      <c r="F22" s="37">
        <v>60</v>
      </c>
      <c r="G22" s="38"/>
      <c r="H22" s="39">
        <v>138</v>
      </c>
      <c r="I22" s="32">
        <v>7</v>
      </c>
      <c r="J22" s="32">
        <v>53</v>
      </c>
      <c r="K22" s="33">
        <f t="shared" si="0"/>
        <v>2.5238095238095237</v>
      </c>
      <c r="L22" s="38">
        <f>R22</f>
        <v>0</v>
      </c>
      <c r="M22" s="39"/>
      <c r="N22" s="32">
        <v>46</v>
      </c>
      <c r="O22" s="32">
        <f t="shared" si="1"/>
        <v>7</v>
      </c>
      <c r="P22" s="33">
        <f t="shared" si="2"/>
        <v>5.0724637681159424E-2</v>
      </c>
      <c r="Q22" s="38">
        <f>W22</f>
        <v>80</v>
      </c>
      <c r="R22" s="39"/>
      <c r="S22" s="32">
        <v>46</v>
      </c>
      <c r="T22" s="32">
        <f t="shared" si="3"/>
        <v>-39</v>
      </c>
      <c r="U22" s="33">
        <f t="shared" si="4"/>
        <v>-0.28260869565217389</v>
      </c>
      <c r="V22" s="38">
        <f>AC22</f>
        <v>46</v>
      </c>
      <c r="W22" s="39">
        <v>80</v>
      </c>
      <c r="X22" s="32">
        <v>46</v>
      </c>
      <c r="Y22" s="32">
        <f t="shared" si="5"/>
        <v>-5</v>
      </c>
      <c r="Z22" s="33">
        <f t="shared" si="6"/>
        <v>-3.6231884057971016E-2</v>
      </c>
      <c r="AA22" s="38">
        <f>AH22</f>
        <v>46</v>
      </c>
      <c r="AB22" s="39"/>
      <c r="AC22" s="32">
        <v>46</v>
      </c>
      <c r="AD22" s="32">
        <f t="shared" si="7"/>
        <v>-51</v>
      </c>
      <c r="AE22" s="33">
        <f t="shared" si="8"/>
        <v>-0.36956521739130432</v>
      </c>
      <c r="AF22" s="38">
        <f>AM22</f>
        <v>46</v>
      </c>
      <c r="AG22" s="39"/>
      <c r="AH22" s="32">
        <v>46</v>
      </c>
      <c r="AI22" s="32">
        <f t="shared" si="9"/>
        <v>-97</v>
      </c>
      <c r="AJ22" s="33">
        <f t="shared" si="10"/>
        <v>-0.70289855072463769</v>
      </c>
      <c r="AK22" s="38">
        <f>AR22</f>
        <v>46</v>
      </c>
      <c r="AL22" s="39"/>
      <c r="AM22" s="32">
        <v>46</v>
      </c>
      <c r="AN22" s="32">
        <f t="shared" si="11"/>
        <v>-143</v>
      </c>
      <c r="AO22" s="33">
        <f t="shared" si="12"/>
        <v>-1.036231884057971</v>
      </c>
      <c r="AP22" s="38">
        <f>AW22</f>
        <v>46</v>
      </c>
      <c r="AQ22" s="39"/>
      <c r="AR22" s="32">
        <v>46</v>
      </c>
      <c r="AS22" s="32">
        <f t="shared" si="13"/>
        <v>-189</v>
      </c>
      <c r="AT22" s="33">
        <f t="shared" si="14"/>
        <v>-1.3695652173913044</v>
      </c>
      <c r="AU22" s="38">
        <f>BB22</f>
        <v>46</v>
      </c>
      <c r="AV22" s="39"/>
      <c r="AW22" s="32">
        <v>46</v>
      </c>
      <c r="AX22" s="32">
        <f t="shared" si="15"/>
        <v>-235</v>
      </c>
      <c r="AY22" s="33">
        <f t="shared" si="16"/>
        <v>-1.7028985507246377</v>
      </c>
      <c r="AZ22" s="38">
        <f>BG22</f>
        <v>46</v>
      </c>
      <c r="BA22" s="39"/>
      <c r="BB22" s="32">
        <v>46</v>
      </c>
      <c r="BC22" s="32">
        <f t="shared" si="17"/>
        <v>-281</v>
      </c>
      <c r="BD22" s="33">
        <f t="shared" si="18"/>
        <v>-2.0362318840579712</v>
      </c>
      <c r="BE22" s="38">
        <f>BL22</f>
        <v>46</v>
      </c>
      <c r="BF22" s="39"/>
      <c r="BG22" s="32">
        <v>46</v>
      </c>
      <c r="BH22" s="32">
        <f t="shared" si="19"/>
        <v>-327</v>
      </c>
      <c r="BI22" s="33">
        <f t="shared" si="20"/>
        <v>-2.3695652173913042</v>
      </c>
      <c r="BJ22" s="38">
        <f>BQ22</f>
        <v>46</v>
      </c>
      <c r="BK22" s="39"/>
      <c r="BL22" s="32">
        <v>46</v>
      </c>
      <c r="BM22" s="32">
        <f t="shared" si="21"/>
        <v>-373</v>
      </c>
      <c r="BN22" s="33">
        <f t="shared" si="22"/>
        <v>-2.7028985507246377</v>
      </c>
      <c r="BO22" s="38">
        <f>BV22</f>
        <v>46</v>
      </c>
      <c r="BP22" s="39"/>
      <c r="BQ22" s="32">
        <v>46</v>
      </c>
      <c r="BR22" s="32">
        <f t="shared" si="23"/>
        <v>-419</v>
      </c>
      <c r="BS22" s="33">
        <f t="shared" si="24"/>
        <v>-3.0362318840579712</v>
      </c>
      <c r="BT22" s="38">
        <f>CA22</f>
        <v>46</v>
      </c>
      <c r="BU22" s="39"/>
      <c r="BV22" s="32">
        <v>46</v>
      </c>
      <c r="BW22" s="32">
        <f t="shared" si="25"/>
        <v>-465</v>
      </c>
      <c r="BX22" s="33">
        <f t="shared" si="26"/>
        <v>-3.3695652173913042</v>
      </c>
      <c r="BY22" s="38">
        <f>CF22</f>
        <v>46</v>
      </c>
      <c r="BZ22" s="39"/>
      <c r="CA22" s="32">
        <v>46</v>
      </c>
      <c r="CB22" s="32">
        <f t="shared" si="27"/>
        <v>-511</v>
      </c>
      <c r="CC22" s="33">
        <f t="shared" si="28"/>
        <v>-3.7028985507246377</v>
      </c>
      <c r="CD22" s="38">
        <f>CK22</f>
        <v>0</v>
      </c>
      <c r="CE22" s="39"/>
      <c r="CF22" s="32">
        <v>46</v>
      </c>
      <c r="CG22" s="32">
        <f t="shared" si="29"/>
        <v>-557</v>
      </c>
      <c r="CH22" s="33">
        <f t="shared" si="30"/>
        <v>-4.0362318840579707</v>
      </c>
    </row>
    <row r="23" spans="2:87" x14ac:dyDescent="0.2">
      <c r="B23" s="118"/>
      <c r="C23" s="57" t="s">
        <v>45</v>
      </c>
      <c r="D23" s="35" t="s">
        <v>46</v>
      </c>
      <c r="E23" s="36" t="s">
        <v>44</v>
      </c>
      <c r="F23" s="37">
        <v>8.0150000000000041</v>
      </c>
      <c r="G23" s="38"/>
      <c r="H23" s="39">
        <v>116</v>
      </c>
      <c r="I23" s="32">
        <v>38.5</v>
      </c>
      <c r="J23" s="32">
        <v>98.015000000000015</v>
      </c>
      <c r="K23" s="33">
        <f t="shared" si="0"/>
        <v>0.84861471861471871</v>
      </c>
      <c r="L23" s="38">
        <f>R23</f>
        <v>0</v>
      </c>
      <c r="M23" s="39"/>
      <c r="N23" s="32">
        <v>38.5</v>
      </c>
      <c r="O23" s="32">
        <f t="shared" si="1"/>
        <v>59.515000000000015</v>
      </c>
      <c r="P23" s="33">
        <f t="shared" si="2"/>
        <v>0.51528138528138545</v>
      </c>
      <c r="Q23" s="38">
        <f>W23</f>
        <v>80</v>
      </c>
      <c r="R23" s="39"/>
      <c r="S23" s="32">
        <v>38.5</v>
      </c>
      <c r="T23" s="32">
        <f t="shared" si="3"/>
        <v>21.015000000000015</v>
      </c>
      <c r="U23" s="33">
        <f t="shared" si="4"/>
        <v>0.18194805194805208</v>
      </c>
      <c r="V23" s="38">
        <f>AC23</f>
        <v>38.5</v>
      </c>
      <c r="W23" s="39">
        <v>80</v>
      </c>
      <c r="X23" s="32">
        <v>38.5</v>
      </c>
      <c r="Y23" s="32">
        <f t="shared" si="5"/>
        <v>62.515000000000015</v>
      </c>
      <c r="Z23" s="33">
        <f t="shared" si="6"/>
        <v>0.54125541125541143</v>
      </c>
      <c r="AA23" s="38">
        <f>AH23</f>
        <v>38.5</v>
      </c>
      <c r="AB23" s="39"/>
      <c r="AC23" s="32">
        <v>38.5</v>
      </c>
      <c r="AD23" s="32">
        <f t="shared" si="7"/>
        <v>24.015000000000015</v>
      </c>
      <c r="AE23" s="33">
        <f t="shared" si="8"/>
        <v>0.20792207792207806</v>
      </c>
      <c r="AF23" s="38">
        <f>AM23</f>
        <v>38.5</v>
      </c>
      <c r="AG23" s="39"/>
      <c r="AH23" s="32">
        <v>38.5</v>
      </c>
      <c r="AI23" s="32">
        <f t="shared" si="9"/>
        <v>-14.484999999999985</v>
      </c>
      <c r="AJ23" s="33">
        <f t="shared" si="10"/>
        <v>-0.12541125541125528</v>
      </c>
      <c r="AK23" s="38">
        <f>AR23</f>
        <v>38.5</v>
      </c>
      <c r="AL23" s="39"/>
      <c r="AM23" s="32">
        <v>38.5</v>
      </c>
      <c r="AN23" s="32">
        <f t="shared" si="11"/>
        <v>-52.984999999999985</v>
      </c>
      <c r="AO23" s="33">
        <f t="shared" si="12"/>
        <v>-0.45874458874458862</v>
      </c>
      <c r="AP23" s="38">
        <f>AW23</f>
        <v>38.5</v>
      </c>
      <c r="AQ23" s="39"/>
      <c r="AR23" s="32">
        <v>38.5</v>
      </c>
      <c r="AS23" s="32">
        <f t="shared" si="13"/>
        <v>-91.484999999999985</v>
      </c>
      <c r="AT23" s="33">
        <f t="shared" si="14"/>
        <v>-0.79207792207792194</v>
      </c>
      <c r="AU23" s="38">
        <f>BB23</f>
        <v>38.5</v>
      </c>
      <c r="AV23" s="39"/>
      <c r="AW23" s="32">
        <v>38.5</v>
      </c>
      <c r="AX23" s="32">
        <f t="shared" si="15"/>
        <v>-129.98499999999999</v>
      </c>
      <c r="AY23" s="33">
        <f t="shared" si="16"/>
        <v>-1.1254112554112552</v>
      </c>
      <c r="AZ23" s="38">
        <f>BG23</f>
        <v>38.5</v>
      </c>
      <c r="BA23" s="39"/>
      <c r="BB23" s="32">
        <v>38.5</v>
      </c>
      <c r="BC23" s="32">
        <f t="shared" si="17"/>
        <v>-168.48499999999999</v>
      </c>
      <c r="BD23" s="33">
        <f t="shared" si="18"/>
        <v>-1.4587445887445887</v>
      </c>
      <c r="BE23" s="38">
        <f>BL23</f>
        <v>38.5</v>
      </c>
      <c r="BF23" s="39"/>
      <c r="BG23" s="32">
        <v>38.5</v>
      </c>
      <c r="BH23" s="32">
        <f t="shared" si="19"/>
        <v>-206.98499999999999</v>
      </c>
      <c r="BI23" s="33">
        <f t="shared" si="20"/>
        <v>-1.7920779220779219</v>
      </c>
      <c r="BJ23" s="38">
        <f>BQ23</f>
        <v>38.5</v>
      </c>
      <c r="BK23" s="39"/>
      <c r="BL23" s="32">
        <v>38.5</v>
      </c>
      <c r="BM23" s="32">
        <f t="shared" si="21"/>
        <v>-245.48499999999999</v>
      </c>
      <c r="BN23" s="33">
        <f t="shared" si="22"/>
        <v>-2.1254112554112554</v>
      </c>
      <c r="BO23" s="38">
        <f>BV23</f>
        <v>38.5</v>
      </c>
      <c r="BP23" s="39"/>
      <c r="BQ23" s="32">
        <v>38.5</v>
      </c>
      <c r="BR23" s="32">
        <f t="shared" si="23"/>
        <v>-283.98500000000001</v>
      </c>
      <c r="BS23" s="33">
        <f t="shared" si="24"/>
        <v>-2.4587445887445889</v>
      </c>
      <c r="BT23" s="38">
        <f>CA23</f>
        <v>38.5</v>
      </c>
      <c r="BU23" s="39"/>
      <c r="BV23" s="32">
        <v>38.5</v>
      </c>
      <c r="BW23" s="32">
        <f t="shared" si="25"/>
        <v>-322.48500000000001</v>
      </c>
      <c r="BX23" s="33">
        <f t="shared" si="26"/>
        <v>-2.7920779220779224</v>
      </c>
      <c r="BY23" s="38">
        <f>CF23</f>
        <v>38.5</v>
      </c>
      <c r="BZ23" s="39"/>
      <c r="CA23" s="32">
        <v>38.5</v>
      </c>
      <c r="CB23" s="32">
        <f t="shared" si="27"/>
        <v>-360.98500000000001</v>
      </c>
      <c r="CC23" s="33">
        <f t="shared" si="28"/>
        <v>-3.1254112554112554</v>
      </c>
      <c r="CD23" s="38">
        <f>CK23</f>
        <v>0</v>
      </c>
      <c r="CE23" s="39"/>
      <c r="CF23" s="32">
        <v>38.5</v>
      </c>
      <c r="CG23" s="32">
        <f t="shared" si="29"/>
        <v>-399.48500000000001</v>
      </c>
      <c r="CH23" s="33">
        <f t="shared" si="30"/>
        <v>-3.4587445887445889</v>
      </c>
    </row>
    <row r="24" spans="2:87" ht="13.5" thickBot="1" x14ac:dyDescent="0.25">
      <c r="B24" s="119"/>
      <c r="C24" s="58" t="s">
        <v>42</v>
      </c>
      <c r="D24" s="41" t="s">
        <v>54</v>
      </c>
      <c r="E24" s="42" t="s">
        <v>44</v>
      </c>
      <c r="F24" s="43">
        <v>0</v>
      </c>
      <c r="G24" s="44"/>
      <c r="H24" s="45">
        <v>0</v>
      </c>
      <c r="I24" s="46"/>
      <c r="J24" s="46"/>
      <c r="K24" s="47" t="e">
        <f t="shared" si="0"/>
        <v>#DIV/0!</v>
      </c>
      <c r="L24" s="44">
        <f>R24</f>
        <v>1050</v>
      </c>
      <c r="M24" s="45"/>
      <c r="N24" s="46"/>
      <c r="O24" s="46">
        <f t="shared" si="1"/>
        <v>0</v>
      </c>
      <c r="P24" s="47" t="e">
        <f t="shared" si="2"/>
        <v>#DIV/0!</v>
      </c>
      <c r="Q24" s="44">
        <f>W24</f>
        <v>0</v>
      </c>
      <c r="R24" s="45">
        <v>1050</v>
      </c>
      <c r="S24" s="46">
        <v>90</v>
      </c>
      <c r="T24" s="46">
        <f t="shared" si="3"/>
        <v>960</v>
      </c>
      <c r="U24" s="47">
        <f t="shared" si="4"/>
        <v>3.5555555555555554</v>
      </c>
      <c r="V24" s="44">
        <f>AC24</f>
        <v>0</v>
      </c>
      <c r="W24" s="45"/>
      <c r="X24" s="46">
        <v>90</v>
      </c>
      <c r="Y24" s="46">
        <f t="shared" si="5"/>
        <v>870</v>
      </c>
      <c r="Z24" s="47">
        <f t="shared" si="6"/>
        <v>3.2222222222222223</v>
      </c>
      <c r="AA24" s="44">
        <f>AH24</f>
        <v>79.656862745098039</v>
      </c>
      <c r="AB24" s="45"/>
      <c r="AC24" s="46"/>
      <c r="AD24" s="46">
        <f t="shared" si="7"/>
        <v>870</v>
      </c>
      <c r="AE24" s="47" t="e">
        <f t="shared" si="8"/>
        <v>#DIV/0!</v>
      </c>
      <c r="AF24" s="44">
        <f>AM24</f>
        <v>79.656862745098039</v>
      </c>
      <c r="AG24" s="45"/>
      <c r="AH24" s="46">
        <v>79.656862745098039</v>
      </c>
      <c r="AI24" s="46">
        <f t="shared" si="9"/>
        <v>790.34313725490199</v>
      </c>
      <c r="AJ24" s="47">
        <f t="shared" si="10"/>
        <v>3.3072820512820513</v>
      </c>
      <c r="AK24" s="44">
        <f>AR24</f>
        <v>79.656862745098039</v>
      </c>
      <c r="AL24" s="45"/>
      <c r="AM24" s="46">
        <v>79.656862745098039</v>
      </c>
      <c r="AN24" s="46">
        <f t="shared" si="11"/>
        <v>710.68627450980398</v>
      </c>
      <c r="AO24" s="47">
        <f t="shared" si="12"/>
        <v>2.9739487179487183</v>
      </c>
      <c r="AP24" s="44">
        <f>AW24</f>
        <v>79.656862745098039</v>
      </c>
      <c r="AQ24" s="45"/>
      <c r="AR24" s="46">
        <v>79.656862745098039</v>
      </c>
      <c r="AS24" s="46">
        <f t="shared" si="13"/>
        <v>631.02941176470597</v>
      </c>
      <c r="AT24" s="47">
        <f t="shared" si="14"/>
        <v>2.6406153846153848</v>
      </c>
      <c r="AU24" s="44">
        <f>BB24</f>
        <v>79.656862745098039</v>
      </c>
      <c r="AV24" s="45"/>
      <c r="AW24" s="46">
        <v>79.656862745098039</v>
      </c>
      <c r="AX24" s="46">
        <f t="shared" si="15"/>
        <v>551.37254901960796</v>
      </c>
      <c r="AY24" s="47">
        <f t="shared" si="16"/>
        <v>2.3072820512820518</v>
      </c>
      <c r="AZ24" s="44">
        <f>BG24</f>
        <v>79.656862745098039</v>
      </c>
      <c r="BA24" s="45"/>
      <c r="BB24" s="46">
        <v>79.656862745098039</v>
      </c>
      <c r="BC24" s="46">
        <f t="shared" si="17"/>
        <v>471.71568627450995</v>
      </c>
      <c r="BD24" s="47">
        <f t="shared" si="18"/>
        <v>1.9739487179487185</v>
      </c>
      <c r="BE24" s="44">
        <f>BL24</f>
        <v>79.656862745098039</v>
      </c>
      <c r="BF24" s="45"/>
      <c r="BG24" s="46">
        <v>79.656862745098039</v>
      </c>
      <c r="BH24" s="46">
        <f t="shared" si="19"/>
        <v>392.05882352941194</v>
      </c>
      <c r="BI24" s="47">
        <f t="shared" si="20"/>
        <v>1.6406153846153853</v>
      </c>
      <c r="BJ24" s="44">
        <f>BQ24</f>
        <v>79.656862745098039</v>
      </c>
      <c r="BK24" s="45"/>
      <c r="BL24" s="46">
        <v>79.656862745098039</v>
      </c>
      <c r="BM24" s="46">
        <f t="shared" si="21"/>
        <v>312.40196078431393</v>
      </c>
      <c r="BN24" s="47">
        <f t="shared" si="22"/>
        <v>1.3072820512820522</v>
      </c>
      <c r="BO24" s="44">
        <f>BV24</f>
        <v>79.656862745098039</v>
      </c>
      <c r="BP24" s="45"/>
      <c r="BQ24" s="46">
        <v>79.656862745098039</v>
      </c>
      <c r="BR24" s="46">
        <f t="shared" si="23"/>
        <v>232.74509803921589</v>
      </c>
      <c r="BS24" s="47">
        <f t="shared" si="24"/>
        <v>0.97394871794871885</v>
      </c>
      <c r="BT24" s="44">
        <f>CA24</f>
        <v>79.656862745098039</v>
      </c>
      <c r="BU24" s="45"/>
      <c r="BV24" s="46">
        <v>79.656862745098039</v>
      </c>
      <c r="BW24" s="46">
        <f t="shared" si="25"/>
        <v>153.08823529411785</v>
      </c>
      <c r="BX24" s="47">
        <f t="shared" si="26"/>
        <v>0.64061538461538547</v>
      </c>
      <c r="BY24" s="44">
        <f>CF24</f>
        <v>79.656862745098039</v>
      </c>
      <c r="BZ24" s="45"/>
      <c r="CA24" s="46">
        <v>79.656862745098039</v>
      </c>
      <c r="CB24" s="46">
        <f t="shared" si="27"/>
        <v>73.431372549019812</v>
      </c>
      <c r="CC24" s="47">
        <f t="shared" si="28"/>
        <v>0.30728205128205216</v>
      </c>
      <c r="CD24" s="44">
        <f>CK24</f>
        <v>0</v>
      </c>
      <c r="CE24" s="45"/>
      <c r="CF24" s="46">
        <v>79.656862745098039</v>
      </c>
      <c r="CG24" s="46">
        <f t="shared" si="29"/>
        <v>-6.2254901960782263</v>
      </c>
      <c r="CH24" s="47">
        <f t="shared" si="30"/>
        <v>-2.6051282051281193E-2</v>
      </c>
    </row>
    <row r="25" spans="2:87" s="52" customFormat="1" ht="7.5" customHeight="1" thickBot="1" x14ac:dyDescent="0.25">
      <c r="B25" s="49"/>
      <c r="C25" s="50"/>
      <c r="D25" s="50"/>
      <c r="E25" s="50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</row>
    <row r="26" spans="2:87" x14ac:dyDescent="0.2">
      <c r="B26" s="117" t="s">
        <v>55</v>
      </c>
      <c r="C26" s="53">
        <v>22830</v>
      </c>
      <c r="D26" s="54" t="s">
        <v>49</v>
      </c>
      <c r="E26" s="55" t="s">
        <v>44</v>
      </c>
      <c r="F26" s="28">
        <v>215.72222222222223</v>
      </c>
      <c r="G26" s="29"/>
      <c r="H26" s="30">
        <v>1281</v>
      </c>
      <c r="I26" s="31">
        <v>426.83333333333331</v>
      </c>
      <c r="J26" s="31">
        <v>1069.8888888888889</v>
      </c>
      <c r="K26" s="56">
        <f t="shared" ref="K26:K31" si="31">J26/(I26*3)</f>
        <v>0.83552431775782032</v>
      </c>
      <c r="L26" s="29">
        <f t="shared" ref="L26:L31" si="32">R26</f>
        <v>0</v>
      </c>
      <c r="M26" s="30"/>
      <c r="N26" s="31">
        <v>426.83333333333331</v>
      </c>
      <c r="O26" s="31">
        <f t="shared" ref="O26:O31" si="33">J26+M26-N26</f>
        <v>643.05555555555566</v>
      </c>
      <c r="P26" s="56">
        <f t="shared" ref="P26:P31" si="34">O26/(N26*3)</f>
        <v>0.50219098442448706</v>
      </c>
      <c r="Q26" s="29">
        <f t="shared" ref="Q26:Q31" si="35">W26</f>
        <v>1000</v>
      </c>
      <c r="R26" s="30"/>
      <c r="S26" s="31">
        <v>426.83333333333331</v>
      </c>
      <c r="T26" s="31">
        <f t="shared" ref="T26:T31" si="36">O26+R26-S26</f>
        <v>216.22222222222234</v>
      </c>
      <c r="U26" s="56">
        <f t="shared" ref="U26:U31" si="37">T26/(S26*3)</f>
        <v>0.16885765109115372</v>
      </c>
      <c r="V26" s="29">
        <f t="shared" ref="V26:V31" si="38">AB26</f>
        <v>0</v>
      </c>
      <c r="W26" s="30">
        <v>1000</v>
      </c>
      <c r="X26" s="31">
        <v>426.83333333333331</v>
      </c>
      <c r="Y26" s="31">
        <f t="shared" ref="Y26:Y31" si="39">T26+W26-X26</f>
        <v>789.38888888888914</v>
      </c>
      <c r="Z26" s="56">
        <f t="shared" ref="Z26:Z31" si="40">Y26/(X26*3)</f>
        <v>0.61646926113931211</v>
      </c>
      <c r="AA26" s="29">
        <f t="shared" ref="AA26:AA31" si="41">AG26</f>
        <v>0</v>
      </c>
      <c r="AB26" s="30"/>
      <c r="AC26" s="31">
        <v>426.83333333333331</v>
      </c>
      <c r="AD26" s="31">
        <f t="shared" ref="AD26:AD31" si="42">Y26+AB26-AC26</f>
        <v>362.55555555555583</v>
      </c>
      <c r="AE26" s="56">
        <f t="shared" ref="AE26:AE31" si="43">AD26/(AC26*3)</f>
        <v>0.28313592780597879</v>
      </c>
      <c r="AF26" s="29">
        <f t="shared" ref="AF26:AF31" si="44">AL26</f>
        <v>0</v>
      </c>
      <c r="AG26" s="30"/>
      <c r="AH26" s="31">
        <v>426.83333333333331</v>
      </c>
      <c r="AI26" s="31">
        <f t="shared" ref="AI26:AI31" si="45">AD26+AG26-AH26</f>
        <v>-64.277777777777487</v>
      </c>
      <c r="AJ26" s="56">
        <f t="shared" ref="AJ26:AJ31" si="46">AI26/(AH26*3)</f>
        <v>-5.0197405527354542E-2</v>
      </c>
      <c r="AK26" s="29">
        <f t="shared" ref="AK26:AK31" si="47">AQ26</f>
        <v>0</v>
      </c>
      <c r="AL26" s="30"/>
      <c r="AM26" s="31">
        <v>426.83333333333331</v>
      </c>
      <c r="AN26" s="31">
        <f t="shared" ref="AN26:AN31" si="48">AI26+AL26-AM26</f>
        <v>-491.1111111111108</v>
      </c>
      <c r="AO26" s="56">
        <f t="shared" ref="AO26:AO31" si="49">AN26/(AM26*3)</f>
        <v>-0.38353073886068784</v>
      </c>
      <c r="AP26" s="29">
        <f t="shared" ref="AP26:AP31" si="50">AV26</f>
        <v>0</v>
      </c>
      <c r="AQ26" s="30"/>
      <c r="AR26" s="31">
        <v>426.83333333333331</v>
      </c>
      <c r="AS26" s="31">
        <f t="shared" ref="AS26:AS31" si="51">AN26+AQ26-AR26</f>
        <v>-917.94444444444412</v>
      </c>
      <c r="AT26" s="56">
        <f t="shared" ref="AT26:AT31" si="52">AS26/(AR26*3)</f>
        <v>-0.71686407219402115</v>
      </c>
      <c r="AU26" s="29">
        <f t="shared" ref="AU26:AU31" si="53">BA26</f>
        <v>0</v>
      </c>
      <c r="AV26" s="30"/>
      <c r="AW26" s="31">
        <v>426.83333333333331</v>
      </c>
      <c r="AX26" s="31">
        <f t="shared" ref="AX26:AX31" si="54">AS26+AV26-AW26</f>
        <v>-1344.7777777777774</v>
      </c>
      <c r="AY26" s="56">
        <f t="shared" ref="AY26:AY31" si="55">AX26/(AW26*3)</f>
        <v>-1.0501974055273544</v>
      </c>
      <c r="AZ26" s="29">
        <f t="shared" ref="AZ26:AZ31" si="56">BF26</f>
        <v>0</v>
      </c>
      <c r="BA26" s="30"/>
      <c r="BB26" s="31">
        <v>426.83333333333331</v>
      </c>
      <c r="BC26" s="31">
        <f t="shared" ref="BC26:BC31" si="57">AX26+BA26-BB26</f>
        <v>-1771.6111111111106</v>
      </c>
      <c r="BD26" s="56">
        <f t="shared" ref="BD26:BD31" si="58">BC26/(BB26*3)</f>
        <v>-1.3835307388606877</v>
      </c>
      <c r="BE26" s="29">
        <f t="shared" ref="BE26:BE31" si="59">BK26</f>
        <v>0</v>
      </c>
      <c r="BF26" s="30"/>
      <c r="BG26" s="31">
        <v>426.83333333333331</v>
      </c>
      <c r="BH26" s="31">
        <f t="shared" ref="BH26:BH31" si="60">BC26+BF26-BG26</f>
        <v>-2198.4444444444439</v>
      </c>
      <c r="BI26" s="56">
        <f t="shared" ref="BI26:BI31" si="61">BH26/(BG26*3)</f>
        <v>-1.7168640721940209</v>
      </c>
      <c r="BJ26" s="29">
        <f t="shared" ref="BJ26:BJ31" si="62">BP26</f>
        <v>0</v>
      </c>
      <c r="BK26" s="30"/>
      <c r="BL26" s="31">
        <v>426.83333333333331</v>
      </c>
      <c r="BM26" s="31">
        <f t="shared" ref="BM26:BM31" si="63">BH26+BK26-BL26</f>
        <v>-2625.2777777777774</v>
      </c>
      <c r="BN26" s="56">
        <f t="shared" ref="BN26:BN31" si="64">BM26/(BL26*3)</f>
        <v>-2.0501974055273546</v>
      </c>
      <c r="BO26" s="29">
        <f t="shared" ref="BO26:BO31" si="65">BU26</f>
        <v>0</v>
      </c>
      <c r="BP26" s="30"/>
      <c r="BQ26" s="31">
        <v>426.83333333333331</v>
      </c>
      <c r="BR26" s="31">
        <f t="shared" ref="BR26:BR31" si="66">BM26+BP26-BQ26</f>
        <v>-3052.1111111111109</v>
      </c>
      <c r="BS26" s="56">
        <f t="shared" ref="BS26:BS31" si="67">BR26/(BQ26*3)</f>
        <v>-2.3835307388606881</v>
      </c>
      <c r="BT26" s="29">
        <f t="shared" ref="BT26:BT31" si="68">BZ26</f>
        <v>0</v>
      </c>
      <c r="BU26" s="30"/>
      <c r="BV26" s="31">
        <v>426.83333333333331</v>
      </c>
      <c r="BW26" s="31">
        <f t="shared" ref="BW26:BW31" si="69">BR26+BU26-BV26</f>
        <v>-3478.9444444444443</v>
      </c>
      <c r="BX26" s="56">
        <f t="shared" ref="BX26:BX31" si="70">BW26/(BV26*3)</f>
        <v>-2.7168640721940212</v>
      </c>
      <c r="BY26" s="29">
        <f t="shared" ref="BY26:BY31" si="71">CE26</f>
        <v>0</v>
      </c>
      <c r="BZ26" s="30"/>
      <c r="CA26" s="31">
        <v>426.83333333333331</v>
      </c>
      <c r="CB26" s="31">
        <f t="shared" ref="CB26:CB31" si="72">BW26+BZ26-CA26</f>
        <v>-3905.7777777777778</v>
      </c>
      <c r="CC26" s="56">
        <f t="shared" ref="CC26:CC31" si="73">CB26/(CA26*3)</f>
        <v>-3.0501974055273546</v>
      </c>
      <c r="CD26" s="29">
        <f t="shared" ref="CD26:CD31" si="74">CJ26</f>
        <v>0</v>
      </c>
      <c r="CE26" s="30"/>
      <c r="CF26" s="31">
        <v>426.83333333333331</v>
      </c>
      <c r="CG26" s="31">
        <f t="shared" ref="CG26:CG31" si="75">CB26+CE26-CF26</f>
        <v>-4332.6111111111113</v>
      </c>
      <c r="CH26" s="56">
        <f t="shared" ref="CH26:CH31" si="76">CG26/(CF26*3)</f>
        <v>-3.3835307388606881</v>
      </c>
    </row>
    <row r="27" spans="2:87" x14ac:dyDescent="0.2">
      <c r="B27" s="118"/>
      <c r="C27" s="57">
        <v>22831</v>
      </c>
      <c r="D27" s="35" t="s">
        <v>50</v>
      </c>
      <c r="E27" s="36" t="s">
        <v>44</v>
      </c>
      <c r="F27" s="37">
        <v>16.240000000000002</v>
      </c>
      <c r="G27" s="38"/>
      <c r="H27" s="39">
        <v>45</v>
      </c>
      <c r="I27" s="32">
        <v>40</v>
      </c>
      <c r="J27" s="32">
        <v>0</v>
      </c>
      <c r="K27" s="33">
        <f t="shared" si="31"/>
        <v>0</v>
      </c>
      <c r="L27" s="38">
        <f t="shared" si="32"/>
        <v>0</v>
      </c>
      <c r="M27" s="39"/>
      <c r="N27" s="59">
        <v>153.66</v>
      </c>
      <c r="O27" s="32">
        <f t="shared" si="33"/>
        <v>-153.66</v>
      </c>
      <c r="P27" s="33">
        <f t="shared" si="34"/>
        <v>-0.33333333333333331</v>
      </c>
      <c r="Q27" s="38">
        <f t="shared" si="35"/>
        <v>300</v>
      </c>
      <c r="R27" s="39"/>
      <c r="S27" s="59">
        <v>153.66</v>
      </c>
      <c r="T27" s="32">
        <f t="shared" si="36"/>
        <v>-307.32</v>
      </c>
      <c r="U27" s="33">
        <f t="shared" si="37"/>
        <v>-0.66666666666666663</v>
      </c>
      <c r="V27" s="38">
        <f t="shared" si="38"/>
        <v>0</v>
      </c>
      <c r="W27" s="39">
        <v>300</v>
      </c>
      <c r="X27" s="59">
        <v>153.66</v>
      </c>
      <c r="Y27" s="32">
        <f t="shared" si="39"/>
        <v>-160.97999999999999</v>
      </c>
      <c r="Z27" s="33">
        <f t="shared" si="40"/>
        <v>-0.34921254718209027</v>
      </c>
      <c r="AA27" s="38">
        <f t="shared" si="41"/>
        <v>0</v>
      </c>
      <c r="AB27" s="39"/>
      <c r="AC27" s="59">
        <v>153.66</v>
      </c>
      <c r="AD27" s="32">
        <f t="shared" si="42"/>
        <v>-314.64</v>
      </c>
      <c r="AE27" s="33">
        <f t="shared" si="43"/>
        <v>-0.68254588051542364</v>
      </c>
      <c r="AF27" s="38">
        <f t="shared" si="44"/>
        <v>0</v>
      </c>
      <c r="AG27" s="39"/>
      <c r="AH27" s="32">
        <v>153.66</v>
      </c>
      <c r="AI27" s="32">
        <f t="shared" si="45"/>
        <v>-468.29999999999995</v>
      </c>
      <c r="AJ27" s="33">
        <f t="shared" si="46"/>
        <v>-1.0158792138487569</v>
      </c>
      <c r="AK27" s="38">
        <f t="shared" si="47"/>
        <v>0</v>
      </c>
      <c r="AL27" s="39"/>
      <c r="AM27" s="32">
        <v>153.66</v>
      </c>
      <c r="AN27" s="32">
        <f t="shared" si="48"/>
        <v>-621.95999999999992</v>
      </c>
      <c r="AO27" s="33">
        <f t="shared" si="49"/>
        <v>-1.3492125471820902</v>
      </c>
      <c r="AP27" s="38">
        <f t="shared" si="50"/>
        <v>0</v>
      </c>
      <c r="AQ27" s="39"/>
      <c r="AR27" s="32">
        <v>153.66</v>
      </c>
      <c r="AS27" s="32">
        <f t="shared" si="51"/>
        <v>-775.61999999999989</v>
      </c>
      <c r="AT27" s="33">
        <f t="shared" si="52"/>
        <v>-1.6825458805154234</v>
      </c>
      <c r="AU27" s="38">
        <f t="shared" si="53"/>
        <v>0</v>
      </c>
      <c r="AV27" s="39"/>
      <c r="AW27" s="32">
        <v>153.66</v>
      </c>
      <c r="AX27" s="32">
        <f t="shared" si="54"/>
        <v>-929.27999999999986</v>
      </c>
      <c r="AY27" s="33">
        <f t="shared" si="55"/>
        <v>-2.0158792138487565</v>
      </c>
      <c r="AZ27" s="38">
        <f t="shared" si="56"/>
        <v>0</v>
      </c>
      <c r="BA27" s="39"/>
      <c r="BB27" s="32">
        <v>153.66</v>
      </c>
      <c r="BC27" s="32">
        <f t="shared" si="57"/>
        <v>-1082.9399999999998</v>
      </c>
      <c r="BD27" s="33">
        <f t="shared" si="58"/>
        <v>-2.3492125471820899</v>
      </c>
      <c r="BE27" s="38">
        <f t="shared" si="59"/>
        <v>0</v>
      </c>
      <c r="BF27" s="39"/>
      <c r="BG27" s="32">
        <v>153.66</v>
      </c>
      <c r="BH27" s="32">
        <f t="shared" si="60"/>
        <v>-1236.5999999999999</v>
      </c>
      <c r="BI27" s="33">
        <f t="shared" si="61"/>
        <v>-2.6825458805154234</v>
      </c>
      <c r="BJ27" s="38">
        <f t="shared" si="62"/>
        <v>0</v>
      </c>
      <c r="BK27" s="39"/>
      <c r="BL27" s="32">
        <v>153.66</v>
      </c>
      <c r="BM27" s="32">
        <f t="shared" si="63"/>
        <v>-1390.26</v>
      </c>
      <c r="BN27" s="33">
        <f t="shared" si="64"/>
        <v>-3.0158792138487569</v>
      </c>
      <c r="BO27" s="38">
        <f t="shared" si="65"/>
        <v>0</v>
      </c>
      <c r="BP27" s="39"/>
      <c r="BQ27" s="32">
        <v>153.66</v>
      </c>
      <c r="BR27" s="32">
        <f t="shared" si="66"/>
        <v>-1543.92</v>
      </c>
      <c r="BS27" s="33">
        <f t="shared" si="67"/>
        <v>-3.3492125471820904</v>
      </c>
      <c r="BT27" s="38">
        <f t="shared" si="68"/>
        <v>0</v>
      </c>
      <c r="BU27" s="39"/>
      <c r="BV27" s="32">
        <v>153.66</v>
      </c>
      <c r="BW27" s="32">
        <f t="shared" si="69"/>
        <v>-1697.5800000000002</v>
      </c>
      <c r="BX27" s="33">
        <f t="shared" si="70"/>
        <v>-3.6825458805154239</v>
      </c>
      <c r="BY27" s="38">
        <f t="shared" si="71"/>
        <v>0</v>
      </c>
      <c r="BZ27" s="39"/>
      <c r="CA27" s="32">
        <v>153.66</v>
      </c>
      <c r="CB27" s="32">
        <f t="shared" si="72"/>
        <v>-1851.2400000000002</v>
      </c>
      <c r="CC27" s="33">
        <f t="shared" si="73"/>
        <v>-4.0158792138487573</v>
      </c>
      <c r="CD27" s="38">
        <f t="shared" si="74"/>
        <v>0</v>
      </c>
      <c r="CE27" s="39"/>
      <c r="CF27" s="32">
        <v>153.66</v>
      </c>
      <c r="CG27" s="32">
        <f t="shared" si="75"/>
        <v>-2004.9000000000003</v>
      </c>
      <c r="CH27" s="33">
        <f t="shared" si="76"/>
        <v>-4.3492125471820913</v>
      </c>
    </row>
    <row r="28" spans="2:87" x14ac:dyDescent="0.2">
      <c r="B28" s="118"/>
      <c r="C28" s="57">
        <v>41348</v>
      </c>
      <c r="D28" s="35" t="s">
        <v>51</v>
      </c>
      <c r="E28" s="36" t="s">
        <v>44</v>
      </c>
      <c r="F28" s="37">
        <v>129.22</v>
      </c>
      <c r="G28" s="38"/>
      <c r="H28" s="39">
        <v>270</v>
      </c>
      <c r="I28" s="32">
        <v>40</v>
      </c>
      <c r="J28" s="32">
        <v>359.22</v>
      </c>
      <c r="K28" s="33">
        <f t="shared" si="31"/>
        <v>2.9935</v>
      </c>
      <c r="L28" s="38">
        <f t="shared" si="32"/>
        <v>0</v>
      </c>
      <c r="M28" s="39"/>
      <c r="N28" s="59">
        <v>40</v>
      </c>
      <c r="O28" s="32">
        <f t="shared" si="33"/>
        <v>319.22000000000003</v>
      </c>
      <c r="P28" s="33">
        <f t="shared" si="34"/>
        <v>2.660166666666667</v>
      </c>
      <c r="Q28" s="38">
        <f t="shared" si="35"/>
        <v>80</v>
      </c>
      <c r="R28" s="39"/>
      <c r="S28" s="59">
        <v>40</v>
      </c>
      <c r="T28" s="32">
        <f t="shared" si="36"/>
        <v>279.22000000000003</v>
      </c>
      <c r="U28" s="33">
        <f t="shared" si="37"/>
        <v>2.3268333333333335</v>
      </c>
      <c r="V28" s="38">
        <f t="shared" si="38"/>
        <v>0</v>
      </c>
      <c r="W28" s="39">
        <v>80</v>
      </c>
      <c r="X28" s="59">
        <v>40</v>
      </c>
      <c r="Y28" s="32">
        <f t="shared" si="39"/>
        <v>319.22000000000003</v>
      </c>
      <c r="Z28" s="33">
        <f t="shared" si="40"/>
        <v>2.660166666666667</v>
      </c>
      <c r="AA28" s="38">
        <f t="shared" si="41"/>
        <v>0</v>
      </c>
      <c r="AB28" s="39"/>
      <c r="AC28" s="59">
        <v>40</v>
      </c>
      <c r="AD28" s="32">
        <f t="shared" si="42"/>
        <v>279.22000000000003</v>
      </c>
      <c r="AE28" s="33">
        <f t="shared" si="43"/>
        <v>2.3268333333333335</v>
      </c>
      <c r="AF28" s="38">
        <f t="shared" si="44"/>
        <v>0</v>
      </c>
      <c r="AG28" s="39"/>
      <c r="AH28" s="32">
        <v>40</v>
      </c>
      <c r="AI28" s="32">
        <f t="shared" si="45"/>
        <v>239.22000000000003</v>
      </c>
      <c r="AJ28" s="33">
        <f t="shared" si="46"/>
        <v>1.9935000000000003</v>
      </c>
      <c r="AK28" s="38">
        <f t="shared" si="47"/>
        <v>0</v>
      </c>
      <c r="AL28" s="39"/>
      <c r="AM28" s="32">
        <v>40</v>
      </c>
      <c r="AN28" s="32">
        <f t="shared" si="48"/>
        <v>199.22000000000003</v>
      </c>
      <c r="AO28" s="33">
        <f t="shared" si="49"/>
        <v>1.6601666666666668</v>
      </c>
      <c r="AP28" s="38">
        <f t="shared" si="50"/>
        <v>0</v>
      </c>
      <c r="AQ28" s="39"/>
      <c r="AR28" s="32">
        <v>40</v>
      </c>
      <c r="AS28" s="32">
        <f t="shared" si="51"/>
        <v>159.22000000000003</v>
      </c>
      <c r="AT28" s="33">
        <f t="shared" si="52"/>
        <v>1.3268333333333335</v>
      </c>
      <c r="AU28" s="38">
        <f t="shared" si="53"/>
        <v>0</v>
      </c>
      <c r="AV28" s="39"/>
      <c r="AW28" s="32">
        <v>40</v>
      </c>
      <c r="AX28" s="32">
        <f t="shared" si="54"/>
        <v>119.22000000000003</v>
      </c>
      <c r="AY28" s="33">
        <f t="shared" si="55"/>
        <v>0.99350000000000027</v>
      </c>
      <c r="AZ28" s="38">
        <f t="shared" si="56"/>
        <v>0</v>
      </c>
      <c r="BA28" s="39"/>
      <c r="BB28" s="32">
        <v>40</v>
      </c>
      <c r="BC28" s="32">
        <f t="shared" si="57"/>
        <v>79.220000000000027</v>
      </c>
      <c r="BD28" s="33">
        <f t="shared" si="58"/>
        <v>0.6601666666666669</v>
      </c>
      <c r="BE28" s="38">
        <f t="shared" si="59"/>
        <v>0</v>
      </c>
      <c r="BF28" s="39"/>
      <c r="BG28" s="32">
        <v>40</v>
      </c>
      <c r="BH28" s="32">
        <f t="shared" si="60"/>
        <v>39.220000000000027</v>
      </c>
      <c r="BI28" s="33">
        <f t="shared" si="61"/>
        <v>0.32683333333333359</v>
      </c>
      <c r="BJ28" s="38">
        <f t="shared" si="62"/>
        <v>0</v>
      </c>
      <c r="BK28" s="39"/>
      <c r="BL28" s="32">
        <v>40</v>
      </c>
      <c r="BM28" s="32">
        <f t="shared" si="63"/>
        <v>-0.77999999999997272</v>
      </c>
      <c r="BN28" s="33">
        <f t="shared" si="64"/>
        <v>-6.4999999999997725E-3</v>
      </c>
      <c r="BO28" s="38">
        <f t="shared" si="65"/>
        <v>0</v>
      </c>
      <c r="BP28" s="39"/>
      <c r="BQ28" s="32">
        <v>40</v>
      </c>
      <c r="BR28" s="32">
        <f t="shared" si="66"/>
        <v>-40.779999999999973</v>
      </c>
      <c r="BS28" s="33">
        <f t="shared" si="67"/>
        <v>-0.3398333333333331</v>
      </c>
      <c r="BT28" s="38">
        <f t="shared" si="68"/>
        <v>0</v>
      </c>
      <c r="BU28" s="39"/>
      <c r="BV28" s="32">
        <v>40</v>
      </c>
      <c r="BW28" s="32">
        <f t="shared" si="69"/>
        <v>-80.779999999999973</v>
      </c>
      <c r="BX28" s="33">
        <f t="shared" si="70"/>
        <v>-0.67316666666666647</v>
      </c>
      <c r="BY28" s="38">
        <f t="shared" si="71"/>
        <v>0</v>
      </c>
      <c r="BZ28" s="39"/>
      <c r="CA28" s="32">
        <v>40</v>
      </c>
      <c r="CB28" s="32">
        <f t="shared" si="72"/>
        <v>-120.77999999999997</v>
      </c>
      <c r="CC28" s="33">
        <f t="shared" si="73"/>
        <v>-1.0064999999999997</v>
      </c>
      <c r="CD28" s="38">
        <f t="shared" si="74"/>
        <v>0</v>
      </c>
      <c r="CE28" s="39"/>
      <c r="CF28" s="32">
        <v>40</v>
      </c>
      <c r="CG28" s="32">
        <f t="shared" si="75"/>
        <v>-160.77999999999997</v>
      </c>
      <c r="CH28" s="33">
        <f t="shared" si="76"/>
        <v>-1.3398333333333332</v>
      </c>
    </row>
    <row r="29" spans="2:87" x14ac:dyDescent="0.2">
      <c r="B29" s="118"/>
      <c r="C29" s="57">
        <v>41349</v>
      </c>
      <c r="D29" s="35" t="s">
        <v>52</v>
      </c>
      <c r="E29" s="36" t="s">
        <v>44</v>
      </c>
      <c r="F29" s="37">
        <v>35.92</v>
      </c>
      <c r="G29" s="38"/>
      <c r="H29" s="39">
        <v>84</v>
      </c>
      <c r="I29" s="32">
        <v>40</v>
      </c>
      <c r="J29" s="32">
        <v>0</v>
      </c>
      <c r="K29" s="33">
        <f t="shared" si="31"/>
        <v>0</v>
      </c>
      <c r="L29" s="38">
        <f t="shared" si="32"/>
        <v>0</v>
      </c>
      <c r="M29" s="39"/>
      <c r="N29" s="59">
        <v>40</v>
      </c>
      <c r="O29" s="32">
        <f t="shared" si="33"/>
        <v>-40</v>
      </c>
      <c r="P29" s="33">
        <f t="shared" si="34"/>
        <v>-0.33333333333333331</v>
      </c>
      <c r="Q29" s="38">
        <f t="shared" si="35"/>
        <v>80</v>
      </c>
      <c r="R29" s="39"/>
      <c r="S29" s="59">
        <v>40</v>
      </c>
      <c r="T29" s="32">
        <f t="shared" si="36"/>
        <v>-80</v>
      </c>
      <c r="U29" s="33">
        <f t="shared" si="37"/>
        <v>-0.66666666666666663</v>
      </c>
      <c r="V29" s="38">
        <f t="shared" si="38"/>
        <v>0</v>
      </c>
      <c r="W29" s="39">
        <v>80</v>
      </c>
      <c r="X29" s="59">
        <v>40</v>
      </c>
      <c r="Y29" s="32">
        <f t="shared" si="39"/>
        <v>-40</v>
      </c>
      <c r="Z29" s="33">
        <f t="shared" si="40"/>
        <v>-0.33333333333333331</v>
      </c>
      <c r="AA29" s="38">
        <f t="shared" si="41"/>
        <v>0</v>
      </c>
      <c r="AB29" s="39"/>
      <c r="AC29" s="59">
        <v>40</v>
      </c>
      <c r="AD29" s="32">
        <f t="shared" si="42"/>
        <v>-80</v>
      </c>
      <c r="AE29" s="33">
        <f t="shared" si="43"/>
        <v>-0.66666666666666663</v>
      </c>
      <c r="AF29" s="38">
        <f t="shared" si="44"/>
        <v>0</v>
      </c>
      <c r="AG29" s="39"/>
      <c r="AH29" s="32">
        <v>40</v>
      </c>
      <c r="AI29" s="32">
        <f t="shared" si="45"/>
        <v>-120</v>
      </c>
      <c r="AJ29" s="33">
        <f t="shared" si="46"/>
        <v>-1</v>
      </c>
      <c r="AK29" s="38">
        <f t="shared" si="47"/>
        <v>0</v>
      </c>
      <c r="AL29" s="39"/>
      <c r="AM29" s="32">
        <v>40</v>
      </c>
      <c r="AN29" s="32">
        <f t="shared" si="48"/>
        <v>-160</v>
      </c>
      <c r="AO29" s="33">
        <f t="shared" si="49"/>
        <v>-1.3333333333333333</v>
      </c>
      <c r="AP29" s="38">
        <f t="shared" si="50"/>
        <v>0</v>
      </c>
      <c r="AQ29" s="39"/>
      <c r="AR29" s="32">
        <v>40</v>
      </c>
      <c r="AS29" s="32">
        <f t="shared" si="51"/>
        <v>-200</v>
      </c>
      <c r="AT29" s="33">
        <f t="shared" si="52"/>
        <v>-1.6666666666666667</v>
      </c>
      <c r="AU29" s="38">
        <f t="shared" si="53"/>
        <v>0</v>
      </c>
      <c r="AV29" s="39"/>
      <c r="AW29" s="32">
        <v>40</v>
      </c>
      <c r="AX29" s="32">
        <f t="shared" si="54"/>
        <v>-240</v>
      </c>
      <c r="AY29" s="33">
        <f t="shared" si="55"/>
        <v>-2</v>
      </c>
      <c r="AZ29" s="38">
        <f t="shared" si="56"/>
        <v>0</v>
      </c>
      <c r="BA29" s="39"/>
      <c r="BB29" s="32">
        <v>40</v>
      </c>
      <c r="BC29" s="32">
        <f t="shared" si="57"/>
        <v>-280</v>
      </c>
      <c r="BD29" s="33">
        <f t="shared" si="58"/>
        <v>-2.3333333333333335</v>
      </c>
      <c r="BE29" s="38">
        <f t="shared" si="59"/>
        <v>0</v>
      </c>
      <c r="BF29" s="39"/>
      <c r="BG29" s="32">
        <v>40</v>
      </c>
      <c r="BH29" s="32">
        <f t="shared" si="60"/>
        <v>-320</v>
      </c>
      <c r="BI29" s="33">
        <f t="shared" si="61"/>
        <v>-2.6666666666666665</v>
      </c>
      <c r="BJ29" s="38">
        <f t="shared" si="62"/>
        <v>0</v>
      </c>
      <c r="BK29" s="39"/>
      <c r="BL29" s="32">
        <v>40</v>
      </c>
      <c r="BM29" s="32">
        <f t="shared" si="63"/>
        <v>-360</v>
      </c>
      <c r="BN29" s="33">
        <f t="shared" si="64"/>
        <v>-3</v>
      </c>
      <c r="BO29" s="38">
        <f t="shared" si="65"/>
        <v>0</v>
      </c>
      <c r="BP29" s="39"/>
      <c r="BQ29" s="32">
        <v>40</v>
      </c>
      <c r="BR29" s="32">
        <f t="shared" si="66"/>
        <v>-400</v>
      </c>
      <c r="BS29" s="33">
        <f t="shared" si="67"/>
        <v>-3.3333333333333335</v>
      </c>
      <c r="BT29" s="38">
        <f t="shared" si="68"/>
        <v>0</v>
      </c>
      <c r="BU29" s="39"/>
      <c r="BV29" s="32">
        <v>40</v>
      </c>
      <c r="BW29" s="32">
        <f t="shared" si="69"/>
        <v>-440</v>
      </c>
      <c r="BX29" s="33">
        <f t="shared" si="70"/>
        <v>-3.6666666666666665</v>
      </c>
      <c r="BY29" s="38">
        <f t="shared" si="71"/>
        <v>0</v>
      </c>
      <c r="BZ29" s="39"/>
      <c r="CA29" s="32">
        <v>40</v>
      </c>
      <c r="CB29" s="32">
        <f t="shared" si="72"/>
        <v>-480</v>
      </c>
      <c r="CC29" s="33">
        <f t="shared" si="73"/>
        <v>-4</v>
      </c>
      <c r="CD29" s="38">
        <f t="shared" si="74"/>
        <v>0</v>
      </c>
      <c r="CE29" s="39"/>
      <c r="CF29" s="32">
        <v>40</v>
      </c>
      <c r="CG29" s="32">
        <f t="shared" si="75"/>
        <v>-520</v>
      </c>
      <c r="CH29" s="33">
        <f t="shared" si="76"/>
        <v>-4.333333333333333</v>
      </c>
    </row>
    <row r="30" spans="2:87" x14ac:dyDescent="0.2">
      <c r="B30" s="118"/>
      <c r="C30" s="57">
        <v>41350</v>
      </c>
      <c r="D30" s="35" t="s">
        <v>53</v>
      </c>
      <c r="E30" s="36" t="s">
        <v>44</v>
      </c>
      <c r="F30" s="37">
        <v>41.6</v>
      </c>
      <c r="G30" s="38"/>
      <c r="H30" s="39">
        <v>93</v>
      </c>
      <c r="I30" s="32">
        <v>45.4</v>
      </c>
      <c r="J30" s="32">
        <v>76.199999999999989</v>
      </c>
      <c r="K30" s="33">
        <f t="shared" si="31"/>
        <v>0.55947136563876654</v>
      </c>
      <c r="L30" s="38">
        <f t="shared" si="32"/>
        <v>0</v>
      </c>
      <c r="M30" s="39"/>
      <c r="N30" s="59">
        <v>40</v>
      </c>
      <c r="O30" s="32">
        <f t="shared" si="33"/>
        <v>36.199999999999989</v>
      </c>
      <c r="P30" s="33">
        <f t="shared" si="34"/>
        <v>0.30166666666666658</v>
      </c>
      <c r="Q30" s="38">
        <f t="shared" si="35"/>
        <v>80</v>
      </c>
      <c r="R30" s="39"/>
      <c r="S30" s="59">
        <v>40</v>
      </c>
      <c r="T30" s="32">
        <f t="shared" si="36"/>
        <v>-3.8000000000000114</v>
      </c>
      <c r="U30" s="33">
        <f t="shared" si="37"/>
        <v>-3.166666666666676E-2</v>
      </c>
      <c r="V30" s="38">
        <f t="shared" si="38"/>
        <v>0</v>
      </c>
      <c r="W30" s="39">
        <v>80</v>
      </c>
      <c r="X30" s="59">
        <v>40</v>
      </c>
      <c r="Y30" s="32">
        <f t="shared" si="39"/>
        <v>36.199999999999989</v>
      </c>
      <c r="Z30" s="33">
        <f t="shared" si="40"/>
        <v>0.30166666666666658</v>
      </c>
      <c r="AA30" s="38">
        <f t="shared" si="41"/>
        <v>0</v>
      </c>
      <c r="AB30" s="39"/>
      <c r="AC30" s="59">
        <v>40</v>
      </c>
      <c r="AD30" s="32">
        <f t="shared" si="42"/>
        <v>-3.8000000000000114</v>
      </c>
      <c r="AE30" s="33">
        <f t="shared" si="43"/>
        <v>-3.166666666666676E-2</v>
      </c>
      <c r="AF30" s="38">
        <f t="shared" si="44"/>
        <v>0</v>
      </c>
      <c r="AG30" s="39"/>
      <c r="AH30" s="32">
        <v>40</v>
      </c>
      <c r="AI30" s="32">
        <f t="shared" si="45"/>
        <v>-43.800000000000011</v>
      </c>
      <c r="AJ30" s="33">
        <f t="shared" si="46"/>
        <v>-0.3650000000000001</v>
      </c>
      <c r="AK30" s="38">
        <f t="shared" si="47"/>
        <v>0</v>
      </c>
      <c r="AL30" s="39"/>
      <c r="AM30" s="32">
        <v>40</v>
      </c>
      <c r="AN30" s="32">
        <f t="shared" si="48"/>
        <v>-83.800000000000011</v>
      </c>
      <c r="AO30" s="33">
        <f t="shared" si="49"/>
        <v>-0.69833333333333347</v>
      </c>
      <c r="AP30" s="38">
        <f t="shared" si="50"/>
        <v>0</v>
      </c>
      <c r="AQ30" s="39"/>
      <c r="AR30" s="32">
        <v>40</v>
      </c>
      <c r="AS30" s="32">
        <f t="shared" si="51"/>
        <v>-123.80000000000001</v>
      </c>
      <c r="AT30" s="33">
        <f t="shared" si="52"/>
        <v>-1.0316666666666667</v>
      </c>
      <c r="AU30" s="38">
        <f t="shared" si="53"/>
        <v>0</v>
      </c>
      <c r="AV30" s="39"/>
      <c r="AW30" s="32">
        <v>40</v>
      </c>
      <c r="AX30" s="32">
        <f t="shared" si="54"/>
        <v>-163.80000000000001</v>
      </c>
      <c r="AY30" s="33">
        <f t="shared" si="55"/>
        <v>-1.365</v>
      </c>
      <c r="AZ30" s="38">
        <f t="shared" si="56"/>
        <v>0</v>
      </c>
      <c r="BA30" s="39"/>
      <c r="BB30" s="32">
        <v>40</v>
      </c>
      <c r="BC30" s="32">
        <f t="shared" si="57"/>
        <v>-203.8</v>
      </c>
      <c r="BD30" s="33">
        <f t="shared" si="58"/>
        <v>-1.6983333333333335</v>
      </c>
      <c r="BE30" s="38">
        <f t="shared" si="59"/>
        <v>0</v>
      </c>
      <c r="BF30" s="39"/>
      <c r="BG30" s="32">
        <v>40</v>
      </c>
      <c r="BH30" s="32">
        <f t="shared" si="60"/>
        <v>-243.8</v>
      </c>
      <c r="BI30" s="33">
        <f t="shared" si="61"/>
        <v>-2.0316666666666667</v>
      </c>
      <c r="BJ30" s="38">
        <f t="shared" si="62"/>
        <v>0</v>
      </c>
      <c r="BK30" s="39"/>
      <c r="BL30" s="32">
        <v>40</v>
      </c>
      <c r="BM30" s="32">
        <f t="shared" si="63"/>
        <v>-283.8</v>
      </c>
      <c r="BN30" s="33">
        <f t="shared" si="64"/>
        <v>-2.3650000000000002</v>
      </c>
      <c r="BO30" s="38">
        <f t="shared" si="65"/>
        <v>0</v>
      </c>
      <c r="BP30" s="39"/>
      <c r="BQ30" s="32">
        <v>40</v>
      </c>
      <c r="BR30" s="32">
        <f t="shared" si="66"/>
        <v>-323.8</v>
      </c>
      <c r="BS30" s="33">
        <f t="shared" si="67"/>
        <v>-2.6983333333333333</v>
      </c>
      <c r="BT30" s="38">
        <f t="shared" si="68"/>
        <v>0</v>
      </c>
      <c r="BU30" s="39"/>
      <c r="BV30" s="32">
        <v>40</v>
      </c>
      <c r="BW30" s="32">
        <f t="shared" si="69"/>
        <v>-363.8</v>
      </c>
      <c r="BX30" s="33">
        <f t="shared" si="70"/>
        <v>-3.0316666666666667</v>
      </c>
      <c r="BY30" s="38">
        <f t="shared" si="71"/>
        <v>0</v>
      </c>
      <c r="BZ30" s="39"/>
      <c r="CA30" s="32">
        <v>40</v>
      </c>
      <c r="CB30" s="32">
        <f t="shared" si="72"/>
        <v>-403.8</v>
      </c>
      <c r="CC30" s="33">
        <f t="shared" si="73"/>
        <v>-3.3650000000000002</v>
      </c>
      <c r="CD30" s="38">
        <f t="shared" si="74"/>
        <v>0</v>
      </c>
      <c r="CE30" s="39"/>
      <c r="CF30" s="32">
        <v>40</v>
      </c>
      <c r="CG30" s="32">
        <f t="shared" si="75"/>
        <v>-443.8</v>
      </c>
      <c r="CH30" s="33">
        <f t="shared" si="76"/>
        <v>-3.6983333333333333</v>
      </c>
    </row>
    <row r="31" spans="2:87" ht="13.5" thickBot="1" x14ac:dyDescent="0.25">
      <c r="B31" s="119"/>
      <c r="C31" s="58" t="s">
        <v>45</v>
      </c>
      <c r="D31" s="41" t="s">
        <v>46</v>
      </c>
      <c r="E31" s="42" t="s">
        <v>44</v>
      </c>
      <c r="F31" s="43">
        <v>17.725000000000001</v>
      </c>
      <c r="G31" s="44"/>
      <c r="H31" s="45">
        <v>116</v>
      </c>
      <c r="I31" s="46">
        <v>38.414999999999999</v>
      </c>
      <c r="J31" s="46">
        <v>95.31</v>
      </c>
      <c r="K31" s="47">
        <f t="shared" si="31"/>
        <v>0.82702069504099962</v>
      </c>
      <c r="L31" s="44">
        <f t="shared" si="32"/>
        <v>0</v>
      </c>
      <c r="M31" s="45"/>
      <c r="N31" s="60">
        <v>38.414999999999999</v>
      </c>
      <c r="O31" s="46">
        <f t="shared" si="33"/>
        <v>56.895000000000003</v>
      </c>
      <c r="P31" s="47">
        <f t="shared" si="34"/>
        <v>0.49368736170766631</v>
      </c>
      <c r="Q31" s="44">
        <f t="shared" si="35"/>
        <v>80</v>
      </c>
      <c r="R31" s="45"/>
      <c r="S31" s="60">
        <v>38.414999999999999</v>
      </c>
      <c r="T31" s="46">
        <f t="shared" si="36"/>
        <v>18.480000000000004</v>
      </c>
      <c r="U31" s="47">
        <f t="shared" si="37"/>
        <v>0.16035402837433296</v>
      </c>
      <c r="V31" s="44">
        <f t="shared" si="38"/>
        <v>0</v>
      </c>
      <c r="W31" s="45">
        <v>80</v>
      </c>
      <c r="X31" s="60">
        <v>38.414999999999999</v>
      </c>
      <c r="Y31" s="46">
        <f t="shared" si="39"/>
        <v>60.065000000000005</v>
      </c>
      <c r="Z31" s="47">
        <f t="shared" si="40"/>
        <v>0.52119397804676992</v>
      </c>
      <c r="AA31" s="44">
        <f t="shared" si="41"/>
        <v>0</v>
      </c>
      <c r="AB31" s="45"/>
      <c r="AC31" s="60">
        <v>38.414999999999999</v>
      </c>
      <c r="AD31" s="46">
        <f t="shared" si="42"/>
        <v>21.650000000000006</v>
      </c>
      <c r="AE31" s="47">
        <f t="shared" si="43"/>
        <v>0.18786064471343664</v>
      </c>
      <c r="AF31" s="44">
        <f t="shared" si="44"/>
        <v>0</v>
      </c>
      <c r="AG31" s="45"/>
      <c r="AH31" s="46">
        <v>38.414999999999999</v>
      </c>
      <c r="AI31" s="46">
        <f t="shared" si="45"/>
        <v>-16.764999999999993</v>
      </c>
      <c r="AJ31" s="47">
        <f t="shared" si="46"/>
        <v>-0.14547268861989668</v>
      </c>
      <c r="AK31" s="44">
        <f t="shared" si="47"/>
        <v>0</v>
      </c>
      <c r="AL31" s="45"/>
      <c r="AM31" s="46">
        <v>38.414999999999999</v>
      </c>
      <c r="AN31" s="46">
        <f t="shared" si="48"/>
        <v>-55.179999999999993</v>
      </c>
      <c r="AO31" s="47">
        <f t="shared" si="49"/>
        <v>-0.47880602195322997</v>
      </c>
      <c r="AP31" s="44">
        <f t="shared" si="50"/>
        <v>0</v>
      </c>
      <c r="AQ31" s="45"/>
      <c r="AR31" s="46">
        <v>38.414999999999999</v>
      </c>
      <c r="AS31" s="46">
        <f t="shared" si="51"/>
        <v>-93.594999999999999</v>
      </c>
      <c r="AT31" s="47">
        <f t="shared" si="52"/>
        <v>-0.81213935528656334</v>
      </c>
      <c r="AU31" s="44">
        <f t="shared" si="53"/>
        <v>0</v>
      </c>
      <c r="AV31" s="45"/>
      <c r="AW31" s="46">
        <v>38.414999999999999</v>
      </c>
      <c r="AX31" s="46">
        <f t="shared" si="54"/>
        <v>-132.01</v>
      </c>
      <c r="AY31" s="47">
        <f t="shared" si="55"/>
        <v>-1.1454726886198967</v>
      </c>
      <c r="AZ31" s="44">
        <f t="shared" si="56"/>
        <v>0</v>
      </c>
      <c r="BA31" s="45"/>
      <c r="BB31" s="46">
        <v>38.414999999999999</v>
      </c>
      <c r="BC31" s="46">
        <f t="shared" si="57"/>
        <v>-170.42499999999998</v>
      </c>
      <c r="BD31" s="47">
        <f t="shared" si="58"/>
        <v>-1.47880602195323</v>
      </c>
      <c r="BE31" s="44">
        <f t="shared" si="59"/>
        <v>0</v>
      </c>
      <c r="BF31" s="45"/>
      <c r="BG31" s="46">
        <v>38.414999999999999</v>
      </c>
      <c r="BH31" s="46">
        <f t="shared" si="60"/>
        <v>-208.83999999999997</v>
      </c>
      <c r="BI31" s="47">
        <f t="shared" si="61"/>
        <v>-1.8121393552865632</v>
      </c>
      <c r="BJ31" s="44">
        <f t="shared" si="62"/>
        <v>0</v>
      </c>
      <c r="BK31" s="45"/>
      <c r="BL31" s="46">
        <v>38.414999999999999</v>
      </c>
      <c r="BM31" s="46">
        <f t="shared" si="63"/>
        <v>-247.25499999999997</v>
      </c>
      <c r="BN31" s="47">
        <f t="shared" si="64"/>
        <v>-2.1454726886198965</v>
      </c>
      <c r="BO31" s="44">
        <f t="shared" si="65"/>
        <v>0</v>
      </c>
      <c r="BP31" s="45"/>
      <c r="BQ31" s="46">
        <v>38.414999999999999</v>
      </c>
      <c r="BR31" s="46">
        <f t="shared" si="66"/>
        <v>-285.66999999999996</v>
      </c>
      <c r="BS31" s="47">
        <f t="shared" si="67"/>
        <v>-2.4788060219532295</v>
      </c>
      <c r="BT31" s="44">
        <f t="shared" si="68"/>
        <v>0</v>
      </c>
      <c r="BU31" s="45"/>
      <c r="BV31" s="46">
        <v>38.414999999999999</v>
      </c>
      <c r="BW31" s="46">
        <f t="shared" si="69"/>
        <v>-324.08499999999998</v>
      </c>
      <c r="BX31" s="47">
        <f t="shared" si="70"/>
        <v>-2.812139355286563</v>
      </c>
      <c r="BY31" s="44">
        <f t="shared" si="71"/>
        <v>0</v>
      </c>
      <c r="BZ31" s="45"/>
      <c r="CA31" s="46">
        <v>38.414999999999999</v>
      </c>
      <c r="CB31" s="46">
        <f t="shared" si="72"/>
        <v>-362.5</v>
      </c>
      <c r="CC31" s="47">
        <f t="shared" si="73"/>
        <v>-3.1454726886198965</v>
      </c>
      <c r="CD31" s="44">
        <f t="shared" si="74"/>
        <v>0</v>
      </c>
      <c r="CE31" s="45"/>
      <c r="CF31" s="46">
        <v>38.414999999999999</v>
      </c>
      <c r="CG31" s="46">
        <f t="shared" si="75"/>
        <v>-400.91500000000002</v>
      </c>
      <c r="CH31" s="47">
        <f t="shared" si="76"/>
        <v>-3.47880602195323</v>
      </c>
    </row>
    <row r="32" spans="2:87" s="52" customFormat="1" ht="7.5" customHeight="1" thickBot="1" x14ac:dyDescent="0.25">
      <c r="B32" s="49"/>
      <c r="C32" s="50"/>
      <c r="D32" s="50"/>
      <c r="E32" s="50"/>
      <c r="F32" s="51"/>
      <c r="G32" s="51"/>
      <c r="H32" s="51"/>
      <c r="I32" s="51"/>
      <c r="J32" s="51"/>
      <c r="K32" s="51"/>
      <c r="L32" s="51"/>
      <c r="M32" s="51"/>
      <c r="N32" s="61"/>
      <c r="O32" s="51"/>
      <c r="P32" s="51"/>
      <c r="Q32" s="51"/>
      <c r="R32" s="51"/>
      <c r="S32" s="61"/>
      <c r="T32" s="51"/>
      <c r="U32" s="51"/>
      <c r="V32" s="51"/>
      <c r="W32" s="51"/>
      <c r="X32" s="61"/>
      <c r="Y32" s="51"/>
      <c r="Z32" s="51"/>
      <c r="AA32" s="51"/>
      <c r="AB32" s="51"/>
      <c r="AC32" s="6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</row>
    <row r="33" spans="2:87" x14ac:dyDescent="0.2">
      <c r="B33" s="117" t="s">
        <v>56</v>
      </c>
      <c r="C33" s="53">
        <v>22830</v>
      </c>
      <c r="D33" s="54" t="s">
        <v>49</v>
      </c>
      <c r="E33" s="55" t="s">
        <v>44</v>
      </c>
      <c r="F33" s="28">
        <v>476.05555555555554</v>
      </c>
      <c r="G33" s="29"/>
      <c r="H33" s="30">
        <v>0</v>
      </c>
      <c r="I33" s="31">
        <v>148.61111111111111</v>
      </c>
      <c r="J33" s="31">
        <v>318.94444444444446</v>
      </c>
      <c r="K33" s="56">
        <f t="shared" ref="K33:K38" si="77">J33/(I33*3)</f>
        <v>0.71538940809968843</v>
      </c>
      <c r="L33" s="29">
        <f t="shared" ref="L33:L38" si="78">R33</f>
        <v>0</v>
      </c>
      <c r="M33" s="30"/>
      <c r="N33" s="62">
        <v>148.61111111111111</v>
      </c>
      <c r="O33" s="31">
        <f t="shared" ref="O33:O38" si="79">J33+M33-N33</f>
        <v>170.33333333333334</v>
      </c>
      <c r="P33" s="56">
        <f t="shared" ref="P33:P38" si="80">O33/(N33*3)</f>
        <v>0.38205607476635511</v>
      </c>
      <c r="Q33" s="29">
        <f t="shared" ref="Q33:Q38" si="81">W33</f>
        <v>300</v>
      </c>
      <c r="R33" s="30"/>
      <c r="S33" s="62">
        <v>148.61111111111111</v>
      </c>
      <c r="T33" s="31">
        <f t="shared" ref="T33:T38" si="82">O33+R33-S33</f>
        <v>21.722222222222229</v>
      </c>
      <c r="U33" s="56">
        <f t="shared" ref="U33:U38" si="83">T33/(S33*3)</f>
        <v>4.872274143302182E-2</v>
      </c>
      <c r="V33" s="29">
        <f t="shared" ref="V33:V38" si="84">AB33</f>
        <v>0</v>
      </c>
      <c r="W33" s="30">
        <v>300</v>
      </c>
      <c r="X33" s="62">
        <v>148.61111111111111</v>
      </c>
      <c r="Y33" s="31">
        <f t="shared" ref="Y33:Y38" si="85">T33+W33-X33</f>
        <v>173.11111111111111</v>
      </c>
      <c r="Z33" s="56">
        <f t="shared" ref="Z33:Z38" si="86">Y33/(X33*3)</f>
        <v>0.38828660436137069</v>
      </c>
      <c r="AA33" s="29">
        <f t="shared" ref="AA33:AA38" si="87">AG33</f>
        <v>0</v>
      </c>
      <c r="AB33" s="30"/>
      <c r="AC33" s="62">
        <v>148.61111111111111</v>
      </c>
      <c r="AD33" s="31">
        <f t="shared" ref="AD33:AD38" si="88">Y33+AB33-AC33</f>
        <v>24.5</v>
      </c>
      <c r="AE33" s="56">
        <f t="shared" ref="AE33:AE38" si="89">AD33/(AC33*3)</f>
        <v>5.4953271028037376E-2</v>
      </c>
      <c r="AF33" s="29">
        <f t="shared" ref="AF33:AF38" si="90">AL33</f>
        <v>0</v>
      </c>
      <c r="AG33" s="30"/>
      <c r="AH33" s="31">
        <v>148.61111111111111</v>
      </c>
      <c r="AI33" s="31">
        <f t="shared" ref="AI33:AI38" si="91">AD33+AG33-AH33</f>
        <v>-124.11111111111111</v>
      </c>
      <c r="AJ33" s="56">
        <f t="shared" ref="AJ33:AJ38" si="92">AI33/(AH33*3)</f>
        <v>-0.27838006230529594</v>
      </c>
      <c r="AK33" s="29">
        <f t="shared" ref="AK33:AK38" si="93">AQ33</f>
        <v>0</v>
      </c>
      <c r="AL33" s="30"/>
      <c r="AM33" s="31">
        <v>148.61111111111111</v>
      </c>
      <c r="AN33" s="31">
        <f t="shared" ref="AN33:AN38" si="94">AI33+AL33-AM33</f>
        <v>-272.72222222222223</v>
      </c>
      <c r="AO33" s="56">
        <f t="shared" ref="AO33:AO38" si="95">AN33/(AM33*3)</f>
        <v>-0.61171339563862925</v>
      </c>
      <c r="AP33" s="29">
        <f t="shared" ref="AP33:AP38" si="96">AV33</f>
        <v>0</v>
      </c>
      <c r="AQ33" s="30"/>
      <c r="AR33" s="31">
        <v>148.61111111111111</v>
      </c>
      <c r="AS33" s="31">
        <f t="shared" ref="AS33:AS38" si="97">AN33+AQ33-AR33</f>
        <v>-421.33333333333337</v>
      </c>
      <c r="AT33" s="56">
        <f t="shared" ref="AT33:AT38" si="98">AS33/(AR33*3)</f>
        <v>-0.94504672897196262</v>
      </c>
      <c r="AU33" s="29">
        <f t="shared" ref="AU33:AU38" si="99">BA33</f>
        <v>0</v>
      </c>
      <c r="AV33" s="30"/>
      <c r="AW33" s="31">
        <v>148.61111111111111</v>
      </c>
      <c r="AX33" s="31">
        <f t="shared" ref="AX33:AX38" si="100">AS33+AV33-AW33</f>
        <v>-569.94444444444446</v>
      </c>
      <c r="AY33" s="56">
        <f t="shared" ref="AY33:AY38" si="101">AX33/(AW33*3)</f>
        <v>-1.2783800623052959</v>
      </c>
      <c r="AZ33" s="29">
        <f t="shared" ref="AZ33:AZ38" si="102">BF33</f>
        <v>0</v>
      </c>
      <c r="BA33" s="30"/>
      <c r="BB33" s="31">
        <v>148.61111111111111</v>
      </c>
      <c r="BC33" s="31">
        <f t="shared" ref="BC33:BC38" si="103">AX33+BA33-BB33</f>
        <v>-718.55555555555554</v>
      </c>
      <c r="BD33" s="56">
        <f t="shared" ref="BD33:BD38" si="104">BC33/(BB33*3)</f>
        <v>-1.6117133956386291</v>
      </c>
      <c r="BE33" s="29">
        <f t="shared" ref="BE33:BE38" si="105">BK33</f>
        <v>0</v>
      </c>
      <c r="BF33" s="30"/>
      <c r="BG33" s="31">
        <v>148.61111111111111</v>
      </c>
      <c r="BH33" s="31">
        <f t="shared" ref="BH33:BH38" si="106">BC33+BF33-BG33</f>
        <v>-867.16666666666663</v>
      </c>
      <c r="BI33" s="56">
        <f t="shared" ref="BI33:BI38" si="107">BH33/(BG33*3)</f>
        <v>-1.9450467289719624</v>
      </c>
      <c r="BJ33" s="29">
        <f t="shared" ref="BJ33:BJ38" si="108">BP33</f>
        <v>0</v>
      </c>
      <c r="BK33" s="30"/>
      <c r="BL33" s="31">
        <v>148.61111111111111</v>
      </c>
      <c r="BM33" s="31">
        <f t="shared" ref="BM33:BM38" si="109">BH33+BK33-BL33</f>
        <v>-1015.7777777777777</v>
      </c>
      <c r="BN33" s="56">
        <f t="shared" ref="BN33:BN38" si="110">BM33/(BL33*3)</f>
        <v>-2.2783800623052954</v>
      </c>
      <c r="BO33" s="29">
        <f t="shared" ref="BO33:BO38" si="111">BU33</f>
        <v>0</v>
      </c>
      <c r="BP33" s="30"/>
      <c r="BQ33" s="31">
        <v>148.61111111111111</v>
      </c>
      <c r="BR33" s="31">
        <f t="shared" ref="BR33:BR38" si="112">BM33+BP33-BQ33</f>
        <v>-1164.3888888888889</v>
      </c>
      <c r="BS33" s="56">
        <f t="shared" ref="BS33:BS38" si="113">BR33/(BQ33*3)</f>
        <v>-2.6117133956386289</v>
      </c>
      <c r="BT33" s="29">
        <f t="shared" ref="BT33:BT38" si="114">BZ33</f>
        <v>0</v>
      </c>
      <c r="BU33" s="30"/>
      <c r="BV33" s="31">
        <v>148.61111111111111</v>
      </c>
      <c r="BW33" s="31">
        <f t="shared" ref="BW33:BW38" si="115">BR33+BU33-BV33</f>
        <v>-1313</v>
      </c>
      <c r="BX33" s="56">
        <f t="shared" ref="BX33:BX38" si="116">BW33/(BV33*3)</f>
        <v>-2.9450467289719624</v>
      </c>
      <c r="BY33" s="29">
        <f t="shared" ref="BY33:BY38" si="117">CE33</f>
        <v>0</v>
      </c>
      <c r="BZ33" s="30"/>
      <c r="CA33" s="31">
        <v>148.61111111111111</v>
      </c>
      <c r="CB33" s="31">
        <f t="shared" ref="CB33:CB38" si="118">BW33+BZ33-CA33</f>
        <v>-1461.6111111111111</v>
      </c>
      <c r="CC33" s="56">
        <f t="shared" ref="CC33:CC38" si="119">CB33/(CA33*3)</f>
        <v>-3.2783800623052954</v>
      </c>
      <c r="CD33" s="29">
        <f t="shared" ref="CD33:CD38" si="120">CJ33</f>
        <v>0</v>
      </c>
      <c r="CE33" s="30"/>
      <c r="CF33" s="31">
        <v>148.61111111111111</v>
      </c>
      <c r="CG33" s="31">
        <f t="shared" ref="CG33:CG38" si="121">CB33+CE33-CF33</f>
        <v>-1610.2222222222222</v>
      </c>
      <c r="CH33" s="56">
        <f t="shared" ref="CH33:CH38" si="122">CG33/(CF33*3)</f>
        <v>-3.6117133956386289</v>
      </c>
    </row>
    <row r="34" spans="2:87" x14ac:dyDescent="0.2">
      <c r="B34" s="118"/>
      <c r="C34" s="57">
        <v>22831</v>
      </c>
      <c r="D34" s="35" t="s">
        <v>50</v>
      </c>
      <c r="E34" s="36" t="s">
        <v>44</v>
      </c>
      <c r="F34" s="63">
        <v>100</v>
      </c>
      <c r="G34" s="38"/>
      <c r="H34" s="39">
        <v>0</v>
      </c>
      <c r="I34" s="32">
        <v>20</v>
      </c>
      <c r="J34" s="32">
        <v>80</v>
      </c>
      <c r="K34" s="33">
        <f>J34/(I34*3)</f>
        <v>1.3333333333333333</v>
      </c>
      <c r="L34" s="38">
        <f t="shared" si="78"/>
        <v>0</v>
      </c>
      <c r="M34" s="39"/>
      <c r="N34" s="59">
        <v>53.5</v>
      </c>
      <c r="O34" s="32">
        <f t="shared" si="79"/>
        <v>26.5</v>
      </c>
      <c r="P34" s="33">
        <f t="shared" si="80"/>
        <v>0.16510903426791276</v>
      </c>
      <c r="Q34" s="38">
        <f t="shared" si="81"/>
        <v>100</v>
      </c>
      <c r="R34" s="39"/>
      <c r="S34" s="59">
        <v>53.5</v>
      </c>
      <c r="T34" s="32">
        <f t="shared" si="82"/>
        <v>-27</v>
      </c>
      <c r="U34" s="33">
        <f t="shared" si="83"/>
        <v>-0.16822429906542055</v>
      </c>
      <c r="V34" s="38">
        <f t="shared" si="84"/>
        <v>0</v>
      </c>
      <c r="W34" s="39">
        <v>100</v>
      </c>
      <c r="X34" s="59">
        <v>53.5</v>
      </c>
      <c r="Y34" s="32">
        <f t="shared" si="85"/>
        <v>19.5</v>
      </c>
      <c r="Z34" s="33">
        <f t="shared" si="86"/>
        <v>0.12149532710280374</v>
      </c>
      <c r="AA34" s="38">
        <f t="shared" si="87"/>
        <v>0</v>
      </c>
      <c r="AB34" s="39"/>
      <c r="AC34" s="59">
        <v>53.5</v>
      </c>
      <c r="AD34" s="32">
        <f t="shared" si="88"/>
        <v>-34</v>
      </c>
      <c r="AE34" s="33">
        <f t="shared" si="89"/>
        <v>-0.21183800623052959</v>
      </c>
      <c r="AF34" s="38">
        <f t="shared" si="90"/>
        <v>0</v>
      </c>
      <c r="AG34" s="39"/>
      <c r="AH34" s="32">
        <v>53.5</v>
      </c>
      <c r="AI34" s="32">
        <f t="shared" si="91"/>
        <v>-87.5</v>
      </c>
      <c r="AJ34" s="33">
        <f t="shared" si="92"/>
        <v>-0.54517133956386288</v>
      </c>
      <c r="AK34" s="38">
        <f t="shared" si="93"/>
        <v>0</v>
      </c>
      <c r="AL34" s="39"/>
      <c r="AM34" s="32">
        <v>53.5</v>
      </c>
      <c r="AN34" s="32">
        <f t="shared" si="94"/>
        <v>-141</v>
      </c>
      <c r="AO34" s="33">
        <f t="shared" si="95"/>
        <v>-0.87850467289719625</v>
      </c>
      <c r="AP34" s="38">
        <f t="shared" si="96"/>
        <v>0</v>
      </c>
      <c r="AQ34" s="39"/>
      <c r="AR34" s="32">
        <v>53.5</v>
      </c>
      <c r="AS34" s="32">
        <f t="shared" si="97"/>
        <v>-194.5</v>
      </c>
      <c r="AT34" s="33">
        <f t="shared" si="98"/>
        <v>-1.2118380062305296</v>
      </c>
      <c r="AU34" s="38">
        <f t="shared" si="99"/>
        <v>0</v>
      </c>
      <c r="AV34" s="39"/>
      <c r="AW34" s="32">
        <v>53.5</v>
      </c>
      <c r="AX34" s="32">
        <f t="shared" si="100"/>
        <v>-248</v>
      </c>
      <c r="AY34" s="33">
        <f t="shared" si="101"/>
        <v>-1.5451713395638629</v>
      </c>
      <c r="AZ34" s="38">
        <f t="shared" si="102"/>
        <v>0</v>
      </c>
      <c r="BA34" s="39"/>
      <c r="BB34" s="32">
        <v>53.5</v>
      </c>
      <c r="BC34" s="32">
        <f t="shared" si="103"/>
        <v>-301.5</v>
      </c>
      <c r="BD34" s="33">
        <f t="shared" si="104"/>
        <v>-1.8785046728971964</v>
      </c>
      <c r="BE34" s="38">
        <f t="shared" si="105"/>
        <v>0</v>
      </c>
      <c r="BF34" s="39"/>
      <c r="BG34" s="32">
        <v>53.5</v>
      </c>
      <c r="BH34" s="32">
        <f t="shared" si="106"/>
        <v>-355</v>
      </c>
      <c r="BI34" s="33">
        <f t="shared" si="107"/>
        <v>-2.2118380062305296</v>
      </c>
      <c r="BJ34" s="38">
        <f t="shared" si="108"/>
        <v>0</v>
      </c>
      <c r="BK34" s="39"/>
      <c r="BL34" s="32">
        <v>53.5</v>
      </c>
      <c r="BM34" s="32">
        <f t="shared" si="109"/>
        <v>-408.5</v>
      </c>
      <c r="BN34" s="33">
        <f t="shared" si="110"/>
        <v>-2.5451713395638631</v>
      </c>
      <c r="BO34" s="38">
        <f t="shared" si="111"/>
        <v>0</v>
      </c>
      <c r="BP34" s="39"/>
      <c r="BQ34" s="32">
        <v>53.5</v>
      </c>
      <c r="BR34" s="32">
        <f t="shared" si="112"/>
        <v>-462</v>
      </c>
      <c r="BS34" s="33">
        <f t="shared" si="113"/>
        <v>-2.8785046728971961</v>
      </c>
      <c r="BT34" s="38">
        <f t="shared" si="114"/>
        <v>0</v>
      </c>
      <c r="BU34" s="39"/>
      <c r="BV34" s="32">
        <v>53.5</v>
      </c>
      <c r="BW34" s="32">
        <f t="shared" si="115"/>
        <v>-515.5</v>
      </c>
      <c r="BX34" s="33">
        <f t="shared" si="116"/>
        <v>-3.2118380062305296</v>
      </c>
      <c r="BY34" s="38">
        <f t="shared" si="117"/>
        <v>0</v>
      </c>
      <c r="BZ34" s="39"/>
      <c r="CA34" s="32">
        <v>53.5</v>
      </c>
      <c r="CB34" s="32">
        <f t="shared" si="118"/>
        <v>-569</v>
      </c>
      <c r="CC34" s="33">
        <f t="shared" si="119"/>
        <v>-3.5451713395638631</v>
      </c>
      <c r="CD34" s="38">
        <f t="shared" si="120"/>
        <v>0</v>
      </c>
      <c r="CE34" s="39"/>
      <c r="CF34" s="32">
        <v>53.5</v>
      </c>
      <c r="CG34" s="32">
        <f t="shared" si="121"/>
        <v>-622.5</v>
      </c>
      <c r="CH34" s="33">
        <f t="shared" si="122"/>
        <v>-3.8785046728971961</v>
      </c>
    </row>
    <row r="35" spans="2:87" x14ac:dyDescent="0.2">
      <c r="B35" s="118"/>
      <c r="C35" s="57">
        <v>41348</v>
      </c>
      <c r="D35" s="35" t="s">
        <v>51</v>
      </c>
      <c r="E35" s="36" t="s">
        <v>44</v>
      </c>
      <c r="F35" s="63">
        <v>40</v>
      </c>
      <c r="G35" s="38"/>
      <c r="H35" s="39">
        <v>0</v>
      </c>
      <c r="I35" s="32">
        <v>20</v>
      </c>
      <c r="J35" s="32">
        <v>20</v>
      </c>
      <c r="K35" s="33">
        <f t="shared" si="77"/>
        <v>0.33333333333333331</v>
      </c>
      <c r="L35" s="38">
        <f t="shared" si="78"/>
        <v>0</v>
      </c>
      <c r="M35" s="39"/>
      <c r="N35" s="59">
        <v>53.5</v>
      </c>
      <c r="O35" s="32">
        <f t="shared" si="79"/>
        <v>-33.5</v>
      </c>
      <c r="P35" s="33">
        <f t="shared" si="80"/>
        <v>-0.2087227414330218</v>
      </c>
      <c r="Q35" s="38">
        <f t="shared" si="81"/>
        <v>110</v>
      </c>
      <c r="R35" s="39"/>
      <c r="S35" s="59">
        <v>53.5</v>
      </c>
      <c r="T35" s="32">
        <f t="shared" si="82"/>
        <v>-87</v>
      </c>
      <c r="U35" s="33">
        <f t="shared" si="83"/>
        <v>-0.54205607476635509</v>
      </c>
      <c r="V35" s="38">
        <f t="shared" si="84"/>
        <v>0</v>
      </c>
      <c r="W35" s="39">
        <v>110</v>
      </c>
      <c r="X35" s="59">
        <v>53.5</v>
      </c>
      <c r="Y35" s="32">
        <f t="shared" si="85"/>
        <v>-30.5</v>
      </c>
      <c r="Z35" s="33">
        <f t="shared" si="86"/>
        <v>-0.19003115264797507</v>
      </c>
      <c r="AA35" s="38">
        <f t="shared" si="87"/>
        <v>0</v>
      </c>
      <c r="AB35" s="39"/>
      <c r="AC35" s="59">
        <v>53.5</v>
      </c>
      <c r="AD35" s="32">
        <f t="shared" si="88"/>
        <v>-84</v>
      </c>
      <c r="AE35" s="33">
        <f t="shared" si="89"/>
        <v>-0.52336448598130836</v>
      </c>
      <c r="AF35" s="38">
        <f t="shared" si="90"/>
        <v>0</v>
      </c>
      <c r="AG35" s="39"/>
      <c r="AH35" s="32">
        <v>53.5</v>
      </c>
      <c r="AI35" s="32">
        <f t="shared" si="91"/>
        <v>-137.5</v>
      </c>
      <c r="AJ35" s="33">
        <f t="shared" si="92"/>
        <v>-0.85669781931464173</v>
      </c>
      <c r="AK35" s="38">
        <f t="shared" si="93"/>
        <v>0</v>
      </c>
      <c r="AL35" s="39"/>
      <c r="AM35" s="32">
        <v>53.5</v>
      </c>
      <c r="AN35" s="32">
        <f t="shared" si="94"/>
        <v>-191</v>
      </c>
      <c r="AO35" s="33">
        <f t="shared" si="95"/>
        <v>-1.190031152647975</v>
      </c>
      <c r="AP35" s="38">
        <f t="shared" si="96"/>
        <v>0</v>
      </c>
      <c r="AQ35" s="39"/>
      <c r="AR35" s="32">
        <v>53.5</v>
      </c>
      <c r="AS35" s="32">
        <f t="shared" si="97"/>
        <v>-244.5</v>
      </c>
      <c r="AT35" s="33">
        <f t="shared" si="98"/>
        <v>-1.5233644859813085</v>
      </c>
      <c r="AU35" s="38">
        <f t="shared" si="99"/>
        <v>0</v>
      </c>
      <c r="AV35" s="39"/>
      <c r="AW35" s="32">
        <v>53.5</v>
      </c>
      <c r="AX35" s="32">
        <f t="shared" si="100"/>
        <v>-298</v>
      </c>
      <c r="AY35" s="33">
        <f t="shared" si="101"/>
        <v>-1.8566978193146417</v>
      </c>
      <c r="AZ35" s="38">
        <f t="shared" si="102"/>
        <v>0</v>
      </c>
      <c r="BA35" s="39"/>
      <c r="BB35" s="32">
        <v>53.5</v>
      </c>
      <c r="BC35" s="32">
        <f t="shared" si="103"/>
        <v>-351.5</v>
      </c>
      <c r="BD35" s="33">
        <f t="shared" si="104"/>
        <v>-2.190031152647975</v>
      </c>
      <c r="BE35" s="38">
        <f t="shared" si="105"/>
        <v>0</v>
      </c>
      <c r="BF35" s="39"/>
      <c r="BG35" s="32">
        <v>53.5</v>
      </c>
      <c r="BH35" s="32">
        <f t="shared" si="106"/>
        <v>-405</v>
      </c>
      <c r="BI35" s="33">
        <f t="shared" si="107"/>
        <v>-2.5233644859813085</v>
      </c>
      <c r="BJ35" s="38">
        <f t="shared" si="108"/>
        <v>0</v>
      </c>
      <c r="BK35" s="39"/>
      <c r="BL35" s="32">
        <v>53.5</v>
      </c>
      <c r="BM35" s="32">
        <f t="shared" si="109"/>
        <v>-458.5</v>
      </c>
      <c r="BN35" s="33">
        <f t="shared" si="110"/>
        <v>-2.856697819314642</v>
      </c>
      <c r="BO35" s="38">
        <f t="shared" si="111"/>
        <v>0</v>
      </c>
      <c r="BP35" s="39"/>
      <c r="BQ35" s="32">
        <v>53.5</v>
      </c>
      <c r="BR35" s="32">
        <f t="shared" si="112"/>
        <v>-512</v>
      </c>
      <c r="BS35" s="33">
        <f t="shared" si="113"/>
        <v>-3.190031152647975</v>
      </c>
      <c r="BT35" s="38">
        <f t="shared" si="114"/>
        <v>0</v>
      </c>
      <c r="BU35" s="39"/>
      <c r="BV35" s="32">
        <v>53.5</v>
      </c>
      <c r="BW35" s="32">
        <f t="shared" si="115"/>
        <v>-565.5</v>
      </c>
      <c r="BX35" s="33">
        <f t="shared" si="116"/>
        <v>-3.5233644859813085</v>
      </c>
      <c r="BY35" s="38">
        <f t="shared" si="117"/>
        <v>0</v>
      </c>
      <c r="BZ35" s="39"/>
      <c r="CA35" s="32">
        <v>53.5</v>
      </c>
      <c r="CB35" s="32">
        <f t="shared" si="118"/>
        <v>-619</v>
      </c>
      <c r="CC35" s="33">
        <f t="shared" si="119"/>
        <v>-3.856697819314642</v>
      </c>
      <c r="CD35" s="38">
        <f t="shared" si="120"/>
        <v>0</v>
      </c>
      <c r="CE35" s="39"/>
      <c r="CF35" s="32">
        <v>53.5</v>
      </c>
      <c r="CG35" s="32">
        <f t="shared" si="121"/>
        <v>-672.5</v>
      </c>
      <c r="CH35" s="33">
        <f t="shared" si="122"/>
        <v>-4.1900311526479754</v>
      </c>
    </row>
    <row r="36" spans="2:87" x14ac:dyDescent="0.2">
      <c r="B36" s="118"/>
      <c r="C36" s="57">
        <v>41349</v>
      </c>
      <c r="D36" s="35" t="s">
        <v>52</v>
      </c>
      <c r="E36" s="36" t="s">
        <v>44</v>
      </c>
      <c r="F36" s="63">
        <v>40</v>
      </c>
      <c r="G36" s="38"/>
      <c r="H36" s="39">
        <v>0</v>
      </c>
      <c r="I36" s="32">
        <v>20</v>
      </c>
      <c r="J36" s="32">
        <v>20</v>
      </c>
      <c r="K36" s="33">
        <f t="shared" si="77"/>
        <v>0.33333333333333331</v>
      </c>
      <c r="L36" s="38">
        <f t="shared" si="78"/>
        <v>0</v>
      </c>
      <c r="M36" s="39"/>
      <c r="N36" s="59">
        <v>20</v>
      </c>
      <c r="O36" s="32">
        <f t="shared" si="79"/>
        <v>0</v>
      </c>
      <c r="P36" s="33">
        <f t="shared" si="80"/>
        <v>0</v>
      </c>
      <c r="Q36" s="38">
        <f t="shared" si="81"/>
        <v>40</v>
      </c>
      <c r="R36" s="39"/>
      <c r="S36" s="59">
        <v>20</v>
      </c>
      <c r="T36" s="32">
        <f t="shared" si="82"/>
        <v>-20</v>
      </c>
      <c r="U36" s="33">
        <f t="shared" si="83"/>
        <v>-0.33333333333333331</v>
      </c>
      <c r="V36" s="38">
        <f t="shared" si="84"/>
        <v>0</v>
      </c>
      <c r="W36" s="39">
        <v>40</v>
      </c>
      <c r="X36" s="59">
        <v>20</v>
      </c>
      <c r="Y36" s="32">
        <f t="shared" si="85"/>
        <v>0</v>
      </c>
      <c r="Z36" s="33">
        <f t="shared" si="86"/>
        <v>0</v>
      </c>
      <c r="AA36" s="38">
        <f t="shared" si="87"/>
        <v>0</v>
      </c>
      <c r="AB36" s="39"/>
      <c r="AC36" s="59">
        <v>20</v>
      </c>
      <c r="AD36" s="32">
        <f t="shared" si="88"/>
        <v>-20</v>
      </c>
      <c r="AE36" s="33">
        <f t="shared" si="89"/>
        <v>-0.33333333333333331</v>
      </c>
      <c r="AF36" s="38">
        <f t="shared" si="90"/>
        <v>0</v>
      </c>
      <c r="AG36" s="39"/>
      <c r="AH36" s="32">
        <v>20</v>
      </c>
      <c r="AI36" s="32">
        <f t="shared" si="91"/>
        <v>-40</v>
      </c>
      <c r="AJ36" s="33">
        <f t="shared" si="92"/>
        <v>-0.66666666666666663</v>
      </c>
      <c r="AK36" s="38">
        <f t="shared" si="93"/>
        <v>0</v>
      </c>
      <c r="AL36" s="39"/>
      <c r="AM36" s="32">
        <v>20</v>
      </c>
      <c r="AN36" s="32">
        <f t="shared" si="94"/>
        <v>-60</v>
      </c>
      <c r="AO36" s="33">
        <f t="shared" si="95"/>
        <v>-1</v>
      </c>
      <c r="AP36" s="38">
        <f t="shared" si="96"/>
        <v>0</v>
      </c>
      <c r="AQ36" s="39"/>
      <c r="AR36" s="32">
        <v>20</v>
      </c>
      <c r="AS36" s="32">
        <f t="shared" si="97"/>
        <v>-80</v>
      </c>
      <c r="AT36" s="33">
        <f t="shared" si="98"/>
        <v>-1.3333333333333333</v>
      </c>
      <c r="AU36" s="38">
        <f t="shared" si="99"/>
        <v>0</v>
      </c>
      <c r="AV36" s="39"/>
      <c r="AW36" s="32">
        <v>20</v>
      </c>
      <c r="AX36" s="32">
        <f t="shared" si="100"/>
        <v>-100</v>
      </c>
      <c r="AY36" s="33">
        <f t="shared" si="101"/>
        <v>-1.6666666666666667</v>
      </c>
      <c r="AZ36" s="38">
        <f t="shared" si="102"/>
        <v>0</v>
      </c>
      <c r="BA36" s="39"/>
      <c r="BB36" s="32">
        <v>20</v>
      </c>
      <c r="BC36" s="32">
        <f t="shared" si="103"/>
        <v>-120</v>
      </c>
      <c r="BD36" s="33">
        <f t="shared" si="104"/>
        <v>-2</v>
      </c>
      <c r="BE36" s="38">
        <f t="shared" si="105"/>
        <v>0</v>
      </c>
      <c r="BF36" s="39"/>
      <c r="BG36" s="32">
        <v>20</v>
      </c>
      <c r="BH36" s="32">
        <f t="shared" si="106"/>
        <v>-140</v>
      </c>
      <c r="BI36" s="33">
        <f t="shared" si="107"/>
        <v>-2.3333333333333335</v>
      </c>
      <c r="BJ36" s="38">
        <f t="shared" si="108"/>
        <v>0</v>
      </c>
      <c r="BK36" s="39"/>
      <c r="BL36" s="32">
        <v>20</v>
      </c>
      <c r="BM36" s="32">
        <f t="shared" si="109"/>
        <v>-160</v>
      </c>
      <c r="BN36" s="33">
        <f t="shared" si="110"/>
        <v>-2.6666666666666665</v>
      </c>
      <c r="BO36" s="38">
        <f t="shared" si="111"/>
        <v>0</v>
      </c>
      <c r="BP36" s="39"/>
      <c r="BQ36" s="32">
        <v>20</v>
      </c>
      <c r="BR36" s="32">
        <f t="shared" si="112"/>
        <v>-180</v>
      </c>
      <c r="BS36" s="33">
        <f t="shared" si="113"/>
        <v>-3</v>
      </c>
      <c r="BT36" s="38">
        <f t="shared" si="114"/>
        <v>0</v>
      </c>
      <c r="BU36" s="39"/>
      <c r="BV36" s="32">
        <v>20</v>
      </c>
      <c r="BW36" s="32">
        <f t="shared" si="115"/>
        <v>-200</v>
      </c>
      <c r="BX36" s="33">
        <f t="shared" si="116"/>
        <v>-3.3333333333333335</v>
      </c>
      <c r="BY36" s="38">
        <f t="shared" si="117"/>
        <v>0</v>
      </c>
      <c r="BZ36" s="39"/>
      <c r="CA36" s="32">
        <v>20</v>
      </c>
      <c r="CB36" s="32">
        <f t="shared" si="118"/>
        <v>-220</v>
      </c>
      <c r="CC36" s="33">
        <f t="shared" si="119"/>
        <v>-3.6666666666666665</v>
      </c>
      <c r="CD36" s="38">
        <f t="shared" si="120"/>
        <v>0</v>
      </c>
      <c r="CE36" s="39"/>
      <c r="CF36" s="32">
        <v>20</v>
      </c>
      <c r="CG36" s="32">
        <f t="shared" si="121"/>
        <v>-240</v>
      </c>
      <c r="CH36" s="33">
        <f t="shared" si="122"/>
        <v>-4</v>
      </c>
    </row>
    <row r="37" spans="2:87" x14ac:dyDescent="0.2">
      <c r="B37" s="118"/>
      <c r="C37" s="57">
        <v>41350</v>
      </c>
      <c r="D37" s="35" t="s">
        <v>53</v>
      </c>
      <c r="E37" s="36" t="s">
        <v>44</v>
      </c>
      <c r="F37" s="63">
        <v>80</v>
      </c>
      <c r="G37" s="38"/>
      <c r="H37" s="39">
        <v>0</v>
      </c>
      <c r="I37" s="32">
        <v>20</v>
      </c>
      <c r="J37" s="32">
        <v>60</v>
      </c>
      <c r="K37" s="33">
        <f t="shared" si="77"/>
        <v>1</v>
      </c>
      <c r="L37" s="38">
        <f t="shared" si="78"/>
        <v>0</v>
      </c>
      <c r="M37" s="39"/>
      <c r="N37" s="59">
        <v>20</v>
      </c>
      <c r="O37" s="32">
        <f t="shared" si="79"/>
        <v>40</v>
      </c>
      <c r="P37" s="33">
        <f t="shared" si="80"/>
        <v>0.66666666666666663</v>
      </c>
      <c r="Q37" s="38">
        <f t="shared" si="81"/>
        <v>40</v>
      </c>
      <c r="R37" s="39"/>
      <c r="S37" s="59">
        <v>20</v>
      </c>
      <c r="T37" s="32">
        <f t="shared" si="82"/>
        <v>20</v>
      </c>
      <c r="U37" s="33">
        <f t="shared" si="83"/>
        <v>0.33333333333333331</v>
      </c>
      <c r="V37" s="38">
        <f t="shared" si="84"/>
        <v>0</v>
      </c>
      <c r="W37" s="39">
        <v>40</v>
      </c>
      <c r="X37" s="59">
        <v>20</v>
      </c>
      <c r="Y37" s="32">
        <f t="shared" si="85"/>
        <v>40</v>
      </c>
      <c r="Z37" s="33">
        <f t="shared" si="86"/>
        <v>0.66666666666666663</v>
      </c>
      <c r="AA37" s="38">
        <f t="shared" si="87"/>
        <v>0</v>
      </c>
      <c r="AB37" s="39"/>
      <c r="AC37" s="59">
        <v>20</v>
      </c>
      <c r="AD37" s="32">
        <f t="shared" si="88"/>
        <v>20</v>
      </c>
      <c r="AE37" s="33">
        <f t="shared" si="89"/>
        <v>0.33333333333333331</v>
      </c>
      <c r="AF37" s="38">
        <f t="shared" si="90"/>
        <v>0</v>
      </c>
      <c r="AG37" s="39"/>
      <c r="AH37" s="32">
        <v>20</v>
      </c>
      <c r="AI37" s="32">
        <f t="shared" si="91"/>
        <v>0</v>
      </c>
      <c r="AJ37" s="33">
        <f t="shared" si="92"/>
        <v>0</v>
      </c>
      <c r="AK37" s="38">
        <f t="shared" si="93"/>
        <v>0</v>
      </c>
      <c r="AL37" s="39"/>
      <c r="AM37" s="32">
        <v>20</v>
      </c>
      <c r="AN37" s="32">
        <f t="shared" si="94"/>
        <v>-20</v>
      </c>
      <c r="AO37" s="33">
        <f t="shared" si="95"/>
        <v>-0.33333333333333331</v>
      </c>
      <c r="AP37" s="38">
        <f t="shared" si="96"/>
        <v>0</v>
      </c>
      <c r="AQ37" s="39"/>
      <c r="AR37" s="32">
        <v>20</v>
      </c>
      <c r="AS37" s="32">
        <f t="shared" si="97"/>
        <v>-40</v>
      </c>
      <c r="AT37" s="33">
        <f t="shared" si="98"/>
        <v>-0.66666666666666663</v>
      </c>
      <c r="AU37" s="38">
        <f t="shared" si="99"/>
        <v>0</v>
      </c>
      <c r="AV37" s="39"/>
      <c r="AW37" s="32">
        <v>20</v>
      </c>
      <c r="AX37" s="32">
        <f t="shared" si="100"/>
        <v>-60</v>
      </c>
      <c r="AY37" s="33">
        <f t="shared" si="101"/>
        <v>-1</v>
      </c>
      <c r="AZ37" s="38">
        <f t="shared" si="102"/>
        <v>0</v>
      </c>
      <c r="BA37" s="39"/>
      <c r="BB37" s="32">
        <v>20</v>
      </c>
      <c r="BC37" s="32">
        <f t="shared" si="103"/>
        <v>-80</v>
      </c>
      <c r="BD37" s="33">
        <f t="shared" si="104"/>
        <v>-1.3333333333333333</v>
      </c>
      <c r="BE37" s="38">
        <f t="shared" si="105"/>
        <v>0</v>
      </c>
      <c r="BF37" s="39"/>
      <c r="BG37" s="32">
        <v>20</v>
      </c>
      <c r="BH37" s="32">
        <f t="shared" si="106"/>
        <v>-100</v>
      </c>
      <c r="BI37" s="33">
        <f t="shared" si="107"/>
        <v>-1.6666666666666667</v>
      </c>
      <c r="BJ37" s="38">
        <f t="shared" si="108"/>
        <v>0</v>
      </c>
      <c r="BK37" s="39"/>
      <c r="BL37" s="32">
        <v>20</v>
      </c>
      <c r="BM37" s="32">
        <f t="shared" si="109"/>
        <v>-120</v>
      </c>
      <c r="BN37" s="33">
        <f t="shared" si="110"/>
        <v>-2</v>
      </c>
      <c r="BO37" s="38">
        <f t="shared" si="111"/>
        <v>0</v>
      </c>
      <c r="BP37" s="39"/>
      <c r="BQ37" s="32">
        <v>20</v>
      </c>
      <c r="BR37" s="32">
        <f t="shared" si="112"/>
        <v>-140</v>
      </c>
      <c r="BS37" s="33">
        <f t="shared" si="113"/>
        <v>-2.3333333333333335</v>
      </c>
      <c r="BT37" s="38">
        <f t="shared" si="114"/>
        <v>0</v>
      </c>
      <c r="BU37" s="39"/>
      <c r="BV37" s="32">
        <v>20</v>
      </c>
      <c r="BW37" s="32">
        <f t="shared" si="115"/>
        <v>-160</v>
      </c>
      <c r="BX37" s="33">
        <f t="shared" si="116"/>
        <v>-2.6666666666666665</v>
      </c>
      <c r="BY37" s="38">
        <f t="shared" si="117"/>
        <v>0</v>
      </c>
      <c r="BZ37" s="39"/>
      <c r="CA37" s="32">
        <v>20</v>
      </c>
      <c r="CB37" s="32">
        <f t="shared" si="118"/>
        <v>-180</v>
      </c>
      <c r="CC37" s="33">
        <f t="shared" si="119"/>
        <v>-3</v>
      </c>
      <c r="CD37" s="38">
        <f t="shared" si="120"/>
        <v>0</v>
      </c>
      <c r="CE37" s="39"/>
      <c r="CF37" s="32">
        <v>20</v>
      </c>
      <c r="CG37" s="32">
        <f t="shared" si="121"/>
        <v>-200</v>
      </c>
      <c r="CH37" s="33">
        <f t="shared" si="122"/>
        <v>-3.3333333333333335</v>
      </c>
    </row>
    <row r="38" spans="2:87" ht="13.5" thickBot="1" x14ac:dyDescent="0.25">
      <c r="B38" s="119"/>
      <c r="C38" s="58" t="s">
        <v>45</v>
      </c>
      <c r="D38" s="41" t="s">
        <v>46</v>
      </c>
      <c r="E38" s="42" t="s">
        <v>44</v>
      </c>
      <c r="F38" s="43">
        <v>24.524999999999999</v>
      </c>
      <c r="G38" s="44"/>
      <c r="H38" s="45">
        <v>0</v>
      </c>
      <c r="I38" s="46">
        <v>13.375</v>
      </c>
      <c r="J38" s="46">
        <v>11.149999999999999</v>
      </c>
      <c r="K38" s="47">
        <f t="shared" si="77"/>
        <v>0.27788161993769467</v>
      </c>
      <c r="L38" s="44">
        <f t="shared" si="78"/>
        <v>0</v>
      </c>
      <c r="M38" s="45"/>
      <c r="N38" s="60">
        <v>13.375</v>
      </c>
      <c r="O38" s="46">
        <f t="shared" si="79"/>
        <v>-2.2250000000000014</v>
      </c>
      <c r="P38" s="47">
        <f t="shared" si="80"/>
        <v>-5.5451713395638667E-2</v>
      </c>
      <c r="Q38" s="44">
        <f t="shared" si="81"/>
        <v>25</v>
      </c>
      <c r="R38" s="45"/>
      <c r="S38" s="60">
        <v>13.375</v>
      </c>
      <c r="T38" s="46">
        <f t="shared" si="82"/>
        <v>-15.600000000000001</v>
      </c>
      <c r="U38" s="47">
        <f t="shared" si="83"/>
        <v>-0.38878504672897202</v>
      </c>
      <c r="V38" s="44">
        <f t="shared" si="84"/>
        <v>0</v>
      </c>
      <c r="W38" s="45">
        <v>25</v>
      </c>
      <c r="X38" s="60">
        <v>13.375</v>
      </c>
      <c r="Y38" s="46">
        <f t="shared" si="85"/>
        <v>-3.9750000000000014</v>
      </c>
      <c r="Z38" s="47">
        <f t="shared" si="86"/>
        <v>-9.90654205607477E-2</v>
      </c>
      <c r="AA38" s="44">
        <f t="shared" si="87"/>
        <v>0</v>
      </c>
      <c r="AB38" s="45"/>
      <c r="AC38" s="60">
        <v>13.375</v>
      </c>
      <c r="AD38" s="46">
        <f t="shared" si="88"/>
        <v>-17.350000000000001</v>
      </c>
      <c r="AE38" s="47">
        <f t="shared" si="89"/>
        <v>-0.43239875389408106</v>
      </c>
      <c r="AF38" s="44">
        <f t="shared" si="90"/>
        <v>0</v>
      </c>
      <c r="AG38" s="45"/>
      <c r="AH38" s="46">
        <v>13.375</v>
      </c>
      <c r="AI38" s="46">
        <f t="shared" si="91"/>
        <v>-30.725000000000001</v>
      </c>
      <c r="AJ38" s="47">
        <f t="shared" si="92"/>
        <v>-0.76573208722741437</v>
      </c>
      <c r="AK38" s="44">
        <f t="shared" si="93"/>
        <v>0</v>
      </c>
      <c r="AL38" s="45"/>
      <c r="AM38" s="46">
        <v>13.375</v>
      </c>
      <c r="AN38" s="46">
        <f t="shared" si="94"/>
        <v>-44.1</v>
      </c>
      <c r="AO38" s="47">
        <f t="shared" si="95"/>
        <v>-1.0990654205607477</v>
      </c>
      <c r="AP38" s="44">
        <f t="shared" si="96"/>
        <v>0</v>
      </c>
      <c r="AQ38" s="45"/>
      <c r="AR38" s="46">
        <v>13.375</v>
      </c>
      <c r="AS38" s="46">
        <f t="shared" si="97"/>
        <v>-57.475000000000001</v>
      </c>
      <c r="AT38" s="47">
        <f t="shared" si="98"/>
        <v>-1.432398753894081</v>
      </c>
      <c r="AU38" s="44">
        <f t="shared" si="99"/>
        <v>0</v>
      </c>
      <c r="AV38" s="45"/>
      <c r="AW38" s="46">
        <v>13.375</v>
      </c>
      <c r="AX38" s="46">
        <f t="shared" si="100"/>
        <v>-70.849999999999994</v>
      </c>
      <c r="AY38" s="47">
        <f t="shared" si="101"/>
        <v>-1.7657320872274143</v>
      </c>
      <c r="AZ38" s="44">
        <f t="shared" si="102"/>
        <v>0</v>
      </c>
      <c r="BA38" s="45"/>
      <c r="BB38" s="46">
        <v>13.375</v>
      </c>
      <c r="BC38" s="46">
        <f t="shared" si="103"/>
        <v>-84.224999999999994</v>
      </c>
      <c r="BD38" s="47">
        <f t="shared" si="104"/>
        <v>-2.0990654205607475</v>
      </c>
      <c r="BE38" s="44">
        <f t="shared" si="105"/>
        <v>0</v>
      </c>
      <c r="BF38" s="45"/>
      <c r="BG38" s="46">
        <v>13.375</v>
      </c>
      <c r="BH38" s="46">
        <f t="shared" si="106"/>
        <v>-97.6</v>
      </c>
      <c r="BI38" s="47">
        <f t="shared" si="107"/>
        <v>-2.432398753894081</v>
      </c>
      <c r="BJ38" s="44">
        <f t="shared" si="108"/>
        <v>0</v>
      </c>
      <c r="BK38" s="45"/>
      <c r="BL38" s="46">
        <v>13.375</v>
      </c>
      <c r="BM38" s="46">
        <f t="shared" si="109"/>
        <v>-110.97499999999999</v>
      </c>
      <c r="BN38" s="47">
        <f t="shared" si="110"/>
        <v>-2.765732087227414</v>
      </c>
      <c r="BO38" s="44">
        <f t="shared" si="111"/>
        <v>0</v>
      </c>
      <c r="BP38" s="45"/>
      <c r="BQ38" s="46">
        <v>13.375</v>
      </c>
      <c r="BR38" s="46">
        <f t="shared" si="112"/>
        <v>-124.35</v>
      </c>
      <c r="BS38" s="47">
        <f t="shared" si="113"/>
        <v>-3.0990654205607475</v>
      </c>
      <c r="BT38" s="44">
        <f t="shared" si="114"/>
        <v>0</v>
      </c>
      <c r="BU38" s="45"/>
      <c r="BV38" s="46">
        <v>13.375</v>
      </c>
      <c r="BW38" s="46">
        <f t="shared" si="115"/>
        <v>-137.72499999999999</v>
      </c>
      <c r="BX38" s="47">
        <f t="shared" si="116"/>
        <v>-3.432398753894081</v>
      </c>
      <c r="BY38" s="44">
        <f t="shared" si="117"/>
        <v>0</v>
      </c>
      <c r="BZ38" s="45"/>
      <c r="CA38" s="46">
        <v>13.375</v>
      </c>
      <c r="CB38" s="46">
        <f t="shared" si="118"/>
        <v>-151.1</v>
      </c>
      <c r="CC38" s="47">
        <f t="shared" si="119"/>
        <v>-3.765732087227414</v>
      </c>
      <c r="CD38" s="44">
        <f t="shared" si="120"/>
        <v>0</v>
      </c>
      <c r="CE38" s="45"/>
      <c r="CF38" s="46">
        <v>13.375</v>
      </c>
      <c r="CG38" s="46">
        <f t="shared" si="121"/>
        <v>-164.47499999999999</v>
      </c>
      <c r="CH38" s="47">
        <f t="shared" si="122"/>
        <v>-4.0990654205607475</v>
      </c>
    </row>
    <row r="39" spans="2:87" s="52" customFormat="1" ht="7.5" customHeight="1" thickBot="1" x14ac:dyDescent="0.25">
      <c r="B39" s="49"/>
      <c r="C39" s="50"/>
      <c r="D39" s="50"/>
      <c r="E39" s="50"/>
      <c r="F39" s="51"/>
      <c r="G39" s="51"/>
      <c r="H39" s="51"/>
      <c r="I39" s="51"/>
      <c r="J39" s="51"/>
      <c r="K39" s="51"/>
      <c r="L39" s="51"/>
      <c r="M39" s="51"/>
      <c r="N39" s="61"/>
      <c r="O39" s="51"/>
      <c r="P39" s="51"/>
      <c r="Q39" s="51"/>
      <c r="R39" s="51"/>
      <c r="S39" s="61"/>
      <c r="T39" s="51"/>
      <c r="U39" s="51"/>
      <c r="V39" s="51"/>
      <c r="W39" s="51"/>
      <c r="X39" s="61"/>
      <c r="Y39" s="51"/>
      <c r="Z39" s="51"/>
      <c r="AA39" s="51"/>
      <c r="AB39" s="51"/>
      <c r="AC39" s="6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</row>
    <row r="40" spans="2:87" x14ac:dyDescent="0.2">
      <c r="B40" s="117" t="s">
        <v>57</v>
      </c>
      <c r="C40" s="53">
        <v>22830</v>
      </c>
      <c r="D40" s="54" t="s">
        <v>49</v>
      </c>
      <c r="E40" s="55" t="s">
        <v>44</v>
      </c>
      <c r="F40" s="64"/>
      <c r="G40" s="29"/>
      <c r="H40" s="30">
        <v>135</v>
      </c>
      <c r="I40" s="31">
        <v>21.111111111111111</v>
      </c>
      <c r="J40" s="31">
        <v>111.11111111111111</v>
      </c>
      <c r="K40" s="56">
        <f>J40/(I40*3)</f>
        <v>1.7543859649122808</v>
      </c>
      <c r="L40" s="29">
        <f>R40</f>
        <v>0</v>
      </c>
      <c r="M40" s="30"/>
      <c r="N40" s="62">
        <v>62</v>
      </c>
      <c r="O40" s="31">
        <f>J40+M40-N40</f>
        <v>49.111111111111114</v>
      </c>
      <c r="P40" s="56">
        <f>O40/(N40*3)</f>
        <v>0.26403823178016728</v>
      </c>
      <c r="Q40" s="29">
        <f>W40</f>
        <v>0</v>
      </c>
      <c r="R40" s="30"/>
      <c r="S40" s="62">
        <v>62</v>
      </c>
      <c r="T40" s="31">
        <f>O40+R40-S40</f>
        <v>-12.888888888888886</v>
      </c>
      <c r="U40" s="56">
        <f>T40/(S40*3)</f>
        <v>-6.9295101553166052E-2</v>
      </c>
      <c r="V40" s="29">
        <f>AB40</f>
        <v>0</v>
      </c>
      <c r="W40" s="30"/>
      <c r="X40" s="62">
        <v>62</v>
      </c>
      <c r="Y40" s="31">
        <f>T40+W40-X40</f>
        <v>-74.888888888888886</v>
      </c>
      <c r="Z40" s="56">
        <f>Y40/(X40*3)</f>
        <v>-0.40262843488649941</v>
      </c>
      <c r="AA40" s="29">
        <f>AG40</f>
        <v>0</v>
      </c>
      <c r="AB40" s="30"/>
      <c r="AC40" s="62">
        <v>62</v>
      </c>
      <c r="AD40" s="31">
        <f>Y40+AB40-AC40</f>
        <v>-136.88888888888889</v>
      </c>
      <c r="AE40" s="56">
        <f>AD40/(AC40*3)</f>
        <v>-0.73596176821983272</v>
      </c>
      <c r="AF40" s="29">
        <f>AL40</f>
        <v>0</v>
      </c>
      <c r="AG40" s="30"/>
      <c r="AH40" s="31"/>
      <c r="AI40" s="31">
        <f>AD40+AG40-AH40</f>
        <v>-136.88888888888889</v>
      </c>
      <c r="AJ40" s="56" t="e">
        <f>AI40/(AH40*3)</f>
        <v>#DIV/0!</v>
      </c>
      <c r="AK40" s="29">
        <f>AQ40</f>
        <v>0</v>
      </c>
      <c r="AL40" s="30"/>
      <c r="AM40" s="31"/>
      <c r="AN40" s="31">
        <f>AI40+AL40-AM40</f>
        <v>-136.88888888888889</v>
      </c>
      <c r="AO40" s="56" t="e">
        <f>AN40/(AM40*3)</f>
        <v>#DIV/0!</v>
      </c>
      <c r="AP40" s="29">
        <f>AV40</f>
        <v>0</v>
      </c>
      <c r="AQ40" s="30"/>
      <c r="AR40" s="31"/>
      <c r="AS40" s="31">
        <f>AN40+AQ40-AR40</f>
        <v>-136.88888888888889</v>
      </c>
      <c r="AT40" s="56" t="e">
        <f>AS40/(AR40*3)</f>
        <v>#DIV/0!</v>
      </c>
      <c r="AU40" s="29">
        <f>BA40</f>
        <v>0</v>
      </c>
      <c r="AV40" s="30"/>
      <c r="AW40" s="31"/>
      <c r="AX40" s="31">
        <f>AS40+AV40-AW40</f>
        <v>-136.88888888888889</v>
      </c>
      <c r="AY40" s="56" t="e">
        <f>AX40/(AW40*3)</f>
        <v>#DIV/0!</v>
      </c>
      <c r="AZ40" s="29">
        <f>BF40</f>
        <v>0</v>
      </c>
      <c r="BA40" s="30"/>
      <c r="BB40" s="31"/>
      <c r="BC40" s="31">
        <f>AX40+BA40-BB40</f>
        <v>-136.88888888888889</v>
      </c>
      <c r="BD40" s="56" t="e">
        <f>BC40/(BB40*3)</f>
        <v>#DIV/0!</v>
      </c>
      <c r="BE40" s="29">
        <f>BK40</f>
        <v>0</v>
      </c>
      <c r="BF40" s="30"/>
      <c r="BG40" s="31"/>
      <c r="BH40" s="31">
        <f>BC40+BF40-BG40</f>
        <v>-136.88888888888889</v>
      </c>
      <c r="BI40" s="56" t="e">
        <f>BH40/(BG40*3)</f>
        <v>#DIV/0!</v>
      </c>
      <c r="BJ40" s="29">
        <f>BP40</f>
        <v>0</v>
      </c>
      <c r="BK40" s="30"/>
      <c r="BL40" s="31"/>
      <c r="BM40" s="31">
        <f>BH40+BK40-BL40</f>
        <v>-136.88888888888889</v>
      </c>
      <c r="BN40" s="56" t="e">
        <f>BM40/(BL40*3)</f>
        <v>#DIV/0!</v>
      </c>
      <c r="BO40" s="29">
        <f>BU40</f>
        <v>0</v>
      </c>
      <c r="BP40" s="30"/>
      <c r="BQ40" s="31"/>
      <c r="BR40" s="31">
        <f>BM40+BP40-BQ40</f>
        <v>-136.88888888888889</v>
      </c>
      <c r="BS40" s="56" t="e">
        <f>BR40/(BQ40*3)</f>
        <v>#DIV/0!</v>
      </c>
      <c r="BT40" s="29">
        <f>BZ40</f>
        <v>0</v>
      </c>
      <c r="BU40" s="30"/>
      <c r="BV40" s="31"/>
      <c r="BW40" s="31">
        <f>BR40+BU40-BV40</f>
        <v>-136.88888888888889</v>
      </c>
      <c r="BX40" s="56" t="e">
        <f>BW40/(BV40*3)</f>
        <v>#DIV/0!</v>
      </c>
      <c r="BY40" s="29">
        <f>CE40</f>
        <v>0</v>
      </c>
      <c r="BZ40" s="30"/>
      <c r="CA40" s="31"/>
      <c r="CB40" s="31">
        <f>BW40+BZ40-CA40</f>
        <v>-136.88888888888889</v>
      </c>
      <c r="CC40" s="56" t="e">
        <f>CB40/(CA40*3)</f>
        <v>#DIV/0!</v>
      </c>
      <c r="CD40" s="29">
        <f>CJ40</f>
        <v>0</v>
      </c>
      <c r="CE40" s="30"/>
      <c r="CF40" s="31"/>
      <c r="CG40" s="31">
        <f>CB40+CE40-CF40</f>
        <v>-136.88888888888889</v>
      </c>
      <c r="CH40" s="56" t="e">
        <f>CG40/(CF40*3)</f>
        <v>#DIV/0!</v>
      </c>
    </row>
    <row r="41" spans="2:87" x14ac:dyDescent="0.2">
      <c r="B41" s="118"/>
      <c r="C41" s="57" t="s">
        <v>45</v>
      </c>
      <c r="D41" s="35" t="s">
        <v>46</v>
      </c>
      <c r="E41" s="36" t="s">
        <v>44</v>
      </c>
      <c r="F41" s="65"/>
      <c r="G41" s="38"/>
      <c r="H41" s="39">
        <v>13</v>
      </c>
      <c r="I41" s="32">
        <v>1.9</v>
      </c>
      <c r="J41" s="32">
        <v>12.5</v>
      </c>
      <c r="K41" s="33">
        <f>J41/(I41*3)</f>
        <v>2.192982456140351</v>
      </c>
      <c r="L41" s="38">
        <f>R41</f>
        <v>0</v>
      </c>
      <c r="M41" s="39"/>
      <c r="N41" s="59">
        <v>5.5</v>
      </c>
      <c r="O41" s="32">
        <f>J41+M41-N41</f>
        <v>7</v>
      </c>
      <c r="P41" s="33">
        <f>O41/(N41*3)</f>
        <v>0.42424242424242425</v>
      </c>
      <c r="Q41" s="38">
        <f>W41</f>
        <v>0</v>
      </c>
      <c r="R41" s="39"/>
      <c r="S41" s="59">
        <v>5.5</v>
      </c>
      <c r="T41" s="32">
        <f>O41+R41-S41</f>
        <v>1.5</v>
      </c>
      <c r="U41" s="33">
        <f>T41/(S41*3)</f>
        <v>9.0909090909090912E-2</v>
      </c>
      <c r="V41" s="38">
        <f>AB41</f>
        <v>0</v>
      </c>
      <c r="W41" s="39"/>
      <c r="X41" s="59">
        <v>5.5</v>
      </c>
      <c r="Y41" s="32">
        <f>T41+W41-X41</f>
        <v>-4</v>
      </c>
      <c r="Z41" s="33">
        <f>Y41/(X41*3)</f>
        <v>-0.24242424242424243</v>
      </c>
      <c r="AA41" s="38">
        <f>AG41</f>
        <v>0</v>
      </c>
      <c r="AB41" s="39"/>
      <c r="AC41" s="59">
        <v>5.5</v>
      </c>
      <c r="AD41" s="32">
        <f>Y41+AB41-AC41</f>
        <v>-9.5</v>
      </c>
      <c r="AE41" s="33">
        <f>AD41/(AC41*3)</f>
        <v>-0.5757575757575758</v>
      </c>
      <c r="AF41" s="38">
        <f>AL41</f>
        <v>0</v>
      </c>
      <c r="AG41" s="39"/>
      <c r="AH41" s="32"/>
      <c r="AI41" s="32">
        <f>AD41+AG41-AH41</f>
        <v>-9.5</v>
      </c>
      <c r="AJ41" s="33" t="e">
        <f>AI41/(AH41*3)</f>
        <v>#DIV/0!</v>
      </c>
      <c r="AK41" s="38">
        <f>AQ41</f>
        <v>0</v>
      </c>
      <c r="AL41" s="39"/>
      <c r="AM41" s="32"/>
      <c r="AN41" s="32">
        <f>AI41+AL41-AM41</f>
        <v>-9.5</v>
      </c>
      <c r="AO41" s="33" t="e">
        <f>AN41/(AM41*3)</f>
        <v>#DIV/0!</v>
      </c>
      <c r="AP41" s="38">
        <f>AV41</f>
        <v>0</v>
      </c>
      <c r="AQ41" s="39"/>
      <c r="AR41" s="32"/>
      <c r="AS41" s="32">
        <f>AN41+AQ41-AR41</f>
        <v>-9.5</v>
      </c>
      <c r="AT41" s="33" t="e">
        <f>AS41/(AR41*3)</f>
        <v>#DIV/0!</v>
      </c>
      <c r="AU41" s="38">
        <f>BA41</f>
        <v>0</v>
      </c>
      <c r="AV41" s="39"/>
      <c r="AW41" s="32"/>
      <c r="AX41" s="32">
        <f>AS41+AV41-AW41</f>
        <v>-9.5</v>
      </c>
      <c r="AY41" s="33" t="e">
        <f>AX41/(AW41*3)</f>
        <v>#DIV/0!</v>
      </c>
      <c r="AZ41" s="38">
        <f>BF41</f>
        <v>0</v>
      </c>
      <c r="BA41" s="39"/>
      <c r="BB41" s="32"/>
      <c r="BC41" s="32">
        <f>AX41+BA41-BB41</f>
        <v>-9.5</v>
      </c>
      <c r="BD41" s="33" t="e">
        <f>BC41/(BB41*3)</f>
        <v>#DIV/0!</v>
      </c>
      <c r="BE41" s="38">
        <f>BK41</f>
        <v>0</v>
      </c>
      <c r="BF41" s="39"/>
      <c r="BG41" s="32"/>
      <c r="BH41" s="32">
        <f>BC41+BF41-BG41</f>
        <v>-9.5</v>
      </c>
      <c r="BI41" s="33" t="e">
        <f>BH41/(BG41*3)</f>
        <v>#DIV/0!</v>
      </c>
      <c r="BJ41" s="38">
        <f>BP41</f>
        <v>0</v>
      </c>
      <c r="BK41" s="39"/>
      <c r="BL41" s="32"/>
      <c r="BM41" s="32">
        <f>BH41+BK41-BL41</f>
        <v>-9.5</v>
      </c>
      <c r="BN41" s="33" t="e">
        <f>BM41/(BL41*3)</f>
        <v>#DIV/0!</v>
      </c>
      <c r="BO41" s="38">
        <f>BU41</f>
        <v>0</v>
      </c>
      <c r="BP41" s="39"/>
      <c r="BQ41" s="32"/>
      <c r="BR41" s="32">
        <f>BM41+BP41-BQ41</f>
        <v>-9.5</v>
      </c>
      <c r="BS41" s="33" t="e">
        <f>BR41/(BQ41*3)</f>
        <v>#DIV/0!</v>
      </c>
      <c r="BT41" s="38">
        <f>BZ41</f>
        <v>0</v>
      </c>
      <c r="BU41" s="39"/>
      <c r="BV41" s="32"/>
      <c r="BW41" s="32">
        <f>BR41+BU41-BV41</f>
        <v>-9.5</v>
      </c>
      <c r="BX41" s="33" t="e">
        <f>BW41/(BV41*3)</f>
        <v>#DIV/0!</v>
      </c>
      <c r="BY41" s="38">
        <f>CE41</f>
        <v>0</v>
      </c>
      <c r="BZ41" s="39"/>
      <c r="CA41" s="32"/>
      <c r="CB41" s="32">
        <f>BW41+BZ41-CA41</f>
        <v>-9.5</v>
      </c>
      <c r="CC41" s="33" t="e">
        <f>CB41/(CA41*3)</f>
        <v>#DIV/0!</v>
      </c>
      <c r="CD41" s="38">
        <f>CJ41</f>
        <v>0</v>
      </c>
      <c r="CE41" s="39"/>
      <c r="CF41" s="32"/>
      <c r="CG41" s="32">
        <f>CB41+CE41-CF41</f>
        <v>-9.5</v>
      </c>
      <c r="CH41" s="33" t="e">
        <f>CG41/(CF41*3)</f>
        <v>#DIV/0!</v>
      </c>
    </row>
    <row r="42" spans="2:87" ht="13.5" thickBot="1" x14ac:dyDescent="0.25">
      <c r="B42" s="119"/>
      <c r="C42" s="58" t="s">
        <v>42</v>
      </c>
      <c r="D42" s="41" t="s">
        <v>58</v>
      </c>
      <c r="E42" s="42" t="s">
        <v>44</v>
      </c>
      <c r="F42" s="66"/>
      <c r="G42" s="44"/>
      <c r="H42" s="45">
        <v>0</v>
      </c>
      <c r="I42" s="46"/>
      <c r="J42" s="46">
        <v>0</v>
      </c>
      <c r="K42" s="47" t="e">
        <f>J42/(I42*3)</f>
        <v>#DIV/0!</v>
      </c>
      <c r="L42" s="44">
        <f>R42</f>
        <v>0</v>
      </c>
      <c r="M42" s="45"/>
      <c r="N42" s="67"/>
      <c r="O42" s="46">
        <f>J42+M42-N42</f>
        <v>0</v>
      </c>
      <c r="P42" s="47" t="e">
        <f>O42/(N42*3)</f>
        <v>#DIV/0!</v>
      </c>
      <c r="Q42" s="44">
        <f>W42</f>
        <v>0</v>
      </c>
      <c r="R42" s="45"/>
      <c r="S42" s="67"/>
      <c r="T42" s="46">
        <f>O42+R42-S42</f>
        <v>0</v>
      </c>
      <c r="U42" s="47" t="e">
        <f>T42/(S42*3)</f>
        <v>#DIV/0!</v>
      </c>
      <c r="V42" s="44">
        <f>AB42</f>
        <v>0</v>
      </c>
      <c r="W42" s="45"/>
      <c r="X42" s="67">
        <f>100000/(68*3)/12</f>
        <v>40.849673202614376</v>
      </c>
      <c r="Y42" s="46">
        <f>T42+W42-X42</f>
        <v>-40.849673202614376</v>
      </c>
      <c r="Z42" s="47">
        <f>Y42/(X42*3)</f>
        <v>-0.33333333333333337</v>
      </c>
      <c r="AA42" s="44">
        <f>AG42</f>
        <v>0</v>
      </c>
      <c r="AB42" s="45"/>
      <c r="AC42" s="67"/>
      <c r="AD42" s="46">
        <f>Y42+AB42-AC42</f>
        <v>-40.849673202614376</v>
      </c>
      <c r="AE42" s="47" t="e">
        <f>AD42/(AC42*3)</f>
        <v>#DIV/0!</v>
      </c>
      <c r="AF42" s="44">
        <f>AL42</f>
        <v>0</v>
      </c>
      <c r="AG42" s="45"/>
      <c r="AH42" s="46"/>
      <c r="AI42" s="46">
        <f>AD42+AG42-AH42</f>
        <v>-40.849673202614376</v>
      </c>
      <c r="AJ42" s="47" t="e">
        <f>AI42/(AH42*3)</f>
        <v>#DIV/0!</v>
      </c>
      <c r="AK42" s="44">
        <f>AQ42</f>
        <v>0</v>
      </c>
      <c r="AL42" s="45"/>
      <c r="AM42" s="46"/>
      <c r="AN42" s="46">
        <f>AI42+AL42-AM42</f>
        <v>-40.849673202614376</v>
      </c>
      <c r="AO42" s="47" t="e">
        <f>AN42/(AM42*3)</f>
        <v>#DIV/0!</v>
      </c>
      <c r="AP42" s="44">
        <f>AV42</f>
        <v>0</v>
      </c>
      <c r="AQ42" s="45"/>
      <c r="AR42" s="46"/>
      <c r="AS42" s="46">
        <f>AN42+AQ42-AR42</f>
        <v>-40.849673202614376</v>
      </c>
      <c r="AT42" s="47" t="e">
        <f>AS42/(AR42*3)</f>
        <v>#DIV/0!</v>
      </c>
      <c r="AU42" s="44">
        <f>BA42</f>
        <v>0</v>
      </c>
      <c r="AV42" s="45"/>
      <c r="AW42" s="46"/>
      <c r="AX42" s="46">
        <f>AS42+AV42-AW42</f>
        <v>-40.849673202614376</v>
      </c>
      <c r="AY42" s="47" t="e">
        <f>AX42/(AW42*3)</f>
        <v>#DIV/0!</v>
      </c>
      <c r="AZ42" s="44">
        <f>BF42</f>
        <v>0</v>
      </c>
      <c r="BA42" s="45"/>
      <c r="BB42" s="46"/>
      <c r="BC42" s="46">
        <f>AX42+BA42-BB42</f>
        <v>-40.849673202614376</v>
      </c>
      <c r="BD42" s="47" t="e">
        <f>BC42/(BB42*3)</f>
        <v>#DIV/0!</v>
      </c>
      <c r="BE42" s="44">
        <f>BK42</f>
        <v>0</v>
      </c>
      <c r="BF42" s="45"/>
      <c r="BG42" s="46"/>
      <c r="BH42" s="46">
        <f>BC42+BF42-BG42</f>
        <v>-40.849673202614376</v>
      </c>
      <c r="BI42" s="47" t="e">
        <f>BH42/(BG42*3)</f>
        <v>#DIV/0!</v>
      </c>
      <c r="BJ42" s="44">
        <f>BP42</f>
        <v>0</v>
      </c>
      <c r="BK42" s="45"/>
      <c r="BL42" s="46"/>
      <c r="BM42" s="46">
        <f>BH42+BK42-BL42</f>
        <v>-40.849673202614376</v>
      </c>
      <c r="BN42" s="47" t="e">
        <f>BM42/(BL42*3)</f>
        <v>#DIV/0!</v>
      </c>
      <c r="BO42" s="44">
        <f>BU42</f>
        <v>0</v>
      </c>
      <c r="BP42" s="45"/>
      <c r="BQ42" s="46"/>
      <c r="BR42" s="46">
        <f>BM42+BP42-BQ42</f>
        <v>-40.849673202614376</v>
      </c>
      <c r="BS42" s="47" t="e">
        <f>BR42/(BQ42*3)</f>
        <v>#DIV/0!</v>
      </c>
      <c r="BT42" s="44">
        <f>BZ42</f>
        <v>0</v>
      </c>
      <c r="BU42" s="45"/>
      <c r="BV42" s="46"/>
      <c r="BW42" s="46">
        <f>BR42+BU42-BV42</f>
        <v>-40.849673202614376</v>
      </c>
      <c r="BX42" s="47" t="e">
        <f>BW42/(BV42*3)</f>
        <v>#DIV/0!</v>
      </c>
      <c r="BY42" s="44">
        <f>CE42</f>
        <v>0</v>
      </c>
      <c r="BZ42" s="45"/>
      <c r="CA42" s="46"/>
      <c r="CB42" s="46">
        <f>BW42+BZ42-CA42</f>
        <v>-40.849673202614376</v>
      </c>
      <c r="CC42" s="47" t="e">
        <f>CB42/(CA42*3)</f>
        <v>#DIV/0!</v>
      </c>
      <c r="CD42" s="44">
        <f>CJ42</f>
        <v>0</v>
      </c>
      <c r="CE42" s="45"/>
      <c r="CF42" s="46"/>
      <c r="CG42" s="46">
        <f>CB42+CE42-CF42</f>
        <v>-40.849673202614376</v>
      </c>
      <c r="CH42" s="47" t="e">
        <f>CG42/(CF42*3)</f>
        <v>#DIV/0!</v>
      </c>
    </row>
    <row r="43" spans="2:87" s="52" customFormat="1" ht="7.5" customHeight="1" thickBot="1" x14ac:dyDescent="0.25">
      <c r="B43" s="49"/>
      <c r="C43" s="50"/>
      <c r="D43" s="50"/>
      <c r="E43" s="50"/>
      <c r="F43" s="51"/>
      <c r="G43" s="51"/>
      <c r="H43" s="51"/>
      <c r="I43" s="51"/>
      <c r="J43" s="51"/>
      <c r="K43" s="51"/>
      <c r="L43" s="51"/>
      <c r="M43" s="51"/>
      <c r="N43" s="61"/>
      <c r="O43" s="51"/>
      <c r="P43" s="51"/>
      <c r="Q43" s="51"/>
      <c r="R43" s="51"/>
      <c r="S43" s="61"/>
      <c r="T43" s="51"/>
      <c r="U43" s="51"/>
      <c r="V43" s="51"/>
      <c r="W43" s="51"/>
      <c r="X43" s="61"/>
      <c r="Y43" s="51"/>
      <c r="Z43" s="51"/>
      <c r="AA43" s="51"/>
      <c r="AB43" s="51"/>
      <c r="AC43" s="6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</row>
    <row r="44" spans="2:87" x14ac:dyDescent="0.2">
      <c r="B44" s="117" t="s">
        <v>59</v>
      </c>
      <c r="C44" s="53">
        <v>22830</v>
      </c>
      <c r="D44" s="54" t="s">
        <v>49</v>
      </c>
      <c r="E44" s="55" t="s">
        <v>44</v>
      </c>
      <c r="F44" s="64"/>
      <c r="G44" s="29"/>
      <c r="H44" s="30">
        <v>1008</v>
      </c>
      <c r="I44" s="31">
        <v>694.44444444444446</v>
      </c>
      <c r="J44" s="31">
        <v>1277.7777777777778</v>
      </c>
      <c r="K44" s="56">
        <f>J44/(I44*3)</f>
        <v>0.61333333333333329</v>
      </c>
      <c r="L44" s="29">
        <f>R44</f>
        <v>0</v>
      </c>
      <c r="M44" s="30"/>
      <c r="N44" s="62">
        <v>780</v>
      </c>
      <c r="O44" s="31">
        <f>J44+M44-N44</f>
        <v>497.77777777777783</v>
      </c>
      <c r="P44" s="56">
        <f>O44/(N44*3)</f>
        <v>0.21272554605887942</v>
      </c>
      <c r="Q44" s="29">
        <f>W44</f>
        <v>0</v>
      </c>
      <c r="R44" s="30"/>
      <c r="S44" s="62">
        <v>780</v>
      </c>
      <c r="T44" s="31">
        <f>O44+R44-S44</f>
        <v>-282.22222222222217</v>
      </c>
      <c r="U44" s="56">
        <f>T44/(S44*3)</f>
        <v>-0.12060778727445393</v>
      </c>
      <c r="V44" s="29">
        <f>AB44</f>
        <v>0</v>
      </c>
      <c r="W44" s="30"/>
      <c r="X44" s="62">
        <v>780</v>
      </c>
      <c r="Y44" s="31">
        <f>T44+W44-X44</f>
        <v>-1062.2222222222222</v>
      </c>
      <c r="Z44" s="56">
        <f>Y44/(X44*3)</f>
        <v>-0.45394112060778724</v>
      </c>
      <c r="AA44" s="29">
        <f>AG44</f>
        <v>0</v>
      </c>
      <c r="AB44" s="30"/>
      <c r="AC44" s="62">
        <v>780</v>
      </c>
      <c r="AD44" s="31">
        <f>Y44+AB44-AC44</f>
        <v>-1842.2222222222222</v>
      </c>
      <c r="AE44" s="56">
        <f>AD44/(AC44*3)</f>
        <v>-0.78727445394112061</v>
      </c>
      <c r="AF44" s="29">
        <f>AL44</f>
        <v>0</v>
      </c>
      <c r="AG44" s="30"/>
      <c r="AH44" s="31"/>
      <c r="AI44" s="31">
        <f>AD44+AG44-AH44</f>
        <v>-1842.2222222222222</v>
      </c>
      <c r="AJ44" s="56" t="e">
        <f>AI44/(AH44*3)</f>
        <v>#DIV/0!</v>
      </c>
      <c r="AK44" s="29">
        <f>AQ44</f>
        <v>0</v>
      </c>
      <c r="AL44" s="30"/>
      <c r="AM44" s="31"/>
      <c r="AN44" s="31">
        <f>AI44+AL44-AM44</f>
        <v>-1842.2222222222222</v>
      </c>
      <c r="AO44" s="56" t="e">
        <f>AN44/(AM44*3)</f>
        <v>#DIV/0!</v>
      </c>
      <c r="AP44" s="29">
        <f>AV44</f>
        <v>0</v>
      </c>
      <c r="AQ44" s="30"/>
      <c r="AR44" s="31"/>
      <c r="AS44" s="31">
        <f>AN44+AQ44-AR44</f>
        <v>-1842.2222222222222</v>
      </c>
      <c r="AT44" s="56" t="e">
        <f>AS44/(AR44*3)</f>
        <v>#DIV/0!</v>
      </c>
      <c r="AU44" s="29">
        <f>BA44</f>
        <v>0</v>
      </c>
      <c r="AV44" s="30"/>
      <c r="AW44" s="31"/>
      <c r="AX44" s="31">
        <f>AS44+AV44-AW44</f>
        <v>-1842.2222222222222</v>
      </c>
      <c r="AY44" s="56" t="e">
        <f>AX44/(AW44*3)</f>
        <v>#DIV/0!</v>
      </c>
      <c r="AZ44" s="29">
        <f>BF44</f>
        <v>0</v>
      </c>
      <c r="BA44" s="30"/>
      <c r="BB44" s="31"/>
      <c r="BC44" s="31">
        <f>AX44+BA44-BB44</f>
        <v>-1842.2222222222222</v>
      </c>
      <c r="BD44" s="56" t="e">
        <f>BC44/(BB44*3)</f>
        <v>#DIV/0!</v>
      </c>
      <c r="BE44" s="29">
        <f>BK44</f>
        <v>0</v>
      </c>
      <c r="BF44" s="30"/>
      <c r="BG44" s="31"/>
      <c r="BH44" s="31">
        <f>BC44+BF44-BG44</f>
        <v>-1842.2222222222222</v>
      </c>
      <c r="BI44" s="56" t="e">
        <f>BH44/(BG44*3)</f>
        <v>#DIV/0!</v>
      </c>
      <c r="BJ44" s="29">
        <f>BP44</f>
        <v>0</v>
      </c>
      <c r="BK44" s="30"/>
      <c r="BL44" s="31"/>
      <c r="BM44" s="31">
        <f>BH44+BK44-BL44</f>
        <v>-1842.2222222222222</v>
      </c>
      <c r="BN44" s="56" t="e">
        <f>BM44/(BL44*3)</f>
        <v>#DIV/0!</v>
      </c>
      <c r="BO44" s="29">
        <f>BU44</f>
        <v>0</v>
      </c>
      <c r="BP44" s="30"/>
      <c r="BQ44" s="31"/>
      <c r="BR44" s="31">
        <f>BM44+BP44-BQ44</f>
        <v>-1842.2222222222222</v>
      </c>
      <c r="BS44" s="56" t="e">
        <f>BR44/(BQ44*3)</f>
        <v>#DIV/0!</v>
      </c>
      <c r="BT44" s="29">
        <f>BZ44</f>
        <v>0</v>
      </c>
      <c r="BU44" s="30"/>
      <c r="BV44" s="31"/>
      <c r="BW44" s="31">
        <f>BR44+BU44-BV44</f>
        <v>-1842.2222222222222</v>
      </c>
      <c r="BX44" s="56" t="e">
        <f>BW44/(BV44*3)</f>
        <v>#DIV/0!</v>
      </c>
      <c r="BY44" s="29">
        <f>CE44</f>
        <v>0</v>
      </c>
      <c r="BZ44" s="30"/>
      <c r="CA44" s="31"/>
      <c r="CB44" s="31">
        <f>BW44+BZ44-CA44</f>
        <v>-1842.2222222222222</v>
      </c>
      <c r="CC44" s="56" t="e">
        <f>CB44/(CA44*3)</f>
        <v>#DIV/0!</v>
      </c>
      <c r="CD44" s="29">
        <f>CJ44</f>
        <v>0</v>
      </c>
      <c r="CE44" s="30"/>
      <c r="CF44" s="31"/>
      <c r="CG44" s="31">
        <f>CB44+CE44-CF44</f>
        <v>-1842.2222222222222</v>
      </c>
      <c r="CH44" s="56" t="e">
        <f>CG44/(CF44*3)</f>
        <v>#DIV/0!</v>
      </c>
    </row>
    <row r="45" spans="2:87" ht="13.5" thickBot="1" x14ac:dyDescent="0.25">
      <c r="B45" s="119"/>
      <c r="C45" s="58" t="s">
        <v>45</v>
      </c>
      <c r="D45" s="41" t="s">
        <v>46</v>
      </c>
      <c r="E45" s="42" t="s">
        <v>44</v>
      </c>
      <c r="F45" s="66"/>
      <c r="G45" s="44"/>
      <c r="H45" s="45">
        <v>20</v>
      </c>
      <c r="I45" s="46">
        <v>62.5</v>
      </c>
      <c r="J45" s="46">
        <v>0</v>
      </c>
      <c r="K45" s="47">
        <f>J45/(I45*3)</f>
        <v>0</v>
      </c>
      <c r="L45" s="44">
        <f>R45</f>
        <v>0</v>
      </c>
      <c r="M45" s="45"/>
      <c r="N45" s="60">
        <f>780*18/200</f>
        <v>70.2</v>
      </c>
      <c r="O45" s="46">
        <f>J45+M45-N45</f>
        <v>-70.2</v>
      </c>
      <c r="P45" s="47">
        <f>O45/(N45*3)</f>
        <v>-0.33333333333333331</v>
      </c>
      <c r="Q45" s="44">
        <f>W45</f>
        <v>0</v>
      </c>
      <c r="R45" s="45"/>
      <c r="S45" s="60">
        <f>780*18/200</f>
        <v>70.2</v>
      </c>
      <c r="T45" s="46">
        <f>O45+R45-S45</f>
        <v>-140.4</v>
      </c>
      <c r="U45" s="47">
        <f>T45/(S45*3)</f>
        <v>-0.66666666666666663</v>
      </c>
      <c r="V45" s="44">
        <f>AB45</f>
        <v>0</v>
      </c>
      <c r="W45" s="45"/>
      <c r="X45" s="60">
        <f>780*18/200</f>
        <v>70.2</v>
      </c>
      <c r="Y45" s="46">
        <f>T45+W45-X45</f>
        <v>-210.60000000000002</v>
      </c>
      <c r="Z45" s="47">
        <f>Y45/(X45*3)</f>
        <v>-1</v>
      </c>
      <c r="AA45" s="44">
        <f>AG45</f>
        <v>0</v>
      </c>
      <c r="AB45" s="45"/>
      <c r="AC45" s="60">
        <f>780*18/200</f>
        <v>70.2</v>
      </c>
      <c r="AD45" s="46">
        <f>Y45+AB45-AC45</f>
        <v>-280.8</v>
      </c>
      <c r="AE45" s="47">
        <f>AD45/(AC45*3)</f>
        <v>-1.3333333333333333</v>
      </c>
      <c r="AF45" s="44">
        <f>AL45</f>
        <v>0</v>
      </c>
      <c r="AG45" s="45"/>
      <c r="AH45" s="46"/>
      <c r="AI45" s="46">
        <f>AD45+AG45-AH45</f>
        <v>-280.8</v>
      </c>
      <c r="AJ45" s="47" t="e">
        <f>AI45/(AH45*3)</f>
        <v>#DIV/0!</v>
      </c>
      <c r="AK45" s="44">
        <f>AQ45</f>
        <v>0</v>
      </c>
      <c r="AL45" s="45"/>
      <c r="AM45" s="46"/>
      <c r="AN45" s="46">
        <f>AI45+AL45-AM45</f>
        <v>-280.8</v>
      </c>
      <c r="AO45" s="47" t="e">
        <f>AN45/(AM45*3)</f>
        <v>#DIV/0!</v>
      </c>
      <c r="AP45" s="44">
        <f>AV45</f>
        <v>0</v>
      </c>
      <c r="AQ45" s="45"/>
      <c r="AR45" s="46"/>
      <c r="AS45" s="46">
        <f>AN45+AQ45-AR45</f>
        <v>-280.8</v>
      </c>
      <c r="AT45" s="47" t="e">
        <f>AS45/(AR45*3)</f>
        <v>#DIV/0!</v>
      </c>
      <c r="AU45" s="44">
        <f>BA45</f>
        <v>0</v>
      </c>
      <c r="AV45" s="45"/>
      <c r="AW45" s="46"/>
      <c r="AX45" s="46">
        <f>AS45+AV45-AW45</f>
        <v>-280.8</v>
      </c>
      <c r="AY45" s="47" t="e">
        <f>AX45/(AW45*3)</f>
        <v>#DIV/0!</v>
      </c>
      <c r="AZ45" s="44">
        <f>BF45</f>
        <v>0</v>
      </c>
      <c r="BA45" s="45"/>
      <c r="BB45" s="46"/>
      <c r="BC45" s="46">
        <f>AX45+BA45-BB45</f>
        <v>-280.8</v>
      </c>
      <c r="BD45" s="47" t="e">
        <f>BC45/(BB45*3)</f>
        <v>#DIV/0!</v>
      </c>
      <c r="BE45" s="44">
        <f>BK45</f>
        <v>0</v>
      </c>
      <c r="BF45" s="45"/>
      <c r="BG45" s="46"/>
      <c r="BH45" s="46">
        <f>BC45+BF45-BG45</f>
        <v>-280.8</v>
      </c>
      <c r="BI45" s="47" t="e">
        <f>BH45/(BG45*3)</f>
        <v>#DIV/0!</v>
      </c>
      <c r="BJ45" s="44">
        <f>BP45</f>
        <v>0</v>
      </c>
      <c r="BK45" s="45"/>
      <c r="BL45" s="46"/>
      <c r="BM45" s="46">
        <f>BH45+BK45-BL45</f>
        <v>-280.8</v>
      </c>
      <c r="BN45" s="47" t="e">
        <f>BM45/(BL45*3)</f>
        <v>#DIV/0!</v>
      </c>
      <c r="BO45" s="44">
        <f>BU45</f>
        <v>0</v>
      </c>
      <c r="BP45" s="45"/>
      <c r="BQ45" s="46"/>
      <c r="BR45" s="46">
        <f>BM45+BP45-BQ45</f>
        <v>-280.8</v>
      </c>
      <c r="BS45" s="47" t="e">
        <f>BR45/(BQ45*3)</f>
        <v>#DIV/0!</v>
      </c>
      <c r="BT45" s="44">
        <f>BZ45</f>
        <v>0</v>
      </c>
      <c r="BU45" s="45"/>
      <c r="BV45" s="46"/>
      <c r="BW45" s="46">
        <f>BR45+BU45-BV45</f>
        <v>-280.8</v>
      </c>
      <c r="BX45" s="47" t="e">
        <f>BW45/(BV45*3)</f>
        <v>#DIV/0!</v>
      </c>
      <c r="BY45" s="44">
        <f>CE45</f>
        <v>0</v>
      </c>
      <c r="BZ45" s="45"/>
      <c r="CA45" s="46"/>
      <c r="CB45" s="46">
        <f>BW45+BZ45-CA45</f>
        <v>-280.8</v>
      </c>
      <c r="CC45" s="47" t="e">
        <f>CB45/(CA45*3)</f>
        <v>#DIV/0!</v>
      </c>
      <c r="CD45" s="44">
        <f>CJ45</f>
        <v>0</v>
      </c>
      <c r="CE45" s="45"/>
      <c r="CF45" s="46"/>
      <c r="CG45" s="46">
        <f>CB45+CE45-CF45</f>
        <v>-280.8</v>
      </c>
      <c r="CH45" s="47" t="e">
        <f>CG45/(CF45*3)</f>
        <v>#DIV/0!</v>
      </c>
    </row>
    <row r="46" spans="2:87" s="52" customFormat="1" ht="7.5" customHeight="1" thickBot="1" x14ac:dyDescent="0.25">
      <c r="B46" s="49"/>
      <c r="C46" s="50"/>
      <c r="D46" s="50"/>
      <c r="E46" s="50"/>
      <c r="F46" s="51"/>
      <c r="G46" s="51"/>
      <c r="H46" s="51"/>
      <c r="I46" s="51"/>
      <c r="J46" s="51"/>
      <c r="K46" s="51"/>
      <c r="L46" s="51"/>
      <c r="M46" s="51"/>
      <c r="N46" s="61"/>
      <c r="O46" s="51"/>
      <c r="P46" s="51"/>
      <c r="Q46" s="51"/>
      <c r="R46" s="51"/>
      <c r="S46" s="61"/>
      <c r="T46" s="51"/>
      <c r="U46" s="51"/>
      <c r="V46" s="51"/>
      <c r="W46" s="51"/>
      <c r="X46" s="61"/>
      <c r="Y46" s="51"/>
      <c r="Z46" s="51"/>
      <c r="AA46" s="51"/>
      <c r="AB46" s="51"/>
      <c r="AC46" s="6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1"/>
      <c r="CA46" s="51"/>
      <c r="CB46" s="51"/>
      <c r="CC46" s="51"/>
      <c r="CD46" s="51"/>
      <c r="CE46" s="51"/>
      <c r="CF46" s="51"/>
      <c r="CG46" s="51"/>
      <c r="CH46" s="51"/>
      <c r="CI46" s="51"/>
    </row>
    <row r="47" spans="2:87" x14ac:dyDescent="0.2">
      <c r="B47" s="117" t="s">
        <v>60</v>
      </c>
      <c r="C47" s="53" t="s">
        <v>42</v>
      </c>
      <c r="D47" s="68" t="s">
        <v>43</v>
      </c>
      <c r="E47" s="55" t="s">
        <v>44</v>
      </c>
      <c r="F47" s="64"/>
      <c r="G47" s="29"/>
      <c r="H47" s="30">
        <v>258</v>
      </c>
      <c r="I47" s="31"/>
      <c r="J47" s="31">
        <f>F47+H47-I47</f>
        <v>258</v>
      </c>
      <c r="K47" s="56" t="e">
        <f>J47/(I47*3)</f>
        <v>#DIV/0!</v>
      </c>
      <c r="L47" s="29">
        <f>R47</f>
        <v>0</v>
      </c>
      <c r="M47" s="30"/>
      <c r="N47" s="62">
        <f>1500/18</f>
        <v>83.333333333333329</v>
      </c>
      <c r="O47" s="31">
        <f>J47+M47-N47</f>
        <v>174.66666666666669</v>
      </c>
      <c r="P47" s="56">
        <f>O47/(N47*3)</f>
        <v>0.69866666666666677</v>
      </c>
      <c r="Q47" s="29">
        <f>W47</f>
        <v>0</v>
      </c>
      <c r="R47" s="30"/>
      <c r="S47" s="62">
        <f>1500/18</f>
        <v>83.333333333333329</v>
      </c>
      <c r="T47" s="31">
        <f>O47+R47-S47</f>
        <v>91.333333333333357</v>
      </c>
      <c r="U47" s="56">
        <f>T47/(S47*3)</f>
        <v>0.36533333333333345</v>
      </c>
      <c r="V47" s="29">
        <f>AB47</f>
        <v>0</v>
      </c>
      <c r="W47" s="30"/>
      <c r="X47" s="62">
        <f>1500/18</f>
        <v>83.333333333333329</v>
      </c>
      <c r="Y47" s="31">
        <f>T47+W47-X47</f>
        <v>8.0000000000000284</v>
      </c>
      <c r="Z47" s="56">
        <f>Y47/(X47*3)</f>
        <v>3.2000000000000112E-2</v>
      </c>
      <c r="AA47" s="29">
        <f>AG47</f>
        <v>0</v>
      </c>
      <c r="AB47" s="30"/>
      <c r="AC47" s="62">
        <f>1500/18</f>
        <v>83.333333333333329</v>
      </c>
      <c r="AD47" s="31">
        <f>Y47+AB47-AC47</f>
        <v>-75.3333333333333</v>
      </c>
      <c r="AE47" s="56">
        <f>AD47/(AC47*3)</f>
        <v>-0.30133333333333318</v>
      </c>
      <c r="AF47" s="29">
        <f>AL47</f>
        <v>0</v>
      </c>
      <c r="AG47" s="30"/>
      <c r="AH47" s="31"/>
      <c r="AI47" s="31">
        <f>AD47+AG47-AH47</f>
        <v>-75.3333333333333</v>
      </c>
      <c r="AJ47" s="56" t="e">
        <f>AI47/(AH47*3)</f>
        <v>#DIV/0!</v>
      </c>
      <c r="AK47" s="29">
        <f>AQ47</f>
        <v>0</v>
      </c>
      <c r="AL47" s="30"/>
      <c r="AM47" s="31"/>
      <c r="AN47" s="31">
        <f>AI47+AL47-AM47</f>
        <v>-75.3333333333333</v>
      </c>
      <c r="AO47" s="56" t="e">
        <f>AN47/(AM47*3)</f>
        <v>#DIV/0!</v>
      </c>
      <c r="AP47" s="29">
        <f>AV47</f>
        <v>0</v>
      </c>
      <c r="AQ47" s="30"/>
      <c r="AR47" s="31"/>
      <c r="AS47" s="31">
        <f>AN47+AQ47-AR47</f>
        <v>-75.3333333333333</v>
      </c>
      <c r="AT47" s="56" t="e">
        <f>AS47/(AR47*3)</f>
        <v>#DIV/0!</v>
      </c>
      <c r="AU47" s="29">
        <f>BA47</f>
        <v>0</v>
      </c>
      <c r="AV47" s="30"/>
      <c r="AW47" s="31"/>
      <c r="AX47" s="31">
        <f>AS47+AV47-AW47</f>
        <v>-75.3333333333333</v>
      </c>
      <c r="AY47" s="56" t="e">
        <f>AX47/(AW47*3)</f>
        <v>#DIV/0!</v>
      </c>
      <c r="AZ47" s="29">
        <f>BF47</f>
        <v>0</v>
      </c>
      <c r="BA47" s="30"/>
      <c r="BB47" s="31"/>
      <c r="BC47" s="31">
        <f>AX47+BA47-BB47</f>
        <v>-75.3333333333333</v>
      </c>
      <c r="BD47" s="56" t="e">
        <f>BC47/(BB47*3)</f>
        <v>#DIV/0!</v>
      </c>
      <c r="BE47" s="29">
        <f>BK47</f>
        <v>0</v>
      </c>
      <c r="BF47" s="30"/>
      <c r="BG47" s="31"/>
      <c r="BH47" s="31">
        <f>BC47+BF47-BG47</f>
        <v>-75.3333333333333</v>
      </c>
      <c r="BI47" s="56" t="e">
        <f>BH47/(BG47*3)</f>
        <v>#DIV/0!</v>
      </c>
      <c r="BJ47" s="29">
        <f>BP47</f>
        <v>0</v>
      </c>
      <c r="BK47" s="30"/>
      <c r="BL47" s="31"/>
      <c r="BM47" s="31">
        <f>BH47+BK47-BL47</f>
        <v>-75.3333333333333</v>
      </c>
      <c r="BN47" s="56" t="e">
        <f>BM47/(BL47*3)</f>
        <v>#DIV/0!</v>
      </c>
      <c r="BO47" s="29">
        <f>BU47</f>
        <v>0</v>
      </c>
      <c r="BP47" s="30"/>
      <c r="BQ47" s="31"/>
      <c r="BR47" s="31">
        <f>BM47+BP47-BQ47</f>
        <v>-75.3333333333333</v>
      </c>
      <c r="BS47" s="56" t="e">
        <f>BR47/(BQ47*3)</f>
        <v>#DIV/0!</v>
      </c>
      <c r="BT47" s="29">
        <f>BZ47</f>
        <v>0</v>
      </c>
      <c r="BU47" s="30"/>
      <c r="BV47" s="31"/>
      <c r="BW47" s="31">
        <f>BR47+BU47-BV47</f>
        <v>-75.3333333333333</v>
      </c>
      <c r="BX47" s="56" t="e">
        <f>BW47/(BV47*3)</f>
        <v>#DIV/0!</v>
      </c>
      <c r="BY47" s="29">
        <f>CE47</f>
        <v>0</v>
      </c>
      <c r="BZ47" s="30"/>
      <c r="CA47" s="31"/>
      <c r="CB47" s="31">
        <f>BW47+BZ47-CA47</f>
        <v>-75.3333333333333</v>
      </c>
      <c r="CC47" s="56" t="e">
        <f>CB47/(CA47*3)</f>
        <v>#DIV/0!</v>
      </c>
      <c r="CD47" s="29">
        <f>CJ47</f>
        <v>0</v>
      </c>
      <c r="CE47" s="30"/>
      <c r="CF47" s="31"/>
      <c r="CG47" s="31">
        <f>CB47+CE47-CF47</f>
        <v>-75.3333333333333</v>
      </c>
      <c r="CH47" s="56" t="e">
        <f>CG47/(CF47*3)</f>
        <v>#DIV/0!</v>
      </c>
    </row>
    <row r="48" spans="2:87" x14ac:dyDescent="0.2">
      <c r="B48" s="118"/>
      <c r="C48" s="57" t="s">
        <v>45</v>
      </c>
      <c r="D48" s="35" t="s">
        <v>46</v>
      </c>
      <c r="E48" s="36" t="s">
        <v>44</v>
      </c>
      <c r="F48" s="65"/>
      <c r="G48" s="38"/>
      <c r="H48" s="39">
        <v>24</v>
      </c>
      <c r="I48" s="32"/>
      <c r="J48" s="32">
        <f>F48+H48-I48</f>
        <v>24</v>
      </c>
      <c r="K48" s="33" t="e">
        <f>J48/(I48*3)</f>
        <v>#DIV/0!</v>
      </c>
      <c r="L48" s="38">
        <f>R48</f>
        <v>0</v>
      </c>
      <c r="M48" s="39"/>
      <c r="N48" s="59">
        <f>1500/200</f>
        <v>7.5</v>
      </c>
      <c r="O48" s="32">
        <f>J48+M48-N48</f>
        <v>16.5</v>
      </c>
      <c r="P48" s="33">
        <f>O48/(N48*3)</f>
        <v>0.73333333333333328</v>
      </c>
      <c r="Q48" s="38">
        <f>W48</f>
        <v>0</v>
      </c>
      <c r="R48" s="39"/>
      <c r="S48" s="59">
        <f>1500/200</f>
        <v>7.5</v>
      </c>
      <c r="T48" s="32">
        <f>O48+R48-S48</f>
        <v>9</v>
      </c>
      <c r="U48" s="33">
        <f>T48/(S48*3)</f>
        <v>0.4</v>
      </c>
      <c r="V48" s="38">
        <f>AB48</f>
        <v>0</v>
      </c>
      <c r="W48" s="39"/>
      <c r="X48" s="59">
        <f>1500/200</f>
        <v>7.5</v>
      </c>
      <c r="Y48" s="32">
        <f>T48+W48-X48</f>
        <v>1.5</v>
      </c>
      <c r="Z48" s="33">
        <f>Y48/(X48*3)</f>
        <v>6.6666666666666666E-2</v>
      </c>
      <c r="AA48" s="38">
        <f>AG48</f>
        <v>0</v>
      </c>
      <c r="AB48" s="39"/>
      <c r="AC48" s="59">
        <f>1500/200</f>
        <v>7.5</v>
      </c>
      <c r="AD48" s="32">
        <f>Y48+AB48-AC48</f>
        <v>-6</v>
      </c>
      <c r="AE48" s="33">
        <f>AD48/(AC48*3)</f>
        <v>-0.26666666666666666</v>
      </c>
      <c r="AF48" s="38">
        <f>AL48</f>
        <v>0</v>
      </c>
      <c r="AG48" s="39"/>
      <c r="AH48" s="32"/>
      <c r="AI48" s="32">
        <f>AD48+AG48-AH48</f>
        <v>-6</v>
      </c>
      <c r="AJ48" s="33" t="e">
        <f>AI48/(AH48*3)</f>
        <v>#DIV/0!</v>
      </c>
      <c r="AK48" s="38">
        <f>AQ48</f>
        <v>0</v>
      </c>
      <c r="AL48" s="39"/>
      <c r="AM48" s="32"/>
      <c r="AN48" s="32">
        <f>AI48+AL48-AM48</f>
        <v>-6</v>
      </c>
      <c r="AO48" s="33" t="e">
        <f>AN48/(AM48*3)</f>
        <v>#DIV/0!</v>
      </c>
      <c r="AP48" s="38">
        <f>AV48</f>
        <v>0</v>
      </c>
      <c r="AQ48" s="39"/>
      <c r="AR48" s="32"/>
      <c r="AS48" s="32">
        <f>AN48+AQ48-AR48</f>
        <v>-6</v>
      </c>
      <c r="AT48" s="33" t="e">
        <f>AS48/(AR48*3)</f>
        <v>#DIV/0!</v>
      </c>
      <c r="AU48" s="38">
        <f>BA48</f>
        <v>0</v>
      </c>
      <c r="AV48" s="39"/>
      <c r="AW48" s="32"/>
      <c r="AX48" s="32">
        <f>AS48+AV48-AW48</f>
        <v>-6</v>
      </c>
      <c r="AY48" s="33" t="e">
        <f>AX48/(AW48*3)</f>
        <v>#DIV/0!</v>
      </c>
      <c r="AZ48" s="38">
        <f>BF48</f>
        <v>0</v>
      </c>
      <c r="BA48" s="39"/>
      <c r="BB48" s="32"/>
      <c r="BC48" s="32">
        <f>AX48+BA48-BB48</f>
        <v>-6</v>
      </c>
      <c r="BD48" s="33" t="e">
        <f>BC48/(BB48*3)</f>
        <v>#DIV/0!</v>
      </c>
      <c r="BE48" s="38">
        <f>BK48</f>
        <v>0</v>
      </c>
      <c r="BF48" s="39"/>
      <c r="BG48" s="32"/>
      <c r="BH48" s="32">
        <f>BC48+BF48-BG48</f>
        <v>-6</v>
      </c>
      <c r="BI48" s="33" t="e">
        <f>BH48/(BG48*3)</f>
        <v>#DIV/0!</v>
      </c>
      <c r="BJ48" s="38">
        <f>BP48</f>
        <v>0</v>
      </c>
      <c r="BK48" s="39"/>
      <c r="BL48" s="32"/>
      <c r="BM48" s="32">
        <f>BH48+BK48-BL48</f>
        <v>-6</v>
      </c>
      <c r="BN48" s="33" t="e">
        <f>BM48/(BL48*3)</f>
        <v>#DIV/0!</v>
      </c>
      <c r="BO48" s="38">
        <f>BU48</f>
        <v>0</v>
      </c>
      <c r="BP48" s="39"/>
      <c r="BQ48" s="32"/>
      <c r="BR48" s="32">
        <f>BM48+BP48-BQ48</f>
        <v>-6</v>
      </c>
      <c r="BS48" s="33" t="e">
        <f>BR48/(BQ48*3)</f>
        <v>#DIV/0!</v>
      </c>
      <c r="BT48" s="38">
        <f>BZ48</f>
        <v>0</v>
      </c>
      <c r="BU48" s="39"/>
      <c r="BV48" s="32"/>
      <c r="BW48" s="32">
        <f>BR48+BU48-BV48</f>
        <v>-6</v>
      </c>
      <c r="BX48" s="33" t="e">
        <f>BW48/(BV48*3)</f>
        <v>#DIV/0!</v>
      </c>
      <c r="BY48" s="38">
        <f>CE48</f>
        <v>0</v>
      </c>
      <c r="BZ48" s="39"/>
      <c r="CA48" s="32"/>
      <c r="CB48" s="32">
        <f>BW48+BZ48-CA48</f>
        <v>-6</v>
      </c>
      <c r="CC48" s="33" t="e">
        <f>CB48/(CA48*3)</f>
        <v>#DIV/0!</v>
      </c>
      <c r="CD48" s="38">
        <f>CJ48</f>
        <v>0</v>
      </c>
      <c r="CE48" s="39"/>
      <c r="CF48" s="32"/>
      <c r="CG48" s="32">
        <f>CB48+CE48-CF48</f>
        <v>-6</v>
      </c>
      <c r="CH48" s="33" t="e">
        <f>CG48/(CF48*3)</f>
        <v>#DIV/0!</v>
      </c>
    </row>
    <row r="49" spans="2:87" ht="13.5" thickBot="1" x14ac:dyDescent="0.25">
      <c r="B49" s="119"/>
      <c r="C49" s="58" t="s">
        <v>42</v>
      </c>
      <c r="D49" s="69" t="s">
        <v>61</v>
      </c>
      <c r="E49" s="42" t="s">
        <v>44</v>
      </c>
      <c r="F49" s="66"/>
      <c r="G49" s="44"/>
      <c r="H49" s="45">
        <v>0</v>
      </c>
      <c r="I49" s="46"/>
      <c r="J49" s="46">
        <f>F49+H49-I49</f>
        <v>0</v>
      </c>
      <c r="K49" s="47" t="e">
        <f>J49/(I49*3)</f>
        <v>#DIV/0!</v>
      </c>
      <c r="L49" s="44">
        <f>R49</f>
        <v>0</v>
      </c>
      <c r="M49" s="45"/>
      <c r="N49" s="60"/>
      <c r="O49" s="46">
        <f>J49+M49-N49</f>
        <v>0</v>
      </c>
      <c r="P49" s="47" t="e">
        <f>O49/(N49*3)</f>
        <v>#DIV/0!</v>
      </c>
      <c r="Q49" s="44">
        <f>W49</f>
        <v>0</v>
      </c>
      <c r="R49" s="45"/>
      <c r="S49" s="60"/>
      <c r="T49" s="46">
        <f>O49+R49-S49</f>
        <v>0</v>
      </c>
      <c r="U49" s="47" t="e">
        <f>T49/(S49*3)</f>
        <v>#DIV/0!</v>
      </c>
      <c r="V49" s="44">
        <f>AB49</f>
        <v>0</v>
      </c>
      <c r="W49" s="45"/>
      <c r="X49" s="70">
        <v>0</v>
      </c>
      <c r="Y49" s="46">
        <f>T49+W49-X49</f>
        <v>0</v>
      </c>
      <c r="Z49" s="47" t="e">
        <f>Y49/(X49*3)</f>
        <v>#DIV/0!</v>
      </c>
      <c r="AA49" s="44">
        <f>AG49</f>
        <v>0</v>
      </c>
      <c r="AB49" s="45"/>
      <c r="AC49" s="60"/>
      <c r="AD49" s="46">
        <f>Y49+AB49-AC49</f>
        <v>0</v>
      </c>
      <c r="AE49" s="47" t="e">
        <f>AD49/(AC49*3)</f>
        <v>#DIV/0!</v>
      </c>
      <c r="AF49" s="44">
        <f>AL49</f>
        <v>0</v>
      </c>
      <c r="AG49" s="45"/>
      <c r="AH49" s="46"/>
      <c r="AI49" s="46">
        <f>AD49+AG49-AH49</f>
        <v>0</v>
      </c>
      <c r="AJ49" s="47" t="e">
        <f>AI49/(AH49*3)</f>
        <v>#DIV/0!</v>
      </c>
      <c r="AK49" s="44">
        <f>AQ49</f>
        <v>0</v>
      </c>
      <c r="AL49" s="45"/>
      <c r="AM49" s="46"/>
      <c r="AN49" s="46">
        <f>AI49+AL49-AM49</f>
        <v>0</v>
      </c>
      <c r="AO49" s="47" t="e">
        <f>AN49/(AM49*3)</f>
        <v>#DIV/0!</v>
      </c>
      <c r="AP49" s="44">
        <f>AV49</f>
        <v>0</v>
      </c>
      <c r="AQ49" s="45"/>
      <c r="AR49" s="46"/>
      <c r="AS49" s="46">
        <f>AN49+AQ49-AR49</f>
        <v>0</v>
      </c>
      <c r="AT49" s="47" t="e">
        <f>AS49/(AR49*3)</f>
        <v>#DIV/0!</v>
      </c>
      <c r="AU49" s="44">
        <f>BA49</f>
        <v>0</v>
      </c>
      <c r="AV49" s="45"/>
      <c r="AW49" s="46"/>
      <c r="AX49" s="46">
        <f>AS49+AV49-AW49</f>
        <v>0</v>
      </c>
      <c r="AY49" s="47" t="e">
        <f>AX49/(AW49*3)</f>
        <v>#DIV/0!</v>
      </c>
      <c r="AZ49" s="44">
        <f>BF49</f>
        <v>0</v>
      </c>
      <c r="BA49" s="45"/>
      <c r="BB49" s="46"/>
      <c r="BC49" s="46">
        <f>AX49+BA49-BB49</f>
        <v>0</v>
      </c>
      <c r="BD49" s="47" t="e">
        <f>BC49/(BB49*3)</f>
        <v>#DIV/0!</v>
      </c>
      <c r="BE49" s="44">
        <f>BK49</f>
        <v>0</v>
      </c>
      <c r="BF49" s="45"/>
      <c r="BG49" s="46"/>
      <c r="BH49" s="46">
        <f>BC49+BF49-BG49</f>
        <v>0</v>
      </c>
      <c r="BI49" s="47" t="e">
        <f>BH49/(BG49*3)</f>
        <v>#DIV/0!</v>
      </c>
      <c r="BJ49" s="44">
        <f>BP49</f>
        <v>0</v>
      </c>
      <c r="BK49" s="45"/>
      <c r="BL49" s="46"/>
      <c r="BM49" s="46">
        <f>BH49+BK49-BL49</f>
        <v>0</v>
      </c>
      <c r="BN49" s="47" t="e">
        <f>BM49/(BL49*3)</f>
        <v>#DIV/0!</v>
      </c>
      <c r="BO49" s="44">
        <f>BU49</f>
        <v>0</v>
      </c>
      <c r="BP49" s="45"/>
      <c r="BQ49" s="46"/>
      <c r="BR49" s="46">
        <f>BM49+BP49-BQ49</f>
        <v>0</v>
      </c>
      <c r="BS49" s="47" t="e">
        <f>BR49/(BQ49*3)</f>
        <v>#DIV/0!</v>
      </c>
      <c r="BT49" s="44">
        <f>BZ49</f>
        <v>0</v>
      </c>
      <c r="BU49" s="45"/>
      <c r="BV49" s="46"/>
      <c r="BW49" s="46">
        <f>BR49+BU49-BV49</f>
        <v>0</v>
      </c>
      <c r="BX49" s="47" t="e">
        <f>BW49/(BV49*3)</f>
        <v>#DIV/0!</v>
      </c>
      <c r="BY49" s="44">
        <f>CE49</f>
        <v>0</v>
      </c>
      <c r="BZ49" s="45"/>
      <c r="CA49" s="46"/>
      <c r="CB49" s="46">
        <f>BW49+BZ49-CA49</f>
        <v>0</v>
      </c>
      <c r="CC49" s="47" t="e">
        <f>CB49/(CA49*3)</f>
        <v>#DIV/0!</v>
      </c>
      <c r="CD49" s="44">
        <f>CJ49</f>
        <v>0</v>
      </c>
      <c r="CE49" s="45"/>
      <c r="CF49" s="46"/>
      <c r="CG49" s="46">
        <f>CB49+CE49-CF49</f>
        <v>0</v>
      </c>
      <c r="CH49" s="47" t="e">
        <f>CG49/(CF49*3)</f>
        <v>#DIV/0!</v>
      </c>
    </row>
    <row r="50" spans="2:87" s="52" customFormat="1" ht="7.5" customHeight="1" thickBot="1" x14ac:dyDescent="0.25">
      <c r="B50" s="49"/>
      <c r="C50" s="50"/>
      <c r="D50" s="50"/>
      <c r="E50" s="50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</row>
    <row r="51" spans="2:87" x14ac:dyDescent="0.2">
      <c r="B51" s="120" t="s">
        <v>62</v>
      </c>
      <c r="C51" s="71" t="s">
        <v>42</v>
      </c>
      <c r="D51" s="68" t="s">
        <v>43</v>
      </c>
      <c r="E51" s="55" t="s">
        <v>44</v>
      </c>
      <c r="F51" s="72">
        <f>F14+F47</f>
        <v>0</v>
      </c>
      <c r="G51" s="73">
        <v>0</v>
      </c>
      <c r="H51" s="74">
        <f>H14+H47</f>
        <v>4790</v>
      </c>
      <c r="I51" s="75">
        <f t="shared" ref="I51:J51" si="123">I14+I47</f>
        <v>1833.3333333333333</v>
      </c>
      <c r="J51" s="76">
        <f t="shared" si="123"/>
        <v>758</v>
      </c>
      <c r="K51" s="77">
        <f>J51/(I51*3)</f>
        <v>0.13781818181818181</v>
      </c>
      <c r="L51" s="73">
        <f t="shared" ref="L51" si="124">L14+L47</f>
        <v>0</v>
      </c>
      <c r="M51" s="74">
        <f>M14+M47</f>
        <v>0</v>
      </c>
      <c r="N51" s="75">
        <f t="shared" ref="N51:O51" si="125">N14+N47</f>
        <v>2028.3333333333333</v>
      </c>
      <c r="O51" s="76">
        <f t="shared" si="125"/>
        <v>-1270.3333333333333</v>
      </c>
      <c r="P51" s="77">
        <f t="shared" ref="P51:P59" si="126">O51/(N51*3)</f>
        <v>-0.20876472199397425</v>
      </c>
      <c r="Q51" s="73">
        <f t="shared" ref="Q51" si="127">Q14+Q47</f>
        <v>0</v>
      </c>
      <c r="R51" s="74">
        <f>R14+R47</f>
        <v>0</v>
      </c>
      <c r="S51" s="75">
        <f t="shared" ref="S51:T51" si="128">S14+S47</f>
        <v>2028.3333333333333</v>
      </c>
      <c r="T51" s="76">
        <f t="shared" si="128"/>
        <v>-3298.6666666666665</v>
      </c>
      <c r="U51" s="77">
        <f t="shared" ref="U51:U59" si="129">T51/(S51*3)</f>
        <v>-0.54209805532730759</v>
      </c>
      <c r="V51" s="73">
        <f t="shared" ref="V51" si="130">V14+V47</f>
        <v>0</v>
      </c>
      <c r="W51" s="74">
        <f>W14+W47</f>
        <v>0</v>
      </c>
      <c r="X51" s="75">
        <f t="shared" ref="X51:Y51" si="131">X14+X47</f>
        <v>2028.3333333333333</v>
      </c>
      <c r="Y51" s="76">
        <f t="shared" si="131"/>
        <v>-5327</v>
      </c>
      <c r="Z51" s="77">
        <f t="shared" ref="Z51:Z59" si="132">Y51/(X51*3)</f>
        <v>-0.87543138866064096</v>
      </c>
      <c r="AA51" s="73">
        <f t="shared" ref="AA51" si="133">AA14+AA47</f>
        <v>0</v>
      </c>
      <c r="AB51" s="74">
        <f>AB14+AB47</f>
        <v>0</v>
      </c>
      <c r="AC51" s="75">
        <f t="shared" ref="AC51:AD51" si="134">AC14+AC47</f>
        <v>2028.3333333333333</v>
      </c>
      <c r="AD51" s="76">
        <f t="shared" si="134"/>
        <v>-7355.333333333333</v>
      </c>
      <c r="AE51" s="77">
        <f t="shared" ref="AE51:AE59" si="135">AD51/(AC51*3)</f>
        <v>-1.2087647219939741</v>
      </c>
      <c r="AF51" s="73">
        <f t="shared" ref="AF51" si="136">AF14+AF47</f>
        <v>0</v>
      </c>
      <c r="AG51" s="74">
        <f>AG14+AG47</f>
        <v>0</v>
      </c>
      <c r="AH51" s="75">
        <f t="shared" ref="AH51:AI51" si="137">AH14+AH47</f>
        <v>0</v>
      </c>
      <c r="AI51" s="76">
        <f t="shared" si="137"/>
        <v>-7355.333333333333</v>
      </c>
      <c r="AJ51" s="77" t="e">
        <f t="shared" ref="AJ51:AJ59" si="138">AI51/(AH51*3)</f>
        <v>#DIV/0!</v>
      </c>
      <c r="AK51" s="73">
        <f t="shared" ref="AK51" si="139">AK14+AK47</f>
        <v>0</v>
      </c>
      <c r="AL51" s="74">
        <f>AL14+AL47</f>
        <v>0</v>
      </c>
      <c r="AM51" s="75">
        <f t="shared" ref="AM51:AN51" si="140">AM14+AM47</f>
        <v>0</v>
      </c>
      <c r="AN51" s="76">
        <f t="shared" si="140"/>
        <v>-7355.333333333333</v>
      </c>
      <c r="AO51" s="77" t="e">
        <f t="shared" ref="AO51:AO59" si="141">AN51/(AM51*3)</f>
        <v>#DIV/0!</v>
      </c>
      <c r="AP51" s="73">
        <f t="shared" ref="AP51" si="142">AP14+AP47</f>
        <v>0</v>
      </c>
      <c r="AQ51" s="74">
        <f>AQ14+AQ47</f>
        <v>0</v>
      </c>
      <c r="AR51" s="75">
        <f t="shared" ref="AR51:AS51" si="143">AR14+AR47</f>
        <v>0</v>
      </c>
      <c r="AS51" s="76">
        <f t="shared" si="143"/>
        <v>-7355.333333333333</v>
      </c>
      <c r="AT51" s="77" t="e">
        <f t="shared" ref="AT51:AT59" si="144">AS51/(AR51*3)</f>
        <v>#DIV/0!</v>
      </c>
      <c r="AU51" s="73">
        <f t="shared" ref="AU51" si="145">AU14+AU47</f>
        <v>0</v>
      </c>
      <c r="AV51" s="74">
        <f>AV14+AV47</f>
        <v>0</v>
      </c>
      <c r="AW51" s="75">
        <f t="shared" ref="AW51:AX51" si="146">AW14+AW47</f>
        <v>0</v>
      </c>
      <c r="AX51" s="76">
        <f t="shared" si="146"/>
        <v>-7355.333333333333</v>
      </c>
      <c r="AY51" s="77" t="e">
        <f t="shared" ref="AY51:AY59" si="147">AX51/(AW51*3)</f>
        <v>#DIV/0!</v>
      </c>
      <c r="AZ51" s="73">
        <f t="shared" ref="AZ51" si="148">AZ14+AZ47</f>
        <v>0</v>
      </c>
      <c r="BA51" s="74">
        <f>BA14+BA47</f>
        <v>0</v>
      </c>
      <c r="BB51" s="75">
        <f t="shared" ref="BB51:BC51" si="149">BB14+BB47</f>
        <v>0</v>
      </c>
      <c r="BC51" s="76">
        <f t="shared" si="149"/>
        <v>-7355.333333333333</v>
      </c>
      <c r="BD51" s="77" t="e">
        <f t="shared" ref="BD51:BD59" si="150">BC51/(BB51*3)</f>
        <v>#DIV/0!</v>
      </c>
      <c r="BE51" s="73">
        <f t="shared" ref="BE51" si="151">BE14+BE47</f>
        <v>0</v>
      </c>
      <c r="BF51" s="74">
        <f>BF14+BF47</f>
        <v>0</v>
      </c>
      <c r="BG51" s="75">
        <f t="shared" ref="BG51:BH51" si="152">BG14+BG47</f>
        <v>0</v>
      </c>
      <c r="BH51" s="76">
        <f t="shared" si="152"/>
        <v>-7355.333333333333</v>
      </c>
      <c r="BI51" s="77" t="e">
        <f t="shared" ref="BI51:BI59" si="153">BH51/(BG51*3)</f>
        <v>#DIV/0!</v>
      </c>
      <c r="BJ51" s="73">
        <f t="shared" ref="BJ51" si="154">BJ14+BJ47</f>
        <v>0</v>
      </c>
      <c r="BK51" s="74">
        <f>BK14+BK47</f>
        <v>0</v>
      </c>
      <c r="BL51" s="75">
        <f t="shared" ref="BL51:BM51" si="155">BL14+BL47</f>
        <v>0</v>
      </c>
      <c r="BM51" s="76">
        <f t="shared" si="155"/>
        <v>-7355.333333333333</v>
      </c>
      <c r="BN51" s="77" t="e">
        <f t="shared" ref="BN51:BN59" si="156">BM51/(BL51*3)</f>
        <v>#DIV/0!</v>
      </c>
      <c r="BO51" s="73">
        <f t="shared" ref="BO51" si="157">BO14+BO47</f>
        <v>0</v>
      </c>
      <c r="BP51" s="74">
        <f>BP14+BP47</f>
        <v>0</v>
      </c>
      <c r="BQ51" s="75">
        <f t="shared" ref="BQ51:BR51" si="158">BQ14+BQ47</f>
        <v>0</v>
      </c>
      <c r="BR51" s="76">
        <f t="shared" si="158"/>
        <v>-7355.333333333333</v>
      </c>
      <c r="BS51" s="77" t="e">
        <f t="shared" ref="BS51:BS59" si="159">BR51/(BQ51*3)</f>
        <v>#DIV/0!</v>
      </c>
      <c r="BT51" s="73">
        <f t="shared" ref="BT51" si="160">BT14+BT47</f>
        <v>0</v>
      </c>
      <c r="BU51" s="74">
        <f>BU14+BU47</f>
        <v>0</v>
      </c>
      <c r="BV51" s="75">
        <f t="shared" ref="BV51:BW51" si="161">BV14+BV47</f>
        <v>0</v>
      </c>
      <c r="BW51" s="76">
        <f t="shared" si="161"/>
        <v>-7355.333333333333</v>
      </c>
      <c r="BX51" s="77" t="e">
        <f t="shared" ref="BX51:BX59" si="162">BW51/(BV51*3)</f>
        <v>#DIV/0!</v>
      </c>
      <c r="BY51" s="73">
        <f t="shared" ref="BY51" si="163">BY14+BY47</f>
        <v>0</v>
      </c>
      <c r="BZ51" s="74">
        <f>BZ14+BZ47</f>
        <v>0</v>
      </c>
      <c r="CA51" s="75">
        <f t="shared" ref="CA51:CB51" si="164">CA14+CA47</f>
        <v>0</v>
      </c>
      <c r="CB51" s="76">
        <f t="shared" si="164"/>
        <v>-7355.333333333333</v>
      </c>
      <c r="CC51" s="77" t="e">
        <f t="shared" ref="CC51:CC59" si="165">CB51/(CA51*3)</f>
        <v>#DIV/0!</v>
      </c>
      <c r="CD51" s="73">
        <f t="shared" ref="CD51" si="166">CD14+CD47</f>
        <v>0</v>
      </c>
      <c r="CE51" s="74">
        <f>CE14+CE47</f>
        <v>0</v>
      </c>
      <c r="CF51" s="75">
        <f t="shared" ref="CF51:CG51" si="167">CF14+CF47</f>
        <v>0</v>
      </c>
      <c r="CG51" s="76">
        <f t="shared" si="167"/>
        <v>-7355.333333333333</v>
      </c>
      <c r="CH51" s="77" t="e">
        <f t="shared" ref="CH51:CH59" si="168">CG51/(CF51*3)</f>
        <v>#DIV/0!</v>
      </c>
    </row>
    <row r="52" spans="2:87" x14ac:dyDescent="0.2">
      <c r="B52" s="121"/>
      <c r="C52" s="78">
        <v>22830</v>
      </c>
      <c r="D52" s="79" t="s">
        <v>49</v>
      </c>
      <c r="E52" s="36" t="s">
        <v>44</v>
      </c>
      <c r="F52" s="80">
        <f>F18+F26+F33+F40+F44</f>
        <v>1050.1666666666665</v>
      </c>
      <c r="G52" s="81">
        <v>782</v>
      </c>
      <c r="H52" s="82">
        <f>H18+H26+H33+H40+H44</f>
        <v>3708</v>
      </c>
      <c r="I52" s="83">
        <f t="shared" ref="I52:J52" si="169">I18+I26+I33+I40+I44</f>
        <v>1733</v>
      </c>
      <c r="J52" s="84">
        <f t="shared" si="169"/>
        <v>4056.5000000000005</v>
      </c>
      <c r="K52" s="85">
        <f t="shared" ref="K52:K59" si="170">J52/(I52*3)</f>
        <v>0.78024620119253707</v>
      </c>
      <c r="L52" s="81">
        <f t="shared" ref="L52" si="171">L18+L26+L33+L40+L44</f>
        <v>500</v>
      </c>
      <c r="M52" s="82">
        <f>M18+M26+M33+M40+M44</f>
        <v>0</v>
      </c>
      <c r="N52" s="83">
        <f t="shared" ref="N52:O52" si="172">N18+N26+N33+N40+N44</f>
        <v>1869.4444444444443</v>
      </c>
      <c r="O52" s="84">
        <f t="shared" si="172"/>
        <v>2187.0555555555557</v>
      </c>
      <c r="P52" s="85">
        <f t="shared" si="126"/>
        <v>0.38996532937097578</v>
      </c>
      <c r="Q52" s="81">
        <f t="shared" ref="Q52" si="173">Q18+Q26+Q33+Q40+Q44</f>
        <v>1550</v>
      </c>
      <c r="R52" s="82">
        <f>R18+R26+R33+R40+R44</f>
        <v>500</v>
      </c>
      <c r="S52" s="83">
        <f t="shared" ref="S52:T52" si="174">S18+S26+S33+S40+S44</f>
        <v>1779.4444444444443</v>
      </c>
      <c r="T52" s="84">
        <f t="shared" si="174"/>
        <v>907.61111111111131</v>
      </c>
      <c r="U52" s="85">
        <f t="shared" si="129"/>
        <v>0.17001769174732026</v>
      </c>
      <c r="V52" s="81">
        <f t="shared" ref="V52" si="175">V18+V26+V33+V40+V44</f>
        <v>452</v>
      </c>
      <c r="W52" s="82">
        <f>W18+W26+W33+W40+W44</f>
        <v>1550</v>
      </c>
      <c r="X52" s="83">
        <f t="shared" ref="X52:Y52" si="176">X18+X26+X33+X40+X44</f>
        <v>1779.4444444444443</v>
      </c>
      <c r="Y52" s="84">
        <f t="shared" si="176"/>
        <v>678.16666666666697</v>
      </c>
      <c r="Z52" s="85">
        <f t="shared" si="132"/>
        <v>0.12703715266937252</v>
      </c>
      <c r="AA52" s="81">
        <f t="shared" ref="AA52" si="177">AA18+AA26+AA33+AA40+AA44</f>
        <v>362</v>
      </c>
      <c r="AB52" s="82">
        <f>AB18+AB26+AB33+AB40+AB44</f>
        <v>0</v>
      </c>
      <c r="AC52" s="83">
        <f t="shared" ref="AC52:AD52" si="178">AC18+AC26+AC33+AC40+AC44</f>
        <v>1869.4444444444443</v>
      </c>
      <c r="AD52" s="84">
        <f t="shared" si="178"/>
        <v>-1191.2777777777774</v>
      </c>
      <c r="AE52" s="85">
        <f t="shared" si="135"/>
        <v>-0.21241208519068841</v>
      </c>
      <c r="AF52" s="81">
        <f t="shared" ref="AF52" si="179">AF18+AF26+AF33+AF40+AF44</f>
        <v>362</v>
      </c>
      <c r="AG52" s="82">
        <f>AG18+AG26+AG33+AG40+AG44</f>
        <v>0</v>
      </c>
      <c r="AH52" s="83">
        <f t="shared" ref="AH52:AI52" si="180">AH18+AH26+AH33+AH40+AH44</f>
        <v>937.44444444444434</v>
      </c>
      <c r="AI52" s="84">
        <f t="shared" si="180"/>
        <v>-2128.7222222222217</v>
      </c>
      <c r="AJ52" s="85">
        <f t="shared" si="138"/>
        <v>-0.75692386709335857</v>
      </c>
      <c r="AK52" s="81">
        <f t="shared" ref="AK52" si="181">AK18+AK26+AK33+AK40+AK44</f>
        <v>362</v>
      </c>
      <c r="AL52" s="82">
        <f>AL18+AL26+AL33+AL40+AL44</f>
        <v>0</v>
      </c>
      <c r="AM52" s="83">
        <f t="shared" ref="AM52:AN52" si="182">AM18+AM26+AM33+AM40+AM44</f>
        <v>937.44444444444434</v>
      </c>
      <c r="AN52" s="84">
        <f t="shared" si="182"/>
        <v>-3066.1666666666661</v>
      </c>
      <c r="AO52" s="85">
        <f t="shared" si="141"/>
        <v>-1.0902572004266919</v>
      </c>
      <c r="AP52" s="81">
        <f t="shared" ref="AP52" si="183">AP18+AP26+AP33+AP40+AP44</f>
        <v>362</v>
      </c>
      <c r="AQ52" s="82">
        <f>AQ18+AQ26+AQ33+AQ40+AQ44</f>
        <v>0</v>
      </c>
      <c r="AR52" s="83">
        <f t="shared" ref="AR52:AS52" si="184">AR18+AR26+AR33+AR40+AR44</f>
        <v>937.44444444444434</v>
      </c>
      <c r="AS52" s="84">
        <f t="shared" si="184"/>
        <v>-4003.6111111111104</v>
      </c>
      <c r="AT52" s="85">
        <f t="shared" si="144"/>
        <v>-1.4235905337600252</v>
      </c>
      <c r="AU52" s="81">
        <f t="shared" ref="AU52" si="185">AU18+AU26+AU33+AU40+AU44</f>
        <v>362</v>
      </c>
      <c r="AV52" s="82">
        <f>AV18+AV26+AV33+AV40+AV44</f>
        <v>0</v>
      </c>
      <c r="AW52" s="83">
        <f t="shared" ref="AW52:AX52" si="186">AW18+AW26+AW33+AW40+AW44</f>
        <v>937.44444444444434</v>
      </c>
      <c r="AX52" s="84">
        <f t="shared" si="186"/>
        <v>-4941.0555555555547</v>
      </c>
      <c r="AY52" s="85">
        <f t="shared" si="147"/>
        <v>-1.7569238670933585</v>
      </c>
      <c r="AZ52" s="81">
        <f t="shared" ref="AZ52" si="187">AZ18+AZ26+AZ33+AZ40+AZ44</f>
        <v>362</v>
      </c>
      <c r="BA52" s="82">
        <f>BA18+BA26+BA33+BA40+BA44</f>
        <v>0</v>
      </c>
      <c r="BB52" s="83">
        <f t="shared" ref="BB52:BC52" si="188">BB18+BB26+BB33+BB40+BB44</f>
        <v>937.44444444444434</v>
      </c>
      <c r="BC52" s="84">
        <f t="shared" si="188"/>
        <v>-5878.5</v>
      </c>
      <c r="BD52" s="85">
        <f t="shared" si="150"/>
        <v>-2.0902572004266924</v>
      </c>
      <c r="BE52" s="81">
        <f t="shared" ref="BE52" si="189">BE18+BE26+BE33+BE40+BE44</f>
        <v>362</v>
      </c>
      <c r="BF52" s="82">
        <f>BF18+BF26+BF33+BF40+BF44</f>
        <v>0</v>
      </c>
      <c r="BG52" s="83">
        <f t="shared" ref="BG52:BH52" si="190">BG18+BG26+BG33+BG40+BG44</f>
        <v>937.44444444444434</v>
      </c>
      <c r="BH52" s="84">
        <f t="shared" si="190"/>
        <v>-6815.9444444444434</v>
      </c>
      <c r="BI52" s="85">
        <f t="shared" si="153"/>
        <v>-2.423590533760025</v>
      </c>
      <c r="BJ52" s="81">
        <f t="shared" ref="BJ52" si="191">BJ18+BJ26+BJ33+BJ40+BJ44</f>
        <v>362</v>
      </c>
      <c r="BK52" s="82">
        <f>BK18+BK26+BK33+BK40+BK44</f>
        <v>0</v>
      </c>
      <c r="BL52" s="83">
        <f t="shared" ref="BL52:BM52" si="192">BL18+BL26+BL33+BL40+BL44</f>
        <v>937.44444444444434</v>
      </c>
      <c r="BM52" s="84">
        <f t="shared" si="192"/>
        <v>-7753.3888888888887</v>
      </c>
      <c r="BN52" s="85">
        <f t="shared" si="156"/>
        <v>-2.7569238670933589</v>
      </c>
      <c r="BO52" s="81">
        <f t="shared" ref="BO52" si="193">BO18+BO26+BO33+BO40+BO44</f>
        <v>362</v>
      </c>
      <c r="BP52" s="82">
        <f>BP18+BP26+BP33+BP40+BP44</f>
        <v>0</v>
      </c>
      <c r="BQ52" s="83">
        <f t="shared" ref="BQ52:BR52" si="194">BQ18+BQ26+BQ33+BQ40+BQ44</f>
        <v>937.44444444444434</v>
      </c>
      <c r="BR52" s="84">
        <f t="shared" si="194"/>
        <v>-8690.8333333333321</v>
      </c>
      <c r="BS52" s="85">
        <f t="shared" si="159"/>
        <v>-3.0902572004266919</v>
      </c>
      <c r="BT52" s="81">
        <f t="shared" ref="BT52" si="195">BT18+BT26+BT33+BT40+BT44</f>
        <v>362</v>
      </c>
      <c r="BU52" s="82">
        <f>BU18+BU26+BU33+BU40+BU44</f>
        <v>0</v>
      </c>
      <c r="BV52" s="83">
        <f t="shared" ref="BV52:BW52" si="196">BV18+BV26+BV33+BV40+BV44</f>
        <v>937.44444444444434</v>
      </c>
      <c r="BW52" s="84">
        <f t="shared" si="196"/>
        <v>-9628.2777777777774</v>
      </c>
      <c r="BX52" s="85">
        <f t="shared" si="162"/>
        <v>-3.4235905337600254</v>
      </c>
      <c r="BY52" s="81">
        <f t="shared" ref="BY52" si="197">BY18+BY26+BY33+BY40+BY44</f>
        <v>362</v>
      </c>
      <c r="BZ52" s="82">
        <f>BZ18+BZ26+BZ33+BZ40+BZ44</f>
        <v>0</v>
      </c>
      <c r="CA52" s="83">
        <f t="shared" ref="CA52:CB52" si="198">CA18+CA26+CA33+CA40+CA44</f>
        <v>937.44444444444434</v>
      </c>
      <c r="CB52" s="84">
        <f t="shared" si="198"/>
        <v>-10565.722222222223</v>
      </c>
      <c r="CC52" s="85">
        <f t="shared" si="165"/>
        <v>-3.7569238670933593</v>
      </c>
      <c r="CD52" s="81">
        <f t="shared" ref="CD52" si="199">CD18+CD26+CD33+CD40+CD44</f>
        <v>0</v>
      </c>
      <c r="CE52" s="82">
        <f>CE18+CE26+CE33+CE40+CE44</f>
        <v>0</v>
      </c>
      <c r="CF52" s="83">
        <f t="shared" ref="CF52:CG52" si="200">CF18+CF26+CF33+CF40+CF44</f>
        <v>937.44444444444434</v>
      </c>
      <c r="CG52" s="84">
        <f t="shared" si="200"/>
        <v>-11503.166666666668</v>
      </c>
      <c r="CH52" s="85">
        <f t="shared" si="168"/>
        <v>-4.0902572004266924</v>
      </c>
    </row>
    <row r="53" spans="2:87" x14ac:dyDescent="0.2">
      <c r="B53" s="121"/>
      <c r="C53" s="78">
        <v>22831</v>
      </c>
      <c r="D53" s="86" t="s">
        <v>50</v>
      </c>
      <c r="E53" s="36" t="s">
        <v>44</v>
      </c>
      <c r="F53" s="80">
        <f>F19+F27+F34</f>
        <v>136.24</v>
      </c>
      <c r="G53" s="81">
        <v>0</v>
      </c>
      <c r="H53" s="82">
        <f>H19+H27+H34</f>
        <v>111</v>
      </c>
      <c r="I53" s="83">
        <f t="shared" ref="I53:J56" si="201">I19+I27+I34</f>
        <v>67</v>
      </c>
      <c r="J53" s="84">
        <f t="shared" si="201"/>
        <v>93</v>
      </c>
      <c r="K53" s="85">
        <f t="shared" si="170"/>
        <v>0.46268656716417911</v>
      </c>
      <c r="L53" s="81">
        <f t="shared" ref="L53:O56" si="202">L19+L27+L34</f>
        <v>0</v>
      </c>
      <c r="M53" s="82">
        <f>M19+M27+M34</f>
        <v>0</v>
      </c>
      <c r="N53" s="83">
        <f t="shared" ref="N53:O53" si="203">N19+N27+N34</f>
        <v>229.16</v>
      </c>
      <c r="O53" s="84">
        <f t="shared" si="203"/>
        <v>-136.16</v>
      </c>
      <c r="P53" s="85">
        <f t="shared" si="126"/>
        <v>-0.19805667073951241</v>
      </c>
      <c r="Q53" s="81">
        <f t="shared" ref="Q53:T56" si="204">Q19+Q27+Q34</f>
        <v>440</v>
      </c>
      <c r="R53" s="82">
        <f>R19+R27+R34</f>
        <v>0</v>
      </c>
      <c r="S53" s="83">
        <f t="shared" ref="S53:T53" si="205">S19+S27+S34</f>
        <v>229.16</v>
      </c>
      <c r="T53" s="84">
        <f t="shared" si="205"/>
        <v>-365.32</v>
      </c>
      <c r="U53" s="85">
        <f t="shared" si="129"/>
        <v>-0.53139000407284576</v>
      </c>
      <c r="V53" s="81">
        <f t="shared" ref="V53:Y56" si="206">V19+V27+V34</f>
        <v>22</v>
      </c>
      <c r="W53" s="82">
        <f>W19+W27+W34</f>
        <v>440</v>
      </c>
      <c r="X53" s="83">
        <f t="shared" ref="X53:Y53" si="207">X19+X27+X34</f>
        <v>229.16</v>
      </c>
      <c r="Y53" s="84">
        <f t="shared" si="207"/>
        <v>-154.47999999999999</v>
      </c>
      <c r="Z53" s="85">
        <f t="shared" si="132"/>
        <v>-0.22470471868272529</v>
      </c>
      <c r="AA53" s="81">
        <f t="shared" ref="AA53:AD56" si="208">AA19+AA27+AA34</f>
        <v>22</v>
      </c>
      <c r="AB53" s="82">
        <f>AB19+AB27+AB34</f>
        <v>0</v>
      </c>
      <c r="AC53" s="83">
        <f t="shared" ref="AC53:AD53" si="209">AC19+AC27+AC34</f>
        <v>229.16</v>
      </c>
      <c r="AD53" s="84">
        <f t="shared" si="209"/>
        <v>-383.64</v>
      </c>
      <c r="AE53" s="85">
        <f t="shared" si="135"/>
        <v>-0.55803805201605861</v>
      </c>
      <c r="AF53" s="81">
        <f t="shared" ref="AF53:AI56" si="210">AF19+AF27+AF34</f>
        <v>22</v>
      </c>
      <c r="AG53" s="82">
        <f>AG19+AG27+AG34</f>
        <v>0</v>
      </c>
      <c r="AH53" s="83">
        <f t="shared" ref="AH53:AI53" si="211">AH19+AH27+AH34</f>
        <v>229.16</v>
      </c>
      <c r="AI53" s="84">
        <f t="shared" si="211"/>
        <v>-612.79999999999995</v>
      </c>
      <c r="AJ53" s="85">
        <f t="shared" si="138"/>
        <v>-0.89137138534939186</v>
      </c>
      <c r="AK53" s="81">
        <f t="shared" ref="AK53:AN56" si="212">AK19+AK27+AK34</f>
        <v>22</v>
      </c>
      <c r="AL53" s="82">
        <f>AL19+AL27+AL34</f>
        <v>0</v>
      </c>
      <c r="AM53" s="83">
        <f t="shared" ref="AM53:AN53" si="213">AM19+AM27+AM34</f>
        <v>229.16</v>
      </c>
      <c r="AN53" s="84">
        <f t="shared" si="213"/>
        <v>-841.95999999999992</v>
      </c>
      <c r="AO53" s="85">
        <f t="shared" si="141"/>
        <v>-1.2247047186827251</v>
      </c>
      <c r="AP53" s="81">
        <f t="shared" ref="AP53:AS56" si="214">AP19+AP27+AP34</f>
        <v>22</v>
      </c>
      <c r="AQ53" s="82">
        <f>AQ19+AQ27+AQ34</f>
        <v>0</v>
      </c>
      <c r="AR53" s="83">
        <f t="shared" ref="AR53:AS53" si="215">AR19+AR27+AR34</f>
        <v>229.16</v>
      </c>
      <c r="AS53" s="84">
        <f t="shared" si="215"/>
        <v>-1071.1199999999999</v>
      </c>
      <c r="AT53" s="85">
        <f t="shared" si="144"/>
        <v>-1.5580380520160584</v>
      </c>
      <c r="AU53" s="81">
        <f t="shared" ref="AU53:AX56" si="216">AU19+AU27+AU34</f>
        <v>22</v>
      </c>
      <c r="AV53" s="82">
        <f>AV19+AV27+AV34</f>
        <v>0</v>
      </c>
      <c r="AW53" s="83">
        <f t="shared" ref="AW53:AX53" si="217">AW19+AW27+AW34</f>
        <v>229.16</v>
      </c>
      <c r="AX53" s="84">
        <f t="shared" si="217"/>
        <v>-1300.2799999999997</v>
      </c>
      <c r="AY53" s="85">
        <f t="shared" si="147"/>
        <v>-1.8913713853493916</v>
      </c>
      <c r="AZ53" s="81">
        <f t="shared" ref="AZ53:BC56" si="218">AZ19+AZ27+AZ34</f>
        <v>22</v>
      </c>
      <c r="BA53" s="82">
        <f>BA19+BA27+BA34</f>
        <v>0</v>
      </c>
      <c r="BB53" s="83">
        <f t="shared" ref="BB53:BC53" si="219">BB19+BB27+BB34</f>
        <v>229.16</v>
      </c>
      <c r="BC53" s="84">
        <f t="shared" si="219"/>
        <v>-1529.4399999999998</v>
      </c>
      <c r="BD53" s="85">
        <f t="shared" si="150"/>
        <v>-2.2247047186827249</v>
      </c>
      <c r="BE53" s="81">
        <f t="shared" ref="BE53:BH56" si="220">BE19+BE27+BE34</f>
        <v>22</v>
      </c>
      <c r="BF53" s="82">
        <f>BF19+BF27+BF34</f>
        <v>0</v>
      </c>
      <c r="BG53" s="83">
        <f t="shared" ref="BG53:BH53" si="221">BG19+BG27+BG34</f>
        <v>229.16</v>
      </c>
      <c r="BH53" s="84">
        <f t="shared" si="221"/>
        <v>-1758.6</v>
      </c>
      <c r="BI53" s="85">
        <f t="shared" si="153"/>
        <v>-2.5580380520160584</v>
      </c>
      <c r="BJ53" s="81">
        <f t="shared" ref="BJ53:BM56" si="222">BJ19+BJ27+BJ34</f>
        <v>22</v>
      </c>
      <c r="BK53" s="82">
        <f>BK19+BK27+BK34</f>
        <v>0</v>
      </c>
      <c r="BL53" s="83">
        <f t="shared" ref="BL53:BM53" si="223">BL19+BL27+BL34</f>
        <v>229.16</v>
      </c>
      <c r="BM53" s="84">
        <f t="shared" si="223"/>
        <v>-1987.76</v>
      </c>
      <c r="BN53" s="85">
        <f t="shared" si="156"/>
        <v>-2.8913713853493919</v>
      </c>
      <c r="BO53" s="81">
        <f t="shared" ref="BO53:BR56" si="224">BO19+BO27+BO34</f>
        <v>22</v>
      </c>
      <c r="BP53" s="82">
        <f>BP19+BP27+BP34</f>
        <v>0</v>
      </c>
      <c r="BQ53" s="83">
        <f t="shared" ref="BQ53:BR53" si="225">BQ19+BQ27+BQ34</f>
        <v>229.16</v>
      </c>
      <c r="BR53" s="84">
        <f t="shared" si="225"/>
        <v>-2216.92</v>
      </c>
      <c r="BS53" s="85">
        <f t="shared" si="159"/>
        <v>-3.2247047186827253</v>
      </c>
      <c r="BT53" s="81">
        <f t="shared" ref="BT53:BW56" si="226">BT19+BT27+BT34</f>
        <v>22</v>
      </c>
      <c r="BU53" s="82">
        <f>BU19+BU27+BU34</f>
        <v>0</v>
      </c>
      <c r="BV53" s="83">
        <f t="shared" ref="BV53:BW53" si="227">BV19+BV27+BV34</f>
        <v>229.16</v>
      </c>
      <c r="BW53" s="84">
        <f t="shared" si="227"/>
        <v>-2446.08</v>
      </c>
      <c r="BX53" s="85">
        <f t="shared" si="162"/>
        <v>-3.5580380520160584</v>
      </c>
      <c r="BY53" s="81">
        <f t="shared" ref="BY53:CB56" si="228">BY19+BY27+BY34</f>
        <v>22</v>
      </c>
      <c r="BZ53" s="82">
        <f>BZ19+BZ27+BZ34</f>
        <v>0</v>
      </c>
      <c r="CA53" s="83">
        <f t="shared" ref="CA53:CB53" si="229">CA19+CA27+CA34</f>
        <v>229.16</v>
      </c>
      <c r="CB53" s="84">
        <f t="shared" si="229"/>
        <v>-2675.2400000000002</v>
      </c>
      <c r="CC53" s="85">
        <f t="shared" si="165"/>
        <v>-3.8913713853493923</v>
      </c>
      <c r="CD53" s="81">
        <f t="shared" ref="CD53:CG56" si="230">CD19+CD27+CD34</f>
        <v>0</v>
      </c>
      <c r="CE53" s="82">
        <f>CE19+CE27+CE34</f>
        <v>0</v>
      </c>
      <c r="CF53" s="83">
        <f t="shared" ref="CF53:CG53" si="231">CF19+CF27+CF34</f>
        <v>229.16</v>
      </c>
      <c r="CG53" s="84">
        <f t="shared" si="231"/>
        <v>-2904.4000000000005</v>
      </c>
      <c r="CH53" s="85">
        <f t="shared" si="168"/>
        <v>-4.2247047186827258</v>
      </c>
    </row>
    <row r="54" spans="2:87" x14ac:dyDescent="0.2">
      <c r="B54" s="121"/>
      <c r="C54" s="78">
        <v>41348</v>
      </c>
      <c r="D54" s="86" t="s">
        <v>51</v>
      </c>
      <c r="E54" s="36" t="s">
        <v>44</v>
      </c>
      <c r="F54" s="80">
        <f>F20+F28+F35</f>
        <v>189.22</v>
      </c>
      <c r="G54" s="81">
        <v>64</v>
      </c>
      <c r="H54" s="82">
        <f t="shared" ref="H54:H56" si="232">H20+H28+H35</f>
        <v>306</v>
      </c>
      <c r="I54" s="83">
        <f t="shared" si="201"/>
        <v>67</v>
      </c>
      <c r="J54" s="84">
        <f t="shared" si="201"/>
        <v>392.22</v>
      </c>
      <c r="K54" s="85">
        <f t="shared" si="170"/>
        <v>1.9513432835820896</v>
      </c>
      <c r="L54" s="81">
        <f t="shared" si="202"/>
        <v>0</v>
      </c>
      <c r="M54" s="82">
        <f t="shared" si="202"/>
        <v>0</v>
      </c>
      <c r="N54" s="83">
        <f t="shared" si="202"/>
        <v>105.5</v>
      </c>
      <c r="O54" s="84">
        <f t="shared" si="202"/>
        <v>286.72000000000003</v>
      </c>
      <c r="P54" s="85">
        <f t="shared" si="126"/>
        <v>0.90590837282780423</v>
      </c>
      <c r="Q54" s="81">
        <f t="shared" si="204"/>
        <v>212</v>
      </c>
      <c r="R54" s="82">
        <f t="shared" si="204"/>
        <v>0</v>
      </c>
      <c r="S54" s="83">
        <f t="shared" si="204"/>
        <v>105.5</v>
      </c>
      <c r="T54" s="84">
        <f t="shared" si="204"/>
        <v>181.22000000000003</v>
      </c>
      <c r="U54" s="85">
        <f t="shared" si="129"/>
        <v>0.57257503949447086</v>
      </c>
      <c r="V54" s="81">
        <f t="shared" si="206"/>
        <v>12</v>
      </c>
      <c r="W54" s="82">
        <f t="shared" si="206"/>
        <v>212</v>
      </c>
      <c r="X54" s="83">
        <f t="shared" si="206"/>
        <v>105.5</v>
      </c>
      <c r="Y54" s="84">
        <f t="shared" si="206"/>
        <v>287.72000000000003</v>
      </c>
      <c r="Z54" s="85">
        <f t="shared" si="132"/>
        <v>0.90906793048973156</v>
      </c>
      <c r="AA54" s="81">
        <f t="shared" si="208"/>
        <v>12</v>
      </c>
      <c r="AB54" s="82">
        <f t="shared" si="208"/>
        <v>0</v>
      </c>
      <c r="AC54" s="83">
        <f t="shared" si="208"/>
        <v>105.5</v>
      </c>
      <c r="AD54" s="84">
        <f t="shared" si="208"/>
        <v>182.22000000000003</v>
      </c>
      <c r="AE54" s="85">
        <f t="shared" si="135"/>
        <v>0.57573459715639819</v>
      </c>
      <c r="AF54" s="81">
        <f t="shared" si="210"/>
        <v>12</v>
      </c>
      <c r="AG54" s="82">
        <f t="shared" si="210"/>
        <v>0</v>
      </c>
      <c r="AH54" s="83">
        <f t="shared" si="210"/>
        <v>105.5</v>
      </c>
      <c r="AI54" s="84">
        <f t="shared" si="210"/>
        <v>76.720000000000027</v>
      </c>
      <c r="AJ54" s="85">
        <f t="shared" si="138"/>
        <v>0.24240126382306484</v>
      </c>
      <c r="AK54" s="81">
        <f t="shared" si="212"/>
        <v>12</v>
      </c>
      <c r="AL54" s="82">
        <f t="shared" si="212"/>
        <v>0</v>
      </c>
      <c r="AM54" s="83">
        <f t="shared" si="212"/>
        <v>105.5</v>
      </c>
      <c r="AN54" s="84">
        <f t="shared" si="212"/>
        <v>-28.779999999999973</v>
      </c>
      <c r="AO54" s="85">
        <f t="shared" si="141"/>
        <v>-9.0932069510268471E-2</v>
      </c>
      <c r="AP54" s="81">
        <f t="shared" si="214"/>
        <v>12</v>
      </c>
      <c r="AQ54" s="82">
        <f t="shared" si="214"/>
        <v>0</v>
      </c>
      <c r="AR54" s="83">
        <f t="shared" si="214"/>
        <v>105.5</v>
      </c>
      <c r="AS54" s="84">
        <f t="shared" si="214"/>
        <v>-134.27999999999997</v>
      </c>
      <c r="AT54" s="85">
        <f t="shared" si="144"/>
        <v>-0.42426540284360181</v>
      </c>
      <c r="AU54" s="81">
        <f t="shared" si="216"/>
        <v>12</v>
      </c>
      <c r="AV54" s="82">
        <f t="shared" si="216"/>
        <v>0</v>
      </c>
      <c r="AW54" s="83">
        <f t="shared" si="216"/>
        <v>105.5</v>
      </c>
      <c r="AX54" s="84">
        <f t="shared" si="216"/>
        <v>-239.77999999999997</v>
      </c>
      <c r="AY54" s="85">
        <f t="shared" si="147"/>
        <v>-0.75759873617693518</v>
      </c>
      <c r="AZ54" s="81">
        <f t="shared" si="218"/>
        <v>12</v>
      </c>
      <c r="BA54" s="82">
        <f t="shared" si="218"/>
        <v>0</v>
      </c>
      <c r="BB54" s="83">
        <f t="shared" si="218"/>
        <v>105.5</v>
      </c>
      <c r="BC54" s="84">
        <f t="shared" si="218"/>
        <v>-345.28</v>
      </c>
      <c r="BD54" s="85">
        <f t="shared" si="150"/>
        <v>-1.0909320695102684</v>
      </c>
      <c r="BE54" s="81">
        <f t="shared" si="220"/>
        <v>12</v>
      </c>
      <c r="BF54" s="82">
        <f t="shared" si="220"/>
        <v>0</v>
      </c>
      <c r="BG54" s="83">
        <f t="shared" si="220"/>
        <v>105.5</v>
      </c>
      <c r="BH54" s="84">
        <f t="shared" si="220"/>
        <v>-450.78</v>
      </c>
      <c r="BI54" s="85">
        <f t="shared" si="153"/>
        <v>-1.4242654028436017</v>
      </c>
      <c r="BJ54" s="81">
        <f t="shared" si="222"/>
        <v>12</v>
      </c>
      <c r="BK54" s="82">
        <f t="shared" si="222"/>
        <v>0</v>
      </c>
      <c r="BL54" s="83">
        <f t="shared" si="222"/>
        <v>105.5</v>
      </c>
      <c r="BM54" s="84">
        <f t="shared" si="222"/>
        <v>-556.28</v>
      </c>
      <c r="BN54" s="85">
        <f t="shared" si="156"/>
        <v>-1.7575987361769352</v>
      </c>
      <c r="BO54" s="81">
        <f t="shared" si="224"/>
        <v>12</v>
      </c>
      <c r="BP54" s="82">
        <f t="shared" si="224"/>
        <v>0</v>
      </c>
      <c r="BQ54" s="83">
        <f t="shared" si="224"/>
        <v>105.5</v>
      </c>
      <c r="BR54" s="84">
        <f t="shared" si="224"/>
        <v>-661.78</v>
      </c>
      <c r="BS54" s="85">
        <f t="shared" si="159"/>
        <v>-2.0909320695102687</v>
      </c>
      <c r="BT54" s="81">
        <f t="shared" si="226"/>
        <v>12</v>
      </c>
      <c r="BU54" s="82">
        <f t="shared" si="226"/>
        <v>0</v>
      </c>
      <c r="BV54" s="83">
        <f t="shared" si="226"/>
        <v>105.5</v>
      </c>
      <c r="BW54" s="84">
        <f t="shared" si="226"/>
        <v>-767.28</v>
      </c>
      <c r="BX54" s="85">
        <f t="shared" si="162"/>
        <v>-2.4242654028436017</v>
      </c>
      <c r="BY54" s="81">
        <f t="shared" si="228"/>
        <v>12</v>
      </c>
      <c r="BZ54" s="82">
        <f t="shared" si="228"/>
        <v>0</v>
      </c>
      <c r="CA54" s="83">
        <f t="shared" si="228"/>
        <v>105.5</v>
      </c>
      <c r="CB54" s="84">
        <f t="shared" si="228"/>
        <v>-872.78</v>
      </c>
      <c r="CC54" s="85">
        <f t="shared" si="165"/>
        <v>-2.7575987361769352</v>
      </c>
      <c r="CD54" s="81">
        <f t="shared" si="230"/>
        <v>0</v>
      </c>
      <c r="CE54" s="82">
        <f t="shared" si="230"/>
        <v>0</v>
      </c>
      <c r="CF54" s="83">
        <f t="shared" si="230"/>
        <v>105.5</v>
      </c>
      <c r="CG54" s="84">
        <f t="shared" si="230"/>
        <v>-978.28</v>
      </c>
      <c r="CH54" s="85">
        <f t="shared" si="168"/>
        <v>-3.0909320695102687</v>
      </c>
    </row>
    <row r="55" spans="2:87" x14ac:dyDescent="0.2">
      <c r="B55" s="121"/>
      <c r="C55" s="78">
        <v>41349</v>
      </c>
      <c r="D55" s="86" t="s">
        <v>52</v>
      </c>
      <c r="E55" s="36" t="s">
        <v>44</v>
      </c>
      <c r="F55" s="80">
        <f>F21+F29+F36</f>
        <v>135.92000000000002</v>
      </c>
      <c r="G55" s="81">
        <v>32</v>
      </c>
      <c r="H55" s="82">
        <f t="shared" si="232"/>
        <v>210</v>
      </c>
      <c r="I55" s="83">
        <f t="shared" si="201"/>
        <v>67</v>
      </c>
      <c r="J55" s="84">
        <f t="shared" si="201"/>
        <v>73</v>
      </c>
      <c r="K55" s="85">
        <f t="shared" si="170"/>
        <v>0.36318407960199006</v>
      </c>
      <c r="L55" s="81">
        <f t="shared" si="202"/>
        <v>0</v>
      </c>
      <c r="M55" s="82">
        <f t="shared" si="202"/>
        <v>0</v>
      </c>
      <c r="N55" s="83">
        <f t="shared" si="202"/>
        <v>102</v>
      </c>
      <c r="O55" s="84">
        <f t="shared" si="202"/>
        <v>-29</v>
      </c>
      <c r="P55" s="85">
        <f t="shared" si="126"/>
        <v>-9.4771241830065356E-2</v>
      </c>
      <c r="Q55" s="81">
        <f t="shared" si="204"/>
        <v>120</v>
      </c>
      <c r="R55" s="82">
        <f t="shared" si="204"/>
        <v>0</v>
      </c>
      <c r="S55" s="83">
        <f t="shared" si="204"/>
        <v>102</v>
      </c>
      <c r="T55" s="84">
        <f t="shared" si="204"/>
        <v>-131</v>
      </c>
      <c r="U55" s="85">
        <f t="shared" si="129"/>
        <v>-0.42810457516339867</v>
      </c>
      <c r="V55" s="81">
        <f t="shared" si="206"/>
        <v>0</v>
      </c>
      <c r="W55" s="82">
        <f t="shared" si="206"/>
        <v>200</v>
      </c>
      <c r="X55" s="83">
        <f t="shared" si="206"/>
        <v>102</v>
      </c>
      <c r="Y55" s="84">
        <f t="shared" si="206"/>
        <v>-33</v>
      </c>
      <c r="Z55" s="85">
        <f t="shared" si="132"/>
        <v>-0.10784313725490197</v>
      </c>
      <c r="AA55" s="81">
        <f t="shared" si="208"/>
        <v>0</v>
      </c>
      <c r="AB55" s="82">
        <f t="shared" si="208"/>
        <v>0</v>
      </c>
      <c r="AC55" s="83">
        <f t="shared" si="208"/>
        <v>102</v>
      </c>
      <c r="AD55" s="84">
        <f t="shared" si="208"/>
        <v>-135</v>
      </c>
      <c r="AE55" s="85">
        <f t="shared" si="135"/>
        <v>-0.44117647058823528</v>
      </c>
      <c r="AF55" s="81">
        <f t="shared" si="210"/>
        <v>0</v>
      </c>
      <c r="AG55" s="82">
        <f t="shared" si="210"/>
        <v>0</v>
      </c>
      <c r="AH55" s="83">
        <f t="shared" si="210"/>
        <v>102</v>
      </c>
      <c r="AI55" s="84">
        <f t="shared" si="210"/>
        <v>-237</v>
      </c>
      <c r="AJ55" s="85">
        <f t="shared" si="138"/>
        <v>-0.77450980392156865</v>
      </c>
      <c r="AK55" s="81">
        <f t="shared" si="212"/>
        <v>0</v>
      </c>
      <c r="AL55" s="82">
        <f t="shared" si="212"/>
        <v>0</v>
      </c>
      <c r="AM55" s="83">
        <f t="shared" si="212"/>
        <v>102</v>
      </c>
      <c r="AN55" s="84">
        <f t="shared" si="212"/>
        <v>-339</v>
      </c>
      <c r="AO55" s="85">
        <f t="shared" si="141"/>
        <v>-1.107843137254902</v>
      </c>
      <c r="AP55" s="81">
        <f t="shared" si="214"/>
        <v>0</v>
      </c>
      <c r="AQ55" s="82">
        <f t="shared" si="214"/>
        <v>0</v>
      </c>
      <c r="AR55" s="83">
        <f t="shared" si="214"/>
        <v>102</v>
      </c>
      <c r="AS55" s="84">
        <f t="shared" si="214"/>
        <v>-441</v>
      </c>
      <c r="AT55" s="85">
        <f t="shared" si="144"/>
        <v>-1.4411764705882353</v>
      </c>
      <c r="AU55" s="81">
        <f t="shared" si="216"/>
        <v>0</v>
      </c>
      <c r="AV55" s="82">
        <f t="shared" si="216"/>
        <v>0</v>
      </c>
      <c r="AW55" s="83">
        <f t="shared" si="216"/>
        <v>102</v>
      </c>
      <c r="AX55" s="84">
        <f t="shared" si="216"/>
        <v>-543</v>
      </c>
      <c r="AY55" s="85">
        <f t="shared" si="147"/>
        <v>-1.7745098039215685</v>
      </c>
      <c r="AZ55" s="81">
        <f t="shared" si="218"/>
        <v>0</v>
      </c>
      <c r="BA55" s="82">
        <f t="shared" si="218"/>
        <v>0</v>
      </c>
      <c r="BB55" s="83">
        <f t="shared" si="218"/>
        <v>102</v>
      </c>
      <c r="BC55" s="84">
        <f t="shared" si="218"/>
        <v>-645</v>
      </c>
      <c r="BD55" s="85">
        <f t="shared" si="150"/>
        <v>-2.107843137254902</v>
      </c>
      <c r="BE55" s="81">
        <f t="shared" si="220"/>
        <v>0</v>
      </c>
      <c r="BF55" s="82">
        <f t="shared" si="220"/>
        <v>0</v>
      </c>
      <c r="BG55" s="83">
        <f t="shared" si="220"/>
        <v>102</v>
      </c>
      <c r="BH55" s="84">
        <f t="shared" si="220"/>
        <v>-747</v>
      </c>
      <c r="BI55" s="85">
        <f t="shared" si="153"/>
        <v>-2.4411764705882355</v>
      </c>
      <c r="BJ55" s="81">
        <f t="shared" si="222"/>
        <v>0</v>
      </c>
      <c r="BK55" s="82">
        <f t="shared" si="222"/>
        <v>0</v>
      </c>
      <c r="BL55" s="83">
        <f t="shared" si="222"/>
        <v>102</v>
      </c>
      <c r="BM55" s="84">
        <f t="shared" si="222"/>
        <v>-849</v>
      </c>
      <c r="BN55" s="85">
        <f t="shared" si="156"/>
        <v>-2.7745098039215685</v>
      </c>
      <c r="BO55" s="81">
        <f t="shared" si="224"/>
        <v>0</v>
      </c>
      <c r="BP55" s="82">
        <f t="shared" si="224"/>
        <v>0</v>
      </c>
      <c r="BQ55" s="83">
        <f t="shared" si="224"/>
        <v>102</v>
      </c>
      <c r="BR55" s="84">
        <f t="shared" si="224"/>
        <v>-951</v>
      </c>
      <c r="BS55" s="85">
        <f t="shared" si="159"/>
        <v>-3.107843137254902</v>
      </c>
      <c r="BT55" s="81">
        <f t="shared" si="226"/>
        <v>0</v>
      </c>
      <c r="BU55" s="82">
        <f t="shared" si="226"/>
        <v>0</v>
      </c>
      <c r="BV55" s="83">
        <f t="shared" si="226"/>
        <v>102</v>
      </c>
      <c r="BW55" s="84">
        <f t="shared" si="226"/>
        <v>-1053</v>
      </c>
      <c r="BX55" s="85">
        <f t="shared" si="162"/>
        <v>-3.4411764705882355</v>
      </c>
      <c r="BY55" s="81">
        <f t="shared" si="228"/>
        <v>0</v>
      </c>
      <c r="BZ55" s="82">
        <f t="shared" si="228"/>
        <v>0</v>
      </c>
      <c r="CA55" s="83">
        <f t="shared" si="228"/>
        <v>102</v>
      </c>
      <c r="CB55" s="84">
        <f t="shared" si="228"/>
        <v>-1155</v>
      </c>
      <c r="CC55" s="85">
        <f t="shared" si="165"/>
        <v>-3.7745098039215685</v>
      </c>
      <c r="CD55" s="81">
        <f t="shared" si="230"/>
        <v>0</v>
      </c>
      <c r="CE55" s="82">
        <f t="shared" si="230"/>
        <v>0</v>
      </c>
      <c r="CF55" s="83">
        <f t="shared" si="230"/>
        <v>102</v>
      </c>
      <c r="CG55" s="84">
        <f t="shared" si="230"/>
        <v>-1257</v>
      </c>
      <c r="CH55" s="85">
        <f t="shared" si="168"/>
        <v>-4.1078431372549016</v>
      </c>
    </row>
    <row r="56" spans="2:87" x14ac:dyDescent="0.2">
      <c r="B56" s="121"/>
      <c r="C56" s="78">
        <v>41350</v>
      </c>
      <c r="D56" s="86" t="s">
        <v>53</v>
      </c>
      <c r="E56" s="36" t="s">
        <v>44</v>
      </c>
      <c r="F56" s="80">
        <f>F22+F30+F37</f>
        <v>181.6</v>
      </c>
      <c r="G56" s="81">
        <v>0</v>
      </c>
      <c r="H56" s="82">
        <f t="shared" si="232"/>
        <v>231</v>
      </c>
      <c r="I56" s="83">
        <f t="shared" si="201"/>
        <v>72.400000000000006</v>
      </c>
      <c r="J56" s="84">
        <f t="shared" si="201"/>
        <v>189.2</v>
      </c>
      <c r="K56" s="85">
        <f t="shared" si="170"/>
        <v>0.87108655616942898</v>
      </c>
      <c r="L56" s="81">
        <f t="shared" si="202"/>
        <v>0</v>
      </c>
      <c r="M56" s="82">
        <f t="shared" si="202"/>
        <v>0</v>
      </c>
      <c r="N56" s="83">
        <f t="shared" si="202"/>
        <v>106</v>
      </c>
      <c r="O56" s="84">
        <f t="shared" si="202"/>
        <v>83.199999999999989</v>
      </c>
      <c r="P56" s="85">
        <f t="shared" si="126"/>
        <v>0.26163522012578611</v>
      </c>
      <c r="Q56" s="81">
        <f t="shared" si="204"/>
        <v>200</v>
      </c>
      <c r="R56" s="82">
        <f t="shared" si="204"/>
        <v>0</v>
      </c>
      <c r="S56" s="83">
        <f t="shared" si="204"/>
        <v>106</v>
      </c>
      <c r="T56" s="84">
        <f t="shared" si="204"/>
        <v>-22.800000000000011</v>
      </c>
      <c r="U56" s="85">
        <f t="shared" si="129"/>
        <v>-7.1698113207547209E-2</v>
      </c>
      <c r="V56" s="81">
        <f t="shared" si="206"/>
        <v>46</v>
      </c>
      <c r="W56" s="82">
        <f t="shared" si="206"/>
        <v>200</v>
      </c>
      <c r="X56" s="83">
        <f t="shared" si="206"/>
        <v>106</v>
      </c>
      <c r="Y56" s="84">
        <f t="shared" si="206"/>
        <v>71.199999999999989</v>
      </c>
      <c r="Z56" s="85">
        <f t="shared" si="132"/>
        <v>0.22389937106918237</v>
      </c>
      <c r="AA56" s="81">
        <f t="shared" si="208"/>
        <v>46</v>
      </c>
      <c r="AB56" s="82">
        <f t="shared" si="208"/>
        <v>0</v>
      </c>
      <c r="AC56" s="83">
        <f t="shared" si="208"/>
        <v>106</v>
      </c>
      <c r="AD56" s="84">
        <f t="shared" si="208"/>
        <v>-34.800000000000011</v>
      </c>
      <c r="AE56" s="85">
        <f t="shared" si="135"/>
        <v>-0.10943396226415097</v>
      </c>
      <c r="AF56" s="81">
        <f t="shared" si="210"/>
        <v>46</v>
      </c>
      <c r="AG56" s="82">
        <f t="shared" si="210"/>
        <v>0</v>
      </c>
      <c r="AH56" s="83">
        <f t="shared" si="210"/>
        <v>106</v>
      </c>
      <c r="AI56" s="84">
        <f t="shared" si="210"/>
        <v>-140.80000000000001</v>
      </c>
      <c r="AJ56" s="85">
        <f t="shared" si="138"/>
        <v>-0.44276729559748429</v>
      </c>
      <c r="AK56" s="81">
        <f t="shared" si="212"/>
        <v>46</v>
      </c>
      <c r="AL56" s="82">
        <f t="shared" si="212"/>
        <v>0</v>
      </c>
      <c r="AM56" s="83">
        <f t="shared" si="212"/>
        <v>106</v>
      </c>
      <c r="AN56" s="84">
        <f t="shared" si="212"/>
        <v>-246.8</v>
      </c>
      <c r="AO56" s="85">
        <f t="shared" si="141"/>
        <v>-0.77610062893081766</v>
      </c>
      <c r="AP56" s="81">
        <f t="shared" si="214"/>
        <v>46</v>
      </c>
      <c r="AQ56" s="82">
        <f t="shared" si="214"/>
        <v>0</v>
      </c>
      <c r="AR56" s="83">
        <f t="shared" si="214"/>
        <v>106</v>
      </c>
      <c r="AS56" s="84">
        <f t="shared" si="214"/>
        <v>-352.8</v>
      </c>
      <c r="AT56" s="85">
        <f t="shared" si="144"/>
        <v>-1.1094339622641509</v>
      </c>
      <c r="AU56" s="81">
        <f t="shared" si="216"/>
        <v>46</v>
      </c>
      <c r="AV56" s="82">
        <f t="shared" si="216"/>
        <v>0</v>
      </c>
      <c r="AW56" s="83">
        <f t="shared" si="216"/>
        <v>106</v>
      </c>
      <c r="AX56" s="84">
        <f t="shared" si="216"/>
        <v>-458.8</v>
      </c>
      <c r="AY56" s="85">
        <f t="shared" si="147"/>
        <v>-1.4427672955974844</v>
      </c>
      <c r="AZ56" s="81">
        <f t="shared" si="218"/>
        <v>46</v>
      </c>
      <c r="BA56" s="82">
        <f t="shared" si="218"/>
        <v>0</v>
      </c>
      <c r="BB56" s="83">
        <f t="shared" si="218"/>
        <v>106</v>
      </c>
      <c r="BC56" s="84">
        <f t="shared" si="218"/>
        <v>-564.79999999999995</v>
      </c>
      <c r="BD56" s="85">
        <f t="shared" si="150"/>
        <v>-1.7761006289308174</v>
      </c>
      <c r="BE56" s="81">
        <f t="shared" si="220"/>
        <v>46</v>
      </c>
      <c r="BF56" s="82">
        <f t="shared" si="220"/>
        <v>0</v>
      </c>
      <c r="BG56" s="83">
        <f t="shared" si="220"/>
        <v>106</v>
      </c>
      <c r="BH56" s="84">
        <f t="shared" si="220"/>
        <v>-670.8</v>
      </c>
      <c r="BI56" s="85">
        <f t="shared" si="153"/>
        <v>-2.1094339622641507</v>
      </c>
      <c r="BJ56" s="81">
        <f t="shared" si="222"/>
        <v>46</v>
      </c>
      <c r="BK56" s="82">
        <f t="shared" si="222"/>
        <v>0</v>
      </c>
      <c r="BL56" s="83">
        <f t="shared" si="222"/>
        <v>106</v>
      </c>
      <c r="BM56" s="84">
        <f t="shared" si="222"/>
        <v>-776.8</v>
      </c>
      <c r="BN56" s="85">
        <f t="shared" si="156"/>
        <v>-2.4427672955974842</v>
      </c>
      <c r="BO56" s="81">
        <f t="shared" si="224"/>
        <v>46</v>
      </c>
      <c r="BP56" s="82">
        <f t="shared" si="224"/>
        <v>0</v>
      </c>
      <c r="BQ56" s="83">
        <f t="shared" si="224"/>
        <v>106</v>
      </c>
      <c r="BR56" s="84">
        <f t="shared" si="224"/>
        <v>-882.8</v>
      </c>
      <c r="BS56" s="85">
        <f t="shared" si="159"/>
        <v>-2.7761006289308177</v>
      </c>
      <c r="BT56" s="81">
        <f t="shared" si="226"/>
        <v>46</v>
      </c>
      <c r="BU56" s="82">
        <f t="shared" si="226"/>
        <v>0</v>
      </c>
      <c r="BV56" s="83">
        <f t="shared" si="226"/>
        <v>106</v>
      </c>
      <c r="BW56" s="84">
        <f t="shared" si="226"/>
        <v>-988.8</v>
      </c>
      <c r="BX56" s="85">
        <f t="shared" si="162"/>
        <v>-3.1094339622641507</v>
      </c>
      <c r="BY56" s="81">
        <f t="shared" si="228"/>
        <v>46</v>
      </c>
      <c r="BZ56" s="82">
        <f t="shared" si="228"/>
        <v>0</v>
      </c>
      <c r="CA56" s="83">
        <f t="shared" si="228"/>
        <v>106</v>
      </c>
      <c r="CB56" s="84">
        <f t="shared" si="228"/>
        <v>-1094.8</v>
      </c>
      <c r="CC56" s="85">
        <f t="shared" si="165"/>
        <v>-3.4427672955974842</v>
      </c>
      <c r="CD56" s="81">
        <f t="shared" si="230"/>
        <v>0</v>
      </c>
      <c r="CE56" s="82">
        <f t="shared" si="230"/>
        <v>0</v>
      </c>
      <c r="CF56" s="83">
        <f t="shared" si="230"/>
        <v>106</v>
      </c>
      <c r="CG56" s="84">
        <f t="shared" si="230"/>
        <v>-1200.8</v>
      </c>
      <c r="CH56" s="85">
        <f t="shared" si="168"/>
        <v>-3.7761006289308177</v>
      </c>
    </row>
    <row r="57" spans="2:87" x14ac:dyDescent="0.2">
      <c r="B57" s="121"/>
      <c r="C57" s="78" t="s">
        <v>45</v>
      </c>
      <c r="D57" s="86" t="s">
        <v>46</v>
      </c>
      <c r="E57" s="36" t="s">
        <v>44</v>
      </c>
      <c r="F57" s="80">
        <f>F15+F23+F31+F38+F41+F45+F48</f>
        <v>50.265000000000001</v>
      </c>
      <c r="G57" s="81">
        <v>280</v>
      </c>
      <c r="H57" s="82">
        <f>H23+H31+H38+H45+H49+H15</f>
        <v>818</v>
      </c>
      <c r="I57" s="83">
        <f t="shared" ref="I57:J57" si="233">I23+I31+I38+I45+I49+I15</f>
        <v>317.78999999999996</v>
      </c>
      <c r="J57" s="84">
        <f t="shared" si="233"/>
        <v>599.47500000000002</v>
      </c>
      <c r="K57" s="85">
        <f t="shared" si="170"/>
        <v>0.62879574561817564</v>
      </c>
      <c r="L57" s="81">
        <f t="shared" ref="L57" si="234">L23+L31+L38+L45+L49+L15</f>
        <v>0</v>
      </c>
      <c r="M57" s="82">
        <f>M23+M31+M38+M45+M49+M15</f>
        <v>0</v>
      </c>
      <c r="N57" s="83">
        <f t="shared" ref="N57:O57" si="235">N23+N31+N38+N45+N49+N15</f>
        <v>335.49</v>
      </c>
      <c r="O57" s="84">
        <f t="shared" si="235"/>
        <v>263.98500000000001</v>
      </c>
      <c r="P57" s="85">
        <f t="shared" si="126"/>
        <v>0.26228799666159947</v>
      </c>
      <c r="Q57" s="81">
        <f t="shared" ref="Q57" si="236">Q23+Q31+Q38+Q45+Q49+Q15</f>
        <v>185</v>
      </c>
      <c r="R57" s="82">
        <f>R23+R31+R38+R45+R49+R15</f>
        <v>0</v>
      </c>
      <c r="S57" s="83">
        <f t="shared" ref="S57:T57" si="237">S23+S31+S38+S45+S49+S15</f>
        <v>335.49</v>
      </c>
      <c r="T57" s="84">
        <f t="shared" si="237"/>
        <v>-71.504999999999995</v>
      </c>
      <c r="U57" s="85">
        <f t="shared" si="129"/>
        <v>-7.1045336671733877E-2</v>
      </c>
      <c r="V57" s="81">
        <f t="shared" ref="V57" si="238">V23+V31+V38+V45+V49+V15</f>
        <v>38.5</v>
      </c>
      <c r="W57" s="82">
        <f>W23+W31+W38+W45+W49+W15</f>
        <v>185</v>
      </c>
      <c r="X57" s="83">
        <f t="shared" ref="X57:Y57" si="239">X23+X31+X38+X45+X49+X15</f>
        <v>335.49</v>
      </c>
      <c r="Y57" s="84">
        <f t="shared" si="239"/>
        <v>-221.995</v>
      </c>
      <c r="Z57" s="85">
        <f t="shared" si="132"/>
        <v>-0.22056792552187349</v>
      </c>
      <c r="AA57" s="81">
        <f t="shared" ref="AA57" si="240">AA23+AA31+AA38+AA45+AA49+AA15</f>
        <v>38.5</v>
      </c>
      <c r="AB57" s="82">
        <f>AB23+AB31+AB38+AB45+AB49+AB15</f>
        <v>0</v>
      </c>
      <c r="AC57" s="83">
        <f t="shared" ref="AC57:AD57" si="241">AC23+AC31+AC38+AC45+AC49+AC15</f>
        <v>335.49</v>
      </c>
      <c r="AD57" s="84">
        <f t="shared" si="241"/>
        <v>-557.48500000000001</v>
      </c>
      <c r="AE57" s="85">
        <f t="shared" si="135"/>
        <v>-0.5539012588552068</v>
      </c>
      <c r="AF57" s="81">
        <f t="shared" ref="AF57" si="242">AF23+AF31+AF38+AF45+AF49+AF15</f>
        <v>38.5</v>
      </c>
      <c r="AG57" s="82">
        <f>AG23+AG31+AG38+AG45+AG49+AG15</f>
        <v>0</v>
      </c>
      <c r="AH57" s="83">
        <f t="shared" ref="AH57:AI57" si="243">AH23+AH31+AH38+AH45+AH49+AH15</f>
        <v>90.289999999999992</v>
      </c>
      <c r="AI57" s="84">
        <f t="shared" si="243"/>
        <v>-647.77499999999998</v>
      </c>
      <c r="AJ57" s="85">
        <f t="shared" si="138"/>
        <v>-2.3914608483774504</v>
      </c>
      <c r="AK57" s="81">
        <f t="shared" ref="AK57" si="244">AK23+AK31+AK38+AK45+AK49+AK15</f>
        <v>38.5</v>
      </c>
      <c r="AL57" s="82">
        <f>AL23+AL31+AL38+AL45+AL49+AL15</f>
        <v>0</v>
      </c>
      <c r="AM57" s="83">
        <f t="shared" ref="AM57:AN57" si="245">AM23+AM31+AM38+AM45+AM49+AM15</f>
        <v>90.289999999999992</v>
      </c>
      <c r="AN57" s="84">
        <f t="shared" si="245"/>
        <v>-738.06500000000005</v>
      </c>
      <c r="AO57" s="85">
        <f t="shared" si="141"/>
        <v>-2.7247941817107839</v>
      </c>
      <c r="AP57" s="81">
        <f t="shared" ref="AP57" si="246">AP23+AP31+AP38+AP45+AP49+AP15</f>
        <v>38.5</v>
      </c>
      <c r="AQ57" s="82">
        <f>AQ23+AQ31+AQ38+AQ45+AQ49+AQ15</f>
        <v>0</v>
      </c>
      <c r="AR57" s="83">
        <f t="shared" ref="AR57:AS57" si="247">AR23+AR31+AR38+AR45+AR49+AR15</f>
        <v>90.289999999999992</v>
      </c>
      <c r="AS57" s="84">
        <f t="shared" si="247"/>
        <v>-828.35500000000002</v>
      </c>
      <c r="AT57" s="85">
        <f t="shared" si="144"/>
        <v>-3.058127515044117</v>
      </c>
      <c r="AU57" s="81">
        <f t="shared" ref="AU57" si="248">AU23+AU31+AU38+AU45+AU49+AU15</f>
        <v>38.5</v>
      </c>
      <c r="AV57" s="82">
        <f>AV23+AV31+AV38+AV45+AV49+AV15</f>
        <v>0</v>
      </c>
      <c r="AW57" s="83">
        <f t="shared" ref="AW57:AX57" si="249">AW23+AW31+AW38+AW45+AW49+AW15</f>
        <v>90.289999999999992</v>
      </c>
      <c r="AX57" s="84">
        <f t="shared" si="249"/>
        <v>-918.64499999999998</v>
      </c>
      <c r="AY57" s="85">
        <f t="shared" si="147"/>
        <v>-3.3914608483774504</v>
      </c>
      <c r="AZ57" s="81">
        <f t="shared" ref="AZ57" si="250">AZ23+AZ31+AZ38+AZ45+AZ49+AZ15</f>
        <v>38.5</v>
      </c>
      <c r="BA57" s="82">
        <f>BA23+BA31+BA38+BA45+BA49+BA15</f>
        <v>0</v>
      </c>
      <c r="BB57" s="83">
        <f t="shared" ref="BB57:BC57" si="251">BB23+BB31+BB38+BB45+BB49+BB15</f>
        <v>90.289999999999992</v>
      </c>
      <c r="BC57" s="84">
        <f t="shared" si="251"/>
        <v>-1008.9349999999999</v>
      </c>
      <c r="BD57" s="85">
        <f t="shared" si="150"/>
        <v>-3.7247941817107835</v>
      </c>
      <c r="BE57" s="81">
        <f t="shared" ref="BE57" si="252">BE23+BE31+BE38+BE45+BE49+BE15</f>
        <v>38.5</v>
      </c>
      <c r="BF57" s="82">
        <f>BF23+BF31+BF38+BF45+BF49+BF15</f>
        <v>0</v>
      </c>
      <c r="BG57" s="83">
        <f t="shared" ref="BG57:BH57" si="253">BG23+BG31+BG38+BG45+BG49+BG15</f>
        <v>90.289999999999992</v>
      </c>
      <c r="BH57" s="84">
        <f t="shared" si="253"/>
        <v>-1099.2249999999999</v>
      </c>
      <c r="BI57" s="85">
        <f t="shared" si="153"/>
        <v>-4.0581275150441165</v>
      </c>
      <c r="BJ57" s="81">
        <f t="shared" ref="BJ57" si="254">BJ23+BJ31+BJ38+BJ45+BJ49+BJ15</f>
        <v>38.5</v>
      </c>
      <c r="BK57" s="82">
        <f>BK23+BK31+BK38+BK45+BK49+BK15</f>
        <v>0</v>
      </c>
      <c r="BL57" s="83">
        <f t="shared" ref="BL57:BM57" si="255">BL23+BL31+BL38+BL45+BL49+BL15</f>
        <v>90.289999999999992</v>
      </c>
      <c r="BM57" s="84">
        <f t="shared" si="255"/>
        <v>-1189.5149999999999</v>
      </c>
      <c r="BN57" s="85">
        <f t="shared" si="156"/>
        <v>-4.3914608483774495</v>
      </c>
      <c r="BO57" s="81">
        <f t="shared" ref="BO57" si="256">BO23+BO31+BO38+BO45+BO49+BO15</f>
        <v>38.5</v>
      </c>
      <c r="BP57" s="82">
        <f>BP23+BP31+BP38+BP45+BP49+BP15</f>
        <v>0</v>
      </c>
      <c r="BQ57" s="83">
        <f t="shared" ref="BQ57:BR57" si="257">BQ23+BQ31+BQ38+BQ45+BQ49+BQ15</f>
        <v>90.289999999999992</v>
      </c>
      <c r="BR57" s="84">
        <f t="shared" si="257"/>
        <v>-1279.8050000000001</v>
      </c>
      <c r="BS57" s="85">
        <f t="shared" si="159"/>
        <v>-4.7247941817107844</v>
      </c>
      <c r="BT57" s="81">
        <f t="shared" ref="BT57" si="258">BT23+BT31+BT38+BT45+BT49+BT15</f>
        <v>38.5</v>
      </c>
      <c r="BU57" s="82">
        <f>BU23+BU31+BU38+BU45+BU49+BU15</f>
        <v>0</v>
      </c>
      <c r="BV57" s="83">
        <f t="shared" ref="BV57:BW57" si="259">BV23+BV31+BV38+BV45+BV49+BV15</f>
        <v>90.289999999999992</v>
      </c>
      <c r="BW57" s="84">
        <f t="shared" si="259"/>
        <v>-1370.095</v>
      </c>
      <c r="BX57" s="85">
        <f t="shared" si="162"/>
        <v>-5.0581275150441174</v>
      </c>
      <c r="BY57" s="81">
        <f t="shared" ref="BY57" si="260">BY23+BY31+BY38+BY45+BY49+BY15</f>
        <v>38.5</v>
      </c>
      <c r="BZ57" s="82">
        <f>BZ23+BZ31+BZ38+BZ45+BZ49+BZ15</f>
        <v>0</v>
      </c>
      <c r="CA57" s="83">
        <f t="shared" ref="CA57:CB57" si="261">CA23+CA31+CA38+CA45+CA49+CA15</f>
        <v>90.289999999999992</v>
      </c>
      <c r="CB57" s="84">
        <f t="shared" si="261"/>
        <v>-1460.385</v>
      </c>
      <c r="CC57" s="85">
        <f t="shared" si="165"/>
        <v>-5.3914608483774504</v>
      </c>
      <c r="CD57" s="81">
        <f t="shared" ref="CD57" si="262">CD23+CD31+CD38+CD45+CD49+CD15</f>
        <v>0</v>
      </c>
      <c r="CE57" s="82">
        <f>CE23+CE31+CE38+CE45+CE49+CE15</f>
        <v>0</v>
      </c>
      <c r="CF57" s="83">
        <f t="shared" ref="CF57:CG57" si="263">CF23+CF31+CF38+CF45+CF49+CF15</f>
        <v>90.289999999999992</v>
      </c>
      <c r="CG57" s="84">
        <f t="shared" si="263"/>
        <v>-1550.6750000000002</v>
      </c>
      <c r="CH57" s="85">
        <f t="shared" si="168"/>
        <v>-5.7247941817107844</v>
      </c>
    </row>
    <row r="58" spans="2:87" x14ac:dyDescent="0.2">
      <c r="B58" s="121"/>
      <c r="C58" s="78" t="s">
        <v>42</v>
      </c>
      <c r="D58" s="86" t="s">
        <v>63</v>
      </c>
      <c r="E58" s="36" t="s">
        <v>44</v>
      </c>
      <c r="F58" s="80">
        <f>F24+F42</f>
        <v>0</v>
      </c>
      <c r="G58" s="81">
        <v>0</v>
      </c>
      <c r="H58" s="82">
        <f>H42+H24</f>
        <v>0</v>
      </c>
      <c r="I58" s="83">
        <f t="shared" ref="I58:J58" si="264">I42+I24</f>
        <v>0</v>
      </c>
      <c r="J58" s="84">
        <f t="shared" si="264"/>
        <v>0</v>
      </c>
      <c r="K58" s="85" t="e">
        <f t="shared" si="170"/>
        <v>#DIV/0!</v>
      </c>
      <c r="L58" s="81">
        <f>L42+L24</f>
        <v>1050</v>
      </c>
      <c r="M58" s="82">
        <f>M42+M24</f>
        <v>0</v>
      </c>
      <c r="N58" s="83">
        <f t="shared" ref="N58:O58" si="265">N42+N24</f>
        <v>0</v>
      </c>
      <c r="O58" s="84">
        <f t="shared" si="265"/>
        <v>0</v>
      </c>
      <c r="P58" s="85" t="e">
        <f t="shared" si="126"/>
        <v>#DIV/0!</v>
      </c>
      <c r="Q58" s="81">
        <f t="shared" ref="Q58" si="266">Q42+Q24</f>
        <v>0</v>
      </c>
      <c r="R58" s="82">
        <f>R42+R24</f>
        <v>1050</v>
      </c>
      <c r="S58" s="83">
        <f t="shared" ref="S58:T58" si="267">S42+S24</f>
        <v>90</v>
      </c>
      <c r="T58" s="84">
        <f t="shared" si="267"/>
        <v>960</v>
      </c>
      <c r="U58" s="85">
        <f t="shared" si="129"/>
        <v>3.5555555555555554</v>
      </c>
      <c r="V58" s="81">
        <f t="shared" ref="V58" si="268">V42+V24</f>
        <v>0</v>
      </c>
      <c r="W58" s="82">
        <f>W42+W24</f>
        <v>0</v>
      </c>
      <c r="X58" s="83">
        <f t="shared" ref="X58:Y58" si="269">X42+X24</f>
        <v>130.84967320261438</v>
      </c>
      <c r="Y58" s="84">
        <f t="shared" si="269"/>
        <v>829.15032679738567</v>
      </c>
      <c r="Z58" s="85">
        <f t="shared" si="132"/>
        <v>2.1122211122211123</v>
      </c>
      <c r="AA58" s="81">
        <f t="shared" ref="AA58" si="270">AA42+AA24</f>
        <v>79.656862745098039</v>
      </c>
      <c r="AB58" s="82">
        <f>AB42+AB24</f>
        <v>0</v>
      </c>
      <c r="AC58" s="83">
        <f t="shared" ref="AC58:AD58" si="271">AC42+AC24</f>
        <v>0</v>
      </c>
      <c r="AD58" s="84">
        <f t="shared" si="271"/>
        <v>829.15032679738567</v>
      </c>
      <c r="AE58" s="85" t="e">
        <f t="shared" si="135"/>
        <v>#DIV/0!</v>
      </c>
      <c r="AF58" s="81">
        <f t="shared" ref="AF58" si="272">AF42+AF24</f>
        <v>79.656862745098039</v>
      </c>
      <c r="AG58" s="82">
        <f>AG42+AG24</f>
        <v>0</v>
      </c>
      <c r="AH58" s="83">
        <f t="shared" ref="AH58:AI58" si="273">AH42+AH24</f>
        <v>79.656862745098039</v>
      </c>
      <c r="AI58" s="84">
        <f t="shared" si="273"/>
        <v>749.49346405228766</v>
      </c>
      <c r="AJ58" s="85">
        <f t="shared" si="138"/>
        <v>3.1363418803418806</v>
      </c>
      <c r="AK58" s="81">
        <f t="shared" ref="AK58" si="274">AK42+AK24</f>
        <v>79.656862745098039</v>
      </c>
      <c r="AL58" s="82">
        <f>AL42+AL24</f>
        <v>0</v>
      </c>
      <c r="AM58" s="83">
        <f t="shared" ref="AM58:AN58" si="275">AM42+AM24</f>
        <v>79.656862745098039</v>
      </c>
      <c r="AN58" s="84">
        <f t="shared" si="275"/>
        <v>669.83660130718965</v>
      </c>
      <c r="AO58" s="85">
        <f t="shared" si="141"/>
        <v>2.8030085470085475</v>
      </c>
      <c r="AP58" s="81">
        <f t="shared" ref="AP58" si="276">AP42+AP24</f>
        <v>79.656862745098039</v>
      </c>
      <c r="AQ58" s="82">
        <f>AQ42+AQ24</f>
        <v>0</v>
      </c>
      <c r="AR58" s="83">
        <f t="shared" ref="AR58:AS58" si="277">AR42+AR24</f>
        <v>79.656862745098039</v>
      </c>
      <c r="AS58" s="84">
        <f t="shared" si="277"/>
        <v>590.17973856209164</v>
      </c>
      <c r="AT58" s="85">
        <f t="shared" si="144"/>
        <v>2.4696752136752145</v>
      </c>
      <c r="AU58" s="81">
        <f t="shared" ref="AU58" si="278">AU42+AU24</f>
        <v>79.656862745098039</v>
      </c>
      <c r="AV58" s="82">
        <f>AV42+AV24</f>
        <v>0</v>
      </c>
      <c r="AW58" s="83">
        <f t="shared" ref="AW58:AX58" si="279">AW42+AW24</f>
        <v>79.656862745098039</v>
      </c>
      <c r="AX58" s="84">
        <f t="shared" si="279"/>
        <v>510.52287581699358</v>
      </c>
      <c r="AY58" s="85">
        <f t="shared" si="147"/>
        <v>2.136341880341881</v>
      </c>
      <c r="AZ58" s="81">
        <f t="shared" ref="AZ58" si="280">AZ42+AZ24</f>
        <v>79.656862745098039</v>
      </c>
      <c r="BA58" s="82">
        <f>BA42+BA24</f>
        <v>0</v>
      </c>
      <c r="BB58" s="83">
        <f t="shared" ref="BB58:BC58" si="281">BB42+BB24</f>
        <v>79.656862745098039</v>
      </c>
      <c r="BC58" s="84">
        <f t="shared" si="281"/>
        <v>430.86601307189557</v>
      </c>
      <c r="BD58" s="85">
        <f t="shared" si="150"/>
        <v>1.8030085470085475</v>
      </c>
      <c r="BE58" s="81">
        <f t="shared" ref="BE58" si="282">BE42+BE24</f>
        <v>79.656862745098039</v>
      </c>
      <c r="BF58" s="82">
        <f>BF42+BF24</f>
        <v>0</v>
      </c>
      <c r="BG58" s="83">
        <f t="shared" ref="BG58:BH58" si="283">BG42+BG24</f>
        <v>79.656862745098039</v>
      </c>
      <c r="BH58" s="84">
        <f t="shared" si="283"/>
        <v>351.20915032679756</v>
      </c>
      <c r="BI58" s="85">
        <f t="shared" si="153"/>
        <v>1.4696752136752145</v>
      </c>
      <c r="BJ58" s="81">
        <f t="shared" ref="BJ58" si="284">BJ42+BJ24</f>
        <v>79.656862745098039</v>
      </c>
      <c r="BK58" s="82">
        <f>BK42+BK24</f>
        <v>0</v>
      </c>
      <c r="BL58" s="83">
        <f t="shared" ref="BL58:BM58" si="285">BL42+BL24</f>
        <v>79.656862745098039</v>
      </c>
      <c r="BM58" s="84">
        <f t="shared" si="285"/>
        <v>271.55228758169955</v>
      </c>
      <c r="BN58" s="85">
        <f t="shared" si="156"/>
        <v>1.1363418803418812</v>
      </c>
      <c r="BO58" s="81">
        <f t="shared" ref="BO58" si="286">BO42+BO24</f>
        <v>79.656862745098039</v>
      </c>
      <c r="BP58" s="82">
        <f>BP42+BP24</f>
        <v>0</v>
      </c>
      <c r="BQ58" s="83">
        <f t="shared" ref="BQ58:BR58" si="287">BQ42+BQ24</f>
        <v>79.656862745098039</v>
      </c>
      <c r="BR58" s="84">
        <f t="shared" si="287"/>
        <v>191.89542483660151</v>
      </c>
      <c r="BS58" s="85">
        <f t="shared" si="159"/>
        <v>0.80300854700854785</v>
      </c>
      <c r="BT58" s="81">
        <f t="shared" ref="BT58" si="288">BT42+BT24</f>
        <v>79.656862745098039</v>
      </c>
      <c r="BU58" s="82">
        <f>BU42+BU24</f>
        <v>0</v>
      </c>
      <c r="BV58" s="83">
        <f t="shared" ref="BV58:BW58" si="289">BV42+BV24</f>
        <v>79.656862745098039</v>
      </c>
      <c r="BW58" s="84">
        <f t="shared" si="289"/>
        <v>112.23856209150347</v>
      </c>
      <c r="BX58" s="85">
        <f t="shared" si="162"/>
        <v>0.46967521367521453</v>
      </c>
      <c r="BY58" s="81">
        <f t="shared" ref="BY58" si="290">BY42+BY24</f>
        <v>79.656862745098039</v>
      </c>
      <c r="BZ58" s="82">
        <f>BZ42+BZ24</f>
        <v>0</v>
      </c>
      <c r="CA58" s="83">
        <f t="shared" ref="CA58:CB58" si="291">CA42+CA24</f>
        <v>79.656862745098039</v>
      </c>
      <c r="CB58" s="84">
        <f t="shared" si="291"/>
        <v>32.581699346405436</v>
      </c>
      <c r="CC58" s="85">
        <f t="shared" si="165"/>
        <v>0.13634188034188122</v>
      </c>
      <c r="CD58" s="81">
        <f t="shared" ref="CD58" si="292">CD42+CD24</f>
        <v>0</v>
      </c>
      <c r="CE58" s="82">
        <f>CE42+CE24</f>
        <v>0</v>
      </c>
      <c r="CF58" s="83">
        <f t="shared" ref="CF58:CG58" si="293">CF42+CF24</f>
        <v>79.656862745098039</v>
      </c>
      <c r="CG58" s="84">
        <f t="shared" si="293"/>
        <v>-47.075163398692602</v>
      </c>
      <c r="CH58" s="85">
        <f t="shared" si="168"/>
        <v>-0.19699145299145213</v>
      </c>
    </row>
    <row r="59" spans="2:87" ht="13.5" thickBot="1" x14ac:dyDescent="0.25">
      <c r="B59" s="122"/>
      <c r="C59" s="87" t="s">
        <v>42</v>
      </c>
      <c r="D59" s="69" t="s">
        <v>47</v>
      </c>
      <c r="E59" s="42" t="s">
        <v>44</v>
      </c>
      <c r="F59" s="88">
        <f>F16+F49</f>
        <v>0</v>
      </c>
      <c r="G59" s="89">
        <v>0</v>
      </c>
      <c r="H59" s="82">
        <f>H49+H16</f>
        <v>0</v>
      </c>
      <c r="I59" s="90">
        <f t="shared" ref="I59:J59" si="294">I49+I16</f>
        <v>0</v>
      </c>
      <c r="J59" s="91">
        <f t="shared" si="294"/>
        <v>0</v>
      </c>
      <c r="K59" s="92" t="e">
        <f t="shared" si="170"/>
        <v>#DIV/0!</v>
      </c>
      <c r="L59" s="89">
        <f t="shared" ref="L59" si="295">L49+L16</f>
        <v>0</v>
      </c>
      <c r="M59" s="93">
        <f>M49+M16</f>
        <v>0</v>
      </c>
      <c r="N59" s="90">
        <f t="shared" ref="N59:O59" si="296">N49+N16</f>
        <v>0</v>
      </c>
      <c r="O59" s="91">
        <f t="shared" si="296"/>
        <v>0</v>
      </c>
      <c r="P59" s="92" t="e">
        <f t="shared" si="126"/>
        <v>#DIV/0!</v>
      </c>
      <c r="Q59" s="89">
        <f t="shared" ref="Q59" si="297">Q49+Q16</f>
        <v>0</v>
      </c>
      <c r="R59" s="82">
        <f>R49+R16</f>
        <v>0</v>
      </c>
      <c r="S59" s="90">
        <f t="shared" ref="S59:T59" si="298">S49+S16</f>
        <v>0</v>
      </c>
      <c r="T59" s="91">
        <f t="shared" si="298"/>
        <v>0</v>
      </c>
      <c r="U59" s="92" t="e">
        <f t="shared" si="129"/>
        <v>#DIV/0!</v>
      </c>
      <c r="V59" s="89">
        <f t="shared" ref="V59" si="299">V49+V16</f>
        <v>0</v>
      </c>
      <c r="W59" s="82">
        <f>W49+W16</f>
        <v>0</v>
      </c>
      <c r="X59" s="90">
        <f t="shared" ref="X59:Y59" si="300">X49+X16</f>
        <v>373.88966049382719</v>
      </c>
      <c r="Y59" s="91">
        <f t="shared" si="300"/>
        <v>-373.88966049382719</v>
      </c>
      <c r="Z59" s="92">
        <f t="shared" si="132"/>
        <v>-0.33333333333333337</v>
      </c>
      <c r="AA59" s="89">
        <f t="shared" ref="AA59" si="301">AA49+AA16</f>
        <v>0</v>
      </c>
      <c r="AB59" s="82">
        <f>AB49+AB16</f>
        <v>0</v>
      </c>
      <c r="AC59" s="90">
        <f t="shared" ref="AC59:AD59" si="302">AC49+AC16</f>
        <v>0</v>
      </c>
      <c r="AD59" s="91">
        <f t="shared" si="302"/>
        <v>-373.88966049382719</v>
      </c>
      <c r="AE59" s="92" t="e">
        <f t="shared" si="135"/>
        <v>#DIV/0!</v>
      </c>
      <c r="AF59" s="89">
        <f t="shared" ref="AF59" si="303">AF49+AF16</f>
        <v>0</v>
      </c>
      <c r="AG59" s="82">
        <f>AG49+AG16</f>
        <v>0</v>
      </c>
      <c r="AH59" s="90">
        <f t="shared" ref="AH59:AI59" si="304">AH49+AH16</f>
        <v>0</v>
      </c>
      <c r="AI59" s="91">
        <f t="shared" si="304"/>
        <v>-373.88966049382719</v>
      </c>
      <c r="AJ59" s="92" t="e">
        <f t="shared" si="138"/>
        <v>#DIV/0!</v>
      </c>
      <c r="AK59" s="89">
        <f t="shared" ref="AK59" si="305">AK49+AK16</f>
        <v>0</v>
      </c>
      <c r="AL59" s="82">
        <f>AL49+AL16</f>
        <v>0</v>
      </c>
      <c r="AM59" s="90">
        <f t="shared" ref="AM59:AN59" si="306">AM49+AM16</f>
        <v>0</v>
      </c>
      <c r="AN59" s="91">
        <f t="shared" si="306"/>
        <v>-373.88966049382719</v>
      </c>
      <c r="AO59" s="92" t="e">
        <f t="shared" si="141"/>
        <v>#DIV/0!</v>
      </c>
      <c r="AP59" s="89">
        <f t="shared" ref="AP59" si="307">AP49+AP16</f>
        <v>0</v>
      </c>
      <c r="AQ59" s="82">
        <f>AQ49+AQ16</f>
        <v>0</v>
      </c>
      <c r="AR59" s="90">
        <f t="shared" ref="AR59:AS59" si="308">AR49+AR16</f>
        <v>0</v>
      </c>
      <c r="AS59" s="91">
        <f t="shared" si="308"/>
        <v>-373.88966049382719</v>
      </c>
      <c r="AT59" s="92" t="e">
        <f t="shared" si="144"/>
        <v>#DIV/0!</v>
      </c>
      <c r="AU59" s="89">
        <f t="shared" ref="AU59" si="309">AU49+AU16</f>
        <v>0</v>
      </c>
      <c r="AV59" s="82">
        <f>AV49+AV16</f>
        <v>0</v>
      </c>
      <c r="AW59" s="90">
        <f t="shared" ref="AW59:AX59" si="310">AW49+AW16</f>
        <v>0</v>
      </c>
      <c r="AX59" s="91">
        <f t="shared" si="310"/>
        <v>-373.88966049382719</v>
      </c>
      <c r="AY59" s="92" t="e">
        <f t="shared" si="147"/>
        <v>#DIV/0!</v>
      </c>
      <c r="AZ59" s="89">
        <f t="shared" ref="AZ59" si="311">AZ49+AZ16</f>
        <v>0</v>
      </c>
      <c r="BA59" s="82">
        <f>BA49+BA16</f>
        <v>0</v>
      </c>
      <c r="BB59" s="90">
        <f t="shared" ref="BB59:BC59" si="312">BB49+BB16</f>
        <v>0</v>
      </c>
      <c r="BC59" s="91">
        <f t="shared" si="312"/>
        <v>-373.88966049382719</v>
      </c>
      <c r="BD59" s="92" t="e">
        <f t="shared" si="150"/>
        <v>#DIV/0!</v>
      </c>
      <c r="BE59" s="89">
        <f t="shared" ref="BE59" si="313">BE49+BE16</f>
        <v>0</v>
      </c>
      <c r="BF59" s="82">
        <f>BF49+BF16</f>
        <v>0</v>
      </c>
      <c r="BG59" s="90">
        <f t="shared" ref="BG59:BH59" si="314">BG49+BG16</f>
        <v>0</v>
      </c>
      <c r="BH59" s="91">
        <f t="shared" si="314"/>
        <v>-373.88966049382719</v>
      </c>
      <c r="BI59" s="92" t="e">
        <f t="shared" si="153"/>
        <v>#DIV/0!</v>
      </c>
      <c r="BJ59" s="89">
        <f t="shared" ref="BJ59" si="315">BJ49+BJ16</f>
        <v>0</v>
      </c>
      <c r="BK59" s="82">
        <f>BK49+BK16</f>
        <v>0</v>
      </c>
      <c r="BL59" s="90">
        <f t="shared" ref="BL59:BM59" si="316">BL49+BL16</f>
        <v>0</v>
      </c>
      <c r="BM59" s="91">
        <f t="shared" si="316"/>
        <v>-373.88966049382719</v>
      </c>
      <c r="BN59" s="92" t="e">
        <f t="shared" si="156"/>
        <v>#DIV/0!</v>
      </c>
      <c r="BO59" s="89">
        <f t="shared" ref="BO59" si="317">BO49+BO16</f>
        <v>0</v>
      </c>
      <c r="BP59" s="82">
        <f>BP49+BP16</f>
        <v>0</v>
      </c>
      <c r="BQ59" s="90">
        <f t="shared" ref="BQ59:BR59" si="318">BQ49+BQ16</f>
        <v>0</v>
      </c>
      <c r="BR59" s="91">
        <f t="shared" si="318"/>
        <v>-373.88966049382719</v>
      </c>
      <c r="BS59" s="92" t="e">
        <f t="shared" si="159"/>
        <v>#DIV/0!</v>
      </c>
      <c r="BT59" s="89">
        <f t="shared" ref="BT59" si="319">BT49+BT16</f>
        <v>0</v>
      </c>
      <c r="BU59" s="82">
        <f>BU49+BU16</f>
        <v>0</v>
      </c>
      <c r="BV59" s="90">
        <f t="shared" ref="BV59:BW59" si="320">BV49+BV16</f>
        <v>0</v>
      </c>
      <c r="BW59" s="91">
        <f t="shared" si="320"/>
        <v>-373.88966049382719</v>
      </c>
      <c r="BX59" s="92" t="e">
        <f t="shared" si="162"/>
        <v>#DIV/0!</v>
      </c>
      <c r="BY59" s="89">
        <f t="shared" ref="BY59" si="321">BY49+BY16</f>
        <v>0</v>
      </c>
      <c r="BZ59" s="82">
        <f>BZ49+BZ16</f>
        <v>0</v>
      </c>
      <c r="CA59" s="90">
        <f t="shared" ref="CA59:CB59" si="322">CA49+CA16</f>
        <v>0</v>
      </c>
      <c r="CB59" s="91">
        <f t="shared" si="322"/>
        <v>-373.88966049382719</v>
      </c>
      <c r="CC59" s="92" t="e">
        <f t="shared" si="165"/>
        <v>#DIV/0!</v>
      </c>
      <c r="CD59" s="89">
        <f t="shared" ref="CD59" si="323">CD49+CD16</f>
        <v>0</v>
      </c>
      <c r="CE59" s="82">
        <f>CE49+CE16</f>
        <v>0</v>
      </c>
      <c r="CF59" s="90">
        <f t="shared" ref="CF59:CG59" si="324">CF49+CF16</f>
        <v>0</v>
      </c>
      <c r="CG59" s="91">
        <f t="shared" si="324"/>
        <v>-373.88966049382719</v>
      </c>
      <c r="CH59" s="92" t="e">
        <f t="shared" si="168"/>
        <v>#DIV/0!</v>
      </c>
    </row>
    <row r="60" spans="2:87" x14ac:dyDescent="0.2">
      <c r="P60" s="94"/>
    </row>
    <row r="61" spans="2:87" x14ac:dyDescent="0.2">
      <c r="F61" s="2" t="s">
        <v>64</v>
      </c>
      <c r="G61" s="3" t="s">
        <v>65</v>
      </c>
      <c r="M61" s="3" t="s">
        <v>66</v>
      </c>
    </row>
    <row r="62" spans="2:87" x14ac:dyDescent="0.2">
      <c r="M62" s="2" t="s">
        <v>67</v>
      </c>
    </row>
  </sheetData>
  <mergeCells count="30">
    <mergeCell ref="F11:Z11"/>
    <mergeCell ref="AA11:CH11"/>
    <mergeCell ref="B12:B13"/>
    <mergeCell ref="C12:C13"/>
    <mergeCell ref="D12:D13"/>
    <mergeCell ref="E12:E13"/>
    <mergeCell ref="F12:K12"/>
    <mergeCell ref="L12:P12"/>
    <mergeCell ref="Q12:U12"/>
    <mergeCell ref="V12:Z12"/>
    <mergeCell ref="CD12:CH12"/>
    <mergeCell ref="AA12:AE12"/>
    <mergeCell ref="AF12:AJ12"/>
    <mergeCell ref="AK12:AO12"/>
    <mergeCell ref="AP12:AT12"/>
    <mergeCell ref="AU12:AY12"/>
    <mergeCell ref="BY12:CC12"/>
    <mergeCell ref="B47:B49"/>
    <mergeCell ref="B51:B59"/>
    <mergeCell ref="B14:B16"/>
    <mergeCell ref="B18:B24"/>
    <mergeCell ref="B26:B31"/>
    <mergeCell ref="B33:B38"/>
    <mergeCell ref="B40:B42"/>
    <mergeCell ref="B44:B45"/>
    <mergeCell ref="AZ12:BD12"/>
    <mergeCell ref="BE12:BI12"/>
    <mergeCell ref="BJ12:BN12"/>
    <mergeCell ref="BO12:BS12"/>
    <mergeCell ref="BT12:BX12"/>
  </mergeCells>
  <conditionalFormatting sqref="K14:K16 K18:K24 K26:K31 K33:K38 K40:K42 K44:K45 K47:K49 K51:K59">
    <cfRule type="cellIs" dxfId="13" priority="14" operator="lessThan">
      <formula>2</formula>
    </cfRule>
  </conditionalFormatting>
  <conditionalFormatting sqref="P14:P16 U14:U16 Z14:Z16 P18:P24 U18:U24 Z18:Z24 P26:P31 U26:U31 Z26:Z31 P33:P38 U33:U38 Z33:Z38 P40:P42 U40:U42 Z40:Z42 P44:P45 U44:U45 Z44:Z45 P47:P49 U47:U49 Z47:Z49 P51:P59 U51:U59 Z51:Z59">
    <cfRule type="cellIs" dxfId="12" priority="13" operator="lessThan">
      <formula>2</formula>
    </cfRule>
  </conditionalFormatting>
  <conditionalFormatting sqref="AE14:AE16 AE18:AE24 AE26:AE31 AE33:AE38 AE40:AE42 AE44:AE45 AE47:AE49 AE51:AE59">
    <cfRule type="cellIs" dxfId="11" priority="12" operator="lessThan">
      <formula>2</formula>
    </cfRule>
  </conditionalFormatting>
  <conditionalFormatting sqref="AJ14:AJ16 AJ18:AJ24 AJ26:AJ31 AJ33:AJ38 AJ40:AJ42 AJ44:AJ45 AJ47:AJ49 AJ51:AJ59">
    <cfRule type="cellIs" dxfId="10" priority="11" operator="lessThan">
      <formula>2</formula>
    </cfRule>
  </conditionalFormatting>
  <conditionalFormatting sqref="AO14:AO16 AO18:AO24 AO26:AO31 AO33:AO38 AO40:AO42 AO44:AO45 AO47:AO49 AO51:AO59">
    <cfRule type="cellIs" dxfId="9" priority="10" operator="lessThan">
      <formula>2</formula>
    </cfRule>
  </conditionalFormatting>
  <conditionalFormatting sqref="AT14:AT16 AT18:AT24 AT26:AT31 AT33:AT38 AT40:AT42 AT44:AT45 AT47:AT49 AT51:AT59">
    <cfRule type="cellIs" dxfId="8" priority="9" operator="lessThan">
      <formula>2</formula>
    </cfRule>
  </conditionalFormatting>
  <conditionalFormatting sqref="AY14:AY16 AY18:AY24 AY26:AY31 AY33:AY38 AY40:AY42 AY44:AY45 AY47:AY49 AY51:AY59">
    <cfRule type="cellIs" dxfId="7" priority="8" operator="lessThan">
      <formula>2</formula>
    </cfRule>
  </conditionalFormatting>
  <conditionalFormatting sqref="BD14:BD16 BD18:BD24 BD26:BD31 BD33:BD38 BD40:BD42 BD44:BD45 BD47:BD49 BD51:BD59">
    <cfRule type="cellIs" dxfId="6" priority="7" operator="lessThan">
      <formula>2</formula>
    </cfRule>
  </conditionalFormatting>
  <conditionalFormatting sqref="BI14:BI16 BI18:BI24 BI26:BI31 BI33:BI38 BI40:BI42 BI44:BI45 BI47:BI49 BI51:BI59">
    <cfRule type="cellIs" dxfId="5" priority="6" operator="lessThan">
      <formula>2</formula>
    </cfRule>
  </conditionalFormatting>
  <conditionalFormatting sqref="BN14:BN16 BN18:BN24 BN26:BN31 BN33:BN38 BN40:BN42 BN44:BN45 BN47:BN49 BN51:BN59">
    <cfRule type="cellIs" dxfId="4" priority="5" operator="lessThan">
      <formula>2</formula>
    </cfRule>
  </conditionalFormatting>
  <conditionalFormatting sqref="BS14:BS16 BS18:BS24 BS26:BS31 BS33:BS38 BS40:BS42 BS44:BS45 BS47:BS49 BS51:BS59">
    <cfRule type="cellIs" dxfId="3" priority="4" operator="lessThan">
      <formula>2</formula>
    </cfRule>
  </conditionalFormatting>
  <conditionalFormatting sqref="BX14:BX16 BX18:BX24 BX26:BX31 BX33:BX38 BX40:BX42 BX44:BX45 BX47:BX49 BX51:BX59">
    <cfRule type="cellIs" dxfId="2" priority="3" operator="lessThan">
      <formula>2</formula>
    </cfRule>
  </conditionalFormatting>
  <conditionalFormatting sqref="CC14:CC16 CC18:CC24 CC26:CC31 CC33:CC38 CC40:CC42 CC44:CC45 CC47:CC49 CC51:CC59">
    <cfRule type="cellIs" dxfId="1" priority="2" operator="lessThan">
      <formula>2</formula>
    </cfRule>
  </conditionalFormatting>
  <conditionalFormatting sqref="CH14:CH16 CH18:CH24 CH26:CH31 CH33:CH38 CH40:CH42 CH44:CH45 CH47:CH49 CH51:CH59">
    <cfRule type="cellIs" dxfId="0" priority="1" operator="lessThan">
      <formula>2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69C7C-7AE9-47B5-8349-78E9B88EB843}">
  <dimension ref="A1:P2711"/>
  <sheetViews>
    <sheetView workbookViewId="0">
      <selection activeCell="F25" sqref="F25"/>
    </sheetView>
  </sheetViews>
  <sheetFormatPr defaultRowHeight="15" x14ac:dyDescent="0.25"/>
  <cols>
    <col min="3" max="3" width="50.140625" bestFit="1" customWidth="1"/>
    <col min="4" max="4" width="11" customWidth="1"/>
    <col min="7" max="7" width="10.5703125" bestFit="1" customWidth="1"/>
    <col min="8" max="8" width="12.42578125" customWidth="1"/>
    <col min="11" max="11" width="17.5703125" style="105" bestFit="1" customWidth="1"/>
    <col min="12" max="12" width="90.28515625" style="105" bestFit="1" customWidth="1"/>
    <col min="13" max="13" width="8.28515625" style="105" bestFit="1" customWidth="1"/>
    <col min="14" max="14" width="10" style="105" bestFit="1" customWidth="1"/>
    <col min="15" max="15" width="10.5703125" style="105" bestFit="1" customWidth="1"/>
    <col min="16" max="16" width="11" style="105" bestFit="1" customWidth="1"/>
  </cols>
  <sheetData>
    <row r="1" spans="1:16" x14ac:dyDescent="0.25">
      <c r="B1" s="137" t="s">
        <v>74</v>
      </c>
      <c r="C1" s="138" t="s">
        <v>73</v>
      </c>
      <c r="D1" s="95" t="s">
        <v>76</v>
      </c>
      <c r="E1" s="136" t="s">
        <v>79</v>
      </c>
      <c r="F1" s="136" t="s">
        <v>80</v>
      </c>
      <c r="G1" s="136" t="s">
        <v>81</v>
      </c>
      <c r="H1" s="136" t="s">
        <v>82</v>
      </c>
    </row>
    <row r="2" spans="1:16" x14ac:dyDescent="0.25">
      <c r="B2" s="137"/>
      <c r="C2" s="138"/>
      <c r="D2" s="95" t="s">
        <v>72</v>
      </c>
      <c r="E2" s="136"/>
      <c r="F2" s="136"/>
      <c r="G2" s="136"/>
      <c r="H2" s="136"/>
    </row>
    <row r="3" spans="1:16" x14ac:dyDescent="0.25">
      <c r="A3" s="139" t="s">
        <v>75</v>
      </c>
      <c r="B3" s="96">
        <v>22829</v>
      </c>
      <c r="C3" s="98" t="s">
        <v>43</v>
      </c>
      <c r="D3" s="103">
        <f>SUM(E3:H3)</f>
        <v>5292</v>
      </c>
      <c r="E3" s="103">
        <f>IFERROR(VLOOKUP(B3,K15:M3603,3,FALSE),"0")</f>
        <v>0</v>
      </c>
      <c r="F3" s="103">
        <f>IFERROR(VLOOKUP(B3,K15:O3603,4,FALSE),"0")</f>
        <v>0</v>
      </c>
      <c r="G3" s="103">
        <f>IFERROR(VLOOKUP(B3,K15:O3603,5,FALSE),"0")</f>
        <v>5292</v>
      </c>
      <c r="H3" s="103">
        <f>IFERROR(VLOOKUP(B3,K15:P3603,6,FALSE),"0")</f>
        <v>0</v>
      </c>
    </row>
    <row r="4" spans="1:16" x14ac:dyDescent="0.25">
      <c r="A4" s="140"/>
      <c r="B4" s="96">
        <v>22830</v>
      </c>
      <c r="C4" s="99" t="s">
        <v>49</v>
      </c>
      <c r="D4" s="103">
        <f t="shared" ref="D4:D11" si="0">SUM(E4:H4)</f>
        <v>1052</v>
      </c>
      <c r="E4" s="103">
        <f t="shared" ref="E4:E11" si="1">IFERROR(VLOOKUP(B4,K16:M3604,3,FALSE),"0")</f>
        <v>0</v>
      </c>
      <c r="F4" s="103">
        <f t="shared" ref="F4:F11" si="2">IFERROR(VLOOKUP(B4,K16:O3604,4,FALSE),"0")</f>
        <v>0</v>
      </c>
      <c r="G4" s="103">
        <f t="shared" ref="G4:G11" si="3">IFERROR(VLOOKUP(B4,K16:O3604,5,FALSE),"0")</f>
        <v>1051</v>
      </c>
      <c r="H4" s="103">
        <f t="shared" ref="H4:H11" si="4">IFERROR(VLOOKUP(B4,K16:P3604,6,FALSE),"0")</f>
        <v>1</v>
      </c>
    </row>
    <row r="5" spans="1:16" x14ac:dyDescent="0.25">
      <c r="A5" s="140"/>
      <c r="B5" s="96">
        <v>22831</v>
      </c>
      <c r="C5" s="98" t="s">
        <v>50</v>
      </c>
      <c r="D5" s="103">
        <f t="shared" si="0"/>
        <v>0</v>
      </c>
      <c r="E5" s="103">
        <f t="shared" si="1"/>
        <v>0</v>
      </c>
      <c r="F5" s="103">
        <f t="shared" si="2"/>
        <v>0</v>
      </c>
      <c r="G5" s="103">
        <f t="shared" si="3"/>
        <v>0</v>
      </c>
      <c r="H5" s="103">
        <f t="shared" si="4"/>
        <v>0</v>
      </c>
    </row>
    <row r="6" spans="1:16" x14ac:dyDescent="0.25">
      <c r="A6" s="140"/>
      <c r="B6" s="96">
        <v>41348</v>
      </c>
      <c r="C6" s="98" t="s">
        <v>51</v>
      </c>
      <c r="D6" s="103">
        <f t="shared" si="0"/>
        <v>19</v>
      </c>
      <c r="E6" s="103">
        <f t="shared" si="1"/>
        <v>0</v>
      </c>
      <c r="F6" s="103">
        <f t="shared" si="2"/>
        <v>0</v>
      </c>
      <c r="G6" s="103">
        <f t="shared" si="3"/>
        <v>19</v>
      </c>
      <c r="H6" s="103">
        <f t="shared" si="4"/>
        <v>0</v>
      </c>
    </row>
    <row r="7" spans="1:16" x14ac:dyDescent="0.25">
      <c r="A7" s="140"/>
      <c r="B7" s="96">
        <v>41349</v>
      </c>
      <c r="C7" s="98" t="s">
        <v>52</v>
      </c>
      <c r="D7" s="103">
        <f t="shared" si="0"/>
        <v>48</v>
      </c>
      <c r="E7" s="103">
        <f t="shared" si="1"/>
        <v>0</v>
      </c>
      <c r="F7" s="103">
        <f t="shared" si="2"/>
        <v>0</v>
      </c>
      <c r="G7" s="103">
        <f t="shared" si="3"/>
        <v>48</v>
      </c>
      <c r="H7" s="103">
        <f t="shared" si="4"/>
        <v>0</v>
      </c>
    </row>
    <row r="8" spans="1:16" x14ac:dyDescent="0.25">
      <c r="A8" s="140"/>
      <c r="B8" s="96">
        <v>41350</v>
      </c>
      <c r="C8" s="98" t="s">
        <v>53</v>
      </c>
      <c r="D8" s="103">
        <f t="shared" si="0"/>
        <v>0</v>
      </c>
      <c r="E8" s="103">
        <f t="shared" si="1"/>
        <v>0</v>
      </c>
      <c r="F8" s="103">
        <f t="shared" si="2"/>
        <v>0</v>
      </c>
      <c r="G8" s="103">
        <f t="shared" si="3"/>
        <v>0</v>
      </c>
      <c r="H8" s="103">
        <f t="shared" si="4"/>
        <v>0</v>
      </c>
    </row>
    <row r="9" spans="1:16" x14ac:dyDescent="0.25">
      <c r="A9" s="140"/>
      <c r="B9" s="97" t="s">
        <v>45</v>
      </c>
      <c r="C9" s="98" t="s">
        <v>46</v>
      </c>
      <c r="D9" s="103">
        <f t="shared" si="0"/>
        <v>0</v>
      </c>
      <c r="E9" s="103" t="str">
        <f t="shared" si="1"/>
        <v>0</v>
      </c>
      <c r="F9" s="103" t="str">
        <f t="shared" si="2"/>
        <v>0</v>
      </c>
      <c r="G9" s="103" t="str">
        <f t="shared" si="3"/>
        <v>0</v>
      </c>
      <c r="H9" s="103" t="str">
        <f t="shared" si="4"/>
        <v>0</v>
      </c>
    </row>
    <row r="10" spans="1:16" x14ac:dyDescent="0.25">
      <c r="A10" s="140"/>
      <c r="B10" s="96" t="s">
        <v>69</v>
      </c>
      <c r="C10" s="98" t="s">
        <v>63</v>
      </c>
      <c r="D10" s="103">
        <f t="shared" si="0"/>
        <v>0</v>
      </c>
      <c r="E10" s="103">
        <f t="shared" si="1"/>
        <v>0</v>
      </c>
      <c r="F10" s="103">
        <f t="shared" si="2"/>
        <v>0</v>
      </c>
      <c r="G10" s="103">
        <f t="shared" si="3"/>
        <v>0</v>
      </c>
      <c r="H10" s="103">
        <f t="shared" si="4"/>
        <v>0</v>
      </c>
    </row>
    <row r="11" spans="1:16" x14ac:dyDescent="0.25">
      <c r="A11" s="141"/>
      <c r="B11" s="96" t="s">
        <v>68</v>
      </c>
      <c r="C11" s="98" t="s">
        <v>47</v>
      </c>
      <c r="D11" s="103">
        <f t="shared" si="0"/>
        <v>1463</v>
      </c>
      <c r="E11" s="103">
        <f t="shared" si="1"/>
        <v>0</v>
      </c>
      <c r="F11" s="103">
        <f t="shared" si="2"/>
        <v>0</v>
      </c>
      <c r="G11" s="103">
        <f t="shared" si="3"/>
        <v>1463</v>
      </c>
      <c r="H11" s="103">
        <f t="shared" si="4"/>
        <v>0</v>
      </c>
    </row>
    <row r="15" spans="1:16" x14ac:dyDescent="0.25">
      <c r="K15" s="105" t="s">
        <v>77</v>
      </c>
      <c r="L15" s="105" t="s">
        <v>78</v>
      </c>
      <c r="M15" s="105" t="s">
        <v>79</v>
      </c>
      <c r="N15" s="105" t="s">
        <v>80</v>
      </c>
      <c r="O15" s="105" t="s">
        <v>81</v>
      </c>
      <c r="P15" s="105" t="s">
        <v>82</v>
      </c>
    </row>
    <row r="16" spans="1:16" x14ac:dyDescent="0.25">
      <c r="K16" s="105">
        <v>201211</v>
      </c>
      <c r="L16" s="105" t="s">
        <v>83</v>
      </c>
      <c r="M16" s="105">
        <v>0</v>
      </c>
      <c r="N16" s="105">
        <v>0</v>
      </c>
      <c r="O16" s="105">
        <v>0</v>
      </c>
      <c r="P16" s="105">
        <v>0</v>
      </c>
    </row>
    <row r="17" spans="11:16" x14ac:dyDescent="0.25">
      <c r="K17" s="105">
        <v>201212</v>
      </c>
      <c r="L17" s="105" t="s">
        <v>84</v>
      </c>
      <c r="M17" s="105">
        <v>0</v>
      </c>
      <c r="N17" s="105">
        <v>0</v>
      </c>
      <c r="O17" s="105">
        <v>0</v>
      </c>
      <c r="P17" s="105">
        <v>0</v>
      </c>
    </row>
    <row r="18" spans="11:16" x14ac:dyDescent="0.25">
      <c r="K18" s="105">
        <v>17314</v>
      </c>
      <c r="L18" s="105" t="s">
        <v>85</v>
      </c>
      <c r="M18" s="105">
        <v>0</v>
      </c>
      <c r="N18" s="105">
        <v>0</v>
      </c>
      <c r="O18" s="105">
        <v>0</v>
      </c>
      <c r="P18" s="105">
        <v>0</v>
      </c>
    </row>
    <row r="19" spans="11:16" x14ac:dyDescent="0.25">
      <c r="K19" s="105">
        <v>17324</v>
      </c>
      <c r="L19" s="105" t="s">
        <v>86</v>
      </c>
      <c r="M19" s="105">
        <v>0</v>
      </c>
      <c r="N19" s="105">
        <v>0</v>
      </c>
      <c r="O19" s="105">
        <v>0</v>
      </c>
      <c r="P19" s="105">
        <v>0</v>
      </c>
    </row>
    <row r="20" spans="11:16" x14ac:dyDescent="0.25">
      <c r="K20" s="105">
        <v>20403</v>
      </c>
      <c r="L20" s="105" t="s">
        <v>87</v>
      </c>
      <c r="M20" s="105">
        <v>0</v>
      </c>
      <c r="N20" s="105">
        <v>0</v>
      </c>
      <c r="O20" s="105">
        <v>0</v>
      </c>
      <c r="P20" s="105">
        <v>0</v>
      </c>
    </row>
    <row r="21" spans="11:16" x14ac:dyDescent="0.25">
      <c r="K21" s="105">
        <v>20404</v>
      </c>
      <c r="L21" s="105" t="s">
        <v>88</v>
      </c>
      <c r="M21" s="105">
        <v>0</v>
      </c>
      <c r="N21" s="105">
        <v>0</v>
      </c>
      <c r="O21" s="105">
        <v>0</v>
      </c>
      <c r="P21" s="105">
        <v>0</v>
      </c>
    </row>
    <row r="22" spans="11:16" x14ac:dyDescent="0.25">
      <c r="K22" s="105">
        <v>20405</v>
      </c>
      <c r="L22" s="105" t="s">
        <v>89</v>
      </c>
      <c r="M22" s="105">
        <v>0</v>
      </c>
      <c r="N22" s="105">
        <v>0</v>
      </c>
      <c r="O22" s="105">
        <v>0</v>
      </c>
      <c r="P22" s="105">
        <v>0</v>
      </c>
    </row>
    <row r="23" spans="11:16" x14ac:dyDescent="0.25">
      <c r="K23" s="105">
        <v>20406</v>
      </c>
      <c r="L23" s="105" t="s">
        <v>90</v>
      </c>
      <c r="M23" s="105">
        <v>0</v>
      </c>
      <c r="N23" s="105">
        <v>0</v>
      </c>
      <c r="O23" s="105">
        <v>0</v>
      </c>
      <c r="P23" s="105">
        <v>0</v>
      </c>
    </row>
    <row r="24" spans="11:16" x14ac:dyDescent="0.25">
      <c r="K24" s="105">
        <v>20407</v>
      </c>
      <c r="L24" s="105" t="s">
        <v>91</v>
      </c>
      <c r="M24" s="105">
        <v>0</v>
      </c>
      <c r="N24" s="105">
        <v>0</v>
      </c>
      <c r="O24" s="105">
        <v>0</v>
      </c>
      <c r="P24" s="105">
        <v>0</v>
      </c>
    </row>
    <row r="25" spans="11:16" x14ac:dyDescent="0.25">
      <c r="K25" s="105">
        <v>22737</v>
      </c>
      <c r="L25" s="105" t="s">
        <v>92</v>
      </c>
      <c r="M25" s="105">
        <v>0</v>
      </c>
      <c r="N25" s="105">
        <v>0</v>
      </c>
      <c r="O25" s="105">
        <v>0</v>
      </c>
      <c r="P25" s="105">
        <v>0</v>
      </c>
    </row>
    <row r="26" spans="11:16" x14ac:dyDescent="0.25">
      <c r="K26" s="105">
        <v>25115</v>
      </c>
      <c r="L26" s="105" t="s">
        <v>93</v>
      </c>
      <c r="M26" s="105">
        <v>0</v>
      </c>
      <c r="N26" s="105">
        <v>0</v>
      </c>
      <c r="O26" s="105">
        <v>0</v>
      </c>
      <c r="P26" s="105">
        <v>42.734999999999999</v>
      </c>
    </row>
    <row r="27" spans="11:16" x14ac:dyDescent="0.25">
      <c r="K27" s="105">
        <v>17131</v>
      </c>
      <c r="L27" s="105" t="s">
        <v>94</v>
      </c>
      <c r="M27" s="105">
        <v>0</v>
      </c>
      <c r="N27" s="105">
        <v>0</v>
      </c>
      <c r="O27" s="105">
        <v>0</v>
      </c>
      <c r="P27" s="105">
        <v>1</v>
      </c>
    </row>
    <row r="28" spans="11:16" x14ac:dyDescent="0.25">
      <c r="K28" s="105">
        <v>22708</v>
      </c>
      <c r="L28" s="105" t="s">
        <v>95</v>
      </c>
      <c r="M28" s="105">
        <v>0</v>
      </c>
      <c r="N28" s="105">
        <v>0</v>
      </c>
      <c r="O28" s="105">
        <v>0</v>
      </c>
      <c r="P28" s="105">
        <v>0</v>
      </c>
    </row>
    <row r="29" spans="11:16" x14ac:dyDescent="0.25">
      <c r="K29" s="105">
        <v>46125</v>
      </c>
      <c r="L29" s="105" t="s">
        <v>96</v>
      </c>
      <c r="M29" s="105">
        <v>0</v>
      </c>
      <c r="N29" s="105">
        <v>1</v>
      </c>
      <c r="O29" s="105">
        <v>0</v>
      </c>
      <c r="P29" s="105">
        <v>122.3</v>
      </c>
    </row>
    <row r="30" spans="11:16" x14ac:dyDescent="0.25">
      <c r="K30" s="105">
        <v>22717</v>
      </c>
      <c r="L30" s="105" t="s">
        <v>97</v>
      </c>
      <c r="M30" s="105">
        <v>0</v>
      </c>
      <c r="N30" s="105">
        <v>0</v>
      </c>
      <c r="O30" s="105">
        <v>0</v>
      </c>
      <c r="P30" s="105">
        <v>0</v>
      </c>
    </row>
    <row r="31" spans="11:16" x14ac:dyDescent="0.25">
      <c r="K31" s="105">
        <v>18271</v>
      </c>
      <c r="L31" s="105" t="s">
        <v>98</v>
      </c>
      <c r="M31" s="105">
        <v>0</v>
      </c>
      <c r="N31" s="105">
        <v>0</v>
      </c>
      <c r="O31" s="105">
        <v>0</v>
      </c>
      <c r="P31" s="105">
        <v>10.5</v>
      </c>
    </row>
    <row r="32" spans="11:16" x14ac:dyDescent="0.25">
      <c r="K32" s="105">
        <v>22727</v>
      </c>
      <c r="L32" s="105" t="s">
        <v>99</v>
      </c>
      <c r="M32" s="105">
        <v>0</v>
      </c>
      <c r="N32" s="105">
        <v>0</v>
      </c>
      <c r="O32" s="105">
        <v>0</v>
      </c>
      <c r="P32" s="105">
        <v>0</v>
      </c>
    </row>
    <row r="33" spans="11:16" x14ac:dyDescent="0.25">
      <c r="K33" s="105">
        <v>27476</v>
      </c>
      <c r="L33" s="105" t="s">
        <v>100</v>
      </c>
      <c r="M33" s="105">
        <v>0</v>
      </c>
      <c r="N33" s="105">
        <v>0</v>
      </c>
      <c r="O33" s="105">
        <v>0</v>
      </c>
      <c r="P33" s="105">
        <v>2</v>
      </c>
    </row>
    <row r="34" spans="11:16" x14ac:dyDescent="0.25">
      <c r="K34" s="105">
        <v>201811</v>
      </c>
      <c r="L34" s="105" t="s">
        <v>101</v>
      </c>
      <c r="M34" s="105">
        <v>0</v>
      </c>
      <c r="N34" s="105">
        <v>0</v>
      </c>
      <c r="O34" s="105">
        <v>0</v>
      </c>
      <c r="P34" s="105">
        <v>0</v>
      </c>
    </row>
    <row r="35" spans="11:16" x14ac:dyDescent="0.25">
      <c r="K35" s="105">
        <v>201761</v>
      </c>
      <c r="L35" s="105" t="s">
        <v>102</v>
      </c>
      <c r="M35" s="105">
        <v>0</v>
      </c>
      <c r="N35" s="105">
        <v>0</v>
      </c>
      <c r="O35" s="105">
        <v>0</v>
      </c>
      <c r="P35" s="105">
        <v>0</v>
      </c>
    </row>
    <row r="36" spans="11:16" x14ac:dyDescent="0.25">
      <c r="K36" s="105">
        <v>201511</v>
      </c>
      <c r="L36" s="105" t="s">
        <v>103</v>
      </c>
      <c r="M36" s="105">
        <v>0</v>
      </c>
      <c r="N36" s="105">
        <v>0</v>
      </c>
      <c r="O36" s="105">
        <v>0</v>
      </c>
      <c r="P36" s="105">
        <v>0</v>
      </c>
    </row>
    <row r="37" spans="11:16" x14ac:dyDescent="0.25">
      <c r="K37" s="105" t="s">
        <v>104</v>
      </c>
      <c r="L37" s="105" t="s">
        <v>105</v>
      </c>
      <c r="M37" s="105">
        <v>0</v>
      </c>
      <c r="N37" s="105">
        <v>0</v>
      </c>
      <c r="O37" s="105">
        <v>0</v>
      </c>
      <c r="P37" s="105">
        <v>0</v>
      </c>
    </row>
    <row r="38" spans="11:16" x14ac:dyDescent="0.25">
      <c r="K38" s="105">
        <v>201481</v>
      </c>
      <c r="L38" s="105" t="s">
        <v>106</v>
      </c>
      <c r="M38" s="105">
        <v>0</v>
      </c>
      <c r="N38" s="105">
        <v>0</v>
      </c>
      <c r="O38" s="105">
        <v>0</v>
      </c>
      <c r="P38" s="105">
        <v>0</v>
      </c>
    </row>
    <row r="39" spans="11:16" x14ac:dyDescent="0.25">
      <c r="K39" s="105">
        <v>46433</v>
      </c>
      <c r="L39" s="105" t="s">
        <v>107</v>
      </c>
      <c r="M39" s="105">
        <v>0</v>
      </c>
      <c r="N39" s="105">
        <v>0</v>
      </c>
      <c r="O39" s="105">
        <v>0</v>
      </c>
      <c r="P39" s="105">
        <v>228</v>
      </c>
    </row>
    <row r="40" spans="11:16" x14ac:dyDescent="0.25">
      <c r="K40" s="105" t="s">
        <v>108</v>
      </c>
      <c r="L40" s="105" t="s">
        <v>109</v>
      </c>
      <c r="M40" s="105">
        <v>0</v>
      </c>
      <c r="N40" s="105">
        <v>0</v>
      </c>
      <c r="O40" s="105">
        <v>0</v>
      </c>
      <c r="P40" s="105">
        <v>0</v>
      </c>
    </row>
    <row r="41" spans="11:16" x14ac:dyDescent="0.25">
      <c r="K41" s="105" t="s">
        <v>110</v>
      </c>
      <c r="L41" s="105" t="s">
        <v>111</v>
      </c>
      <c r="M41" s="105">
        <v>0</v>
      </c>
      <c r="N41" s="105">
        <v>0</v>
      </c>
      <c r="O41" s="105">
        <v>0</v>
      </c>
      <c r="P41" s="105">
        <v>0</v>
      </c>
    </row>
    <row r="42" spans="11:16" x14ac:dyDescent="0.25">
      <c r="K42" s="105" t="s">
        <v>112</v>
      </c>
      <c r="L42" s="105" t="s">
        <v>113</v>
      </c>
      <c r="M42" s="105">
        <v>0</v>
      </c>
      <c r="N42" s="105">
        <v>0</v>
      </c>
      <c r="O42" s="105">
        <v>0</v>
      </c>
      <c r="P42" s="105">
        <v>0</v>
      </c>
    </row>
    <row r="43" spans="11:16" x14ac:dyDescent="0.25">
      <c r="K43" s="105">
        <v>10805</v>
      </c>
      <c r="L43" s="105" t="s">
        <v>114</v>
      </c>
      <c r="M43" s="105">
        <v>0</v>
      </c>
      <c r="N43" s="105">
        <v>0</v>
      </c>
      <c r="O43" s="105">
        <v>0</v>
      </c>
      <c r="P43" s="105">
        <v>0</v>
      </c>
    </row>
    <row r="44" spans="11:16" x14ac:dyDescent="0.25">
      <c r="K44" s="105">
        <v>172801</v>
      </c>
      <c r="L44" s="105" t="s">
        <v>115</v>
      </c>
      <c r="M44" s="105">
        <v>0</v>
      </c>
      <c r="N44" s="105">
        <v>0</v>
      </c>
      <c r="O44" s="105">
        <v>0</v>
      </c>
      <c r="P44" s="105">
        <v>0</v>
      </c>
    </row>
    <row r="45" spans="11:16" x14ac:dyDescent="0.25">
      <c r="K45" s="105">
        <v>45125</v>
      </c>
      <c r="L45" s="105" t="s">
        <v>116</v>
      </c>
      <c r="M45" s="105">
        <v>0</v>
      </c>
      <c r="N45" s="105">
        <v>0</v>
      </c>
      <c r="O45" s="105">
        <v>0</v>
      </c>
      <c r="P45" s="105">
        <v>68.290000000000006</v>
      </c>
    </row>
    <row r="46" spans="11:16" x14ac:dyDescent="0.25">
      <c r="K46" s="105">
        <v>12371</v>
      </c>
      <c r="L46" s="105" t="s">
        <v>117</v>
      </c>
      <c r="M46" s="105">
        <v>0</v>
      </c>
      <c r="N46" s="105">
        <v>0</v>
      </c>
      <c r="O46" s="105">
        <v>0</v>
      </c>
      <c r="P46" s="105">
        <v>0</v>
      </c>
    </row>
    <row r="47" spans="11:16" x14ac:dyDescent="0.25">
      <c r="K47" s="105">
        <v>521002</v>
      </c>
      <c r="L47" s="105" t="s">
        <v>118</v>
      </c>
      <c r="M47" s="105">
        <v>0</v>
      </c>
      <c r="N47" s="105">
        <v>0</v>
      </c>
      <c r="O47" s="105">
        <v>0</v>
      </c>
      <c r="P47" s="105">
        <v>0</v>
      </c>
    </row>
    <row r="48" spans="11:16" x14ac:dyDescent="0.25">
      <c r="K48" s="105" t="s">
        <v>119</v>
      </c>
      <c r="L48" s="105" t="s">
        <v>120</v>
      </c>
      <c r="M48" s="105">
        <v>0</v>
      </c>
      <c r="N48" s="105">
        <v>0</v>
      </c>
      <c r="O48" s="105">
        <v>0</v>
      </c>
      <c r="P48" s="105">
        <v>320</v>
      </c>
    </row>
    <row r="49" spans="11:16" x14ac:dyDescent="0.25">
      <c r="K49" s="105" t="s">
        <v>121</v>
      </c>
      <c r="L49" s="105" t="s">
        <v>122</v>
      </c>
      <c r="M49" s="105">
        <v>0</v>
      </c>
      <c r="N49" s="105">
        <v>0</v>
      </c>
      <c r="O49" s="105">
        <v>0</v>
      </c>
      <c r="P49" s="105">
        <v>0</v>
      </c>
    </row>
    <row r="50" spans="11:16" x14ac:dyDescent="0.25">
      <c r="K50" s="105">
        <v>28203</v>
      </c>
      <c r="L50" s="105" t="s">
        <v>123</v>
      </c>
      <c r="M50" s="105">
        <v>0</v>
      </c>
      <c r="N50" s="105">
        <v>1.33</v>
      </c>
      <c r="O50" s="105">
        <v>0</v>
      </c>
      <c r="P50" s="105">
        <v>8.9966670000000004</v>
      </c>
    </row>
    <row r="51" spans="11:16" x14ac:dyDescent="0.25">
      <c r="K51" s="105">
        <v>29756</v>
      </c>
      <c r="L51" s="105" t="s">
        <v>124</v>
      </c>
      <c r="M51" s="105">
        <v>0</v>
      </c>
      <c r="N51" s="105">
        <v>0</v>
      </c>
      <c r="O51" s="105">
        <v>0</v>
      </c>
      <c r="P51" s="105">
        <v>0</v>
      </c>
    </row>
    <row r="52" spans="11:16" x14ac:dyDescent="0.25">
      <c r="K52" s="105" t="s">
        <v>69</v>
      </c>
      <c r="L52" s="105" t="s">
        <v>71</v>
      </c>
      <c r="M52" s="105">
        <v>0</v>
      </c>
      <c r="N52" s="105">
        <v>0</v>
      </c>
      <c r="O52" s="105">
        <v>0</v>
      </c>
      <c r="P52" s="105">
        <v>0</v>
      </c>
    </row>
    <row r="53" spans="11:16" x14ac:dyDescent="0.25">
      <c r="K53" s="105" t="s">
        <v>125</v>
      </c>
      <c r="L53" s="105" t="s">
        <v>126</v>
      </c>
      <c r="M53" s="105">
        <v>0</v>
      </c>
      <c r="N53" s="105">
        <v>0</v>
      </c>
      <c r="O53" s="105">
        <v>0</v>
      </c>
      <c r="P53" s="105">
        <v>0</v>
      </c>
    </row>
    <row r="54" spans="11:16" x14ac:dyDescent="0.25">
      <c r="K54" s="105">
        <v>52512</v>
      </c>
      <c r="L54" s="105" t="s">
        <v>127</v>
      </c>
      <c r="M54" s="105">
        <v>0</v>
      </c>
      <c r="N54" s="105">
        <v>0</v>
      </c>
      <c r="O54" s="105">
        <v>989</v>
      </c>
      <c r="P54" s="105">
        <v>1</v>
      </c>
    </row>
    <row r="55" spans="11:16" x14ac:dyDescent="0.25">
      <c r="K55" s="105" t="s">
        <v>128</v>
      </c>
      <c r="L55" s="105" t="s">
        <v>129</v>
      </c>
      <c r="M55" s="105">
        <v>0</v>
      </c>
      <c r="N55" s="105">
        <v>0</v>
      </c>
      <c r="O55" s="105">
        <v>0</v>
      </c>
      <c r="P55" s="105">
        <v>0</v>
      </c>
    </row>
    <row r="56" spans="11:16" x14ac:dyDescent="0.25">
      <c r="K56" s="105">
        <v>70306</v>
      </c>
      <c r="L56" s="105" t="s">
        <v>130</v>
      </c>
      <c r="M56" s="105">
        <v>0</v>
      </c>
      <c r="N56" s="105">
        <v>0</v>
      </c>
      <c r="O56" s="105">
        <v>1247</v>
      </c>
      <c r="P56" s="105">
        <v>0</v>
      </c>
    </row>
    <row r="57" spans="11:16" x14ac:dyDescent="0.25">
      <c r="K57" s="105">
        <v>24343</v>
      </c>
      <c r="L57" s="105" t="s">
        <v>131</v>
      </c>
      <c r="M57" s="105">
        <v>0</v>
      </c>
      <c r="N57" s="105">
        <v>2</v>
      </c>
      <c r="O57" s="105">
        <v>0</v>
      </c>
      <c r="P57" s="105">
        <v>5.0133330000000003</v>
      </c>
    </row>
    <row r="58" spans="11:16" x14ac:dyDescent="0.25">
      <c r="K58" s="105">
        <v>41333</v>
      </c>
      <c r="L58" s="105" t="s">
        <v>132</v>
      </c>
      <c r="M58" s="105">
        <v>0</v>
      </c>
      <c r="N58" s="105">
        <v>0</v>
      </c>
      <c r="O58" s="105">
        <v>31</v>
      </c>
      <c r="P58" s="105">
        <v>0</v>
      </c>
    </row>
    <row r="59" spans="11:16" x14ac:dyDescent="0.25">
      <c r="K59" s="105">
        <v>50091</v>
      </c>
      <c r="L59" s="105" t="s">
        <v>133</v>
      </c>
      <c r="M59" s="105">
        <v>0</v>
      </c>
      <c r="N59" s="105">
        <v>0</v>
      </c>
      <c r="O59" s="105">
        <v>437</v>
      </c>
      <c r="P59" s="105">
        <v>1</v>
      </c>
    </row>
    <row r="60" spans="11:16" x14ac:dyDescent="0.25">
      <c r="K60" s="105">
        <v>25125</v>
      </c>
      <c r="L60" s="105" t="s">
        <v>134</v>
      </c>
      <c r="M60" s="105">
        <v>0</v>
      </c>
      <c r="N60" s="105">
        <v>0</v>
      </c>
      <c r="O60" s="105">
        <v>0</v>
      </c>
      <c r="P60" s="105">
        <v>35.75</v>
      </c>
    </row>
    <row r="61" spans="11:16" x14ac:dyDescent="0.25">
      <c r="K61" s="105">
        <v>55332</v>
      </c>
      <c r="L61" s="105" t="s">
        <v>135</v>
      </c>
      <c r="M61" s="105">
        <v>0</v>
      </c>
      <c r="N61" s="105">
        <v>0</v>
      </c>
      <c r="O61" s="105">
        <v>0</v>
      </c>
      <c r="P61" s="105">
        <v>0</v>
      </c>
    </row>
    <row r="62" spans="11:16" x14ac:dyDescent="0.25">
      <c r="K62" s="105">
        <v>58223</v>
      </c>
      <c r="L62" s="105" t="s">
        <v>136</v>
      </c>
      <c r="M62" s="105">
        <v>0</v>
      </c>
      <c r="N62" s="105">
        <v>0</v>
      </c>
      <c r="O62" s="105">
        <v>0</v>
      </c>
      <c r="P62" s="105">
        <v>3.6</v>
      </c>
    </row>
    <row r="63" spans="11:16" x14ac:dyDescent="0.25">
      <c r="K63" s="105">
        <v>17251</v>
      </c>
      <c r="L63" s="105" t="s">
        <v>137</v>
      </c>
      <c r="M63" s="105">
        <v>0</v>
      </c>
      <c r="N63" s="105">
        <v>0</v>
      </c>
      <c r="O63" s="105">
        <v>0</v>
      </c>
      <c r="P63" s="105">
        <v>21</v>
      </c>
    </row>
    <row r="64" spans="11:16" x14ac:dyDescent="0.25">
      <c r="K64" s="105">
        <v>9002</v>
      </c>
      <c r="L64" s="105" t="s">
        <v>138</v>
      </c>
      <c r="M64" s="105">
        <v>0</v>
      </c>
      <c r="N64" s="105">
        <v>0</v>
      </c>
      <c r="O64" s="105">
        <v>0</v>
      </c>
      <c r="P64" s="105">
        <v>0.4</v>
      </c>
    </row>
    <row r="65" spans="11:16" x14ac:dyDescent="0.25">
      <c r="K65" s="105">
        <v>20181</v>
      </c>
      <c r="L65" s="105" t="s">
        <v>139</v>
      </c>
      <c r="M65" s="105">
        <v>0</v>
      </c>
      <c r="N65" s="105">
        <v>0</v>
      </c>
      <c r="O65" s="105">
        <v>0</v>
      </c>
      <c r="P65" s="105">
        <v>0</v>
      </c>
    </row>
    <row r="66" spans="11:16" x14ac:dyDescent="0.25">
      <c r="K66" s="105">
        <v>20151</v>
      </c>
      <c r="L66" s="105" t="s">
        <v>140</v>
      </c>
      <c r="M66" s="105">
        <v>0</v>
      </c>
      <c r="N66" s="105">
        <v>0</v>
      </c>
      <c r="O66" s="105">
        <v>0</v>
      </c>
      <c r="P66" s="105">
        <v>0</v>
      </c>
    </row>
    <row r="67" spans="11:16" x14ac:dyDescent="0.25">
      <c r="K67" s="105">
        <v>205010</v>
      </c>
      <c r="L67" s="105" t="s">
        <v>141</v>
      </c>
      <c r="M67" s="105">
        <v>0</v>
      </c>
      <c r="N67" s="105">
        <v>0</v>
      </c>
      <c r="O67" s="105">
        <v>0</v>
      </c>
      <c r="P67" s="105">
        <v>29.886666999999999</v>
      </c>
    </row>
    <row r="68" spans="11:16" x14ac:dyDescent="0.25">
      <c r="K68" s="105">
        <v>205050</v>
      </c>
      <c r="L68" s="105" t="s">
        <v>142</v>
      </c>
      <c r="M68" s="105">
        <v>0</v>
      </c>
      <c r="N68" s="105">
        <v>0</v>
      </c>
      <c r="O68" s="105">
        <v>0</v>
      </c>
      <c r="P68" s="105">
        <v>35.232222999999998</v>
      </c>
    </row>
    <row r="69" spans="11:16" x14ac:dyDescent="0.25">
      <c r="K69" s="105" t="s">
        <v>143</v>
      </c>
      <c r="L69" s="105" t="s">
        <v>144</v>
      </c>
      <c r="M69" s="105">
        <v>4391</v>
      </c>
      <c r="N69" s="105">
        <v>0</v>
      </c>
      <c r="O69" s="105">
        <v>0</v>
      </c>
      <c r="P69" s="105">
        <v>14.156666</v>
      </c>
    </row>
    <row r="70" spans="11:16" x14ac:dyDescent="0.25">
      <c r="K70" s="105">
        <v>522131</v>
      </c>
      <c r="L70" s="105" t="s">
        <v>145</v>
      </c>
      <c r="M70" s="105">
        <v>0</v>
      </c>
      <c r="N70" s="105">
        <v>1</v>
      </c>
      <c r="O70" s="105">
        <v>0</v>
      </c>
      <c r="P70" s="105">
        <v>0</v>
      </c>
    </row>
    <row r="71" spans="11:16" x14ac:dyDescent="0.25">
      <c r="K71" s="105">
        <v>24105</v>
      </c>
      <c r="L71" s="105" t="s">
        <v>146</v>
      </c>
      <c r="M71" s="105">
        <v>0</v>
      </c>
      <c r="N71" s="105">
        <v>0</v>
      </c>
      <c r="O71" s="105">
        <v>0</v>
      </c>
      <c r="P71" s="105">
        <v>41.64</v>
      </c>
    </row>
    <row r="72" spans="11:16" x14ac:dyDescent="0.25">
      <c r="K72" s="105">
        <v>24115</v>
      </c>
      <c r="L72" s="105" t="s">
        <v>147</v>
      </c>
      <c r="M72" s="105">
        <v>0</v>
      </c>
      <c r="N72" s="105">
        <v>0</v>
      </c>
      <c r="O72" s="105">
        <v>0</v>
      </c>
      <c r="P72" s="105">
        <v>10.66</v>
      </c>
    </row>
    <row r="73" spans="11:16" x14ac:dyDescent="0.25">
      <c r="K73" s="105">
        <v>6310</v>
      </c>
      <c r="L73" s="105" t="s">
        <v>148</v>
      </c>
      <c r="M73" s="105">
        <v>0</v>
      </c>
      <c r="N73" s="105">
        <v>45.75</v>
      </c>
      <c r="O73" s="105">
        <v>0</v>
      </c>
      <c r="P73" s="105">
        <v>3.05</v>
      </c>
    </row>
    <row r="74" spans="11:16" x14ac:dyDescent="0.25">
      <c r="K74" s="105">
        <v>70264</v>
      </c>
      <c r="L74" s="105" t="s">
        <v>149</v>
      </c>
      <c r="M74" s="105">
        <v>0</v>
      </c>
      <c r="N74" s="105">
        <v>0</v>
      </c>
      <c r="O74" s="105">
        <v>0</v>
      </c>
      <c r="P74" s="105">
        <v>0</v>
      </c>
    </row>
    <row r="75" spans="11:16" x14ac:dyDescent="0.25">
      <c r="K75" s="105">
        <v>6943</v>
      </c>
      <c r="L75" s="105" t="s">
        <v>150</v>
      </c>
      <c r="M75" s="105">
        <v>0</v>
      </c>
      <c r="N75" s="105">
        <v>5.3299989999999999</v>
      </c>
      <c r="O75" s="105">
        <v>1779</v>
      </c>
      <c r="P75" s="105">
        <v>11.333333</v>
      </c>
    </row>
    <row r="76" spans="11:16" x14ac:dyDescent="0.25">
      <c r="K76" s="105">
        <v>205020</v>
      </c>
      <c r="L76" s="105" t="s">
        <v>151</v>
      </c>
      <c r="M76" s="105">
        <v>0</v>
      </c>
      <c r="N76" s="105">
        <v>0</v>
      </c>
      <c r="O76" s="105">
        <v>0</v>
      </c>
      <c r="P76" s="105">
        <v>12.973333</v>
      </c>
    </row>
    <row r="77" spans="11:16" x14ac:dyDescent="0.25">
      <c r="K77" s="105">
        <v>50063</v>
      </c>
      <c r="L77" s="105" t="s">
        <v>152</v>
      </c>
      <c r="M77" s="105">
        <v>0</v>
      </c>
      <c r="N77" s="105">
        <v>0</v>
      </c>
      <c r="O77" s="105">
        <v>0</v>
      </c>
      <c r="P77" s="105">
        <v>0</v>
      </c>
    </row>
    <row r="78" spans="11:16" x14ac:dyDescent="0.25">
      <c r="K78" s="105">
        <v>126508</v>
      </c>
      <c r="L78" s="105" t="s">
        <v>153</v>
      </c>
      <c r="M78" s="105">
        <v>0</v>
      </c>
      <c r="N78" s="105">
        <v>0</v>
      </c>
      <c r="O78" s="105">
        <v>0</v>
      </c>
      <c r="P78" s="105">
        <v>1</v>
      </c>
    </row>
    <row r="79" spans="11:16" x14ac:dyDescent="0.25">
      <c r="K79" s="105" t="s">
        <v>154</v>
      </c>
      <c r="L79" s="105" t="s">
        <v>155</v>
      </c>
      <c r="M79" s="105">
        <v>0</v>
      </c>
      <c r="N79" s="105">
        <v>0</v>
      </c>
      <c r="O79" s="105">
        <v>0</v>
      </c>
      <c r="P79" s="105">
        <v>0</v>
      </c>
    </row>
    <row r="80" spans="11:16" x14ac:dyDescent="0.25">
      <c r="K80" s="105" t="s">
        <v>156</v>
      </c>
      <c r="L80" s="105" t="s">
        <v>157</v>
      </c>
      <c r="M80" s="105">
        <v>0</v>
      </c>
      <c r="N80" s="105">
        <v>0</v>
      </c>
      <c r="O80" s="105">
        <v>0</v>
      </c>
      <c r="P80" s="105">
        <v>1</v>
      </c>
    </row>
    <row r="81" spans="11:16" x14ac:dyDescent="0.25">
      <c r="K81" s="105">
        <v>22827</v>
      </c>
      <c r="L81" s="105" t="s">
        <v>158</v>
      </c>
      <c r="M81" s="105">
        <v>0</v>
      </c>
      <c r="N81" s="105">
        <v>0</v>
      </c>
      <c r="O81" s="105">
        <v>1646</v>
      </c>
      <c r="P81" s="105">
        <v>0</v>
      </c>
    </row>
    <row r="82" spans="11:16" x14ac:dyDescent="0.25">
      <c r="K82" s="105" t="s">
        <v>68</v>
      </c>
      <c r="L82" s="105" t="s">
        <v>70</v>
      </c>
      <c r="M82" s="105">
        <v>0</v>
      </c>
      <c r="N82" s="105">
        <v>0</v>
      </c>
      <c r="O82" s="105">
        <v>1463</v>
      </c>
      <c r="P82" s="105">
        <v>0</v>
      </c>
    </row>
    <row r="83" spans="11:16" x14ac:dyDescent="0.25">
      <c r="K83" s="105" t="s">
        <v>159</v>
      </c>
      <c r="L83" s="105" t="s">
        <v>160</v>
      </c>
      <c r="M83" s="105">
        <v>0</v>
      </c>
      <c r="N83" s="105">
        <v>0</v>
      </c>
      <c r="O83" s="105">
        <v>0</v>
      </c>
      <c r="P83" s="105">
        <v>3.21</v>
      </c>
    </row>
    <row r="84" spans="11:16" x14ac:dyDescent="0.25">
      <c r="K84" s="105">
        <v>12407</v>
      </c>
      <c r="L84" s="105" t="s">
        <v>161</v>
      </c>
      <c r="M84" s="105">
        <v>0</v>
      </c>
      <c r="N84" s="105">
        <v>0</v>
      </c>
      <c r="O84" s="105">
        <v>0</v>
      </c>
      <c r="P84" s="105">
        <v>0</v>
      </c>
    </row>
    <row r="85" spans="11:16" x14ac:dyDescent="0.25">
      <c r="K85" s="105">
        <v>521131</v>
      </c>
      <c r="L85" s="105" t="s">
        <v>162</v>
      </c>
      <c r="M85" s="105">
        <v>0</v>
      </c>
      <c r="N85" s="105">
        <v>0</v>
      </c>
      <c r="O85" s="105">
        <v>0</v>
      </c>
      <c r="P85" s="105">
        <v>0</v>
      </c>
    </row>
    <row r="86" spans="11:16" x14ac:dyDescent="0.25">
      <c r="K86" s="105">
        <v>10101</v>
      </c>
      <c r="L86" s="105" t="s">
        <v>163</v>
      </c>
      <c r="M86" s="105">
        <v>22</v>
      </c>
      <c r="N86" s="105">
        <v>0</v>
      </c>
      <c r="O86" s="105">
        <v>0</v>
      </c>
      <c r="P86" s="105">
        <v>0</v>
      </c>
    </row>
    <row r="87" spans="11:16" x14ac:dyDescent="0.25">
      <c r="K87" s="105">
        <v>10112</v>
      </c>
      <c r="L87" s="105" t="s">
        <v>164</v>
      </c>
      <c r="M87" s="105">
        <v>0</v>
      </c>
      <c r="N87" s="105">
        <v>0</v>
      </c>
      <c r="O87" s="105">
        <v>300</v>
      </c>
      <c r="P87" s="105">
        <v>0</v>
      </c>
    </row>
    <row r="88" spans="11:16" x14ac:dyDescent="0.25">
      <c r="K88" s="105">
        <v>10132</v>
      </c>
      <c r="L88" s="105" t="s">
        <v>165</v>
      </c>
      <c r="M88" s="105">
        <v>0</v>
      </c>
      <c r="N88" s="105">
        <v>0</v>
      </c>
      <c r="O88" s="105">
        <v>3719</v>
      </c>
      <c r="P88" s="105">
        <v>0</v>
      </c>
    </row>
    <row r="89" spans="11:16" x14ac:dyDescent="0.25">
      <c r="K89" s="105">
        <v>41348</v>
      </c>
      <c r="L89" s="105" t="s">
        <v>166</v>
      </c>
      <c r="M89" s="105">
        <v>0</v>
      </c>
      <c r="N89" s="105">
        <v>0</v>
      </c>
      <c r="O89" s="105">
        <v>19</v>
      </c>
      <c r="P89" s="105">
        <v>0</v>
      </c>
    </row>
    <row r="90" spans="11:16" x14ac:dyDescent="0.25">
      <c r="K90" s="105" t="s">
        <v>167</v>
      </c>
      <c r="L90" s="105" t="s">
        <v>168</v>
      </c>
      <c r="M90" s="105">
        <v>0</v>
      </c>
      <c r="N90" s="105">
        <v>0</v>
      </c>
      <c r="O90" s="105">
        <v>0</v>
      </c>
      <c r="P90" s="105">
        <v>1</v>
      </c>
    </row>
    <row r="91" spans="11:16" x14ac:dyDescent="0.25">
      <c r="K91" s="105">
        <v>179011</v>
      </c>
      <c r="L91" s="105" t="s">
        <v>169</v>
      </c>
      <c r="M91" s="105">
        <v>0</v>
      </c>
      <c r="N91" s="105">
        <v>0</v>
      </c>
      <c r="O91" s="105">
        <v>0</v>
      </c>
      <c r="P91" s="105">
        <v>0</v>
      </c>
    </row>
    <row r="92" spans="11:16" x14ac:dyDescent="0.25">
      <c r="K92" s="105">
        <v>8115</v>
      </c>
      <c r="L92" s="105" t="s">
        <v>170</v>
      </c>
      <c r="M92" s="105">
        <v>0</v>
      </c>
      <c r="N92" s="105">
        <v>0</v>
      </c>
      <c r="O92" s="105">
        <v>774</v>
      </c>
      <c r="P92" s="105">
        <v>1</v>
      </c>
    </row>
    <row r="93" spans="11:16" x14ac:dyDescent="0.25">
      <c r="K93" s="105" t="s">
        <v>171</v>
      </c>
      <c r="L93" s="105" t="s">
        <v>172</v>
      </c>
      <c r="M93" s="105">
        <v>0</v>
      </c>
      <c r="N93" s="105">
        <v>0</v>
      </c>
      <c r="O93" s="105">
        <v>112</v>
      </c>
      <c r="P93" s="105">
        <v>5.0066670000000002</v>
      </c>
    </row>
    <row r="94" spans="11:16" x14ac:dyDescent="0.25">
      <c r="K94" s="105" t="s">
        <v>173</v>
      </c>
      <c r="L94" s="105" t="s">
        <v>174</v>
      </c>
      <c r="M94" s="105">
        <v>0</v>
      </c>
      <c r="N94" s="105">
        <v>0</v>
      </c>
      <c r="O94" s="105">
        <v>10360</v>
      </c>
      <c r="P94" s="105">
        <v>288</v>
      </c>
    </row>
    <row r="95" spans="11:16" x14ac:dyDescent="0.25">
      <c r="K95" s="105">
        <v>7036</v>
      </c>
      <c r="L95" s="105" t="s">
        <v>175</v>
      </c>
      <c r="M95" s="105">
        <v>0</v>
      </c>
      <c r="N95" s="105">
        <v>1.03</v>
      </c>
      <c r="O95" s="105">
        <v>0</v>
      </c>
      <c r="P95" s="105">
        <v>0</v>
      </c>
    </row>
    <row r="96" spans="11:16" x14ac:dyDescent="0.25">
      <c r="K96" s="105">
        <v>22830</v>
      </c>
      <c r="L96" s="105" t="s">
        <v>176</v>
      </c>
      <c r="M96" s="105">
        <v>0</v>
      </c>
      <c r="N96" s="105">
        <v>0</v>
      </c>
      <c r="O96" s="105">
        <v>1051</v>
      </c>
      <c r="P96" s="105">
        <v>1</v>
      </c>
    </row>
    <row r="97" spans="11:16" x14ac:dyDescent="0.25">
      <c r="K97" s="105" t="s">
        <v>177</v>
      </c>
      <c r="L97" s="105" t="s">
        <v>178</v>
      </c>
      <c r="M97" s="105">
        <v>0</v>
      </c>
      <c r="N97" s="105">
        <v>0</v>
      </c>
      <c r="O97" s="105">
        <v>0</v>
      </c>
      <c r="P97" s="105">
        <v>14.34</v>
      </c>
    </row>
    <row r="98" spans="11:16" x14ac:dyDescent="0.25">
      <c r="K98" s="105">
        <v>50103</v>
      </c>
      <c r="L98" s="105" t="s">
        <v>179</v>
      </c>
      <c r="M98" s="105">
        <v>0</v>
      </c>
      <c r="N98" s="105">
        <v>0</v>
      </c>
      <c r="O98" s="105">
        <v>837</v>
      </c>
      <c r="P98" s="105">
        <v>0</v>
      </c>
    </row>
    <row r="99" spans="11:16" x14ac:dyDescent="0.25">
      <c r="K99" s="105" t="s">
        <v>180</v>
      </c>
      <c r="L99" s="105" t="s">
        <v>181</v>
      </c>
      <c r="M99" s="105">
        <v>0</v>
      </c>
      <c r="N99" s="105">
        <v>12.14</v>
      </c>
      <c r="O99" s="105">
        <v>0</v>
      </c>
      <c r="P99" s="105">
        <v>2.12</v>
      </c>
    </row>
    <row r="100" spans="11:16" x14ac:dyDescent="0.25">
      <c r="K100" s="105">
        <v>43422</v>
      </c>
      <c r="L100" s="105" t="s">
        <v>182</v>
      </c>
      <c r="M100" s="105">
        <v>0</v>
      </c>
      <c r="N100" s="105">
        <v>0</v>
      </c>
      <c r="O100" s="105">
        <v>0</v>
      </c>
      <c r="P100" s="105">
        <v>15.16</v>
      </c>
    </row>
    <row r="101" spans="11:16" x14ac:dyDescent="0.25">
      <c r="K101" s="105">
        <v>48452</v>
      </c>
      <c r="L101" s="105" t="s">
        <v>183</v>
      </c>
      <c r="M101" s="105">
        <v>0</v>
      </c>
      <c r="N101" s="105">
        <v>0</v>
      </c>
      <c r="O101" s="105">
        <v>0</v>
      </c>
      <c r="P101" s="105">
        <v>0</v>
      </c>
    </row>
    <row r="102" spans="11:16" x14ac:dyDescent="0.25">
      <c r="K102" s="105">
        <v>27923</v>
      </c>
      <c r="L102" s="105" t="s">
        <v>184</v>
      </c>
      <c r="M102" s="105">
        <v>0</v>
      </c>
      <c r="N102" s="105">
        <v>0</v>
      </c>
      <c r="O102" s="105">
        <v>0</v>
      </c>
      <c r="P102" s="105">
        <v>11.25</v>
      </c>
    </row>
    <row r="103" spans="11:16" x14ac:dyDescent="0.25">
      <c r="K103" s="105">
        <v>173811</v>
      </c>
      <c r="L103" s="105" t="s">
        <v>185</v>
      </c>
      <c r="M103" s="105">
        <v>0</v>
      </c>
      <c r="N103" s="105">
        <v>0</v>
      </c>
      <c r="O103" s="105">
        <v>0</v>
      </c>
      <c r="P103" s="105">
        <v>2</v>
      </c>
    </row>
    <row r="104" spans="11:16" x14ac:dyDescent="0.25">
      <c r="K104" s="105">
        <v>174511</v>
      </c>
      <c r="L104" s="105" t="s">
        <v>186</v>
      </c>
      <c r="M104" s="105">
        <v>0</v>
      </c>
      <c r="N104" s="105">
        <v>0</v>
      </c>
      <c r="O104" s="105">
        <v>0</v>
      </c>
      <c r="P104" s="105">
        <v>2</v>
      </c>
    </row>
    <row r="105" spans="11:16" x14ac:dyDescent="0.25">
      <c r="K105" s="105">
        <v>174311</v>
      </c>
      <c r="L105" s="105" t="s">
        <v>187</v>
      </c>
      <c r="M105" s="105">
        <v>0</v>
      </c>
      <c r="N105" s="105">
        <v>0</v>
      </c>
      <c r="O105" s="105">
        <v>0</v>
      </c>
      <c r="P105" s="105">
        <v>1</v>
      </c>
    </row>
    <row r="106" spans="11:16" x14ac:dyDescent="0.25">
      <c r="K106" s="105">
        <v>173511</v>
      </c>
      <c r="L106" s="105" t="s">
        <v>188</v>
      </c>
      <c r="M106" s="105">
        <v>0</v>
      </c>
      <c r="N106" s="105">
        <v>0</v>
      </c>
      <c r="O106" s="105">
        <v>0</v>
      </c>
      <c r="P106" s="105">
        <v>0</v>
      </c>
    </row>
    <row r="107" spans="11:16" x14ac:dyDescent="0.25">
      <c r="K107" s="105">
        <v>173711</v>
      </c>
      <c r="L107" s="105" t="s">
        <v>189</v>
      </c>
      <c r="M107" s="105">
        <v>0</v>
      </c>
      <c r="N107" s="105">
        <v>0</v>
      </c>
      <c r="O107" s="105">
        <v>0</v>
      </c>
      <c r="P107" s="105">
        <v>1</v>
      </c>
    </row>
    <row r="108" spans="11:16" x14ac:dyDescent="0.25">
      <c r="K108" s="105" t="s">
        <v>190</v>
      </c>
      <c r="L108" s="105" t="s">
        <v>191</v>
      </c>
      <c r="M108" s="105">
        <v>0</v>
      </c>
      <c r="N108" s="105">
        <v>1.66</v>
      </c>
      <c r="O108" s="105">
        <v>62</v>
      </c>
      <c r="P108" s="105">
        <v>0.33333299999999999</v>
      </c>
    </row>
    <row r="109" spans="11:16" x14ac:dyDescent="0.25">
      <c r="K109" s="105" t="s">
        <v>192</v>
      </c>
      <c r="L109" s="105" t="s">
        <v>193</v>
      </c>
      <c r="M109" s="105">
        <v>0</v>
      </c>
      <c r="N109" s="105">
        <v>1.66</v>
      </c>
      <c r="O109" s="105">
        <v>0</v>
      </c>
      <c r="P109" s="105">
        <v>8.6656669999999991</v>
      </c>
    </row>
    <row r="110" spans="11:16" x14ac:dyDescent="0.25">
      <c r="K110" s="105">
        <v>6905</v>
      </c>
      <c r="L110" s="105" t="s">
        <v>194</v>
      </c>
      <c r="M110" s="105">
        <v>0</v>
      </c>
      <c r="N110" s="105">
        <v>1</v>
      </c>
      <c r="O110" s="105">
        <v>72</v>
      </c>
      <c r="P110" s="105">
        <v>0</v>
      </c>
    </row>
    <row r="111" spans="11:16" x14ac:dyDescent="0.25">
      <c r="K111" s="105">
        <v>201812</v>
      </c>
      <c r="L111" s="105" t="s">
        <v>195</v>
      </c>
      <c r="M111" s="105">
        <v>0</v>
      </c>
      <c r="N111" s="105">
        <v>0</v>
      </c>
      <c r="O111" s="105">
        <v>0</v>
      </c>
      <c r="P111" s="105">
        <v>0</v>
      </c>
    </row>
    <row r="112" spans="11:16" x14ac:dyDescent="0.25">
      <c r="K112" s="105">
        <v>201762</v>
      </c>
      <c r="L112" s="105" t="s">
        <v>196</v>
      </c>
      <c r="M112" s="105">
        <v>0</v>
      </c>
      <c r="N112" s="105">
        <v>0</v>
      </c>
      <c r="O112" s="105">
        <v>0</v>
      </c>
      <c r="P112" s="105">
        <v>0</v>
      </c>
    </row>
    <row r="113" spans="11:16" x14ac:dyDescent="0.25">
      <c r="K113" s="105">
        <v>201411</v>
      </c>
      <c r="L113" s="105" t="s">
        <v>197</v>
      </c>
      <c r="M113" s="105">
        <v>0</v>
      </c>
      <c r="N113" s="105">
        <v>0</v>
      </c>
      <c r="O113" s="105">
        <v>0</v>
      </c>
      <c r="P113" s="105">
        <v>0</v>
      </c>
    </row>
    <row r="114" spans="11:16" x14ac:dyDescent="0.25">
      <c r="K114" s="105">
        <v>201482</v>
      </c>
      <c r="L114" s="105" t="s">
        <v>198</v>
      </c>
      <c r="M114" s="105">
        <v>0</v>
      </c>
      <c r="N114" s="105">
        <v>0</v>
      </c>
      <c r="O114" s="105">
        <v>0</v>
      </c>
      <c r="P114" s="105">
        <v>0</v>
      </c>
    </row>
    <row r="115" spans="11:16" x14ac:dyDescent="0.25">
      <c r="K115" s="105">
        <v>201512</v>
      </c>
      <c r="L115" s="105" t="s">
        <v>199</v>
      </c>
      <c r="M115" s="105">
        <v>0</v>
      </c>
      <c r="N115" s="105">
        <v>0</v>
      </c>
      <c r="O115" s="105">
        <v>0</v>
      </c>
      <c r="P115" s="105">
        <v>0</v>
      </c>
    </row>
    <row r="116" spans="11:16" x14ac:dyDescent="0.25">
      <c r="K116" s="105">
        <v>173311</v>
      </c>
      <c r="L116" s="105" t="s">
        <v>200</v>
      </c>
      <c r="M116" s="105">
        <v>0</v>
      </c>
      <c r="N116" s="105">
        <v>0</v>
      </c>
      <c r="O116" s="105">
        <v>0</v>
      </c>
      <c r="P116" s="105">
        <v>0</v>
      </c>
    </row>
    <row r="117" spans="11:16" x14ac:dyDescent="0.25">
      <c r="K117" s="105">
        <v>6355</v>
      </c>
      <c r="L117" s="105" t="s">
        <v>201</v>
      </c>
      <c r="M117" s="105">
        <v>0</v>
      </c>
      <c r="N117" s="105">
        <v>0</v>
      </c>
      <c r="O117" s="105">
        <v>0</v>
      </c>
      <c r="P117" s="105">
        <v>0</v>
      </c>
    </row>
    <row r="118" spans="11:16" x14ac:dyDescent="0.25">
      <c r="K118" s="105">
        <v>51132</v>
      </c>
      <c r="L118" s="105" t="s">
        <v>202</v>
      </c>
      <c r="M118" s="105">
        <v>0</v>
      </c>
      <c r="N118" s="105">
        <v>0</v>
      </c>
      <c r="O118" s="105">
        <v>0</v>
      </c>
      <c r="P118" s="105">
        <v>114.959</v>
      </c>
    </row>
    <row r="119" spans="11:16" x14ac:dyDescent="0.25">
      <c r="K119" s="105">
        <v>17271</v>
      </c>
      <c r="L119" s="105" t="s">
        <v>203</v>
      </c>
      <c r="M119" s="105">
        <v>0</v>
      </c>
      <c r="N119" s="105">
        <v>0</v>
      </c>
      <c r="O119" s="105">
        <v>0</v>
      </c>
      <c r="P119" s="105">
        <v>6</v>
      </c>
    </row>
    <row r="120" spans="11:16" x14ac:dyDescent="0.25">
      <c r="K120" s="105">
        <v>17231</v>
      </c>
      <c r="L120" s="105" t="s">
        <v>204</v>
      </c>
      <c r="M120" s="105">
        <v>0</v>
      </c>
      <c r="N120" s="105">
        <v>0</v>
      </c>
      <c r="O120" s="105">
        <v>0</v>
      </c>
      <c r="P120" s="105">
        <v>22.75</v>
      </c>
    </row>
    <row r="121" spans="11:16" x14ac:dyDescent="0.25">
      <c r="K121" s="105">
        <v>18251</v>
      </c>
      <c r="L121" s="105" t="s">
        <v>205</v>
      </c>
      <c r="M121" s="105">
        <v>0</v>
      </c>
      <c r="N121" s="105">
        <v>0</v>
      </c>
      <c r="O121" s="105">
        <v>0</v>
      </c>
      <c r="P121" s="105">
        <v>15.5</v>
      </c>
    </row>
    <row r="122" spans="11:16" x14ac:dyDescent="0.25">
      <c r="K122" s="105">
        <v>10902</v>
      </c>
      <c r="L122" s="105" t="s">
        <v>206</v>
      </c>
      <c r="M122" s="105">
        <v>0</v>
      </c>
      <c r="N122" s="105">
        <v>0</v>
      </c>
      <c r="O122" s="105">
        <v>0</v>
      </c>
      <c r="P122" s="105">
        <v>0</v>
      </c>
    </row>
    <row r="123" spans="11:16" x14ac:dyDescent="0.25">
      <c r="K123" s="105">
        <v>24303</v>
      </c>
      <c r="L123" s="105" t="s">
        <v>207</v>
      </c>
      <c r="M123" s="105">
        <v>0</v>
      </c>
      <c r="N123" s="105">
        <v>2.6666660000000002</v>
      </c>
      <c r="O123" s="105">
        <v>0</v>
      </c>
      <c r="P123" s="105">
        <v>21.336666999999998</v>
      </c>
    </row>
    <row r="124" spans="11:16" x14ac:dyDescent="0.25">
      <c r="K124" s="105">
        <v>24313</v>
      </c>
      <c r="L124" s="105" t="s">
        <v>208</v>
      </c>
      <c r="M124" s="105">
        <v>0</v>
      </c>
      <c r="N124" s="105">
        <v>0.67</v>
      </c>
      <c r="O124" s="105">
        <v>0</v>
      </c>
      <c r="P124" s="105">
        <v>16.686665999999999</v>
      </c>
    </row>
    <row r="125" spans="11:16" x14ac:dyDescent="0.25">
      <c r="K125" s="105">
        <v>24353</v>
      </c>
      <c r="L125" s="105" t="s">
        <v>209</v>
      </c>
      <c r="M125" s="105">
        <v>0</v>
      </c>
      <c r="N125" s="105">
        <v>1.33</v>
      </c>
      <c r="O125" s="105">
        <v>0</v>
      </c>
      <c r="P125" s="105">
        <v>9.9866670000000006</v>
      </c>
    </row>
    <row r="126" spans="11:16" x14ac:dyDescent="0.25">
      <c r="K126" s="105">
        <v>24333</v>
      </c>
      <c r="L126" s="105" t="s">
        <v>210</v>
      </c>
      <c r="M126" s="105">
        <v>0</v>
      </c>
      <c r="N126" s="105">
        <v>3.33</v>
      </c>
      <c r="O126" s="105">
        <v>0</v>
      </c>
      <c r="P126" s="105">
        <v>6.6533340000000001</v>
      </c>
    </row>
    <row r="127" spans="11:16" x14ac:dyDescent="0.25">
      <c r="K127" s="105">
        <v>45135</v>
      </c>
      <c r="L127" s="105" t="s">
        <v>211</v>
      </c>
      <c r="M127" s="105">
        <v>0</v>
      </c>
      <c r="N127" s="105">
        <v>0</v>
      </c>
      <c r="O127" s="105">
        <v>0</v>
      </c>
      <c r="P127" s="105">
        <v>13.98</v>
      </c>
    </row>
    <row r="128" spans="11:16" x14ac:dyDescent="0.25">
      <c r="K128" s="105">
        <v>48135</v>
      </c>
      <c r="L128" s="105" t="s">
        <v>212</v>
      </c>
      <c r="M128" s="105">
        <v>0</v>
      </c>
      <c r="N128" s="105">
        <v>0</v>
      </c>
      <c r="O128" s="105">
        <v>0</v>
      </c>
      <c r="P128" s="105">
        <v>16.653333</v>
      </c>
    </row>
    <row r="129" spans="11:16" x14ac:dyDescent="0.25">
      <c r="K129" s="105" t="s">
        <v>213</v>
      </c>
      <c r="L129" s="105" t="s">
        <v>214</v>
      </c>
      <c r="M129" s="105">
        <v>0</v>
      </c>
      <c r="N129" s="105">
        <v>0</v>
      </c>
      <c r="O129" s="105">
        <v>0</v>
      </c>
      <c r="P129" s="105">
        <v>41</v>
      </c>
    </row>
    <row r="130" spans="11:16" x14ac:dyDescent="0.25">
      <c r="K130" s="105" t="s">
        <v>215</v>
      </c>
      <c r="L130" s="105" t="s">
        <v>216</v>
      </c>
      <c r="M130" s="105">
        <v>0</v>
      </c>
      <c r="N130" s="105">
        <v>0</v>
      </c>
      <c r="O130" s="105">
        <v>0</v>
      </c>
      <c r="P130" s="105">
        <v>2</v>
      </c>
    </row>
    <row r="131" spans="11:16" x14ac:dyDescent="0.25">
      <c r="K131" s="105">
        <v>29924</v>
      </c>
      <c r="L131" s="105" t="s">
        <v>217</v>
      </c>
      <c r="M131" s="105">
        <v>0</v>
      </c>
      <c r="N131" s="105">
        <v>0</v>
      </c>
      <c r="O131" s="105">
        <v>0</v>
      </c>
      <c r="P131" s="105">
        <v>0</v>
      </c>
    </row>
    <row r="132" spans="11:16" x14ac:dyDescent="0.25">
      <c r="K132" s="105">
        <v>29904</v>
      </c>
      <c r="L132" s="105" t="s">
        <v>218</v>
      </c>
      <c r="M132" s="105">
        <v>0</v>
      </c>
      <c r="N132" s="105">
        <v>0</v>
      </c>
      <c r="O132" s="105">
        <v>0</v>
      </c>
      <c r="P132" s="105">
        <v>2</v>
      </c>
    </row>
    <row r="133" spans="11:16" x14ac:dyDescent="0.25">
      <c r="K133" s="105">
        <v>29934</v>
      </c>
      <c r="L133" s="105" t="s">
        <v>219</v>
      </c>
      <c r="M133" s="105">
        <v>0</v>
      </c>
      <c r="N133" s="105">
        <v>0</v>
      </c>
      <c r="O133" s="105">
        <v>0</v>
      </c>
      <c r="P133" s="105">
        <v>1</v>
      </c>
    </row>
    <row r="134" spans="11:16" x14ac:dyDescent="0.25">
      <c r="K134" s="105">
        <v>29964</v>
      </c>
      <c r="L134" s="105" t="s">
        <v>220</v>
      </c>
      <c r="M134" s="105">
        <v>0</v>
      </c>
      <c r="N134" s="105">
        <v>0</v>
      </c>
      <c r="O134" s="105">
        <v>0</v>
      </c>
      <c r="P134" s="105">
        <v>6</v>
      </c>
    </row>
    <row r="135" spans="11:16" x14ac:dyDescent="0.25">
      <c r="K135" s="105">
        <v>29165</v>
      </c>
      <c r="L135" s="105" t="s">
        <v>221</v>
      </c>
      <c r="M135" s="105">
        <v>0</v>
      </c>
      <c r="N135" s="105">
        <v>0</v>
      </c>
      <c r="O135" s="105">
        <v>0</v>
      </c>
      <c r="P135" s="105">
        <v>11.003333</v>
      </c>
    </row>
    <row r="136" spans="11:16" x14ac:dyDescent="0.25">
      <c r="K136" s="105">
        <v>10683</v>
      </c>
      <c r="L136" s="105" t="s">
        <v>222</v>
      </c>
      <c r="M136" s="105">
        <v>0</v>
      </c>
      <c r="N136" s="105">
        <v>0.25</v>
      </c>
      <c r="O136" s="105">
        <v>0</v>
      </c>
      <c r="P136" s="105">
        <v>0.5</v>
      </c>
    </row>
    <row r="137" spans="11:16" x14ac:dyDescent="0.25">
      <c r="K137" s="105">
        <v>10684</v>
      </c>
      <c r="L137" s="105" t="s">
        <v>223</v>
      </c>
      <c r="M137" s="105">
        <v>0</v>
      </c>
      <c r="N137" s="105">
        <v>0</v>
      </c>
      <c r="O137" s="105">
        <v>0</v>
      </c>
      <c r="P137" s="105">
        <v>1</v>
      </c>
    </row>
    <row r="138" spans="11:16" x14ac:dyDescent="0.25">
      <c r="K138" s="105">
        <v>27105</v>
      </c>
      <c r="L138" s="105" t="s">
        <v>224</v>
      </c>
      <c r="M138" s="105">
        <v>0</v>
      </c>
      <c r="N138" s="105">
        <v>0</v>
      </c>
      <c r="O138" s="105">
        <v>0</v>
      </c>
      <c r="P138" s="105">
        <v>11.75</v>
      </c>
    </row>
    <row r="139" spans="11:16" x14ac:dyDescent="0.25">
      <c r="K139" s="105">
        <v>43125</v>
      </c>
      <c r="L139" s="105" t="s">
        <v>225</v>
      </c>
      <c r="M139" s="105">
        <v>0</v>
      </c>
      <c r="N139" s="105">
        <v>0</v>
      </c>
      <c r="O139" s="105">
        <v>0</v>
      </c>
      <c r="P139" s="105">
        <v>28</v>
      </c>
    </row>
    <row r="140" spans="11:16" x14ac:dyDescent="0.25">
      <c r="K140" s="105">
        <v>46145</v>
      </c>
      <c r="L140" s="105" t="s">
        <v>226</v>
      </c>
      <c r="M140" s="105">
        <v>0</v>
      </c>
      <c r="N140" s="105">
        <v>0</v>
      </c>
      <c r="O140" s="105">
        <v>0</v>
      </c>
      <c r="P140" s="105">
        <v>2.99</v>
      </c>
    </row>
    <row r="141" spans="11:16" x14ac:dyDescent="0.25">
      <c r="K141" s="105">
        <v>48155</v>
      </c>
      <c r="L141" s="105" t="s">
        <v>227</v>
      </c>
      <c r="M141" s="105">
        <v>0</v>
      </c>
      <c r="N141" s="105">
        <v>0</v>
      </c>
      <c r="O141" s="105">
        <v>0</v>
      </c>
      <c r="P141" s="105">
        <v>1.21</v>
      </c>
    </row>
    <row r="142" spans="11:16" x14ac:dyDescent="0.25">
      <c r="K142" s="105">
        <v>7061</v>
      </c>
      <c r="L142" s="105" t="s">
        <v>228</v>
      </c>
      <c r="M142" s="105">
        <v>0</v>
      </c>
      <c r="N142" s="105">
        <v>5.8</v>
      </c>
      <c r="O142" s="105">
        <v>0</v>
      </c>
      <c r="P142" s="105">
        <v>2.319</v>
      </c>
    </row>
    <row r="143" spans="11:16" x14ac:dyDescent="0.25">
      <c r="K143" s="105">
        <v>7060</v>
      </c>
      <c r="L143" s="105" t="s">
        <v>229</v>
      </c>
      <c r="M143" s="105">
        <v>0</v>
      </c>
      <c r="N143" s="105">
        <v>1.45825</v>
      </c>
      <c r="O143" s="105">
        <v>0</v>
      </c>
      <c r="P143" s="105">
        <v>4.13</v>
      </c>
    </row>
    <row r="144" spans="11:16" x14ac:dyDescent="0.25">
      <c r="K144" s="105">
        <v>171311</v>
      </c>
      <c r="L144" s="105" t="s">
        <v>230</v>
      </c>
      <c r="M144" s="105">
        <v>0</v>
      </c>
      <c r="N144" s="105">
        <v>0</v>
      </c>
      <c r="O144" s="105">
        <v>0</v>
      </c>
      <c r="P144" s="105">
        <v>181</v>
      </c>
    </row>
    <row r="145" spans="11:16" x14ac:dyDescent="0.25">
      <c r="K145" s="105">
        <v>171511</v>
      </c>
      <c r="L145" s="105" t="s">
        <v>231</v>
      </c>
      <c r="M145" s="105">
        <v>0</v>
      </c>
      <c r="N145" s="105">
        <v>0</v>
      </c>
      <c r="O145" s="105">
        <v>0</v>
      </c>
      <c r="P145" s="105">
        <v>1</v>
      </c>
    </row>
    <row r="146" spans="11:16" x14ac:dyDescent="0.25">
      <c r="K146" s="105">
        <v>171711</v>
      </c>
      <c r="L146" s="105" t="s">
        <v>232</v>
      </c>
      <c r="M146" s="105">
        <v>0</v>
      </c>
      <c r="N146" s="105">
        <v>462</v>
      </c>
      <c r="O146" s="105">
        <v>0</v>
      </c>
      <c r="P146" s="105">
        <v>0</v>
      </c>
    </row>
    <row r="147" spans="11:16" x14ac:dyDescent="0.25">
      <c r="K147" s="105" t="s">
        <v>233</v>
      </c>
      <c r="L147" s="105" t="s">
        <v>234</v>
      </c>
      <c r="M147" s="105">
        <v>0</v>
      </c>
      <c r="N147" s="105">
        <v>0</v>
      </c>
      <c r="O147" s="105">
        <v>0</v>
      </c>
      <c r="P147" s="105">
        <v>0</v>
      </c>
    </row>
    <row r="148" spans="11:16" x14ac:dyDescent="0.25">
      <c r="K148" s="105">
        <v>70299</v>
      </c>
      <c r="L148" s="105" t="s">
        <v>235</v>
      </c>
      <c r="M148" s="105">
        <v>0</v>
      </c>
      <c r="N148" s="105">
        <v>0</v>
      </c>
      <c r="O148" s="105">
        <v>421</v>
      </c>
      <c r="P148" s="105">
        <v>0</v>
      </c>
    </row>
    <row r="149" spans="11:16" x14ac:dyDescent="0.25">
      <c r="K149" s="105">
        <v>10111</v>
      </c>
      <c r="L149" s="105" t="s">
        <v>236</v>
      </c>
      <c r="M149" s="105">
        <v>0</v>
      </c>
      <c r="N149" s="105">
        <v>0</v>
      </c>
      <c r="O149" s="105">
        <v>0</v>
      </c>
      <c r="P149" s="105">
        <v>0</v>
      </c>
    </row>
    <row r="150" spans="11:16" x14ac:dyDescent="0.25">
      <c r="K150" s="105">
        <v>10131</v>
      </c>
      <c r="L150" s="105" t="s">
        <v>237</v>
      </c>
      <c r="M150" s="105">
        <v>9685</v>
      </c>
      <c r="N150" s="105">
        <v>0</v>
      </c>
      <c r="O150" s="105">
        <v>0</v>
      </c>
      <c r="P150" s="105">
        <v>0</v>
      </c>
    </row>
    <row r="151" spans="11:16" x14ac:dyDescent="0.25">
      <c r="K151" s="105">
        <v>29105</v>
      </c>
      <c r="L151" s="105" t="s">
        <v>238</v>
      </c>
      <c r="M151" s="105">
        <v>0</v>
      </c>
      <c r="N151" s="105">
        <v>0</v>
      </c>
      <c r="O151" s="105">
        <v>0</v>
      </c>
      <c r="P151" s="105">
        <v>33.619999999999997</v>
      </c>
    </row>
    <row r="152" spans="11:16" x14ac:dyDescent="0.25">
      <c r="K152" s="105">
        <v>70278</v>
      </c>
      <c r="L152" s="105" t="s">
        <v>239</v>
      </c>
      <c r="M152" s="105">
        <v>0</v>
      </c>
      <c r="N152" s="105">
        <v>0</v>
      </c>
      <c r="O152" s="105">
        <v>2640</v>
      </c>
      <c r="P152" s="105">
        <v>0</v>
      </c>
    </row>
    <row r="153" spans="11:16" x14ac:dyDescent="0.25">
      <c r="K153" s="105">
        <v>46135</v>
      </c>
      <c r="L153" s="105" t="s">
        <v>240</v>
      </c>
      <c r="M153" s="105">
        <v>0</v>
      </c>
      <c r="N153" s="105">
        <v>0</v>
      </c>
      <c r="O153" s="105">
        <v>0</v>
      </c>
      <c r="P153" s="105">
        <v>19.649999999999999</v>
      </c>
    </row>
    <row r="154" spans="11:16" x14ac:dyDescent="0.25">
      <c r="K154" s="105">
        <v>43145</v>
      </c>
      <c r="L154" s="105" t="s">
        <v>241</v>
      </c>
      <c r="M154" s="105">
        <v>0</v>
      </c>
      <c r="N154" s="105">
        <v>0</v>
      </c>
      <c r="O154" s="105">
        <v>0</v>
      </c>
      <c r="P154" s="105">
        <v>0.16</v>
      </c>
    </row>
    <row r="155" spans="11:16" x14ac:dyDescent="0.25">
      <c r="K155" s="105">
        <v>69040</v>
      </c>
      <c r="L155" s="105" t="s">
        <v>242</v>
      </c>
      <c r="M155" s="105">
        <v>0</v>
      </c>
      <c r="N155" s="105">
        <v>0</v>
      </c>
      <c r="O155" s="105">
        <v>2144</v>
      </c>
      <c r="P155" s="105">
        <v>3.5</v>
      </c>
    </row>
    <row r="156" spans="11:16" x14ac:dyDescent="0.25">
      <c r="K156" s="105">
        <v>69063</v>
      </c>
      <c r="L156" s="105" t="s">
        <v>243</v>
      </c>
      <c r="M156" s="105">
        <v>0</v>
      </c>
      <c r="N156" s="105">
        <v>0</v>
      </c>
      <c r="O156" s="105">
        <v>106</v>
      </c>
      <c r="P156" s="105">
        <v>0</v>
      </c>
    </row>
    <row r="157" spans="11:16" x14ac:dyDescent="0.25">
      <c r="K157" s="105">
        <v>63217</v>
      </c>
      <c r="L157" s="105" t="s">
        <v>244</v>
      </c>
      <c r="M157" s="105">
        <v>0</v>
      </c>
      <c r="N157" s="105">
        <v>0</v>
      </c>
      <c r="O157" s="105">
        <v>1083</v>
      </c>
      <c r="P157" s="105">
        <v>1</v>
      </c>
    </row>
    <row r="158" spans="11:16" x14ac:dyDescent="0.25">
      <c r="K158" s="105">
        <v>6336</v>
      </c>
      <c r="L158" s="105" t="s">
        <v>245</v>
      </c>
      <c r="M158" s="105">
        <v>0</v>
      </c>
      <c r="N158" s="105">
        <v>0</v>
      </c>
      <c r="O158" s="105">
        <v>278</v>
      </c>
      <c r="P158" s="105">
        <v>0</v>
      </c>
    </row>
    <row r="159" spans="11:16" x14ac:dyDescent="0.25">
      <c r="K159" s="105">
        <v>22815</v>
      </c>
      <c r="L159" s="105" t="s">
        <v>246</v>
      </c>
      <c r="M159" s="105">
        <v>0</v>
      </c>
      <c r="N159" s="105">
        <v>0</v>
      </c>
      <c r="O159" s="105">
        <v>0</v>
      </c>
      <c r="P159" s="105">
        <v>0</v>
      </c>
    </row>
    <row r="160" spans="11:16" x14ac:dyDescent="0.25">
      <c r="K160" s="105">
        <v>22816</v>
      </c>
      <c r="L160" s="105" t="s">
        <v>247</v>
      </c>
      <c r="M160" s="105">
        <v>0</v>
      </c>
      <c r="N160" s="105">
        <v>0</v>
      </c>
      <c r="O160" s="105">
        <v>0</v>
      </c>
      <c r="P160" s="105">
        <v>0</v>
      </c>
    </row>
    <row r="161" spans="11:16" x14ac:dyDescent="0.25">
      <c r="K161" s="105">
        <v>5037</v>
      </c>
      <c r="L161" s="105" t="s">
        <v>248</v>
      </c>
      <c r="M161" s="105">
        <v>0</v>
      </c>
      <c r="N161" s="105">
        <v>0</v>
      </c>
      <c r="O161" s="105">
        <v>4937</v>
      </c>
      <c r="P161" s="105">
        <v>0</v>
      </c>
    </row>
    <row r="162" spans="11:16" x14ac:dyDescent="0.25">
      <c r="K162" s="105">
        <v>8114</v>
      </c>
      <c r="L162" s="105" t="s">
        <v>249</v>
      </c>
      <c r="M162" s="105">
        <v>0</v>
      </c>
      <c r="N162" s="105">
        <v>0</v>
      </c>
      <c r="O162" s="105">
        <v>0</v>
      </c>
      <c r="P162" s="105">
        <v>1</v>
      </c>
    </row>
    <row r="163" spans="11:16" x14ac:dyDescent="0.25">
      <c r="K163" s="105">
        <v>24212</v>
      </c>
      <c r="L163" s="105" t="s">
        <v>250</v>
      </c>
      <c r="M163" s="105">
        <v>0</v>
      </c>
      <c r="N163" s="105">
        <v>0</v>
      </c>
      <c r="O163" s="105">
        <v>2853</v>
      </c>
      <c r="P163" s="105">
        <v>26</v>
      </c>
    </row>
    <row r="164" spans="11:16" x14ac:dyDescent="0.25">
      <c r="K164" s="105">
        <v>174711</v>
      </c>
      <c r="L164" s="105" t="s">
        <v>251</v>
      </c>
      <c r="M164" s="105">
        <v>0</v>
      </c>
      <c r="N164" s="105">
        <v>0</v>
      </c>
      <c r="O164" s="105">
        <v>0</v>
      </c>
      <c r="P164" s="105">
        <v>2</v>
      </c>
    </row>
    <row r="165" spans="11:16" x14ac:dyDescent="0.25">
      <c r="K165" s="105">
        <v>5058</v>
      </c>
      <c r="L165" s="105" t="s">
        <v>252</v>
      </c>
      <c r="M165" s="105">
        <v>0</v>
      </c>
      <c r="N165" s="105">
        <v>0</v>
      </c>
      <c r="O165" s="105">
        <v>15</v>
      </c>
      <c r="P165" s="105">
        <v>0.33</v>
      </c>
    </row>
    <row r="166" spans="11:16" x14ac:dyDescent="0.25">
      <c r="K166" s="105" t="s">
        <v>253</v>
      </c>
      <c r="L166" s="105" t="s">
        <v>254</v>
      </c>
      <c r="M166" s="105">
        <v>0</v>
      </c>
      <c r="N166" s="105">
        <v>0</v>
      </c>
      <c r="O166" s="105">
        <v>0</v>
      </c>
      <c r="P166" s="105">
        <v>0</v>
      </c>
    </row>
    <row r="167" spans="11:16" x14ac:dyDescent="0.25">
      <c r="K167" s="105" t="s">
        <v>255</v>
      </c>
      <c r="L167" s="105" t="s">
        <v>256</v>
      </c>
      <c r="M167" s="105">
        <v>0</v>
      </c>
      <c r="N167" s="105">
        <v>0</v>
      </c>
      <c r="O167" s="105">
        <v>0</v>
      </c>
      <c r="P167" s="105">
        <v>0</v>
      </c>
    </row>
    <row r="168" spans="11:16" x14ac:dyDescent="0.25">
      <c r="K168" s="105" t="s">
        <v>257</v>
      </c>
      <c r="L168" s="105" t="s">
        <v>258</v>
      </c>
      <c r="M168" s="105">
        <v>0</v>
      </c>
      <c r="N168" s="105">
        <v>0</v>
      </c>
      <c r="O168" s="105">
        <v>0</v>
      </c>
      <c r="P168" s="105">
        <v>0</v>
      </c>
    </row>
    <row r="169" spans="11:16" x14ac:dyDescent="0.25">
      <c r="K169" s="105">
        <v>28939</v>
      </c>
      <c r="L169" s="105" t="s">
        <v>259</v>
      </c>
      <c r="M169" s="105">
        <v>0</v>
      </c>
      <c r="N169" s="105">
        <v>0</v>
      </c>
      <c r="O169" s="105">
        <v>0</v>
      </c>
      <c r="P169" s="105">
        <v>0</v>
      </c>
    </row>
    <row r="170" spans="11:16" x14ac:dyDescent="0.25">
      <c r="K170" s="105">
        <v>24747</v>
      </c>
      <c r="L170" s="105" t="s">
        <v>260</v>
      </c>
      <c r="M170" s="105">
        <v>0</v>
      </c>
      <c r="N170" s="105">
        <v>0</v>
      </c>
      <c r="O170" s="105">
        <v>0</v>
      </c>
      <c r="P170" s="105">
        <v>0</v>
      </c>
    </row>
    <row r="171" spans="11:16" x14ac:dyDescent="0.25">
      <c r="K171" s="105">
        <v>28949</v>
      </c>
      <c r="L171" s="105" t="s">
        <v>261</v>
      </c>
      <c r="M171" s="105">
        <v>0</v>
      </c>
      <c r="N171" s="105">
        <v>0</v>
      </c>
      <c r="O171" s="105">
        <v>0</v>
      </c>
      <c r="P171" s="105">
        <v>0</v>
      </c>
    </row>
    <row r="172" spans="11:16" x14ac:dyDescent="0.25">
      <c r="K172" s="105">
        <v>24758</v>
      </c>
      <c r="L172" s="105" t="s">
        <v>262</v>
      </c>
      <c r="M172" s="105">
        <v>0</v>
      </c>
      <c r="N172" s="105">
        <v>0</v>
      </c>
      <c r="O172" s="105">
        <v>0</v>
      </c>
      <c r="P172" s="105">
        <v>0</v>
      </c>
    </row>
    <row r="173" spans="11:16" x14ac:dyDescent="0.25">
      <c r="K173" s="105">
        <v>29517</v>
      </c>
      <c r="L173" s="105" t="s">
        <v>263</v>
      </c>
      <c r="M173" s="105">
        <v>0</v>
      </c>
      <c r="N173" s="105">
        <v>0</v>
      </c>
      <c r="O173" s="105">
        <v>0</v>
      </c>
      <c r="P173" s="105">
        <v>0</v>
      </c>
    </row>
    <row r="174" spans="11:16" x14ac:dyDescent="0.25">
      <c r="K174" s="105">
        <v>29121</v>
      </c>
      <c r="L174" s="105" t="s">
        <v>264</v>
      </c>
      <c r="M174" s="105">
        <v>0</v>
      </c>
      <c r="N174" s="105">
        <v>0</v>
      </c>
      <c r="O174" s="105">
        <v>0</v>
      </c>
      <c r="P174" s="105">
        <v>0</v>
      </c>
    </row>
    <row r="175" spans="11:16" x14ac:dyDescent="0.25">
      <c r="K175" s="105" t="s">
        <v>265</v>
      </c>
      <c r="L175" s="105" t="s">
        <v>266</v>
      </c>
      <c r="M175" s="105">
        <v>0</v>
      </c>
      <c r="N175" s="105">
        <v>0</v>
      </c>
      <c r="O175" s="105">
        <v>0</v>
      </c>
      <c r="P175" s="105">
        <v>0</v>
      </c>
    </row>
    <row r="176" spans="11:16" x14ac:dyDescent="0.25">
      <c r="K176" s="105">
        <v>29221</v>
      </c>
      <c r="L176" s="105" t="s">
        <v>267</v>
      </c>
      <c r="M176" s="105">
        <v>0</v>
      </c>
      <c r="N176" s="105">
        <v>0</v>
      </c>
      <c r="O176" s="105">
        <v>0</v>
      </c>
      <c r="P176" s="105">
        <v>0</v>
      </c>
    </row>
    <row r="177" spans="11:16" x14ac:dyDescent="0.25">
      <c r="K177" s="105">
        <v>29423</v>
      </c>
      <c r="L177" s="105" t="s">
        <v>268</v>
      </c>
      <c r="M177" s="105">
        <v>0</v>
      </c>
      <c r="N177" s="105">
        <v>0</v>
      </c>
      <c r="O177" s="105">
        <v>0</v>
      </c>
      <c r="P177" s="105">
        <v>0</v>
      </c>
    </row>
    <row r="178" spans="11:16" x14ac:dyDescent="0.25">
      <c r="K178" s="105">
        <v>29527</v>
      </c>
      <c r="L178" s="105" t="s">
        <v>269</v>
      </c>
      <c r="M178" s="105">
        <v>0</v>
      </c>
      <c r="N178" s="105">
        <v>0</v>
      </c>
      <c r="O178" s="105">
        <v>0</v>
      </c>
      <c r="P178" s="105">
        <v>0</v>
      </c>
    </row>
    <row r="179" spans="11:16" x14ac:dyDescent="0.25">
      <c r="K179" s="105">
        <v>29621</v>
      </c>
      <c r="L179" s="105" t="s">
        <v>270</v>
      </c>
      <c r="M179" s="105">
        <v>0</v>
      </c>
      <c r="N179" s="105">
        <v>0</v>
      </c>
      <c r="O179" s="105">
        <v>0</v>
      </c>
      <c r="P179" s="105">
        <v>0</v>
      </c>
    </row>
    <row r="180" spans="11:16" x14ac:dyDescent="0.25">
      <c r="K180" s="105">
        <v>29622</v>
      </c>
      <c r="L180" s="105" t="s">
        <v>271</v>
      </c>
      <c r="M180" s="105">
        <v>0</v>
      </c>
      <c r="N180" s="105">
        <v>0</v>
      </c>
      <c r="O180" s="105">
        <v>0</v>
      </c>
      <c r="P180" s="105">
        <v>0</v>
      </c>
    </row>
    <row r="181" spans="11:16" x14ac:dyDescent="0.25">
      <c r="K181" s="105" t="s">
        <v>272</v>
      </c>
      <c r="L181" s="105" t="s">
        <v>273</v>
      </c>
      <c r="M181" s="105">
        <v>0</v>
      </c>
      <c r="N181" s="105">
        <v>0</v>
      </c>
      <c r="O181" s="105">
        <v>0</v>
      </c>
      <c r="P181" s="105">
        <v>0</v>
      </c>
    </row>
    <row r="182" spans="11:16" x14ac:dyDescent="0.25">
      <c r="K182" s="105">
        <v>29722</v>
      </c>
      <c r="L182" s="105" t="s">
        <v>274</v>
      </c>
      <c r="M182" s="105">
        <v>0</v>
      </c>
      <c r="N182" s="105">
        <v>0</v>
      </c>
      <c r="O182" s="105">
        <v>0</v>
      </c>
      <c r="P182" s="105">
        <v>0</v>
      </c>
    </row>
    <row r="183" spans="11:16" x14ac:dyDescent="0.25">
      <c r="K183" s="105">
        <v>297221</v>
      </c>
      <c r="L183" s="105" t="s">
        <v>275</v>
      </c>
      <c r="M183" s="105">
        <v>0</v>
      </c>
      <c r="N183" s="105">
        <v>0</v>
      </c>
      <c r="O183" s="105">
        <v>0</v>
      </c>
      <c r="P183" s="105">
        <v>0</v>
      </c>
    </row>
    <row r="184" spans="11:16" x14ac:dyDescent="0.25">
      <c r="K184" s="105">
        <v>29723</v>
      </c>
      <c r="L184" s="105" t="s">
        <v>276</v>
      </c>
      <c r="M184" s="105">
        <v>0</v>
      </c>
      <c r="N184" s="105">
        <v>0</v>
      </c>
      <c r="O184" s="105">
        <v>0</v>
      </c>
      <c r="P184" s="105">
        <v>0</v>
      </c>
    </row>
    <row r="185" spans="11:16" x14ac:dyDescent="0.25">
      <c r="K185" s="105" t="s">
        <v>277</v>
      </c>
      <c r="L185" s="105" t="s">
        <v>278</v>
      </c>
      <c r="M185" s="105">
        <v>0</v>
      </c>
      <c r="N185" s="105">
        <v>0</v>
      </c>
      <c r="O185" s="105">
        <v>0</v>
      </c>
      <c r="P185" s="105">
        <v>0</v>
      </c>
    </row>
    <row r="186" spans="11:16" x14ac:dyDescent="0.25">
      <c r="K186" s="105">
        <v>29827</v>
      </c>
      <c r="L186" s="105" t="s">
        <v>279</v>
      </c>
      <c r="M186" s="105">
        <v>0</v>
      </c>
      <c r="N186" s="105">
        <v>0</v>
      </c>
      <c r="O186" s="105">
        <v>0</v>
      </c>
      <c r="P186" s="105">
        <v>0</v>
      </c>
    </row>
    <row r="187" spans="11:16" x14ac:dyDescent="0.25">
      <c r="K187" s="105">
        <v>29131</v>
      </c>
      <c r="L187" s="105" t="s">
        <v>280</v>
      </c>
      <c r="M187" s="105">
        <v>0</v>
      </c>
      <c r="N187" s="105">
        <v>0</v>
      </c>
      <c r="O187" s="105">
        <v>0</v>
      </c>
      <c r="P187" s="105">
        <v>0</v>
      </c>
    </row>
    <row r="188" spans="11:16" x14ac:dyDescent="0.25">
      <c r="K188" s="105" t="s">
        <v>281</v>
      </c>
      <c r="L188" s="105" t="s">
        <v>282</v>
      </c>
      <c r="M188" s="105">
        <v>0</v>
      </c>
      <c r="N188" s="105">
        <v>0</v>
      </c>
      <c r="O188" s="105">
        <v>0</v>
      </c>
      <c r="P188" s="105">
        <v>0</v>
      </c>
    </row>
    <row r="189" spans="11:16" x14ac:dyDescent="0.25">
      <c r="K189" s="105">
        <v>29231</v>
      </c>
      <c r="L189" s="105" t="s">
        <v>283</v>
      </c>
      <c r="M189" s="105">
        <v>0</v>
      </c>
      <c r="N189" s="105">
        <v>0</v>
      </c>
      <c r="O189" s="105">
        <v>0</v>
      </c>
      <c r="P189" s="105">
        <v>0</v>
      </c>
    </row>
    <row r="190" spans="11:16" x14ac:dyDescent="0.25">
      <c r="K190" s="105">
        <v>29537</v>
      </c>
      <c r="L190" s="105" t="s">
        <v>284</v>
      </c>
      <c r="M190" s="105">
        <v>0</v>
      </c>
      <c r="N190" s="105">
        <v>0</v>
      </c>
      <c r="O190" s="105">
        <v>0</v>
      </c>
      <c r="P190" s="105">
        <v>0</v>
      </c>
    </row>
    <row r="191" spans="11:16" x14ac:dyDescent="0.25">
      <c r="K191" s="105">
        <v>29631</v>
      </c>
      <c r="L191" s="105" t="s">
        <v>285</v>
      </c>
      <c r="M191" s="105">
        <v>0</v>
      </c>
      <c r="N191" s="105">
        <v>0</v>
      </c>
      <c r="O191" s="105">
        <v>0</v>
      </c>
      <c r="P191" s="105">
        <v>0</v>
      </c>
    </row>
    <row r="192" spans="11:16" x14ac:dyDescent="0.25">
      <c r="K192" s="105">
        <v>29632</v>
      </c>
      <c r="L192" s="105" t="s">
        <v>286</v>
      </c>
      <c r="M192" s="105">
        <v>0</v>
      </c>
      <c r="N192" s="105">
        <v>0</v>
      </c>
      <c r="O192" s="105">
        <v>0</v>
      </c>
      <c r="P192" s="105">
        <v>0</v>
      </c>
    </row>
    <row r="193" spans="11:16" x14ac:dyDescent="0.25">
      <c r="K193" s="105" t="s">
        <v>287</v>
      </c>
      <c r="L193" s="105" t="s">
        <v>288</v>
      </c>
      <c r="M193" s="105">
        <v>0</v>
      </c>
      <c r="N193" s="105">
        <v>0</v>
      </c>
      <c r="O193" s="105">
        <v>0</v>
      </c>
      <c r="P193" s="105">
        <v>0</v>
      </c>
    </row>
    <row r="194" spans="11:16" x14ac:dyDescent="0.25">
      <c r="K194" s="105">
        <v>29732</v>
      </c>
      <c r="L194" s="105" t="s">
        <v>289</v>
      </c>
      <c r="M194" s="105">
        <v>0</v>
      </c>
      <c r="N194" s="105">
        <v>0</v>
      </c>
      <c r="O194" s="105">
        <v>0</v>
      </c>
      <c r="P194" s="105">
        <v>0</v>
      </c>
    </row>
    <row r="195" spans="11:16" x14ac:dyDescent="0.25">
      <c r="K195" s="105">
        <v>297321</v>
      </c>
      <c r="L195" s="105" t="s">
        <v>290</v>
      </c>
      <c r="M195" s="105">
        <v>0</v>
      </c>
      <c r="N195" s="105">
        <v>0</v>
      </c>
      <c r="O195" s="105">
        <v>0</v>
      </c>
      <c r="P195" s="105">
        <v>0</v>
      </c>
    </row>
    <row r="196" spans="11:16" x14ac:dyDescent="0.25">
      <c r="K196" s="105">
        <v>29733</v>
      </c>
      <c r="L196" s="105" t="s">
        <v>291</v>
      </c>
      <c r="M196" s="105">
        <v>0</v>
      </c>
      <c r="N196" s="105">
        <v>0</v>
      </c>
      <c r="O196" s="105">
        <v>0</v>
      </c>
      <c r="P196" s="105">
        <v>0</v>
      </c>
    </row>
    <row r="197" spans="11:16" x14ac:dyDescent="0.25">
      <c r="K197" s="105" t="s">
        <v>292</v>
      </c>
      <c r="L197" s="105" t="s">
        <v>293</v>
      </c>
      <c r="M197" s="105">
        <v>0</v>
      </c>
      <c r="N197" s="105">
        <v>0</v>
      </c>
      <c r="O197" s="105">
        <v>0</v>
      </c>
      <c r="P197" s="105">
        <v>0</v>
      </c>
    </row>
    <row r="198" spans="11:16" x14ac:dyDescent="0.25">
      <c r="K198" s="105">
        <v>29837</v>
      </c>
      <c r="L198" s="105" t="s">
        <v>294</v>
      </c>
      <c r="M198" s="105">
        <v>0</v>
      </c>
      <c r="N198" s="105">
        <v>0</v>
      </c>
      <c r="O198" s="105">
        <v>0</v>
      </c>
      <c r="P198" s="105">
        <v>0</v>
      </c>
    </row>
    <row r="199" spans="11:16" x14ac:dyDescent="0.25">
      <c r="K199" s="105">
        <v>29141</v>
      </c>
      <c r="L199" s="105" t="s">
        <v>295</v>
      </c>
      <c r="M199" s="105">
        <v>0</v>
      </c>
      <c r="N199" s="105">
        <v>0</v>
      </c>
      <c r="O199" s="105">
        <v>0</v>
      </c>
      <c r="P199" s="105">
        <v>0</v>
      </c>
    </row>
    <row r="200" spans="11:16" x14ac:dyDescent="0.25">
      <c r="K200" s="105" t="s">
        <v>296</v>
      </c>
      <c r="L200" s="105" t="s">
        <v>297</v>
      </c>
      <c r="M200" s="105">
        <v>0</v>
      </c>
      <c r="N200" s="105">
        <v>0</v>
      </c>
      <c r="O200" s="105">
        <v>0</v>
      </c>
      <c r="P200" s="105">
        <v>0</v>
      </c>
    </row>
    <row r="201" spans="11:16" x14ac:dyDescent="0.25">
      <c r="K201" s="105">
        <v>29241</v>
      </c>
      <c r="L201" s="105" t="s">
        <v>298</v>
      </c>
      <c r="M201" s="105">
        <v>0</v>
      </c>
      <c r="N201" s="105">
        <v>0</v>
      </c>
      <c r="O201" s="105">
        <v>0</v>
      </c>
      <c r="P201" s="105">
        <v>0</v>
      </c>
    </row>
    <row r="202" spans="11:16" x14ac:dyDescent="0.25">
      <c r="K202" s="105">
        <v>29641</v>
      </c>
      <c r="L202" s="105" t="s">
        <v>299</v>
      </c>
      <c r="M202" s="105">
        <v>0</v>
      </c>
      <c r="N202" s="105">
        <v>0</v>
      </c>
      <c r="O202" s="105">
        <v>0</v>
      </c>
      <c r="P202" s="105">
        <v>0</v>
      </c>
    </row>
    <row r="203" spans="11:16" x14ac:dyDescent="0.25">
      <c r="K203" s="105">
        <v>29642</v>
      </c>
      <c r="L203" s="105" t="s">
        <v>300</v>
      </c>
      <c r="M203" s="105">
        <v>0</v>
      </c>
      <c r="N203" s="105">
        <v>0</v>
      </c>
      <c r="O203" s="105">
        <v>0</v>
      </c>
      <c r="P203" s="105">
        <v>0</v>
      </c>
    </row>
    <row r="204" spans="11:16" x14ac:dyDescent="0.25">
      <c r="K204" s="105" t="s">
        <v>301</v>
      </c>
      <c r="L204" s="105" t="s">
        <v>302</v>
      </c>
      <c r="M204" s="105">
        <v>0</v>
      </c>
      <c r="N204" s="105">
        <v>0</v>
      </c>
      <c r="O204" s="105">
        <v>0</v>
      </c>
      <c r="P204" s="105">
        <v>0</v>
      </c>
    </row>
    <row r="205" spans="11:16" x14ac:dyDescent="0.25">
      <c r="K205" s="105">
        <v>29742</v>
      </c>
      <c r="L205" s="105" t="s">
        <v>303</v>
      </c>
      <c r="M205" s="105">
        <v>0</v>
      </c>
      <c r="N205" s="105">
        <v>0</v>
      </c>
      <c r="O205" s="105">
        <v>0</v>
      </c>
      <c r="P205" s="105">
        <v>0</v>
      </c>
    </row>
    <row r="206" spans="11:16" x14ac:dyDescent="0.25">
      <c r="K206" s="105">
        <v>29746</v>
      </c>
      <c r="L206" s="105" t="s">
        <v>304</v>
      </c>
      <c r="M206" s="105">
        <v>0</v>
      </c>
      <c r="N206" s="105">
        <v>0</v>
      </c>
      <c r="O206" s="105">
        <v>0</v>
      </c>
      <c r="P206" s="105">
        <v>0</v>
      </c>
    </row>
    <row r="207" spans="11:16" x14ac:dyDescent="0.25">
      <c r="K207" s="105">
        <v>29847</v>
      </c>
      <c r="L207" s="105" t="s">
        <v>305</v>
      </c>
      <c r="M207" s="105">
        <v>0</v>
      </c>
      <c r="N207" s="105">
        <v>0</v>
      </c>
      <c r="O207" s="105">
        <v>0</v>
      </c>
      <c r="P207" s="105">
        <v>0</v>
      </c>
    </row>
    <row r="208" spans="11:16" x14ac:dyDescent="0.25">
      <c r="K208" s="105">
        <v>20111</v>
      </c>
      <c r="L208" s="105" t="s">
        <v>306</v>
      </c>
      <c r="M208" s="105">
        <v>0</v>
      </c>
      <c r="N208" s="105">
        <v>0</v>
      </c>
      <c r="O208" s="105">
        <v>0</v>
      </c>
      <c r="P208" s="105">
        <v>0</v>
      </c>
    </row>
    <row r="209" spans="11:16" x14ac:dyDescent="0.25">
      <c r="K209" s="105">
        <v>25301</v>
      </c>
      <c r="L209" s="105" t="s">
        <v>307</v>
      </c>
      <c r="M209" s="105">
        <v>0</v>
      </c>
      <c r="N209" s="105">
        <v>0</v>
      </c>
      <c r="O209" s="105">
        <v>0</v>
      </c>
      <c r="P209" s="105">
        <v>0</v>
      </c>
    </row>
    <row r="210" spans="11:16" x14ac:dyDescent="0.25">
      <c r="K210" s="105" t="s">
        <v>308</v>
      </c>
      <c r="L210" s="105" t="s">
        <v>309</v>
      </c>
      <c r="M210" s="105">
        <v>0</v>
      </c>
      <c r="N210" s="105">
        <v>0</v>
      </c>
      <c r="O210" s="105">
        <v>0</v>
      </c>
      <c r="P210" s="105">
        <v>0</v>
      </c>
    </row>
    <row r="211" spans="11:16" x14ac:dyDescent="0.25">
      <c r="K211" s="105">
        <v>25401</v>
      </c>
      <c r="L211" s="105" t="s">
        <v>310</v>
      </c>
      <c r="M211" s="105">
        <v>0</v>
      </c>
      <c r="N211" s="105">
        <v>0</v>
      </c>
      <c r="O211" s="105">
        <v>0</v>
      </c>
      <c r="P211" s="105">
        <v>0</v>
      </c>
    </row>
    <row r="212" spans="11:16" x14ac:dyDescent="0.25">
      <c r="K212" s="105">
        <v>25703</v>
      </c>
      <c r="L212" s="105" t="s">
        <v>311</v>
      </c>
      <c r="M212" s="105">
        <v>0</v>
      </c>
      <c r="N212" s="105">
        <v>0</v>
      </c>
      <c r="O212" s="105">
        <v>0</v>
      </c>
      <c r="P212" s="105">
        <v>0</v>
      </c>
    </row>
    <row r="213" spans="11:16" x14ac:dyDescent="0.25">
      <c r="K213" s="105">
        <v>2511</v>
      </c>
      <c r="L213" s="105" t="s">
        <v>312</v>
      </c>
      <c r="M213" s="105">
        <v>0</v>
      </c>
      <c r="N213" s="105">
        <v>0</v>
      </c>
      <c r="O213" s="105">
        <v>0</v>
      </c>
      <c r="P213" s="105">
        <v>0</v>
      </c>
    </row>
    <row r="214" spans="11:16" x14ac:dyDescent="0.25">
      <c r="K214" s="105">
        <v>25111</v>
      </c>
      <c r="L214" s="105" t="s">
        <v>313</v>
      </c>
      <c r="M214" s="105">
        <v>0</v>
      </c>
      <c r="N214" s="105">
        <v>0</v>
      </c>
      <c r="O214" s="105">
        <v>0</v>
      </c>
      <c r="P214" s="105">
        <v>0</v>
      </c>
    </row>
    <row r="215" spans="11:16" x14ac:dyDescent="0.25">
      <c r="K215" s="105" t="s">
        <v>314</v>
      </c>
      <c r="L215" s="105" t="s">
        <v>315</v>
      </c>
      <c r="M215" s="105">
        <v>0</v>
      </c>
      <c r="N215" s="105">
        <v>0</v>
      </c>
      <c r="O215" s="105">
        <v>0</v>
      </c>
      <c r="P215" s="105">
        <v>0</v>
      </c>
    </row>
    <row r="216" spans="11:16" x14ac:dyDescent="0.25">
      <c r="K216" s="105" t="s">
        <v>316</v>
      </c>
      <c r="L216" s="105" t="s">
        <v>317</v>
      </c>
      <c r="M216" s="105">
        <v>0</v>
      </c>
      <c r="N216" s="105">
        <v>0</v>
      </c>
      <c r="O216" s="105">
        <v>0</v>
      </c>
      <c r="P216" s="105">
        <v>0</v>
      </c>
    </row>
    <row r="217" spans="11:16" x14ac:dyDescent="0.25">
      <c r="K217" s="105" t="s">
        <v>318</v>
      </c>
      <c r="L217" s="105" t="s">
        <v>319</v>
      </c>
      <c r="M217" s="105">
        <v>0</v>
      </c>
      <c r="N217" s="105">
        <v>0</v>
      </c>
      <c r="O217" s="105">
        <v>0</v>
      </c>
      <c r="P217" s="105">
        <v>0</v>
      </c>
    </row>
    <row r="218" spans="11:16" x14ac:dyDescent="0.25">
      <c r="K218" s="105">
        <v>25311</v>
      </c>
      <c r="L218" s="105" t="s">
        <v>320</v>
      </c>
      <c r="M218" s="105">
        <v>0</v>
      </c>
      <c r="N218" s="105">
        <v>0</v>
      </c>
      <c r="O218" s="105">
        <v>0</v>
      </c>
      <c r="P218" s="105">
        <v>0</v>
      </c>
    </row>
    <row r="219" spans="11:16" x14ac:dyDescent="0.25">
      <c r="K219" s="105" t="s">
        <v>321</v>
      </c>
      <c r="L219" s="105" t="s">
        <v>322</v>
      </c>
      <c r="M219" s="105">
        <v>0</v>
      </c>
      <c r="N219" s="105">
        <v>0</v>
      </c>
      <c r="O219" s="105">
        <v>0</v>
      </c>
      <c r="P219" s="105">
        <v>0</v>
      </c>
    </row>
    <row r="220" spans="11:16" x14ac:dyDescent="0.25">
      <c r="K220" s="105" t="s">
        <v>323</v>
      </c>
      <c r="L220" s="105" t="s">
        <v>324</v>
      </c>
      <c r="M220" s="105">
        <v>0</v>
      </c>
      <c r="N220" s="105">
        <v>0</v>
      </c>
      <c r="O220" s="105">
        <v>0</v>
      </c>
      <c r="P220" s="105">
        <v>0</v>
      </c>
    </row>
    <row r="221" spans="11:16" x14ac:dyDescent="0.25">
      <c r="K221" s="105">
        <v>25411</v>
      </c>
      <c r="L221" s="105" t="s">
        <v>325</v>
      </c>
      <c r="M221" s="105">
        <v>0</v>
      </c>
      <c r="N221" s="105">
        <v>0</v>
      </c>
      <c r="O221" s="105">
        <v>0</v>
      </c>
      <c r="P221" s="105">
        <v>0</v>
      </c>
    </row>
    <row r="222" spans="11:16" x14ac:dyDescent="0.25">
      <c r="K222" s="105">
        <v>25611</v>
      </c>
      <c r="L222" s="105" t="s">
        <v>326</v>
      </c>
      <c r="M222" s="105">
        <v>0</v>
      </c>
      <c r="N222" s="105">
        <v>0</v>
      </c>
      <c r="O222" s="105">
        <v>0</v>
      </c>
      <c r="P222" s="105">
        <v>0</v>
      </c>
    </row>
    <row r="223" spans="11:16" x14ac:dyDescent="0.25">
      <c r="K223" s="105">
        <v>25612</v>
      </c>
      <c r="L223" s="105" t="s">
        <v>312</v>
      </c>
      <c r="M223" s="105">
        <v>0</v>
      </c>
      <c r="N223" s="105">
        <v>0</v>
      </c>
      <c r="O223" s="105">
        <v>0</v>
      </c>
      <c r="P223" s="105">
        <v>0</v>
      </c>
    </row>
    <row r="224" spans="11:16" x14ac:dyDescent="0.25">
      <c r="K224" s="105" t="s">
        <v>327</v>
      </c>
      <c r="L224" s="105" t="s">
        <v>328</v>
      </c>
      <c r="M224" s="105">
        <v>0</v>
      </c>
      <c r="N224" s="105">
        <v>0</v>
      </c>
      <c r="O224" s="105">
        <v>0</v>
      </c>
      <c r="P224" s="105">
        <v>0</v>
      </c>
    </row>
    <row r="225" spans="11:16" x14ac:dyDescent="0.25">
      <c r="K225" s="105">
        <v>2611</v>
      </c>
      <c r="L225" s="105" t="s">
        <v>329</v>
      </c>
      <c r="M225" s="105">
        <v>0</v>
      </c>
      <c r="N225" s="105">
        <v>0</v>
      </c>
      <c r="O225" s="105">
        <v>0</v>
      </c>
      <c r="P225" s="105">
        <v>0</v>
      </c>
    </row>
    <row r="226" spans="11:16" x14ac:dyDescent="0.25">
      <c r="K226" s="105">
        <v>2512</v>
      </c>
      <c r="L226" s="105" t="s">
        <v>330</v>
      </c>
      <c r="M226" s="105">
        <v>0</v>
      </c>
      <c r="N226" s="105">
        <v>0</v>
      </c>
      <c r="O226" s="105">
        <v>0</v>
      </c>
      <c r="P226" s="105">
        <v>0</v>
      </c>
    </row>
    <row r="227" spans="11:16" x14ac:dyDescent="0.25">
      <c r="K227" s="105">
        <v>25121</v>
      </c>
      <c r="L227" s="105" t="s">
        <v>331</v>
      </c>
      <c r="M227" s="105">
        <v>0</v>
      </c>
      <c r="N227" s="105">
        <v>0</v>
      </c>
      <c r="O227" s="105">
        <v>0</v>
      </c>
      <c r="P227" s="105">
        <v>0</v>
      </c>
    </row>
    <row r="228" spans="11:16" x14ac:dyDescent="0.25">
      <c r="K228" s="105" t="s">
        <v>332</v>
      </c>
      <c r="L228" s="105" t="s">
        <v>333</v>
      </c>
      <c r="M228" s="105">
        <v>0</v>
      </c>
      <c r="N228" s="105">
        <v>0</v>
      </c>
      <c r="O228" s="105">
        <v>0</v>
      </c>
      <c r="P228" s="105">
        <v>0</v>
      </c>
    </row>
    <row r="229" spans="11:16" x14ac:dyDescent="0.25">
      <c r="K229" s="105" t="s">
        <v>334</v>
      </c>
      <c r="L229" s="105" t="s">
        <v>335</v>
      </c>
      <c r="M229" s="105">
        <v>0</v>
      </c>
      <c r="N229" s="105">
        <v>0</v>
      </c>
      <c r="O229" s="105">
        <v>0</v>
      </c>
      <c r="P229" s="105">
        <v>0</v>
      </c>
    </row>
    <row r="230" spans="11:16" x14ac:dyDescent="0.25">
      <c r="K230" s="105" t="s">
        <v>336</v>
      </c>
      <c r="L230" s="105" t="s">
        <v>337</v>
      </c>
      <c r="M230" s="105">
        <v>0</v>
      </c>
      <c r="N230" s="105">
        <v>0</v>
      </c>
      <c r="O230" s="105">
        <v>0</v>
      </c>
      <c r="P230" s="105">
        <v>0</v>
      </c>
    </row>
    <row r="231" spans="11:16" x14ac:dyDescent="0.25">
      <c r="K231" s="105">
        <v>25321</v>
      </c>
      <c r="L231" s="105" t="s">
        <v>338</v>
      </c>
      <c r="M231" s="105">
        <v>0</v>
      </c>
      <c r="N231" s="105">
        <v>0</v>
      </c>
      <c r="O231" s="105">
        <v>0</v>
      </c>
      <c r="P231" s="105">
        <v>0</v>
      </c>
    </row>
    <row r="232" spans="11:16" x14ac:dyDescent="0.25">
      <c r="K232" s="105" t="s">
        <v>339</v>
      </c>
      <c r="L232" s="105" t="s">
        <v>340</v>
      </c>
      <c r="M232" s="105">
        <v>0</v>
      </c>
      <c r="N232" s="105">
        <v>0</v>
      </c>
      <c r="O232" s="105">
        <v>0</v>
      </c>
      <c r="P232" s="105">
        <v>0</v>
      </c>
    </row>
    <row r="233" spans="11:16" x14ac:dyDescent="0.25">
      <c r="K233" s="105" t="s">
        <v>341</v>
      </c>
      <c r="L233" s="105" t="s">
        <v>342</v>
      </c>
      <c r="M233" s="105">
        <v>0</v>
      </c>
      <c r="N233" s="105">
        <v>0</v>
      </c>
      <c r="O233" s="105">
        <v>0</v>
      </c>
      <c r="P233" s="105">
        <v>0</v>
      </c>
    </row>
    <row r="234" spans="11:16" x14ac:dyDescent="0.25">
      <c r="K234" s="105">
        <v>25421</v>
      </c>
      <c r="L234" s="105" t="s">
        <v>343</v>
      </c>
      <c r="M234" s="105">
        <v>0</v>
      </c>
      <c r="N234" s="105">
        <v>0</v>
      </c>
      <c r="O234" s="105">
        <v>0</v>
      </c>
      <c r="P234" s="105">
        <v>0</v>
      </c>
    </row>
    <row r="235" spans="11:16" x14ac:dyDescent="0.25">
      <c r="K235" s="105">
        <v>25621</v>
      </c>
      <c r="L235" s="105" t="s">
        <v>344</v>
      </c>
      <c r="M235" s="105">
        <v>0</v>
      </c>
      <c r="N235" s="105">
        <v>0</v>
      </c>
      <c r="O235" s="105">
        <v>0</v>
      </c>
      <c r="P235" s="105">
        <v>0</v>
      </c>
    </row>
    <row r="236" spans="11:16" x14ac:dyDescent="0.25">
      <c r="K236" s="105">
        <v>256221</v>
      </c>
      <c r="L236" s="105" t="s">
        <v>345</v>
      </c>
      <c r="M236" s="105">
        <v>0</v>
      </c>
      <c r="N236" s="105">
        <v>0</v>
      </c>
      <c r="O236" s="105">
        <v>0</v>
      </c>
      <c r="P236" s="105">
        <v>0</v>
      </c>
    </row>
    <row r="237" spans="11:16" x14ac:dyDescent="0.25">
      <c r="K237" s="105" t="s">
        <v>346</v>
      </c>
      <c r="L237" s="105" t="s">
        <v>347</v>
      </c>
      <c r="M237" s="105">
        <v>0</v>
      </c>
      <c r="N237" s="105">
        <v>0</v>
      </c>
      <c r="O237" s="105">
        <v>0</v>
      </c>
      <c r="P237" s="105">
        <v>0</v>
      </c>
    </row>
    <row r="238" spans="11:16" x14ac:dyDescent="0.25">
      <c r="K238" s="105">
        <v>25821</v>
      </c>
      <c r="L238" s="105" t="s">
        <v>348</v>
      </c>
      <c r="M238" s="105">
        <v>0</v>
      </c>
      <c r="N238" s="105">
        <v>0</v>
      </c>
      <c r="O238" s="105">
        <v>0</v>
      </c>
      <c r="P238" s="105">
        <v>0</v>
      </c>
    </row>
    <row r="239" spans="11:16" x14ac:dyDescent="0.25">
      <c r="K239" s="105">
        <v>25829</v>
      </c>
      <c r="L239" s="105" t="s">
        <v>348</v>
      </c>
      <c r="M239" s="105">
        <v>0</v>
      </c>
      <c r="N239" s="105">
        <v>0</v>
      </c>
      <c r="O239" s="105">
        <v>0</v>
      </c>
      <c r="P239" s="105">
        <v>0</v>
      </c>
    </row>
    <row r="240" spans="11:16" x14ac:dyDescent="0.25">
      <c r="K240" s="105">
        <v>2612</v>
      </c>
      <c r="L240" s="105" t="s">
        <v>349</v>
      </c>
      <c r="M240" s="105">
        <v>0</v>
      </c>
      <c r="N240" s="105">
        <v>0</v>
      </c>
      <c r="O240" s="105">
        <v>0</v>
      </c>
      <c r="P240" s="105">
        <v>0</v>
      </c>
    </row>
    <row r="241" spans="11:16" x14ac:dyDescent="0.25">
      <c r="K241" s="105">
        <v>2513</v>
      </c>
      <c r="L241" s="105" t="s">
        <v>350</v>
      </c>
      <c r="M241" s="105">
        <v>0</v>
      </c>
      <c r="N241" s="105">
        <v>0</v>
      </c>
      <c r="O241" s="105">
        <v>0</v>
      </c>
      <c r="P241" s="105">
        <v>0</v>
      </c>
    </row>
    <row r="242" spans="11:16" x14ac:dyDescent="0.25">
      <c r="K242" s="105">
        <v>25131</v>
      </c>
      <c r="L242" s="105" t="s">
        <v>351</v>
      </c>
      <c r="M242" s="105">
        <v>0</v>
      </c>
      <c r="N242" s="105">
        <v>0</v>
      </c>
      <c r="O242" s="105">
        <v>0</v>
      </c>
      <c r="P242" s="105">
        <v>0</v>
      </c>
    </row>
    <row r="243" spans="11:16" x14ac:dyDescent="0.25">
      <c r="K243" s="105" t="s">
        <v>352</v>
      </c>
      <c r="L243" s="105" t="s">
        <v>353</v>
      </c>
      <c r="M243" s="105">
        <v>0</v>
      </c>
      <c r="N243" s="105">
        <v>0</v>
      </c>
      <c r="O243" s="105">
        <v>0</v>
      </c>
      <c r="P243" s="105">
        <v>0</v>
      </c>
    </row>
    <row r="244" spans="11:16" x14ac:dyDescent="0.25">
      <c r="K244" s="105" t="s">
        <v>354</v>
      </c>
      <c r="L244" s="105" t="s">
        <v>355</v>
      </c>
      <c r="M244" s="105">
        <v>0</v>
      </c>
      <c r="N244" s="105">
        <v>0</v>
      </c>
      <c r="O244" s="105">
        <v>0</v>
      </c>
      <c r="P244" s="105">
        <v>0</v>
      </c>
    </row>
    <row r="245" spans="11:16" x14ac:dyDescent="0.25">
      <c r="K245" s="105" t="s">
        <v>356</v>
      </c>
      <c r="L245" s="105" t="s">
        <v>357</v>
      </c>
      <c r="M245" s="105">
        <v>0</v>
      </c>
      <c r="N245" s="105">
        <v>0</v>
      </c>
      <c r="O245" s="105">
        <v>0</v>
      </c>
      <c r="P245" s="105">
        <v>0</v>
      </c>
    </row>
    <row r="246" spans="11:16" x14ac:dyDescent="0.25">
      <c r="K246" s="105">
        <v>25331</v>
      </c>
      <c r="L246" s="105" t="s">
        <v>358</v>
      </c>
      <c r="M246" s="105">
        <v>0</v>
      </c>
      <c r="N246" s="105">
        <v>0</v>
      </c>
      <c r="O246" s="105">
        <v>0</v>
      </c>
      <c r="P246" s="105">
        <v>0</v>
      </c>
    </row>
    <row r="247" spans="11:16" x14ac:dyDescent="0.25">
      <c r="K247" s="105" t="s">
        <v>359</v>
      </c>
      <c r="L247" s="105" t="s">
        <v>360</v>
      </c>
      <c r="M247" s="105">
        <v>0</v>
      </c>
      <c r="N247" s="105">
        <v>0</v>
      </c>
      <c r="O247" s="105">
        <v>0</v>
      </c>
      <c r="P247" s="105">
        <v>0</v>
      </c>
    </row>
    <row r="248" spans="11:16" x14ac:dyDescent="0.25">
      <c r="K248" s="105" t="s">
        <v>361</v>
      </c>
      <c r="L248" s="105" t="s">
        <v>362</v>
      </c>
      <c r="M248" s="105">
        <v>0</v>
      </c>
      <c r="N248" s="105">
        <v>0</v>
      </c>
      <c r="O248" s="105">
        <v>0</v>
      </c>
      <c r="P248" s="105">
        <v>0</v>
      </c>
    </row>
    <row r="249" spans="11:16" x14ac:dyDescent="0.25">
      <c r="K249" s="105">
        <v>25431</v>
      </c>
      <c r="L249" s="105" t="s">
        <v>363</v>
      </c>
      <c r="M249" s="105">
        <v>0</v>
      </c>
      <c r="N249" s="105">
        <v>0</v>
      </c>
      <c r="O249" s="105">
        <v>0</v>
      </c>
      <c r="P249" s="105">
        <v>0</v>
      </c>
    </row>
    <row r="250" spans="11:16" x14ac:dyDescent="0.25">
      <c r="K250" s="105">
        <v>25631</v>
      </c>
      <c r="L250" s="105" t="s">
        <v>364</v>
      </c>
      <c r="M250" s="105">
        <v>0</v>
      </c>
      <c r="N250" s="105">
        <v>0</v>
      </c>
      <c r="O250" s="105">
        <v>0</v>
      </c>
      <c r="P250" s="105">
        <v>0</v>
      </c>
    </row>
    <row r="251" spans="11:16" x14ac:dyDescent="0.25">
      <c r="K251" s="105">
        <v>25632</v>
      </c>
      <c r="L251" s="105" t="s">
        <v>350</v>
      </c>
      <c r="M251" s="105">
        <v>0</v>
      </c>
      <c r="N251" s="105">
        <v>0</v>
      </c>
      <c r="O251" s="105">
        <v>0</v>
      </c>
      <c r="P251" s="105">
        <v>0</v>
      </c>
    </row>
    <row r="252" spans="11:16" x14ac:dyDescent="0.25">
      <c r="K252" s="105">
        <v>256321</v>
      </c>
      <c r="L252" s="105" t="s">
        <v>365</v>
      </c>
      <c r="M252" s="105">
        <v>0</v>
      </c>
      <c r="N252" s="105">
        <v>0</v>
      </c>
      <c r="O252" s="105">
        <v>0</v>
      </c>
      <c r="P252" s="105">
        <v>0</v>
      </c>
    </row>
    <row r="253" spans="11:16" x14ac:dyDescent="0.25">
      <c r="K253" s="105" t="s">
        <v>366</v>
      </c>
      <c r="L253" s="105" t="s">
        <v>367</v>
      </c>
      <c r="M253" s="105">
        <v>0</v>
      </c>
      <c r="N253" s="105">
        <v>0</v>
      </c>
      <c r="O253" s="105">
        <v>0</v>
      </c>
      <c r="P253" s="105">
        <v>0</v>
      </c>
    </row>
    <row r="254" spans="11:16" x14ac:dyDescent="0.25">
      <c r="K254" s="105">
        <v>2613</v>
      </c>
      <c r="L254" s="105" t="s">
        <v>368</v>
      </c>
      <c r="M254" s="105">
        <v>0</v>
      </c>
      <c r="N254" s="105">
        <v>0</v>
      </c>
      <c r="O254" s="105">
        <v>0</v>
      </c>
      <c r="P254" s="105">
        <v>0</v>
      </c>
    </row>
    <row r="255" spans="11:16" x14ac:dyDescent="0.25">
      <c r="K255" s="105" t="s">
        <v>369</v>
      </c>
      <c r="L255" s="105" t="s">
        <v>368</v>
      </c>
      <c r="M255" s="105">
        <v>0</v>
      </c>
      <c r="N255" s="105">
        <v>0</v>
      </c>
      <c r="O255" s="105">
        <v>0</v>
      </c>
      <c r="P255" s="105">
        <v>0</v>
      </c>
    </row>
    <row r="256" spans="11:16" x14ac:dyDescent="0.25">
      <c r="K256" s="105">
        <v>25869</v>
      </c>
      <c r="L256" s="105" t="s">
        <v>370</v>
      </c>
      <c r="M256" s="105">
        <v>0</v>
      </c>
      <c r="N256" s="105">
        <v>0</v>
      </c>
      <c r="O256" s="105">
        <v>0</v>
      </c>
      <c r="P256" s="105">
        <v>0</v>
      </c>
    </row>
    <row r="257" spans="11:16" x14ac:dyDescent="0.25">
      <c r="K257" s="105">
        <v>25114</v>
      </c>
      <c r="L257" s="105" t="s">
        <v>371</v>
      </c>
      <c r="M257" s="105">
        <v>0</v>
      </c>
      <c r="N257" s="105">
        <v>0</v>
      </c>
      <c r="O257" s="105">
        <v>0</v>
      </c>
      <c r="P257" s="105">
        <v>0</v>
      </c>
    </row>
    <row r="258" spans="11:16" x14ac:dyDescent="0.25">
      <c r="K258" s="105">
        <v>2514</v>
      </c>
      <c r="L258" s="105" t="s">
        <v>372</v>
      </c>
      <c r="M258" s="105">
        <v>0</v>
      </c>
      <c r="N258" s="105">
        <v>0</v>
      </c>
      <c r="O258" s="105">
        <v>0</v>
      </c>
      <c r="P258" s="105">
        <v>0</v>
      </c>
    </row>
    <row r="259" spans="11:16" x14ac:dyDescent="0.25">
      <c r="K259" s="105">
        <v>25141</v>
      </c>
      <c r="L259" s="105" t="s">
        <v>373</v>
      </c>
      <c r="M259" s="105">
        <v>0</v>
      </c>
      <c r="N259" s="105">
        <v>0</v>
      </c>
      <c r="O259" s="105">
        <v>0</v>
      </c>
      <c r="P259" s="105">
        <v>0</v>
      </c>
    </row>
    <row r="260" spans="11:16" x14ac:dyDescent="0.25">
      <c r="K260" s="105" t="s">
        <v>374</v>
      </c>
      <c r="L260" s="105" t="s">
        <v>375</v>
      </c>
      <c r="M260" s="105">
        <v>0</v>
      </c>
      <c r="N260" s="105">
        <v>0</v>
      </c>
      <c r="O260" s="105">
        <v>0</v>
      </c>
      <c r="P260" s="105">
        <v>0</v>
      </c>
    </row>
    <row r="261" spans="11:16" x14ac:dyDescent="0.25">
      <c r="K261" s="105" t="s">
        <v>376</v>
      </c>
      <c r="L261" s="105" t="s">
        <v>377</v>
      </c>
      <c r="M261" s="105">
        <v>0</v>
      </c>
      <c r="N261" s="105">
        <v>0</v>
      </c>
      <c r="O261" s="105">
        <v>0</v>
      </c>
      <c r="P261" s="105">
        <v>0</v>
      </c>
    </row>
    <row r="262" spans="11:16" x14ac:dyDescent="0.25">
      <c r="K262" s="105">
        <v>25341</v>
      </c>
      <c r="L262" s="105" t="s">
        <v>378</v>
      </c>
      <c r="M262" s="105">
        <v>0</v>
      </c>
      <c r="N262" s="105">
        <v>0</v>
      </c>
      <c r="O262" s="105">
        <v>0</v>
      </c>
      <c r="P262" s="105">
        <v>0</v>
      </c>
    </row>
    <row r="263" spans="11:16" x14ac:dyDescent="0.25">
      <c r="K263" s="105" t="s">
        <v>379</v>
      </c>
      <c r="L263" s="105" t="s">
        <v>380</v>
      </c>
      <c r="M263" s="105">
        <v>0</v>
      </c>
      <c r="N263" s="105">
        <v>0</v>
      </c>
      <c r="O263" s="105">
        <v>0</v>
      </c>
      <c r="P263" s="105">
        <v>0</v>
      </c>
    </row>
    <row r="264" spans="11:16" x14ac:dyDescent="0.25">
      <c r="K264" s="105" t="s">
        <v>381</v>
      </c>
      <c r="L264" s="105" t="s">
        <v>382</v>
      </c>
      <c r="M264" s="105">
        <v>0</v>
      </c>
      <c r="N264" s="105">
        <v>0</v>
      </c>
      <c r="O264" s="105">
        <v>0</v>
      </c>
      <c r="P264" s="105">
        <v>0</v>
      </c>
    </row>
    <row r="265" spans="11:16" x14ac:dyDescent="0.25">
      <c r="K265" s="105">
        <v>25441</v>
      </c>
      <c r="L265" s="105" t="s">
        <v>383</v>
      </c>
      <c r="M265" s="105">
        <v>0</v>
      </c>
      <c r="N265" s="105">
        <v>0</v>
      </c>
      <c r="O265" s="105">
        <v>0</v>
      </c>
      <c r="P265" s="105">
        <v>0</v>
      </c>
    </row>
    <row r="266" spans="11:16" x14ac:dyDescent="0.25">
      <c r="K266" s="105">
        <v>25641</v>
      </c>
      <c r="L266" s="105" t="s">
        <v>384</v>
      </c>
      <c r="M266" s="105">
        <v>0</v>
      </c>
      <c r="N266" s="105">
        <v>0</v>
      </c>
      <c r="O266" s="105">
        <v>0</v>
      </c>
      <c r="P266" s="105">
        <v>0</v>
      </c>
    </row>
    <row r="267" spans="11:16" x14ac:dyDescent="0.25">
      <c r="K267" s="105">
        <v>25642</v>
      </c>
      <c r="L267" s="105" t="s">
        <v>372</v>
      </c>
      <c r="M267" s="105">
        <v>0</v>
      </c>
      <c r="N267" s="105">
        <v>0</v>
      </c>
      <c r="O267" s="105">
        <v>0</v>
      </c>
      <c r="P267" s="105">
        <v>0</v>
      </c>
    </row>
    <row r="268" spans="11:16" x14ac:dyDescent="0.25">
      <c r="K268" s="105" t="s">
        <v>385</v>
      </c>
      <c r="L268" s="105" t="s">
        <v>386</v>
      </c>
      <c r="M268" s="105">
        <v>0</v>
      </c>
      <c r="N268" s="105">
        <v>0</v>
      </c>
      <c r="O268" s="105">
        <v>0</v>
      </c>
      <c r="P268" s="105">
        <v>0</v>
      </c>
    </row>
    <row r="269" spans="11:16" x14ac:dyDescent="0.25">
      <c r="K269" s="105" t="s">
        <v>387</v>
      </c>
      <c r="L269" s="105" t="s">
        <v>388</v>
      </c>
      <c r="M269" s="105">
        <v>0</v>
      </c>
      <c r="N269" s="105">
        <v>0</v>
      </c>
      <c r="O269" s="105">
        <v>0</v>
      </c>
      <c r="P269" s="105">
        <v>0</v>
      </c>
    </row>
    <row r="270" spans="11:16" x14ac:dyDescent="0.25">
      <c r="K270" s="105">
        <v>25841</v>
      </c>
      <c r="L270" s="105" t="s">
        <v>389</v>
      </c>
      <c r="M270" s="105">
        <v>0</v>
      </c>
      <c r="N270" s="105">
        <v>0</v>
      </c>
      <c r="O270" s="105">
        <v>0</v>
      </c>
      <c r="P270" s="105">
        <v>0</v>
      </c>
    </row>
    <row r="271" spans="11:16" x14ac:dyDescent="0.25">
      <c r="K271" s="105">
        <v>25848</v>
      </c>
      <c r="L271" s="105" t="s">
        <v>389</v>
      </c>
      <c r="M271" s="105">
        <v>0</v>
      </c>
      <c r="N271" s="105">
        <v>0</v>
      </c>
      <c r="O271" s="105">
        <v>0</v>
      </c>
      <c r="P271" s="105">
        <v>0</v>
      </c>
    </row>
    <row r="272" spans="11:16" x14ac:dyDescent="0.25">
      <c r="K272" s="105">
        <v>2614</v>
      </c>
      <c r="L272" s="105" t="s">
        <v>390</v>
      </c>
      <c r="M272" s="105">
        <v>0</v>
      </c>
      <c r="N272" s="105">
        <v>0</v>
      </c>
      <c r="O272" s="105">
        <v>0</v>
      </c>
      <c r="P272" s="105">
        <v>0</v>
      </c>
    </row>
    <row r="273" spans="11:16" x14ac:dyDescent="0.25">
      <c r="K273" s="105" t="s">
        <v>391</v>
      </c>
      <c r="L273" s="105" t="s">
        <v>390</v>
      </c>
      <c r="M273" s="105">
        <v>0</v>
      </c>
      <c r="N273" s="105">
        <v>0</v>
      </c>
      <c r="O273" s="105">
        <v>0</v>
      </c>
      <c r="P273" s="105">
        <v>0</v>
      </c>
    </row>
    <row r="274" spans="11:16" x14ac:dyDescent="0.25">
      <c r="K274" s="105" t="s">
        <v>392</v>
      </c>
      <c r="L274" s="105" t="s">
        <v>393</v>
      </c>
      <c r="M274" s="105">
        <v>0</v>
      </c>
      <c r="N274" s="105">
        <v>0</v>
      </c>
      <c r="O274" s="105">
        <v>0</v>
      </c>
      <c r="P274" s="105">
        <v>0</v>
      </c>
    </row>
    <row r="275" spans="11:16" x14ac:dyDescent="0.25">
      <c r="K275" s="105">
        <v>27746</v>
      </c>
      <c r="L275" s="105" t="s">
        <v>394</v>
      </c>
      <c r="M275" s="105">
        <v>0</v>
      </c>
      <c r="N275" s="105">
        <v>0</v>
      </c>
      <c r="O275" s="105">
        <v>0</v>
      </c>
      <c r="P275" s="105">
        <v>0</v>
      </c>
    </row>
    <row r="276" spans="11:16" x14ac:dyDescent="0.25">
      <c r="K276" s="105">
        <v>27755</v>
      </c>
      <c r="L276" s="105" t="s">
        <v>395</v>
      </c>
      <c r="M276" s="105">
        <v>0</v>
      </c>
      <c r="N276" s="105">
        <v>0</v>
      </c>
      <c r="O276" s="105">
        <v>0</v>
      </c>
      <c r="P276" s="105">
        <v>0</v>
      </c>
    </row>
    <row r="277" spans="11:16" x14ac:dyDescent="0.25">
      <c r="K277" s="105">
        <v>26704</v>
      </c>
      <c r="L277" s="105" t="s">
        <v>396</v>
      </c>
      <c r="M277" s="105">
        <v>0</v>
      </c>
      <c r="N277" s="105">
        <v>0</v>
      </c>
      <c r="O277" s="105">
        <v>0</v>
      </c>
      <c r="P277" s="105">
        <v>0</v>
      </c>
    </row>
    <row r="278" spans="11:16" x14ac:dyDescent="0.25">
      <c r="K278" s="105">
        <v>26705</v>
      </c>
      <c r="L278" s="105" t="s">
        <v>397</v>
      </c>
      <c r="M278" s="105">
        <v>0</v>
      </c>
      <c r="N278" s="105">
        <v>0</v>
      </c>
      <c r="O278" s="105">
        <v>0</v>
      </c>
      <c r="P278" s="105">
        <v>0</v>
      </c>
    </row>
    <row r="279" spans="11:16" x14ac:dyDescent="0.25">
      <c r="K279" s="105">
        <v>2411</v>
      </c>
      <c r="L279" s="105" t="s">
        <v>398</v>
      </c>
      <c r="M279" s="105">
        <v>0</v>
      </c>
      <c r="N279" s="105">
        <v>0</v>
      </c>
      <c r="O279" s="105">
        <v>0</v>
      </c>
      <c r="P279" s="105">
        <v>0</v>
      </c>
    </row>
    <row r="280" spans="11:16" x14ac:dyDescent="0.25">
      <c r="K280" s="105" t="s">
        <v>399</v>
      </c>
      <c r="L280" s="105" t="s">
        <v>400</v>
      </c>
      <c r="M280" s="105">
        <v>0</v>
      </c>
      <c r="N280" s="105">
        <v>0</v>
      </c>
      <c r="O280" s="105">
        <v>0</v>
      </c>
      <c r="P280" s="105">
        <v>0</v>
      </c>
    </row>
    <row r="281" spans="11:16" x14ac:dyDescent="0.25">
      <c r="K281" s="105" t="s">
        <v>401</v>
      </c>
      <c r="L281" s="105" t="s">
        <v>402</v>
      </c>
      <c r="M281" s="105">
        <v>0</v>
      </c>
      <c r="N281" s="105">
        <v>0</v>
      </c>
      <c r="O281" s="105">
        <v>0</v>
      </c>
      <c r="P281" s="105">
        <v>0</v>
      </c>
    </row>
    <row r="282" spans="11:16" x14ac:dyDescent="0.25">
      <c r="K282" s="105">
        <v>26111</v>
      </c>
      <c r="L282" s="105" t="s">
        <v>403</v>
      </c>
      <c r="M282" s="105">
        <v>0</v>
      </c>
      <c r="N282" s="105">
        <v>0</v>
      </c>
      <c r="O282" s="105">
        <v>0</v>
      </c>
      <c r="P282" s="105">
        <v>0</v>
      </c>
    </row>
    <row r="283" spans="11:16" x14ac:dyDescent="0.25">
      <c r="K283" s="105" t="s">
        <v>404</v>
      </c>
      <c r="L283" s="105" t="s">
        <v>405</v>
      </c>
      <c r="M283" s="105">
        <v>0</v>
      </c>
      <c r="N283" s="105">
        <v>0</v>
      </c>
      <c r="O283" s="105">
        <v>0</v>
      </c>
      <c r="P283" s="105">
        <v>0</v>
      </c>
    </row>
    <row r="284" spans="11:16" x14ac:dyDescent="0.25">
      <c r="K284" s="105" t="s">
        <v>406</v>
      </c>
      <c r="L284" s="105" t="s">
        <v>407</v>
      </c>
      <c r="M284" s="105">
        <v>0</v>
      </c>
      <c r="N284" s="105">
        <v>0</v>
      </c>
      <c r="O284" s="105">
        <v>0</v>
      </c>
      <c r="P284" s="105">
        <v>0</v>
      </c>
    </row>
    <row r="285" spans="11:16" x14ac:dyDescent="0.25">
      <c r="K285" s="105" t="s">
        <v>408</v>
      </c>
      <c r="L285" s="105" t="s">
        <v>409</v>
      </c>
      <c r="M285" s="105">
        <v>0</v>
      </c>
      <c r="N285" s="105">
        <v>0</v>
      </c>
      <c r="O285" s="105">
        <v>0</v>
      </c>
      <c r="P285" s="105">
        <v>0</v>
      </c>
    </row>
    <row r="286" spans="11:16" x14ac:dyDescent="0.25">
      <c r="K286" s="105" t="s">
        <v>410</v>
      </c>
      <c r="L286" s="105" t="s">
        <v>403</v>
      </c>
      <c r="M286" s="105">
        <v>0</v>
      </c>
      <c r="N286" s="105">
        <v>0</v>
      </c>
      <c r="O286" s="105">
        <v>0</v>
      </c>
      <c r="P286" s="105">
        <v>0</v>
      </c>
    </row>
    <row r="287" spans="11:16" x14ac:dyDescent="0.25">
      <c r="K287" s="105" t="s">
        <v>411</v>
      </c>
      <c r="L287" s="105" t="s">
        <v>412</v>
      </c>
      <c r="M287" s="105">
        <v>0</v>
      </c>
      <c r="N287" s="105">
        <v>0</v>
      </c>
      <c r="O287" s="105">
        <v>0</v>
      </c>
      <c r="P287" s="105">
        <v>0</v>
      </c>
    </row>
    <row r="288" spans="11:16" x14ac:dyDescent="0.25">
      <c r="K288" s="105">
        <v>26311</v>
      </c>
      <c r="L288" s="105" t="s">
        <v>413</v>
      </c>
      <c r="M288" s="105">
        <v>0</v>
      </c>
      <c r="N288" s="105">
        <v>0</v>
      </c>
      <c r="O288" s="105">
        <v>0</v>
      </c>
      <c r="P288" s="105">
        <v>0</v>
      </c>
    </row>
    <row r="289" spans="11:16" x14ac:dyDescent="0.25">
      <c r="K289" s="105" t="s">
        <v>414</v>
      </c>
      <c r="L289" s="105" t="s">
        <v>415</v>
      </c>
      <c r="M289" s="105">
        <v>0</v>
      </c>
      <c r="N289" s="105">
        <v>0</v>
      </c>
      <c r="O289" s="105">
        <v>0</v>
      </c>
      <c r="P289" s="105">
        <v>0</v>
      </c>
    </row>
    <row r="290" spans="11:16" x14ac:dyDescent="0.25">
      <c r="K290" s="105">
        <v>26411</v>
      </c>
      <c r="L290" s="105" t="s">
        <v>416</v>
      </c>
      <c r="M290" s="105">
        <v>0</v>
      </c>
      <c r="N290" s="105">
        <v>0</v>
      </c>
      <c r="O290" s="105">
        <v>0</v>
      </c>
      <c r="P290" s="105">
        <v>0</v>
      </c>
    </row>
    <row r="291" spans="11:16" x14ac:dyDescent="0.25">
      <c r="K291" s="105" t="s">
        <v>417</v>
      </c>
      <c r="L291" s="105" t="s">
        <v>418</v>
      </c>
      <c r="M291" s="105">
        <v>0</v>
      </c>
      <c r="N291" s="105">
        <v>0</v>
      </c>
      <c r="O291" s="105">
        <v>0</v>
      </c>
      <c r="P291" s="105">
        <v>0</v>
      </c>
    </row>
    <row r="292" spans="11:16" x14ac:dyDescent="0.25">
      <c r="K292" s="105">
        <v>26511</v>
      </c>
      <c r="L292" s="105" t="s">
        <v>419</v>
      </c>
      <c r="M292" s="105">
        <v>0</v>
      </c>
      <c r="N292" s="105">
        <v>0</v>
      </c>
      <c r="O292" s="105">
        <v>0</v>
      </c>
      <c r="P292" s="105">
        <v>0</v>
      </c>
    </row>
    <row r="293" spans="11:16" x14ac:dyDescent="0.25">
      <c r="K293" s="105">
        <v>26611</v>
      </c>
      <c r="L293" s="105" t="s">
        <v>420</v>
      </c>
      <c r="M293" s="105">
        <v>0</v>
      </c>
      <c r="N293" s="105">
        <v>0</v>
      </c>
      <c r="O293" s="105">
        <v>0</v>
      </c>
      <c r="P293" s="105">
        <v>0</v>
      </c>
    </row>
    <row r="294" spans="11:16" x14ac:dyDescent="0.25">
      <c r="K294" s="105" t="s">
        <v>421</v>
      </c>
      <c r="L294" s="105" t="s">
        <v>422</v>
      </c>
      <c r="M294" s="105">
        <v>0</v>
      </c>
      <c r="N294" s="105">
        <v>0</v>
      </c>
      <c r="O294" s="105">
        <v>0</v>
      </c>
      <c r="P294" s="105">
        <v>0</v>
      </c>
    </row>
    <row r="295" spans="11:16" x14ac:dyDescent="0.25">
      <c r="K295" s="105">
        <v>26612</v>
      </c>
      <c r="L295" s="105" t="s">
        <v>423</v>
      </c>
      <c r="M295" s="105">
        <v>0</v>
      </c>
      <c r="N295" s="105">
        <v>0</v>
      </c>
      <c r="O295" s="105">
        <v>0</v>
      </c>
      <c r="P295" s="105">
        <v>0</v>
      </c>
    </row>
    <row r="296" spans="11:16" x14ac:dyDescent="0.25">
      <c r="K296" s="105" t="s">
        <v>424</v>
      </c>
      <c r="L296" s="105" t="s">
        <v>425</v>
      </c>
      <c r="M296" s="105">
        <v>0</v>
      </c>
      <c r="N296" s="105">
        <v>0</v>
      </c>
      <c r="O296" s="105">
        <v>0</v>
      </c>
      <c r="P296" s="105">
        <v>0</v>
      </c>
    </row>
    <row r="297" spans="11:16" x14ac:dyDescent="0.25">
      <c r="K297" s="105">
        <v>26712</v>
      </c>
      <c r="L297" s="105" t="s">
        <v>426</v>
      </c>
      <c r="M297" s="105">
        <v>0</v>
      </c>
      <c r="N297" s="105">
        <v>0</v>
      </c>
      <c r="O297" s="105">
        <v>0</v>
      </c>
      <c r="P297" s="105">
        <v>0</v>
      </c>
    </row>
    <row r="298" spans="11:16" x14ac:dyDescent="0.25">
      <c r="K298" s="105">
        <v>2412</v>
      </c>
      <c r="L298" s="105" t="s">
        <v>427</v>
      </c>
      <c r="M298" s="105">
        <v>0</v>
      </c>
      <c r="N298" s="105">
        <v>0</v>
      </c>
      <c r="O298" s="105">
        <v>0</v>
      </c>
      <c r="P298" s="105">
        <v>0</v>
      </c>
    </row>
    <row r="299" spans="11:16" x14ac:dyDescent="0.25">
      <c r="K299" s="105" t="s">
        <v>428</v>
      </c>
      <c r="L299" s="105" t="s">
        <v>429</v>
      </c>
      <c r="M299" s="105">
        <v>0</v>
      </c>
      <c r="N299" s="105">
        <v>0</v>
      </c>
      <c r="O299" s="105">
        <v>0</v>
      </c>
      <c r="P299" s="105">
        <v>0</v>
      </c>
    </row>
    <row r="300" spans="11:16" x14ac:dyDescent="0.25">
      <c r="K300" s="105">
        <v>26121</v>
      </c>
      <c r="L300" s="105" t="s">
        <v>430</v>
      </c>
      <c r="M300" s="105">
        <v>0</v>
      </c>
      <c r="N300" s="105">
        <v>0</v>
      </c>
      <c r="O300" s="105">
        <v>0</v>
      </c>
      <c r="P300" s="105">
        <v>0</v>
      </c>
    </row>
    <row r="301" spans="11:16" x14ac:dyDescent="0.25">
      <c r="K301" s="105" t="s">
        <v>431</v>
      </c>
      <c r="L301" s="105" t="s">
        <v>432</v>
      </c>
      <c r="M301" s="105">
        <v>0</v>
      </c>
      <c r="N301" s="105">
        <v>0</v>
      </c>
      <c r="O301" s="105">
        <v>0</v>
      </c>
      <c r="P301" s="105">
        <v>0</v>
      </c>
    </row>
    <row r="302" spans="11:16" x14ac:dyDescent="0.25">
      <c r="K302" s="105" t="s">
        <v>433</v>
      </c>
      <c r="L302" s="105" t="s">
        <v>434</v>
      </c>
      <c r="M302" s="105">
        <v>0</v>
      </c>
      <c r="N302" s="105">
        <v>0</v>
      </c>
      <c r="O302" s="105">
        <v>0</v>
      </c>
      <c r="P302" s="105">
        <v>0</v>
      </c>
    </row>
    <row r="303" spans="11:16" x14ac:dyDescent="0.25">
      <c r="K303" s="105" t="s">
        <v>435</v>
      </c>
      <c r="L303" s="105" t="s">
        <v>436</v>
      </c>
      <c r="M303" s="105">
        <v>0</v>
      </c>
      <c r="N303" s="105">
        <v>0</v>
      </c>
      <c r="O303" s="105">
        <v>0</v>
      </c>
      <c r="P303" s="105">
        <v>0</v>
      </c>
    </row>
    <row r="304" spans="11:16" x14ac:dyDescent="0.25">
      <c r="K304" s="105" t="s">
        <v>437</v>
      </c>
      <c r="L304" s="105" t="s">
        <v>438</v>
      </c>
      <c r="M304" s="105">
        <v>0</v>
      </c>
      <c r="N304" s="105">
        <v>0</v>
      </c>
      <c r="O304" s="105">
        <v>0</v>
      </c>
      <c r="P304" s="105">
        <v>0</v>
      </c>
    </row>
    <row r="305" spans="11:16" x14ac:dyDescent="0.25">
      <c r="K305" s="105" t="s">
        <v>439</v>
      </c>
      <c r="L305" s="105" t="s">
        <v>440</v>
      </c>
      <c r="M305" s="105">
        <v>0</v>
      </c>
      <c r="N305" s="105">
        <v>0</v>
      </c>
      <c r="O305" s="105">
        <v>0</v>
      </c>
      <c r="P305" s="105">
        <v>0</v>
      </c>
    </row>
    <row r="306" spans="11:16" x14ac:dyDescent="0.25">
      <c r="K306" s="105">
        <v>26321</v>
      </c>
      <c r="L306" s="105" t="s">
        <v>441</v>
      </c>
      <c r="M306" s="105">
        <v>0</v>
      </c>
      <c r="N306" s="105">
        <v>0</v>
      </c>
      <c r="O306" s="105">
        <v>0</v>
      </c>
      <c r="P306" s="105">
        <v>0</v>
      </c>
    </row>
    <row r="307" spans="11:16" x14ac:dyDescent="0.25">
      <c r="K307" s="105" t="s">
        <v>442</v>
      </c>
      <c r="L307" s="105" t="s">
        <v>443</v>
      </c>
      <c r="M307" s="105">
        <v>0</v>
      </c>
      <c r="N307" s="105">
        <v>0</v>
      </c>
      <c r="O307" s="105">
        <v>0</v>
      </c>
      <c r="P307" s="105">
        <v>0</v>
      </c>
    </row>
    <row r="308" spans="11:16" x14ac:dyDescent="0.25">
      <c r="K308" s="105" t="s">
        <v>444</v>
      </c>
      <c r="L308" s="105" t="s">
        <v>445</v>
      </c>
      <c r="M308" s="105">
        <v>0</v>
      </c>
      <c r="N308" s="105">
        <v>0</v>
      </c>
      <c r="O308" s="105">
        <v>0</v>
      </c>
      <c r="P308" s="105">
        <v>0</v>
      </c>
    </row>
    <row r="309" spans="11:16" x14ac:dyDescent="0.25">
      <c r="K309" s="105">
        <v>26421</v>
      </c>
      <c r="L309" s="105" t="s">
        <v>446</v>
      </c>
      <c r="M309" s="105">
        <v>0</v>
      </c>
      <c r="N309" s="105">
        <v>0</v>
      </c>
      <c r="O309" s="105">
        <v>0</v>
      </c>
      <c r="P309" s="105">
        <v>0</v>
      </c>
    </row>
    <row r="310" spans="11:16" x14ac:dyDescent="0.25">
      <c r="K310" s="105" t="s">
        <v>447</v>
      </c>
      <c r="L310" s="105" t="s">
        <v>448</v>
      </c>
      <c r="M310" s="105">
        <v>0</v>
      </c>
      <c r="N310" s="105">
        <v>0</v>
      </c>
      <c r="O310" s="105">
        <v>0</v>
      </c>
      <c r="P310" s="105">
        <v>0</v>
      </c>
    </row>
    <row r="311" spans="11:16" x14ac:dyDescent="0.25">
      <c r="K311" s="105">
        <v>26521</v>
      </c>
      <c r="L311" s="105" t="s">
        <v>449</v>
      </c>
      <c r="M311" s="105">
        <v>0</v>
      </c>
      <c r="N311" s="105">
        <v>0</v>
      </c>
      <c r="O311" s="105">
        <v>0</v>
      </c>
      <c r="P311" s="105">
        <v>0</v>
      </c>
    </row>
    <row r="312" spans="11:16" x14ac:dyDescent="0.25">
      <c r="K312" s="105">
        <v>26621</v>
      </c>
      <c r="L312" s="105" t="s">
        <v>450</v>
      </c>
      <c r="M312" s="105">
        <v>0</v>
      </c>
      <c r="N312" s="105">
        <v>0</v>
      </c>
      <c r="O312" s="105">
        <v>0</v>
      </c>
      <c r="P312" s="105">
        <v>0</v>
      </c>
    </row>
    <row r="313" spans="11:16" x14ac:dyDescent="0.25">
      <c r="K313" s="105" t="s">
        <v>451</v>
      </c>
      <c r="L313" s="105" t="s">
        <v>452</v>
      </c>
      <c r="M313" s="105">
        <v>0</v>
      </c>
      <c r="N313" s="105">
        <v>0</v>
      </c>
      <c r="O313" s="105">
        <v>0</v>
      </c>
      <c r="P313" s="105">
        <v>0</v>
      </c>
    </row>
    <row r="314" spans="11:16" x14ac:dyDescent="0.25">
      <c r="K314" s="105">
        <v>26622</v>
      </c>
      <c r="L314" s="105" t="s">
        <v>453</v>
      </c>
      <c r="M314" s="105">
        <v>0</v>
      </c>
      <c r="N314" s="105">
        <v>0</v>
      </c>
      <c r="O314" s="105">
        <v>0</v>
      </c>
      <c r="P314" s="105">
        <v>0</v>
      </c>
    </row>
    <row r="315" spans="11:16" x14ac:dyDescent="0.25">
      <c r="K315" s="105" t="s">
        <v>454</v>
      </c>
      <c r="L315" s="105" t="s">
        <v>455</v>
      </c>
      <c r="M315" s="105">
        <v>0</v>
      </c>
      <c r="N315" s="105">
        <v>0</v>
      </c>
      <c r="O315" s="105">
        <v>0</v>
      </c>
      <c r="P315" s="105">
        <v>0</v>
      </c>
    </row>
    <row r="316" spans="11:16" x14ac:dyDescent="0.25">
      <c r="K316" s="105">
        <v>26722</v>
      </c>
      <c r="L316" s="105" t="s">
        <v>456</v>
      </c>
      <c r="M316" s="105">
        <v>0</v>
      </c>
      <c r="N316" s="105">
        <v>0</v>
      </c>
      <c r="O316" s="105">
        <v>0</v>
      </c>
      <c r="P316" s="105">
        <v>0</v>
      </c>
    </row>
    <row r="317" spans="11:16" x14ac:dyDescent="0.25">
      <c r="K317" s="105">
        <v>267221</v>
      </c>
      <c r="L317" s="105" t="s">
        <v>457</v>
      </c>
      <c r="M317" s="105">
        <v>0</v>
      </c>
      <c r="N317" s="105">
        <v>0</v>
      </c>
      <c r="O317" s="105">
        <v>0</v>
      </c>
      <c r="P317" s="105">
        <v>0</v>
      </c>
    </row>
    <row r="318" spans="11:16" x14ac:dyDescent="0.25">
      <c r="K318" s="105">
        <v>26723</v>
      </c>
      <c r="L318" s="105" t="s">
        <v>458</v>
      </c>
      <c r="M318" s="105">
        <v>0</v>
      </c>
      <c r="N318" s="105">
        <v>0</v>
      </c>
      <c r="O318" s="105">
        <v>0</v>
      </c>
      <c r="P318" s="105">
        <v>0</v>
      </c>
    </row>
    <row r="319" spans="11:16" x14ac:dyDescent="0.25">
      <c r="K319" s="105" t="s">
        <v>459</v>
      </c>
      <c r="L319" s="105" t="s">
        <v>460</v>
      </c>
      <c r="M319" s="105">
        <v>0</v>
      </c>
      <c r="N319" s="105">
        <v>0</v>
      </c>
      <c r="O319" s="105">
        <v>0</v>
      </c>
      <c r="P319" s="105">
        <v>0</v>
      </c>
    </row>
    <row r="320" spans="11:16" x14ac:dyDescent="0.25">
      <c r="K320" s="105">
        <v>2413</v>
      </c>
      <c r="L320" s="105" t="s">
        <v>461</v>
      </c>
      <c r="M320" s="105">
        <v>0</v>
      </c>
      <c r="N320" s="105">
        <v>0</v>
      </c>
      <c r="O320" s="105">
        <v>0</v>
      </c>
      <c r="P320" s="105">
        <v>0</v>
      </c>
    </row>
    <row r="321" spans="11:16" x14ac:dyDescent="0.25">
      <c r="K321" s="105">
        <v>26131</v>
      </c>
      <c r="L321" s="105" t="s">
        <v>462</v>
      </c>
      <c r="M321" s="105">
        <v>0</v>
      </c>
      <c r="N321" s="105">
        <v>0</v>
      </c>
      <c r="O321" s="105">
        <v>0</v>
      </c>
      <c r="P321" s="105">
        <v>0</v>
      </c>
    </row>
    <row r="322" spans="11:16" x14ac:dyDescent="0.25">
      <c r="K322" s="105" t="s">
        <v>463</v>
      </c>
      <c r="L322" s="105" t="s">
        <v>464</v>
      </c>
      <c r="M322" s="105">
        <v>0</v>
      </c>
      <c r="N322" s="105">
        <v>0</v>
      </c>
      <c r="O322" s="105">
        <v>0</v>
      </c>
      <c r="P322" s="105">
        <v>0</v>
      </c>
    </row>
    <row r="323" spans="11:16" x14ac:dyDescent="0.25">
      <c r="K323" s="105" t="s">
        <v>465</v>
      </c>
      <c r="L323" s="105" t="s">
        <v>466</v>
      </c>
      <c r="M323" s="105">
        <v>0</v>
      </c>
      <c r="N323" s="105">
        <v>0</v>
      </c>
      <c r="O323" s="105">
        <v>0</v>
      </c>
      <c r="P323" s="105">
        <v>0</v>
      </c>
    </row>
    <row r="324" spans="11:16" x14ac:dyDescent="0.25">
      <c r="K324" s="105" t="s">
        <v>467</v>
      </c>
      <c r="L324" s="105" t="s">
        <v>468</v>
      </c>
      <c r="M324" s="105">
        <v>0</v>
      </c>
      <c r="N324" s="105">
        <v>0</v>
      </c>
      <c r="O324" s="105">
        <v>0</v>
      </c>
      <c r="P324" s="105">
        <v>0</v>
      </c>
    </row>
    <row r="325" spans="11:16" x14ac:dyDescent="0.25">
      <c r="K325" s="105" t="s">
        <v>469</v>
      </c>
      <c r="L325" s="105" t="s">
        <v>470</v>
      </c>
      <c r="M325" s="105">
        <v>0</v>
      </c>
      <c r="N325" s="105">
        <v>0</v>
      </c>
      <c r="O325" s="105">
        <v>0</v>
      </c>
      <c r="P325" s="105">
        <v>0</v>
      </c>
    </row>
    <row r="326" spans="11:16" x14ac:dyDescent="0.25">
      <c r="K326" s="105" t="s">
        <v>471</v>
      </c>
      <c r="L326" s="105" t="s">
        <v>472</v>
      </c>
      <c r="M326" s="105">
        <v>0</v>
      </c>
      <c r="N326" s="105">
        <v>0</v>
      </c>
      <c r="O326" s="105">
        <v>0</v>
      </c>
      <c r="P326" s="105">
        <v>0</v>
      </c>
    </row>
    <row r="327" spans="11:16" x14ac:dyDescent="0.25">
      <c r="K327" s="105">
        <v>26431</v>
      </c>
      <c r="L327" s="105" t="s">
        <v>473</v>
      </c>
      <c r="M327" s="105">
        <v>0</v>
      </c>
      <c r="N327" s="105">
        <v>0</v>
      </c>
      <c r="O327" s="105">
        <v>0</v>
      </c>
      <c r="P327" s="105">
        <v>0</v>
      </c>
    </row>
    <row r="328" spans="11:16" x14ac:dyDescent="0.25">
      <c r="K328" s="105">
        <v>26531</v>
      </c>
      <c r="L328" s="105" t="s">
        <v>474</v>
      </c>
      <c r="M328" s="105">
        <v>0</v>
      </c>
      <c r="N328" s="105">
        <v>0</v>
      </c>
      <c r="O328" s="105">
        <v>0</v>
      </c>
      <c r="P328" s="105">
        <v>0</v>
      </c>
    </row>
    <row r="329" spans="11:16" x14ac:dyDescent="0.25">
      <c r="K329" s="105">
        <v>26631</v>
      </c>
      <c r="L329" s="105" t="s">
        <v>475</v>
      </c>
      <c r="M329" s="105">
        <v>0</v>
      </c>
      <c r="N329" s="105">
        <v>0</v>
      </c>
      <c r="O329" s="105">
        <v>0</v>
      </c>
      <c r="P329" s="105">
        <v>0</v>
      </c>
    </row>
    <row r="330" spans="11:16" x14ac:dyDescent="0.25">
      <c r="K330" s="105" t="s">
        <v>476</v>
      </c>
      <c r="L330" s="105" t="s">
        <v>477</v>
      </c>
      <c r="M330" s="105">
        <v>0</v>
      </c>
      <c r="N330" s="105">
        <v>0</v>
      </c>
      <c r="O330" s="105">
        <v>0</v>
      </c>
      <c r="P330" s="105">
        <v>0</v>
      </c>
    </row>
    <row r="331" spans="11:16" x14ac:dyDescent="0.25">
      <c r="K331" s="105">
        <v>26632</v>
      </c>
      <c r="L331" s="105" t="s">
        <v>478</v>
      </c>
      <c r="M331" s="105">
        <v>0</v>
      </c>
      <c r="N331" s="105">
        <v>0</v>
      </c>
      <c r="O331" s="105">
        <v>0</v>
      </c>
      <c r="P331" s="105">
        <v>0</v>
      </c>
    </row>
    <row r="332" spans="11:16" x14ac:dyDescent="0.25">
      <c r="K332" s="105" t="s">
        <v>479</v>
      </c>
      <c r="L332" s="105" t="s">
        <v>480</v>
      </c>
      <c r="M332" s="105">
        <v>0</v>
      </c>
      <c r="N332" s="105">
        <v>0</v>
      </c>
      <c r="O332" s="105">
        <v>0</v>
      </c>
      <c r="P332" s="105">
        <v>0</v>
      </c>
    </row>
    <row r="333" spans="11:16" x14ac:dyDescent="0.25">
      <c r="K333" s="105">
        <v>267321</v>
      </c>
      <c r="L333" s="105" t="s">
        <v>481</v>
      </c>
      <c r="M333" s="105">
        <v>0</v>
      </c>
      <c r="N333" s="105">
        <v>0</v>
      </c>
      <c r="O333" s="105">
        <v>0</v>
      </c>
      <c r="P333" s="105">
        <v>0</v>
      </c>
    </row>
    <row r="334" spans="11:16" x14ac:dyDescent="0.25">
      <c r="K334" s="105">
        <v>26733</v>
      </c>
      <c r="L334" s="105" t="s">
        <v>482</v>
      </c>
      <c r="M334" s="105">
        <v>0</v>
      </c>
      <c r="N334" s="105">
        <v>0</v>
      </c>
      <c r="O334" s="105">
        <v>0</v>
      </c>
      <c r="P334" s="105">
        <v>0</v>
      </c>
    </row>
    <row r="335" spans="11:16" x14ac:dyDescent="0.25">
      <c r="K335" s="105" t="s">
        <v>483</v>
      </c>
      <c r="L335" s="105" t="s">
        <v>484</v>
      </c>
      <c r="M335" s="105">
        <v>0</v>
      </c>
      <c r="N335" s="105">
        <v>0</v>
      </c>
      <c r="O335" s="105">
        <v>0</v>
      </c>
      <c r="P335" s="105">
        <v>0</v>
      </c>
    </row>
    <row r="336" spans="11:16" x14ac:dyDescent="0.25">
      <c r="K336" s="105">
        <v>26141</v>
      </c>
      <c r="L336" s="105" t="s">
        <v>485</v>
      </c>
      <c r="M336" s="105">
        <v>0</v>
      </c>
      <c r="N336" s="105">
        <v>0</v>
      </c>
      <c r="O336" s="105">
        <v>0</v>
      </c>
      <c r="P336" s="105">
        <v>0</v>
      </c>
    </row>
    <row r="337" spans="11:16" x14ac:dyDescent="0.25">
      <c r="K337" s="105" t="s">
        <v>486</v>
      </c>
      <c r="L337" s="105" t="s">
        <v>487</v>
      </c>
      <c r="M337" s="105">
        <v>0</v>
      </c>
      <c r="N337" s="105">
        <v>0</v>
      </c>
      <c r="O337" s="105">
        <v>0</v>
      </c>
      <c r="P337" s="105">
        <v>0</v>
      </c>
    </row>
    <row r="338" spans="11:16" x14ac:dyDescent="0.25">
      <c r="K338" s="105" t="s">
        <v>488</v>
      </c>
      <c r="L338" s="105" t="s">
        <v>489</v>
      </c>
      <c r="M338" s="105">
        <v>0</v>
      </c>
      <c r="N338" s="105">
        <v>0</v>
      </c>
      <c r="O338" s="105">
        <v>0</v>
      </c>
      <c r="P338" s="105">
        <v>0</v>
      </c>
    </row>
    <row r="339" spans="11:16" x14ac:dyDescent="0.25">
      <c r="K339" s="105" t="s">
        <v>490</v>
      </c>
      <c r="L339" s="105" t="s">
        <v>491</v>
      </c>
      <c r="M339" s="105">
        <v>0</v>
      </c>
      <c r="N339" s="105">
        <v>0</v>
      </c>
      <c r="O339" s="105">
        <v>0</v>
      </c>
      <c r="P339" s="105">
        <v>0</v>
      </c>
    </row>
    <row r="340" spans="11:16" x14ac:dyDescent="0.25">
      <c r="K340" s="105">
        <v>26241</v>
      </c>
      <c r="L340" s="105" t="s">
        <v>492</v>
      </c>
      <c r="M340" s="105">
        <v>0</v>
      </c>
      <c r="N340" s="105">
        <v>0</v>
      </c>
      <c r="O340" s="105">
        <v>0</v>
      </c>
      <c r="P340" s="105">
        <v>0</v>
      </c>
    </row>
    <row r="341" spans="11:16" x14ac:dyDescent="0.25">
      <c r="K341" s="105" t="s">
        <v>493</v>
      </c>
      <c r="L341" s="105" t="s">
        <v>494</v>
      </c>
      <c r="M341" s="105">
        <v>0</v>
      </c>
      <c r="N341" s="105">
        <v>0</v>
      </c>
      <c r="O341" s="105">
        <v>0</v>
      </c>
      <c r="P341" s="105">
        <v>0</v>
      </c>
    </row>
    <row r="342" spans="11:16" x14ac:dyDescent="0.25">
      <c r="K342" s="105" t="s">
        <v>495</v>
      </c>
      <c r="L342" s="105" t="s">
        <v>496</v>
      </c>
      <c r="M342" s="105">
        <v>0</v>
      </c>
      <c r="N342" s="105">
        <v>0</v>
      </c>
      <c r="O342" s="105">
        <v>0</v>
      </c>
      <c r="P342" s="105">
        <v>0</v>
      </c>
    </row>
    <row r="343" spans="11:16" x14ac:dyDescent="0.25">
      <c r="K343" s="105">
        <v>26341</v>
      </c>
      <c r="L343" s="105" t="s">
        <v>497</v>
      </c>
      <c r="M343" s="105">
        <v>0</v>
      </c>
      <c r="N343" s="105">
        <v>0</v>
      </c>
      <c r="O343" s="105">
        <v>0</v>
      </c>
      <c r="P343" s="105">
        <v>0</v>
      </c>
    </row>
    <row r="344" spans="11:16" x14ac:dyDescent="0.25">
      <c r="K344" s="105" t="s">
        <v>498</v>
      </c>
      <c r="L344" s="105" t="s">
        <v>499</v>
      </c>
      <c r="M344" s="105">
        <v>0</v>
      </c>
      <c r="N344" s="105">
        <v>0</v>
      </c>
      <c r="O344" s="105">
        <v>0</v>
      </c>
      <c r="P344" s="105">
        <v>0</v>
      </c>
    </row>
    <row r="345" spans="11:16" x14ac:dyDescent="0.25">
      <c r="K345" s="105" t="s">
        <v>500</v>
      </c>
      <c r="L345" s="105" t="s">
        <v>501</v>
      </c>
      <c r="M345" s="105">
        <v>0</v>
      </c>
      <c r="N345" s="105">
        <v>0</v>
      </c>
      <c r="O345" s="105">
        <v>0</v>
      </c>
      <c r="P345" s="105">
        <v>0</v>
      </c>
    </row>
    <row r="346" spans="11:16" x14ac:dyDescent="0.25">
      <c r="K346" s="105">
        <v>26441</v>
      </c>
      <c r="L346" s="105" t="s">
        <v>502</v>
      </c>
      <c r="M346" s="105">
        <v>0</v>
      </c>
      <c r="N346" s="105">
        <v>0</v>
      </c>
      <c r="O346" s="105">
        <v>0</v>
      </c>
      <c r="P346" s="105">
        <v>0</v>
      </c>
    </row>
    <row r="347" spans="11:16" x14ac:dyDescent="0.25">
      <c r="K347" s="105" t="s">
        <v>503</v>
      </c>
      <c r="L347" s="105" t="s">
        <v>504</v>
      </c>
      <c r="M347" s="105">
        <v>0</v>
      </c>
      <c r="N347" s="105">
        <v>0</v>
      </c>
      <c r="O347" s="105">
        <v>0</v>
      </c>
      <c r="P347" s="105">
        <v>0</v>
      </c>
    </row>
    <row r="348" spans="11:16" x14ac:dyDescent="0.25">
      <c r="K348" s="105">
        <v>26541</v>
      </c>
      <c r="L348" s="105" t="s">
        <v>505</v>
      </c>
      <c r="M348" s="105">
        <v>0</v>
      </c>
      <c r="N348" s="105">
        <v>0</v>
      </c>
      <c r="O348" s="105">
        <v>0</v>
      </c>
      <c r="P348" s="105">
        <v>0</v>
      </c>
    </row>
    <row r="349" spans="11:16" x14ac:dyDescent="0.25">
      <c r="K349" s="105">
        <v>26641</v>
      </c>
      <c r="L349" s="105" t="s">
        <v>506</v>
      </c>
      <c r="M349" s="105">
        <v>0</v>
      </c>
      <c r="N349" s="105">
        <v>0</v>
      </c>
      <c r="O349" s="105">
        <v>0</v>
      </c>
      <c r="P349" s="105">
        <v>0</v>
      </c>
    </row>
    <row r="350" spans="11:16" x14ac:dyDescent="0.25">
      <c r="K350" s="105" t="s">
        <v>507</v>
      </c>
      <c r="L350" s="105" t="s">
        <v>508</v>
      </c>
      <c r="M350" s="105">
        <v>0</v>
      </c>
      <c r="N350" s="105">
        <v>0</v>
      </c>
      <c r="O350" s="105">
        <v>0</v>
      </c>
      <c r="P350" s="105">
        <v>0</v>
      </c>
    </row>
    <row r="351" spans="11:16" x14ac:dyDescent="0.25">
      <c r="K351" s="105">
        <v>26642</v>
      </c>
      <c r="L351" s="105" t="s">
        <v>509</v>
      </c>
      <c r="M351" s="105">
        <v>0</v>
      </c>
      <c r="N351" s="105">
        <v>0</v>
      </c>
      <c r="O351" s="105">
        <v>0</v>
      </c>
      <c r="P351" s="105">
        <v>0</v>
      </c>
    </row>
    <row r="352" spans="11:16" x14ac:dyDescent="0.25">
      <c r="K352" s="105" t="s">
        <v>510</v>
      </c>
      <c r="L352" s="105" t="s">
        <v>511</v>
      </c>
      <c r="M352" s="105">
        <v>0</v>
      </c>
      <c r="N352" s="105">
        <v>0</v>
      </c>
      <c r="O352" s="105">
        <v>0</v>
      </c>
      <c r="P352" s="105">
        <v>0</v>
      </c>
    </row>
    <row r="353" spans="11:16" x14ac:dyDescent="0.25">
      <c r="K353" s="105">
        <v>26742</v>
      </c>
      <c r="L353" s="105" t="s">
        <v>512</v>
      </c>
      <c r="M353" s="105">
        <v>0</v>
      </c>
      <c r="N353" s="105">
        <v>0</v>
      </c>
      <c r="O353" s="105">
        <v>0</v>
      </c>
      <c r="P353" s="105">
        <v>0</v>
      </c>
    </row>
    <row r="354" spans="11:16" x14ac:dyDescent="0.25">
      <c r="K354" s="105">
        <v>26743</v>
      </c>
      <c r="L354" s="105" t="s">
        <v>513</v>
      </c>
      <c r="M354" s="105">
        <v>0</v>
      </c>
      <c r="N354" s="105">
        <v>0</v>
      </c>
      <c r="O354" s="105">
        <v>0</v>
      </c>
      <c r="P354" s="105">
        <v>0</v>
      </c>
    </row>
    <row r="355" spans="11:16" x14ac:dyDescent="0.25">
      <c r="K355" s="105">
        <v>26745</v>
      </c>
      <c r="L355" s="105" t="s">
        <v>509</v>
      </c>
      <c r="M355" s="105">
        <v>0</v>
      </c>
      <c r="N355" s="105">
        <v>0</v>
      </c>
      <c r="O355" s="105">
        <v>0</v>
      </c>
      <c r="P355" s="105">
        <v>0</v>
      </c>
    </row>
    <row r="356" spans="11:16" x14ac:dyDescent="0.25">
      <c r="K356" s="105">
        <v>2311</v>
      </c>
      <c r="L356" s="105" t="s">
        <v>514</v>
      </c>
      <c r="M356" s="105">
        <v>0</v>
      </c>
      <c r="N356" s="105">
        <v>0</v>
      </c>
      <c r="O356" s="105">
        <v>0</v>
      </c>
      <c r="P356" s="105">
        <v>0</v>
      </c>
    </row>
    <row r="357" spans="11:16" x14ac:dyDescent="0.25">
      <c r="K357" s="105">
        <v>23112</v>
      </c>
      <c r="L357" s="105" t="s">
        <v>515</v>
      </c>
      <c r="M357" s="105">
        <v>0</v>
      </c>
      <c r="N357" s="105">
        <v>0</v>
      </c>
      <c r="O357" s="105">
        <v>0</v>
      </c>
      <c r="P357" s="105">
        <v>0</v>
      </c>
    </row>
    <row r="358" spans="11:16" x14ac:dyDescent="0.25">
      <c r="K358" s="105" t="s">
        <v>516</v>
      </c>
      <c r="L358" s="105" t="s">
        <v>517</v>
      </c>
      <c r="M358" s="105">
        <v>0</v>
      </c>
      <c r="N358" s="105">
        <v>0</v>
      </c>
      <c r="O358" s="105">
        <v>0</v>
      </c>
      <c r="P358" s="105">
        <v>0</v>
      </c>
    </row>
    <row r="359" spans="11:16" x14ac:dyDescent="0.25">
      <c r="K359" s="105" t="s">
        <v>518</v>
      </c>
      <c r="L359" s="105" t="s">
        <v>519</v>
      </c>
      <c r="M359" s="105">
        <v>0</v>
      </c>
      <c r="N359" s="105">
        <v>0</v>
      </c>
      <c r="O359" s="105">
        <v>0</v>
      </c>
      <c r="P359" s="105">
        <v>0</v>
      </c>
    </row>
    <row r="360" spans="11:16" x14ac:dyDescent="0.25">
      <c r="K360" s="105">
        <v>23211</v>
      </c>
      <c r="L360" s="105" t="s">
        <v>520</v>
      </c>
      <c r="M360" s="105">
        <v>0</v>
      </c>
      <c r="N360" s="105">
        <v>0</v>
      </c>
      <c r="O360" s="105">
        <v>0</v>
      </c>
      <c r="P360" s="105">
        <v>0</v>
      </c>
    </row>
    <row r="361" spans="11:16" x14ac:dyDescent="0.25">
      <c r="K361" s="105">
        <v>12312</v>
      </c>
      <c r="L361" s="105" t="s">
        <v>521</v>
      </c>
      <c r="M361" s="105">
        <v>0</v>
      </c>
      <c r="N361" s="105">
        <v>0</v>
      </c>
      <c r="O361" s="105">
        <v>0</v>
      </c>
      <c r="P361" s="105">
        <v>0</v>
      </c>
    </row>
    <row r="362" spans="11:16" x14ac:dyDescent="0.25">
      <c r="K362" s="105">
        <v>23121</v>
      </c>
      <c r="L362" s="105" t="s">
        <v>522</v>
      </c>
      <c r="M362" s="105">
        <v>0</v>
      </c>
      <c r="N362" s="105">
        <v>0</v>
      </c>
      <c r="O362" s="105">
        <v>0</v>
      </c>
      <c r="P362" s="105">
        <v>0</v>
      </c>
    </row>
    <row r="363" spans="11:16" x14ac:dyDescent="0.25">
      <c r="K363" s="105">
        <v>23122</v>
      </c>
      <c r="L363" s="105" t="s">
        <v>523</v>
      </c>
      <c r="M363" s="105">
        <v>0</v>
      </c>
      <c r="N363" s="105">
        <v>0</v>
      </c>
      <c r="O363" s="105">
        <v>0</v>
      </c>
      <c r="P363" s="105">
        <v>0</v>
      </c>
    </row>
    <row r="364" spans="11:16" x14ac:dyDescent="0.25">
      <c r="K364" s="105" t="s">
        <v>524</v>
      </c>
      <c r="L364" s="105" t="s">
        <v>525</v>
      </c>
      <c r="M364" s="105">
        <v>0</v>
      </c>
      <c r="N364" s="105">
        <v>0</v>
      </c>
      <c r="O364" s="105">
        <v>0</v>
      </c>
      <c r="P364" s="105">
        <v>0</v>
      </c>
    </row>
    <row r="365" spans="11:16" x14ac:dyDescent="0.25">
      <c r="K365" s="105">
        <v>23212</v>
      </c>
      <c r="L365" s="105" t="s">
        <v>526</v>
      </c>
      <c r="M365" s="105">
        <v>0</v>
      </c>
      <c r="N365" s="105">
        <v>0</v>
      </c>
      <c r="O365" s="105">
        <v>0</v>
      </c>
      <c r="P365" s="105">
        <v>0</v>
      </c>
    </row>
    <row r="366" spans="11:16" x14ac:dyDescent="0.25">
      <c r="K366" s="105">
        <v>12313</v>
      </c>
      <c r="L366" s="105" t="s">
        <v>527</v>
      </c>
      <c r="M366" s="105">
        <v>0</v>
      </c>
      <c r="N366" s="105">
        <v>0</v>
      </c>
      <c r="O366" s="105">
        <v>0</v>
      </c>
      <c r="P366" s="105">
        <v>0</v>
      </c>
    </row>
    <row r="367" spans="11:16" x14ac:dyDescent="0.25">
      <c r="K367" s="105">
        <v>2313</v>
      </c>
      <c r="L367" s="105" t="s">
        <v>528</v>
      </c>
      <c r="M367" s="105">
        <v>0</v>
      </c>
      <c r="N367" s="105">
        <v>0</v>
      </c>
      <c r="O367" s="105">
        <v>0</v>
      </c>
      <c r="P367" s="105">
        <v>0</v>
      </c>
    </row>
    <row r="368" spans="11:16" x14ac:dyDescent="0.25">
      <c r="K368" s="105">
        <v>23131</v>
      </c>
      <c r="L368" s="105" t="s">
        <v>529</v>
      </c>
      <c r="M368" s="105">
        <v>0</v>
      </c>
      <c r="N368" s="105">
        <v>0</v>
      </c>
      <c r="O368" s="105">
        <v>0</v>
      </c>
      <c r="P368" s="105">
        <v>0</v>
      </c>
    </row>
    <row r="369" spans="11:16" x14ac:dyDescent="0.25">
      <c r="K369" s="105">
        <v>23132</v>
      </c>
      <c r="L369" s="105" t="s">
        <v>530</v>
      </c>
      <c r="M369" s="105">
        <v>0</v>
      </c>
      <c r="N369" s="105">
        <v>0</v>
      </c>
      <c r="O369" s="105">
        <v>0</v>
      </c>
      <c r="P369" s="105">
        <v>0</v>
      </c>
    </row>
    <row r="370" spans="11:16" x14ac:dyDescent="0.25">
      <c r="K370" s="105" t="s">
        <v>531</v>
      </c>
      <c r="L370" s="105" t="s">
        <v>532</v>
      </c>
      <c r="M370" s="105">
        <v>0</v>
      </c>
      <c r="N370" s="105">
        <v>0</v>
      </c>
      <c r="O370" s="105">
        <v>0</v>
      </c>
      <c r="P370" s="105">
        <v>0</v>
      </c>
    </row>
    <row r="371" spans="11:16" x14ac:dyDescent="0.25">
      <c r="K371" s="105">
        <v>23213</v>
      </c>
      <c r="L371" s="105" t="s">
        <v>533</v>
      </c>
      <c r="M371" s="105">
        <v>0</v>
      </c>
      <c r="N371" s="105">
        <v>0</v>
      </c>
      <c r="O371" s="105">
        <v>0</v>
      </c>
      <c r="P371" s="105">
        <v>0</v>
      </c>
    </row>
    <row r="372" spans="11:16" x14ac:dyDescent="0.25">
      <c r="K372" s="105">
        <v>12314</v>
      </c>
      <c r="L372" s="105" t="s">
        <v>534</v>
      </c>
      <c r="M372" s="105">
        <v>0</v>
      </c>
      <c r="N372" s="105">
        <v>0</v>
      </c>
      <c r="O372" s="105">
        <v>0</v>
      </c>
      <c r="P372" s="105">
        <v>0</v>
      </c>
    </row>
    <row r="373" spans="11:16" x14ac:dyDescent="0.25">
      <c r="K373" s="105">
        <v>23141</v>
      </c>
      <c r="L373" s="105" t="s">
        <v>535</v>
      </c>
      <c r="M373" s="105">
        <v>0</v>
      </c>
      <c r="N373" s="105">
        <v>0</v>
      </c>
      <c r="O373" s="105">
        <v>0</v>
      </c>
      <c r="P373" s="105">
        <v>0</v>
      </c>
    </row>
    <row r="374" spans="11:16" x14ac:dyDescent="0.25">
      <c r="K374" s="105">
        <v>23142</v>
      </c>
      <c r="L374" s="105" t="s">
        <v>536</v>
      </c>
      <c r="M374" s="105">
        <v>0</v>
      </c>
      <c r="N374" s="105">
        <v>0</v>
      </c>
      <c r="O374" s="105">
        <v>0</v>
      </c>
      <c r="P374" s="105">
        <v>0</v>
      </c>
    </row>
    <row r="375" spans="11:16" x14ac:dyDescent="0.25">
      <c r="K375" s="105">
        <v>23214</v>
      </c>
      <c r="L375" s="105" t="s">
        <v>537</v>
      </c>
      <c r="M375" s="105">
        <v>0</v>
      </c>
      <c r="N375" s="105">
        <v>0</v>
      </c>
      <c r="O375" s="105">
        <v>0</v>
      </c>
      <c r="P375" s="105">
        <v>0</v>
      </c>
    </row>
    <row r="376" spans="11:16" x14ac:dyDescent="0.25">
      <c r="K376" s="105" t="s">
        <v>538</v>
      </c>
      <c r="L376" s="105" t="s">
        <v>539</v>
      </c>
      <c r="M376" s="105">
        <v>0</v>
      </c>
      <c r="N376" s="105">
        <v>0</v>
      </c>
      <c r="O376" s="105">
        <v>0</v>
      </c>
      <c r="P376" s="105">
        <v>0</v>
      </c>
    </row>
    <row r="377" spans="11:16" x14ac:dyDescent="0.25">
      <c r="K377" s="105">
        <v>21602</v>
      </c>
      <c r="L377" s="105" t="s">
        <v>540</v>
      </c>
      <c r="M377" s="105">
        <v>0</v>
      </c>
      <c r="N377" s="105">
        <v>0</v>
      </c>
      <c r="O377" s="105">
        <v>0</v>
      </c>
      <c r="P377" s="105">
        <v>0</v>
      </c>
    </row>
    <row r="378" spans="11:16" x14ac:dyDescent="0.25">
      <c r="K378" s="105" t="s">
        <v>541</v>
      </c>
      <c r="L378" s="105" t="s">
        <v>542</v>
      </c>
      <c r="M378" s="105">
        <v>0</v>
      </c>
      <c r="N378" s="105">
        <v>0</v>
      </c>
      <c r="O378" s="105">
        <v>0</v>
      </c>
      <c r="P378" s="105">
        <v>0</v>
      </c>
    </row>
    <row r="379" spans="11:16" x14ac:dyDescent="0.25">
      <c r="K379" s="105">
        <v>21613</v>
      </c>
      <c r="L379" s="105" t="s">
        <v>543</v>
      </c>
      <c r="M379" s="105">
        <v>0</v>
      </c>
      <c r="N379" s="105">
        <v>0</v>
      </c>
      <c r="O379" s="105">
        <v>0</v>
      </c>
      <c r="P379" s="105">
        <v>0</v>
      </c>
    </row>
    <row r="380" spans="11:16" x14ac:dyDescent="0.25">
      <c r="K380" s="105">
        <v>2501</v>
      </c>
      <c r="L380" s="105" t="s">
        <v>544</v>
      </c>
      <c r="M380" s="105">
        <v>0</v>
      </c>
      <c r="N380" s="105">
        <v>0</v>
      </c>
      <c r="O380" s="105">
        <v>0</v>
      </c>
      <c r="P380" s="105">
        <v>0</v>
      </c>
    </row>
    <row r="381" spans="11:16" x14ac:dyDescent="0.25">
      <c r="K381" s="105" t="s">
        <v>545</v>
      </c>
      <c r="L381" s="105" t="s">
        <v>546</v>
      </c>
      <c r="M381" s="105">
        <v>0</v>
      </c>
      <c r="N381" s="105">
        <v>0</v>
      </c>
      <c r="O381" s="105">
        <v>0</v>
      </c>
      <c r="P381" s="105">
        <v>0</v>
      </c>
    </row>
    <row r="382" spans="11:16" x14ac:dyDescent="0.25">
      <c r="K382" s="105">
        <v>2002</v>
      </c>
      <c r="L382" s="105" t="s">
        <v>547</v>
      </c>
      <c r="M382" s="105">
        <v>0</v>
      </c>
      <c r="N382" s="105">
        <v>0</v>
      </c>
      <c r="O382" s="105">
        <v>0</v>
      </c>
      <c r="P382" s="105">
        <v>0</v>
      </c>
    </row>
    <row r="383" spans="11:16" x14ac:dyDescent="0.25">
      <c r="K383" s="105">
        <v>2502</v>
      </c>
      <c r="L383" s="105" t="s">
        <v>548</v>
      </c>
      <c r="M383" s="105">
        <v>0</v>
      </c>
      <c r="N383" s="105">
        <v>0</v>
      </c>
      <c r="O383" s="105">
        <v>0</v>
      </c>
      <c r="P383" s="105">
        <v>0</v>
      </c>
    </row>
    <row r="384" spans="11:16" x14ac:dyDescent="0.25">
      <c r="K384" s="105" t="s">
        <v>549</v>
      </c>
      <c r="L384" s="105" t="s">
        <v>550</v>
      </c>
      <c r="M384" s="105">
        <v>0</v>
      </c>
      <c r="N384" s="105">
        <v>0</v>
      </c>
      <c r="O384" s="105">
        <v>0</v>
      </c>
      <c r="P384" s="105">
        <v>0</v>
      </c>
    </row>
    <row r="385" spans="11:16" x14ac:dyDescent="0.25">
      <c r="K385" s="105">
        <v>21822</v>
      </c>
      <c r="L385" s="105" t="s">
        <v>551</v>
      </c>
      <c r="M385" s="105">
        <v>0</v>
      </c>
      <c r="N385" s="105">
        <v>0</v>
      </c>
      <c r="O385" s="105">
        <v>0</v>
      </c>
      <c r="P385" s="105">
        <v>0</v>
      </c>
    </row>
    <row r="386" spans="11:16" x14ac:dyDescent="0.25">
      <c r="K386" s="105">
        <v>21823</v>
      </c>
      <c r="L386" s="105" t="s">
        <v>551</v>
      </c>
      <c r="M386" s="105">
        <v>0</v>
      </c>
      <c r="N386" s="105">
        <v>0</v>
      </c>
      <c r="O386" s="105">
        <v>0</v>
      </c>
      <c r="P386" s="105">
        <v>0</v>
      </c>
    </row>
    <row r="387" spans="11:16" x14ac:dyDescent="0.25">
      <c r="K387" s="105">
        <v>2503</v>
      </c>
      <c r="L387" s="105" t="s">
        <v>552</v>
      </c>
      <c r="M387" s="105">
        <v>0</v>
      </c>
      <c r="N387" s="105">
        <v>0</v>
      </c>
      <c r="O387" s="105">
        <v>0</v>
      </c>
      <c r="P387" s="105">
        <v>0</v>
      </c>
    </row>
    <row r="388" spans="11:16" x14ac:dyDescent="0.25">
      <c r="K388" s="105" t="s">
        <v>553</v>
      </c>
      <c r="L388" s="105" t="s">
        <v>554</v>
      </c>
      <c r="M388" s="105">
        <v>0</v>
      </c>
      <c r="N388" s="105">
        <v>0</v>
      </c>
      <c r="O388" s="105">
        <v>0</v>
      </c>
      <c r="P388" s="105">
        <v>0</v>
      </c>
    </row>
    <row r="389" spans="11:16" x14ac:dyDescent="0.25">
      <c r="K389" s="105" t="s">
        <v>555</v>
      </c>
      <c r="L389" s="105" t="s">
        <v>554</v>
      </c>
      <c r="M389" s="105">
        <v>0</v>
      </c>
      <c r="N389" s="105">
        <v>0</v>
      </c>
      <c r="O389" s="105">
        <v>0</v>
      </c>
      <c r="P389" s="105">
        <v>0</v>
      </c>
    </row>
    <row r="390" spans="11:16" x14ac:dyDescent="0.25">
      <c r="K390" s="105">
        <v>21832</v>
      </c>
      <c r="L390" s="105" t="s">
        <v>556</v>
      </c>
      <c r="M390" s="105">
        <v>0</v>
      </c>
      <c r="N390" s="105">
        <v>0</v>
      </c>
      <c r="O390" s="105">
        <v>0</v>
      </c>
      <c r="P390" s="105">
        <v>0</v>
      </c>
    </row>
    <row r="391" spans="11:16" x14ac:dyDescent="0.25">
      <c r="K391" s="105">
        <v>21833</v>
      </c>
      <c r="L391" s="105" t="s">
        <v>556</v>
      </c>
      <c r="M391" s="105">
        <v>0</v>
      </c>
      <c r="N391" s="105">
        <v>0</v>
      </c>
      <c r="O391" s="105">
        <v>0</v>
      </c>
      <c r="P391" s="105">
        <v>0</v>
      </c>
    </row>
    <row r="392" spans="11:16" x14ac:dyDescent="0.25">
      <c r="K392" s="105" t="s">
        <v>557</v>
      </c>
      <c r="L392" s="105" t="s">
        <v>558</v>
      </c>
      <c r="M392" s="105">
        <v>0</v>
      </c>
      <c r="N392" s="105">
        <v>0</v>
      </c>
      <c r="O392" s="105">
        <v>0</v>
      </c>
      <c r="P392" s="105">
        <v>0</v>
      </c>
    </row>
    <row r="393" spans="11:16" x14ac:dyDescent="0.25">
      <c r="K393" s="105" t="s">
        <v>559</v>
      </c>
      <c r="L393" s="105" t="s">
        <v>558</v>
      </c>
      <c r="M393" s="105">
        <v>0</v>
      </c>
      <c r="N393" s="105">
        <v>0</v>
      </c>
      <c r="O393" s="105">
        <v>0</v>
      </c>
      <c r="P393" s="105">
        <v>0</v>
      </c>
    </row>
    <row r="394" spans="11:16" x14ac:dyDescent="0.25">
      <c r="K394" s="105">
        <v>22602</v>
      </c>
      <c r="L394" s="105" t="s">
        <v>560</v>
      </c>
      <c r="M394" s="105">
        <v>0</v>
      </c>
      <c r="N394" s="105">
        <v>0</v>
      </c>
      <c r="O394" s="105">
        <v>0</v>
      </c>
      <c r="P394" s="105">
        <v>0</v>
      </c>
    </row>
    <row r="395" spans="11:16" x14ac:dyDescent="0.25">
      <c r="K395" s="105">
        <v>22702</v>
      </c>
      <c r="L395" s="105" t="s">
        <v>561</v>
      </c>
      <c r="M395" s="105">
        <v>0</v>
      </c>
      <c r="N395" s="105">
        <v>0</v>
      </c>
      <c r="O395" s="105">
        <v>0</v>
      </c>
      <c r="P395" s="105">
        <v>0</v>
      </c>
    </row>
    <row r="396" spans="11:16" x14ac:dyDescent="0.25">
      <c r="K396" s="105">
        <v>22703</v>
      </c>
      <c r="L396" s="105" t="s">
        <v>562</v>
      </c>
      <c r="M396" s="105">
        <v>0</v>
      </c>
      <c r="N396" s="105">
        <v>0</v>
      </c>
      <c r="O396" s="105">
        <v>0</v>
      </c>
      <c r="P396" s="105">
        <v>0</v>
      </c>
    </row>
    <row r="397" spans="11:16" x14ac:dyDescent="0.25">
      <c r="K397" s="105">
        <v>2211</v>
      </c>
      <c r="L397" s="105" t="s">
        <v>563</v>
      </c>
      <c r="M397" s="105">
        <v>0</v>
      </c>
      <c r="N397" s="105">
        <v>0</v>
      </c>
      <c r="O397" s="105">
        <v>0</v>
      </c>
      <c r="P397" s="105">
        <v>0</v>
      </c>
    </row>
    <row r="398" spans="11:16" x14ac:dyDescent="0.25">
      <c r="K398" s="105">
        <v>22111</v>
      </c>
      <c r="L398" s="105" t="s">
        <v>564</v>
      </c>
      <c r="M398" s="105">
        <v>0</v>
      </c>
      <c r="N398" s="105">
        <v>0</v>
      </c>
      <c r="O398" s="105">
        <v>0</v>
      </c>
      <c r="P398" s="105">
        <v>0</v>
      </c>
    </row>
    <row r="399" spans="11:16" x14ac:dyDescent="0.25">
      <c r="K399" s="105" t="s">
        <v>565</v>
      </c>
      <c r="L399" s="105" t="s">
        <v>566</v>
      </c>
      <c r="M399" s="105">
        <v>0</v>
      </c>
      <c r="N399" s="105">
        <v>0</v>
      </c>
      <c r="O399" s="105">
        <v>0</v>
      </c>
      <c r="P399" s="105">
        <v>0</v>
      </c>
    </row>
    <row r="400" spans="11:16" x14ac:dyDescent="0.25">
      <c r="K400" s="105">
        <v>22112</v>
      </c>
      <c r="L400" s="105" t="s">
        <v>567</v>
      </c>
      <c r="M400" s="105">
        <v>0</v>
      </c>
      <c r="N400" s="105">
        <v>0</v>
      </c>
      <c r="O400" s="105">
        <v>0</v>
      </c>
      <c r="P400" s="105">
        <v>0</v>
      </c>
    </row>
    <row r="401" spans="11:16" x14ac:dyDescent="0.25">
      <c r="K401" s="105" t="s">
        <v>568</v>
      </c>
      <c r="L401" s="105" t="s">
        <v>563</v>
      </c>
      <c r="M401" s="105">
        <v>0</v>
      </c>
      <c r="N401" s="105">
        <v>0</v>
      </c>
      <c r="O401" s="105">
        <v>0</v>
      </c>
      <c r="P401" s="105">
        <v>0</v>
      </c>
    </row>
    <row r="402" spans="11:16" x14ac:dyDescent="0.25">
      <c r="K402" s="105">
        <v>22211</v>
      </c>
      <c r="L402" s="105" t="s">
        <v>569</v>
      </c>
      <c r="M402" s="105">
        <v>0</v>
      </c>
      <c r="N402" s="105">
        <v>0</v>
      </c>
      <c r="O402" s="105">
        <v>0</v>
      </c>
      <c r="P402" s="105">
        <v>0</v>
      </c>
    </row>
    <row r="403" spans="11:16" x14ac:dyDescent="0.25">
      <c r="K403" s="105">
        <v>22612</v>
      </c>
      <c r="L403" s="105" t="s">
        <v>570</v>
      </c>
      <c r="M403" s="105">
        <v>0</v>
      </c>
      <c r="N403" s="105">
        <v>0</v>
      </c>
      <c r="O403" s="105">
        <v>0</v>
      </c>
      <c r="P403" s="105">
        <v>0</v>
      </c>
    </row>
    <row r="404" spans="11:16" x14ac:dyDescent="0.25">
      <c r="K404" s="105">
        <v>2212</v>
      </c>
      <c r="L404" s="105" t="s">
        <v>571</v>
      </c>
      <c r="M404" s="105">
        <v>0</v>
      </c>
      <c r="N404" s="105">
        <v>0</v>
      </c>
      <c r="O404" s="105">
        <v>0</v>
      </c>
      <c r="P404" s="105">
        <v>0</v>
      </c>
    </row>
    <row r="405" spans="11:16" x14ac:dyDescent="0.25">
      <c r="K405" s="105">
        <v>22121</v>
      </c>
      <c r="L405" s="105" t="s">
        <v>572</v>
      </c>
      <c r="M405" s="105">
        <v>0</v>
      </c>
      <c r="N405" s="105">
        <v>0</v>
      </c>
      <c r="O405" s="105">
        <v>0</v>
      </c>
      <c r="P405" s="105">
        <v>0</v>
      </c>
    </row>
    <row r="406" spans="11:16" x14ac:dyDescent="0.25">
      <c r="K406" s="105" t="s">
        <v>573</v>
      </c>
      <c r="L406" s="105" t="s">
        <v>574</v>
      </c>
      <c r="M406" s="105">
        <v>0</v>
      </c>
      <c r="N406" s="105">
        <v>0</v>
      </c>
      <c r="O406" s="105">
        <v>0</v>
      </c>
      <c r="P406" s="105">
        <v>0</v>
      </c>
    </row>
    <row r="407" spans="11:16" x14ac:dyDescent="0.25">
      <c r="K407" s="105">
        <v>22122</v>
      </c>
      <c r="L407" s="105" t="s">
        <v>575</v>
      </c>
      <c r="M407" s="105">
        <v>0</v>
      </c>
      <c r="N407" s="105">
        <v>0</v>
      </c>
      <c r="O407" s="105">
        <v>0</v>
      </c>
      <c r="P407" s="105">
        <v>0</v>
      </c>
    </row>
    <row r="408" spans="11:16" x14ac:dyDescent="0.25">
      <c r="K408" s="105" t="s">
        <v>576</v>
      </c>
      <c r="L408" s="105" t="s">
        <v>577</v>
      </c>
      <c r="M408" s="105">
        <v>0</v>
      </c>
      <c r="N408" s="105">
        <v>0</v>
      </c>
      <c r="O408" s="105">
        <v>0</v>
      </c>
      <c r="P408" s="105">
        <v>0</v>
      </c>
    </row>
    <row r="409" spans="11:16" x14ac:dyDescent="0.25">
      <c r="K409" s="105">
        <v>22221</v>
      </c>
      <c r="L409" s="105" t="s">
        <v>578</v>
      </c>
      <c r="M409" s="105">
        <v>0</v>
      </c>
      <c r="N409" s="105">
        <v>0</v>
      </c>
      <c r="O409" s="105">
        <v>0</v>
      </c>
      <c r="P409" s="105">
        <v>0</v>
      </c>
    </row>
    <row r="410" spans="11:16" x14ac:dyDescent="0.25">
      <c r="K410" s="105">
        <v>226221</v>
      </c>
      <c r="L410" s="105" t="s">
        <v>579</v>
      </c>
      <c r="M410" s="105">
        <v>0</v>
      </c>
      <c r="N410" s="105">
        <v>0</v>
      </c>
      <c r="O410" s="105">
        <v>0</v>
      </c>
      <c r="P410" s="105">
        <v>0</v>
      </c>
    </row>
    <row r="411" spans="11:16" x14ac:dyDescent="0.25">
      <c r="K411" s="105">
        <v>2213</v>
      </c>
      <c r="L411" s="105" t="s">
        <v>580</v>
      </c>
      <c r="M411" s="105">
        <v>0</v>
      </c>
      <c r="N411" s="105">
        <v>0</v>
      </c>
      <c r="O411" s="105">
        <v>0</v>
      </c>
      <c r="P411" s="105">
        <v>0</v>
      </c>
    </row>
    <row r="412" spans="11:16" x14ac:dyDescent="0.25">
      <c r="K412" s="105">
        <v>22131</v>
      </c>
      <c r="L412" s="105" t="s">
        <v>581</v>
      </c>
      <c r="M412" s="105">
        <v>0</v>
      </c>
      <c r="N412" s="105">
        <v>0</v>
      </c>
      <c r="O412" s="105">
        <v>0</v>
      </c>
      <c r="P412" s="105">
        <v>0</v>
      </c>
    </row>
    <row r="413" spans="11:16" x14ac:dyDescent="0.25">
      <c r="K413" s="105" t="s">
        <v>582</v>
      </c>
      <c r="L413" s="105" t="s">
        <v>583</v>
      </c>
      <c r="M413" s="105">
        <v>0</v>
      </c>
      <c r="N413" s="105">
        <v>0</v>
      </c>
      <c r="O413" s="105">
        <v>0</v>
      </c>
      <c r="P413" s="105">
        <v>0</v>
      </c>
    </row>
    <row r="414" spans="11:16" x14ac:dyDescent="0.25">
      <c r="K414" s="105">
        <v>22132</v>
      </c>
      <c r="L414" s="105" t="s">
        <v>584</v>
      </c>
      <c r="M414" s="105">
        <v>0</v>
      </c>
      <c r="N414" s="105">
        <v>0</v>
      </c>
      <c r="O414" s="105">
        <v>0</v>
      </c>
      <c r="P414" s="105">
        <v>0</v>
      </c>
    </row>
    <row r="415" spans="11:16" x14ac:dyDescent="0.25">
      <c r="K415" s="105" t="s">
        <v>585</v>
      </c>
      <c r="L415" s="105" t="s">
        <v>586</v>
      </c>
      <c r="M415" s="105">
        <v>0</v>
      </c>
      <c r="N415" s="105">
        <v>0</v>
      </c>
      <c r="O415" s="105">
        <v>0</v>
      </c>
      <c r="P415" s="105">
        <v>0</v>
      </c>
    </row>
    <row r="416" spans="11:16" x14ac:dyDescent="0.25">
      <c r="K416" s="105">
        <v>2223</v>
      </c>
      <c r="L416" s="105" t="s">
        <v>587</v>
      </c>
      <c r="M416" s="105">
        <v>0</v>
      </c>
      <c r="N416" s="105">
        <v>0</v>
      </c>
      <c r="O416" s="105">
        <v>0</v>
      </c>
      <c r="P416" s="105">
        <v>0</v>
      </c>
    </row>
    <row r="417" spans="11:16" x14ac:dyDescent="0.25">
      <c r="K417" s="105">
        <v>22231</v>
      </c>
      <c r="L417" s="105" t="s">
        <v>588</v>
      </c>
      <c r="M417" s="105">
        <v>0</v>
      </c>
      <c r="N417" s="105">
        <v>0</v>
      </c>
      <c r="O417" s="105">
        <v>0</v>
      </c>
      <c r="P417" s="105">
        <v>0</v>
      </c>
    </row>
    <row r="418" spans="11:16" x14ac:dyDescent="0.25">
      <c r="K418" s="105">
        <v>226321</v>
      </c>
      <c r="L418" s="105" t="s">
        <v>589</v>
      </c>
      <c r="M418" s="105">
        <v>0</v>
      </c>
      <c r="N418" s="105">
        <v>0</v>
      </c>
      <c r="O418" s="105">
        <v>0</v>
      </c>
      <c r="P418" s="105">
        <v>0</v>
      </c>
    </row>
    <row r="419" spans="11:16" x14ac:dyDescent="0.25">
      <c r="K419" s="105">
        <v>22733</v>
      </c>
      <c r="L419" s="105" t="s">
        <v>584</v>
      </c>
      <c r="M419" s="105">
        <v>0</v>
      </c>
      <c r="N419" s="105">
        <v>0</v>
      </c>
      <c r="O419" s="105">
        <v>0</v>
      </c>
      <c r="P419" s="105">
        <v>0</v>
      </c>
    </row>
    <row r="420" spans="11:16" x14ac:dyDescent="0.25">
      <c r="K420" s="105">
        <v>22743</v>
      </c>
      <c r="L420" s="105" t="s">
        <v>590</v>
      </c>
      <c r="M420" s="105">
        <v>0</v>
      </c>
      <c r="N420" s="105">
        <v>0</v>
      </c>
      <c r="O420" s="105">
        <v>0</v>
      </c>
      <c r="P420" s="105">
        <v>0</v>
      </c>
    </row>
    <row r="421" spans="11:16" x14ac:dyDescent="0.25">
      <c r="K421" s="105">
        <v>27706</v>
      </c>
      <c r="L421" s="105" t="s">
        <v>591</v>
      </c>
      <c r="M421" s="105">
        <v>0</v>
      </c>
      <c r="N421" s="105">
        <v>0</v>
      </c>
      <c r="O421" s="105">
        <v>0</v>
      </c>
      <c r="P421" s="105">
        <v>0</v>
      </c>
    </row>
    <row r="422" spans="11:16" x14ac:dyDescent="0.25">
      <c r="K422" s="105">
        <v>27712</v>
      </c>
      <c r="L422" s="105" t="s">
        <v>592</v>
      </c>
      <c r="M422" s="105">
        <v>0</v>
      </c>
      <c r="N422" s="105">
        <v>0</v>
      </c>
      <c r="O422" s="105">
        <v>0</v>
      </c>
      <c r="P422" s="105">
        <v>0</v>
      </c>
    </row>
    <row r="423" spans="11:16" x14ac:dyDescent="0.25">
      <c r="K423" s="105">
        <v>24928</v>
      </c>
      <c r="L423" s="105" t="s">
        <v>593</v>
      </c>
      <c r="M423" s="105">
        <v>0</v>
      </c>
      <c r="N423" s="105">
        <v>0</v>
      </c>
      <c r="O423" s="105">
        <v>0</v>
      </c>
      <c r="P423" s="105">
        <v>0</v>
      </c>
    </row>
    <row r="424" spans="11:16" x14ac:dyDescent="0.25">
      <c r="K424" s="105">
        <v>24938</v>
      </c>
      <c r="L424" s="105" t="s">
        <v>594</v>
      </c>
      <c r="M424" s="105">
        <v>0</v>
      </c>
      <c r="N424" s="105">
        <v>0</v>
      </c>
      <c r="O424" s="105">
        <v>0</v>
      </c>
      <c r="P424" s="105">
        <v>0</v>
      </c>
    </row>
    <row r="425" spans="11:16" x14ac:dyDescent="0.25">
      <c r="K425" s="105">
        <v>24948</v>
      </c>
      <c r="L425" s="105" t="s">
        <v>595</v>
      </c>
      <c r="M425" s="105">
        <v>0</v>
      </c>
      <c r="N425" s="105">
        <v>0</v>
      </c>
      <c r="O425" s="105">
        <v>0</v>
      </c>
      <c r="P425" s="105">
        <v>0</v>
      </c>
    </row>
    <row r="426" spans="11:16" x14ac:dyDescent="0.25">
      <c r="K426" s="105">
        <v>24958</v>
      </c>
      <c r="L426" s="105" t="s">
        <v>596</v>
      </c>
      <c r="M426" s="105">
        <v>0</v>
      </c>
      <c r="N426" s="105">
        <v>0</v>
      </c>
      <c r="O426" s="105">
        <v>0</v>
      </c>
      <c r="P426" s="105">
        <v>0</v>
      </c>
    </row>
    <row r="427" spans="11:16" x14ac:dyDescent="0.25">
      <c r="K427" s="105">
        <v>2011</v>
      </c>
      <c r="L427" s="105" t="s">
        <v>597</v>
      </c>
      <c r="M427" s="105">
        <v>0</v>
      </c>
      <c r="N427" s="105">
        <v>0</v>
      </c>
      <c r="O427" s="105">
        <v>0</v>
      </c>
      <c r="P427" s="105">
        <v>0</v>
      </c>
    </row>
    <row r="428" spans="11:16" x14ac:dyDescent="0.25">
      <c r="K428" s="105" t="s">
        <v>598</v>
      </c>
      <c r="L428" s="105" t="s">
        <v>599</v>
      </c>
      <c r="M428" s="105">
        <v>0</v>
      </c>
      <c r="N428" s="105">
        <v>0</v>
      </c>
      <c r="O428" s="105">
        <v>0</v>
      </c>
      <c r="P428" s="105">
        <v>0</v>
      </c>
    </row>
    <row r="429" spans="11:16" x14ac:dyDescent="0.25">
      <c r="K429" s="105">
        <v>2020</v>
      </c>
      <c r="L429" s="105" t="s">
        <v>600</v>
      </c>
      <c r="M429" s="105">
        <v>0</v>
      </c>
      <c r="N429" s="105">
        <v>0</v>
      </c>
      <c r="O429" s="105">
        <v>0</v>
      </c>
      <c r="P429" s="105">
        <v>0</v>
      </c>
    </row>
    <row r="430" spans="11:16" x14ac:dyDescent="0.25">
      <c r="K430" s="105">
        <v>25101</v>
      </c>
      <c r="L430" s="105" t="s">
        <v>601</v>
      </c>
      <c r="M430" s="105">
        <v>0</v>
      </c>
      <c r="N430" s="105">
        <v>0</v>
      </c>
      <c r="O430" s="105">
        <v>0</v>
      </c>
      <c r="P430" s="105">
        <v>0</v>
      </c>
    </row>
    <row r="431" spans="11:16" x14ac:dyDescent="0.25">
      <c r="K431" s="105" t="s">
        <v>602</v>
      </c>
      <c r="L431" s="105" t="s">
        <v>603</v>
      </c>
      <c r="M431" s="105">
        <v>0</v>
      </c>
      <c r="N431" s="105">
        <v>0</v>
      </c>
      <c r="O431" s="105">
        <v>0</v>
      </c>
      <c r="P431" s="105">
        <v>0</v>
      </c>
    </row>
    <row r="432" spans="11:16" x14ac:dyDescent="0.25">
      <c r="K432" s="105" t="s">
        <v>604</v>
      </c>
      <c r="L432" s="105" t="s">
        <v>605</v>
      </c>
      <c r="M432" s="105">
        <v>0</v>
      </c>
      <c r="N432" s="105">
        <v>0</v>
      </c>
      <c r="O432" s="105">
        <v>0</v>
      </c>
      <c r="P432" s="105">
        <v>0</v>
      </c>
    </row>
    <row r="433" spans="11:16" x14ac:dyDescent="0.25">
      <c r="K433" s="105" t="s">
        <v>606</v>
      </c>
      <c r="L433" s="105" t="s">
        <v>607</v>
      </c>
      <c r="M433" s="105">
        <v>0</v>
      </c>
      <c r="N433" s="105">
        <v>0</v>
      </c>
      <c r="O433" s="105">
        <v>0</v>
      </c>
      <c r="P433" s="105">
        <v>0</v>
      </c>
    </row>
    <row r="434" spans="11:16" x14ac:dyDescent="0.25">
      <c r="K434" s="105" t="s">
        <v>608</v>
      </c>
      <c r="L434" s="105" t="s">
        <v>609</v>
      </c>
      <c r="M434" s="105">
        <v>0</v>
      </c>
      <c r="N434" s="105">
        <v>0</v>
      </c>
      <c r="O434" s="105">
        <v>0</v>
      </c>
      <c r="P434" s="105">
        <v>0</v>
      </c>
    </row>
    <row r="435" spans="11:16" x14ac:dyDescent="0.25">
      <c r="K435" s="105">
        <v>25601</v>
      </c>
      <c r="L435" s="105" t="s">
        <v>610</v>
      </c>
      <c r="M435" s="105">
        <v>0</v>
      </c>
      <c r="N435" s="105">
        <v>0</v>
      </c>
      <c r="O435" s="105">
        <v>0</v>
      </c>
      <c r="P435" s="105">
        <v>0</v>
      </c>
    </row>
    <row r="436" spans="11:16" x14ac:dyDescent="0.25">
      <c r="K436" s="105" t="s">
        <v>611</v>
      </c>
      <c r="L436" s="105" t="s">
        <v>612</v>
      </c>
      <c r="M436" s="105">
        <v>0</v>
      </c>
      <c r="N436" s="105">
        <v>0</v>
      </c>
      <c r="O436" s="105">
        <v>0</v>
      </c>
      <c r="P436" s="105">
        <v>0</v>
      </c>
    </row>
    <row r="437" spans="11:16" x14ac:dyDescent="0.25">
      <c r="K437" s="105">
        <v>2111</v>
      </c>
      <c r="L437" s="105" t="s">
        <v>613</v>
      </c>
      <c r="M437" s="105">
        <v>0</v>
      </c>
      <c r="N437" s="105">
        <v>0</v>
      </c>
      <c r="O437" s="105">
        <v>0</v>
      </c>
      <c r="P437" s="105">
        <v>0</v>
      </c>
    </row>
    <row r="438" spans="11:16" x14ac:dyDescent="0.25">
      <c r="K438" s="105" t="s">
        <v>614</v>
      </c>
      <c r="L438" s="105" t="s">
        <v>615</v>
      </c>
      <c r="M438" s="105">
        <v>0</v>
      </c>
      <c r="N438" s="105">
        <v>0</v>
      </c>
      <c r="O438" s="105">
        <v>0</v>
      </c>
      <c r="P438" s="105">
        <v>0</v>
      </c>
    </row>
    <row r="439" spans="11:16" x14ac:dyDescent="0.25">
      <c r="K439" s="105" t="s">
        <v>616</v>
      </c>
      <c r="L439" s="105" t="s">
        <v>617</v>
      </c>
      <c r="M439" s="105">
        <v>0</v>
      </c>
      <c r="N439" s="105">
        <v>0</v>
      </c>
      <c r="O439" s="105">
        <v>0</v>
      </c>
      <c r="P439" s="105">
        <v>0</v>
      </c>
    </row>
    <row r="440" spans="11:16" x14ac:dyDescent="0.25">
      <c r="K440" s="105">
        <v>25517</v>
      </c>
      <c r="L440" s="105" t="s">
        <v>618</v>
      </c>
      <c r="M440" s="105">
        <v>0</v>
      </c>
      <c r="N440" s="105">
        <v>0</v>
      </c>
      <c r="O440" s="105">
        <v>0</v>
      </c>
      <c r="P440" s="105">
        <v>0</v>
      </c>
    </row>
    <row r="441" spans="11:16" x14ac:dyDescent="0.25">
      <c r="K441" s="105">
        <v>2112</v>
      </c>
      <c r="L441" s="105" t="s">
        <v>619</v>
      </c>
      <c r="M441" s="105">
        <v>0</v>
      </c>
      <c r="N441" s="105">
        <v>0</v>
      </c>
      <c r="O441" s="105">
        <v>0</v>
      </c>
      <c r="P441" s="105">
        <v>0</v>
      </c>
    </row>
    <row r="442" spans="11:16" x14ac:dyDescent="0.25">
      <c r="K442" s="105">
        <v>25527</v>
      </c>
      <c r="L442" s="105" t="s">
        <v>620</v>
      </c>
      <c r="M442" s="105">
        <v>0</v>
      </c>
      <c r="N442" s="105">
        <v>0</v>
      </c>
      <c r="O442" s="105">
        <v>0</v>
      </c>
      <c r="P442" s="105">
        <v>0</v>
      </c>
    </row>
    <row r="443" spans="11:16" x14ac:dyDescent="0.25">
      <c r="K443" s="105">
        <v>2113</v>
      </c>
      <c r="L443" s="105" t="s">
        <v>621</v>
      </c>
      <c r="M443" s="105">
        <v>0</v>
      </c>
      <c r="N443" s="105">
        <v>0</v>
      </c>
      <c r="O443" s="105">
        <v>0</v>
      </c>
      <c r="P443" s="105">
        <v>0</v>
      </c>
    </row>
    <row r="444" spans="11:16" x14ac:dyDescent="0.25">
      <c r="K444" s="105">
        <v>25537</v>
      </c>
      <c r="L444" s="105" t="s">
        <v>622</v>
      </c>
      <c r="M444" s="105">
        <v>0</v>
      </c>
      <c r="N444" s="105">
        <v>0</v>
      </c>
      <c r="O444" s="105">
        <v>0</v>
      </c>
      <c r="P444" s="105">
        <v>0</v>
      </c>
    </row>
    <row r="445" spans="11:16" x14ac:dyDescent="0.25">
      <c r="K445" s="105">
        <v>25547</v>
      </c>
      <c r="L445" s="105" t="s">
        <v>623</v>
      </c>
      <c r="M445" s="105">
        <v>0</v>
      </c>
      <c r="N445" s="105">
        <v>0</v>
      </c>
      <c r="O445" s="105">
        <v>0</v>
      </c>
      <c r="P445" s="105">
        <v>0</v>
      </c>
    </row>
    <row r="446" spans="11:16" x14ac:dyDescent="0.25">
      <c r="K446" s="105">
        <v>10521</v>
      </c>
      <c r="L446" s="105" t="s">
        <v>624</v>
      </c>
      <c r="M446" s="105">
        <v>0</v>
      </c>
      <c r="N446" s="105">
        <v>0</v>
      </c>
      <c r="O446" s="105">
        <v>0</v>
      </c>
      <c r="P446" s="105">
        <v>0</v>
      </c>
    </row>
    <row r="447" spans="11:16" x14ac:dyDescent="0.25">
      <c r="K447" s="105">
        <v>10541</v>
      </c>
      <c r="L447" s="105" t="s">
        <v>625</v>
      </c>
      <c r="M447" s="105">
        <v>0</v>
      </c>
      <c r="N447" s="105">
        <v>0</v>
      </c>
      <c r="O447" s="105">
        <v>0</v>
      </c>
      <c r="P447" s="105">
        <v>0</v>
      </c>
    </row>
    <row r="448" spans="11:16" x14ac:dyDescent="0.25">
      <c r="K448" s="105">
        <v>10561</v>
      </c>
      <c r="L448" s="105" t="s">
        <v>626</v>
      </c>
      <c r="M448" s="105">
        <v>0</v>
      </c>
      <c r="N448" s="105">
        <v>0</v>
      </c>
      <c r="O448" s="105">
        <v>0</v>
      </c>
      <c r="P448" s="105">
        <v>0</v>
      </c>
    </row>
    <row r="449" spans="11:16" x14ac:dyDescent="0.25">
      <c r="K449" s="105">
        <v>10571</v>
      </c>
      <c r="L449" s="105" t="s">
        <v>627</v>
      </c>
      <c r="M449" s="105">
        <v>0</v>
      </c>
      <c r="N449" s="105">
        <v>0</v>
      </c>
      <c r="O449" s="105">
        <v>0</v>
      </c>
      <c r="P449" s="105">
        <v>0</v>
      </c>
    </row>
    <row r="450" spans="11:16" x14ac:dyDescent="0.25">
      <c r="K450" s="105">
        <v>10581</v>
      </c>
      <c r="L450" s="105" t="s">
        <v>628</v>
      </c>
      <c r="M450" s="105">
        <v>0</v>
      </c>
      <c r="N450" s="105">
        <v>0</v>
      </c>
      <c r="O450" s="105">
        <v>0</v>
      </c>
      <c r="P450" s="105">
        <v>0</v>
      </c>
    </row>
    <row r="451" spans="11:16" x14ac:dyDescent="0.25">
      <c r="K451" s="105" t="s">
        <v>629</v>
      </c>
      <c r="L451" s="105" t="s">
        <v>630</v>
      </c>
      <c r="M451" s="105">
        <v>0</v>
      </c>
      <c r="N451" s="105">
        <v>0</v>
      </c>
      <c r="O451" s="105">
        <v>0</v>
      </c>
      <c r="P451" s="105">
        <v>0</v>
      </c>
    </row>
    <row r="452" spans="11:16" x14ac:dyDescent="0.25">
      <c r="K452" s="105">
        <v>10591</v>
      </c>
      <c r="L452" s="105" t="s">
        <v>631</v>
      </c>
      <c r="M452" s="105">
        <v>0</v>
      </c>
      <c r="N452" s="105">
        <v>0</v>
      </c>
      <c r="O452" s="105">
        <v>0</v>
      </c>
      <c r="P452" s="105">
        <v>0</v>
      </c>
    </row>
    <row r="453" spans="11:16" x14ac:dyDescent="0.25">
      <c r="K453" s="105">
        <v>10522</v>
      </c>
      <c r="L453" s="105" t="s">
        <v>632</v>
      </c>
      <c r="M453" s="105">
        <v>0</v>
      </c>
      <c r="N453" s="105">
        <v>0</v>
      </c>
      <c r="O453" s="105">
        <v>0</v>
      </c>
      <c r="P453" s="105">
        <v>0</v>
      </c>
    </row>
    <row r="454" spans="11:16" x14ac:dyDescent="0.25">
      <c r="K454" s="105">
        <v>10532</v>
      </c>
      <c r="L454" s="105" t="s">
        <v>632</v>
      </c>
      <c r="M454" s="105">
        <v>0</v>
      </c>
      <c r="N454" s="105">
        <v>0</v>
      </c>
      <c r="O454" s="105">
        <v>0</v>
      </c>
      <c r="P454" s="105">
        <v>0</v>
      </c>
    </row>
    <row r="455" spans="11:16" x14ac:dyDescent="0.25">
      <c r="K455" s="105">
        <v>10542</v>
      </c>
      <c r="L455" s="105" t="s">
        <v>633</v>
      </c>
      <c r="M455" s="105">
        <v>0</v>
      </c>
      <c r="N455" s="105">
        <v>0</v>
      </c>
      <c r="O455" s="105">
        <v>0</v>
      </c>
      <c r="P455" s="105">
        <v>0</v>
      </c>
    </row>
    <row r="456" spans="11:16" x14ac:dyDescent="0.25">
      <c r="K456" s="105">
        <v>10562</v>
      </c>
      <c r="L456" s="105" t="s">
        <v>634</v>
      </c>
      <c r="M456" s="105">
        <v>0</v>
      </c>
      <c r="N456" s="105">
        <v>0</v>
      </c>
      <c r="O456" s="105">
        <v>0</v>
      </c>
      <c r="P456" s="105">
        <v>0</v>
      </c>
    </row>
    <row r="457" spans="11:16" x14ac:dyDescent="0.25">
      <c r="K457" s="105">
        <v>10572</v>
      </c>
      <c r="L457" s="105" t="s">
        <v>635</v>
      </c>
      <c r="M457" s="105">
        <v>0</v>
      </c>
      <c r="N457" s="105">
        <v>0</v>
      </c>
      <c r="O457" s="105">
        <v>0</v>
      </c>
      <c r="P457" s="105">
        <v>0</v>
      </c>
    </row>
    <row r="458" spans="11:16" x14ac:dyDescent="0.25">
      <c r="K458" s="105" t="s">
        <v>636</v>
      </c>
      <c r="L458" s="105" t="s">
        <v>637</v>
      </c>
      <c r="M458" s="105">
        <v>0</v>
      </c>
      <c r="N458" s="105">
        <v>0</v>
      </c>
      <c r="O458" s="105">
        <v>0</v>
      </c>
      <c r="P458" s="105">
        <v>0</v>
      </c>
    </row>
    <row r="459" spans="11:16" x14ac:dyDescent="0.25">
      <c r="K459" s="105">
        <v>10592</v>
      </c>
      <c r="L459" s="105" t="s">
        <v>638</v>
      </c>
      <c r="M459" s="105">
        <v>0</v>
      </c>
      <c r="N459" s="105">
        <v>0</v>
      </c>
      <c r="O459" s="105">
        <v>0</v>
      </c>
      <c r="P459" s="105">
        <v>0</v>
      </c>
    </row>
    <row r="460" spans="11:16" x14ac:dyDescent="0.25">
      <c r="K460" s="105">
        <v>10523</v>
      </c>
      <c r="L460" s="105" t="s">
        <v>639</v>
      </c>
      <c r="M460" s="105">
        <v>0</v>
      </c>
      <c r="N460" s="105">
        <v>0</v>
      </c>
      <c r="O460" s="105">
        <v>0</v>
      </c>
      <c r="P460" s="105">
        <v>0</v>
      </c>
    </row>
    <row r="461" spans="11:16" x14ac:dyDescent="0.25">
      <c r="K461" s="105">
        <v>10533</v>
      </c>
      <c r="L461" s="105" t="s">
        <v>639</v>
      </c>
      <c r="M461" s="105">
        <v>0</v>
      </c>
      <c r="N461" s="105">
        <v>0</v>
      </c>
      <c r="O461" s="105">
        <v>0</v>
      </c>
      <c r="P461" s="105">
        <v>0</v>
      </c>
    </row>
    <row r="462" spans="11:16" x14ac:dyDescent="0.25">
      <c r="K462" s="105">
        <v>10543</v>
      </c>
      <c r="L462" s="105" t="s">
        <v>640</v>
      </c>
      <c r="M462" s="105">
        <v>0</v>
      </c>
      <c r="N462" s="105">
        <v>0</v>
      </c>
      <c r="O462" s="105">
        <v>0</v>
      </c>
      <c r="P462" s="105">
        <v>0</v>
      </c>
    </row>
    <row r="463" spans="11:16" x14ac:dyDescent="0.25">
      <c r="K463" s="105">
        <v>10563</v>
      </c>
      <c r="L463" s="105" t="s">
        <v>641</v>
      </c>
      <c r="M463" s="105">
        <v>0</v>
      </c>
      <c r="N463" s="105">
        <v>0</v>
      </c>
      <c r="O463" s="105">
        <v>0</v>
      </c>
      <c r="P463" s="105">
        <v>0</v>
      </c>
    </row>
    <row r="464" spans="11:16" x14ac:dyDescent="0.25">
      <c r="K464" s="105">
        <v>10573</v>
      </c>
      <c r="L464" s="105" t="s">
        <v>642</v>
      </c>
      <c r="M464" s="105">
        <v>0</v>
      </c>
      <c r="N464" s="105">
        <v>0</v>
      </c>
      <c r="O464" s="105">
        <v>0</v>
      </c>
      <c r="P464" s="105">
        <v>0</v>
      </c>
    </row>
    <row r="465" spans="11:16" x14ac:dyDescent="0.25">
      <c r="K465" s="105">
        <v>10583</v>
      </c>
      <c r="L465" s="105" t="s">
        <v>643</v>
      </c>
      <c r="M465" s="105">
        <v>0</v>
      </c>
      <c r="N465" s="105">
        <v>0</v>
      </c>
      <c r="O465" s="105">
        <v>0</v>
      </c>
      <c r="P465" s="105">
        <v>0</v>
      </c>
    </row>
    <row r="466" spans="11:16" x14ac:dyDescent="0.25">
      <c r="K466" s="105" t="s">
        <v>644</v>
      </c>
      <c r="L466" s="105" t="s">
        <v>645</v>
      </c>
      <c r="M466" s="105">
        <v>0</v>
      </c>
      <c r="N466" s="105">
        <v>0</v>
      </c>
      <c r="O466" s="105">
        <v>0</v>
      </c>
      <c r="P466" s="105">
        <v>0</v>
      </c>
    </row>
    <row r="467" spans="11:16" x14ac:dyDescent="0.25">
      <c r="K467" s="105">
        <v>10593</v>
      </c>
      <c r="L467" s="105" t="s">
        <v>646</v>
      </c>
      <c r="M467" s="105">
        <v>0</v>
      </c>
      <c r="N467" s="105">
        <v>0</v>
      </c>
      <c r="O467" s="105">
        <v>0</v>
      </c>
      <c r="P467" s="105">
        <v>0</v>
      </c>
    </row>
    <row r="468" spans="11:16" x14ac:dyDescent="0.25">
      <c r="K468" s="105">
        <v>10524</v>
      </c>
      <c r="L468" s="105" t="s">
        <v>647</v>
      </c>
      <c r="M468" s="105">
        <v>0</v>
      </c>
      <c r="N468" s="105">
        <v>0</v>
      </c>
      <c r="O468" s="105">
        <v>0</v>
      </c>
      <c r="P468" s="105">
        <v>0</v>
      </c>
    </row>
    <row r="469" spans="11:16" x14ac:dyDescent="0.25">
      <c r="K469" s="105">
        <v>10534</v>
      </c>
      <c r="L469" s="105" t="s">
        <v>647</v>
      </c>
      <c r="M469" s="105">
        <v>0</v>
      </c>
      <c r="N469" s="105">
        <v>0</v>
      </c>
      <c r="O469" s="105">
        <v>0</v>
      </c>
      <c r="P469" s="105">
        <v>0</v>
      </c>
    </row>
    <row r="470" spans="11:16" x14ac:dyDescent="0.25">
      <c r="K470" s="105">
        <v>10544</v>
      </c>
      <c r="L470" s="105" t="s">
        <v>648</v>
      </c>
      <c r="M470" s="105">
        <v>0</v>
      </c>
      <c r="N470" s="105">
        <v>0</v>
      </c>
      <c r="O470" s="105">
        <v>0</v>
      </c>
      <c r="P470" s="105">
        <v>0</v>
      </c>
    </row>
    <row r="471" spans="11:16" x14ac:dyDescent="0.25">
      <c r="K471" s="105">
        <v>10564</v>
      </c>
      <c r="L471" s="105" t="s">
        <v>649</v>
      </c>
      <c r="M471" s="105">
        <v>0</v>
      </c>
      <c r="N471" s="105">
        <v>0</v>
      </c>
      <c r="O471" s="105">
        <v>0</v>
      </c>
      <c r="P471" s="105">
        <v>0</v>
      </c>
    </row>
    <row r="472" spans="11:16" x14ac:dyDescent="0.25">
      <c r="K472" s="105">
        <v>10584</v>
      </c>
      <c r="L472" s="105" t="s">
        <v>650</v>
      </c>
      <c r="M472" s="105">
        <v>0</v>
      </c>
      <c r="N472" s="105">
        <v>0</v>
      </c>
      <c r="O472" s="105">
        <v>0</v>
      </c>
      <c r="P472" s="105">
        <v>0</v>
      </c>
    </row>
    <row r="473" spans="11:16" x14ac:dyDescent="0.25">
      <c r="K473" s="105" t="s">
        <v>651</v>
      </c>
      <c r="L473" s="105" t="s">
        <v>652</v>
      </c>
      <c r="M473" s="105">
        <v>0</v>
      </c>
      <c r="N473" s="105">
        <v>0</v>
      </c>
      <c r="O473" s="105">
        <v>0</v>
      </c>
      <c r="P473" s="105">
        <v>0</v>
      </c>
    </row>
    <row r="474" spans="11:16" x14ac:dyDescent="0.25">
      <c r="K474" s="105">
        <v>10550</v>
      </c>
      <c r="L474" s="105" t="s">
        <v>653</v>
      </c>
      <c r="M474" s="105">
        <v>0</v>
      </c>
      <c r="N474" s="105">
        <v>0</v>
      </c>
      <c r="O474" s="105">
        <v>0</v>
      </c>
      <c r="P474" s="105">
        <v>0</v>
      </c>
    </row>
    <row r="475" spans="11:16" x14ac:dyDescent="0.25">
      <c r="K475" s="105" t="s">
        <v>654</v>
      </c>
      <c r="L475" s="105" t="s">
        <v>655</v>
      </c>
      <c r="M475" s="105">
        <v>0</v>
      </c>
      <c r="N475" s="105">
        <v>0</v>
      </c>
      <c r="O475" s="105">
        <v>0</v>
      </c>
      <c r="P475" s="105">
        <v>0</v>
      </c>
    </row>
    <row r="476" spans="11:16" x14ac:dyDescent="0.25">
      <c r="K476" s="105">
        <v>10551</v>
      </c>
      <c r="L476" s="105" t="s">
        <v>656</v>
      </c>
      <c r="M476" s="105">
        <v>0</v>
      </c>
      <c r="N476" s="105">
        <v>0</v>
      </c>
      <c r="O476" s="105">
        <v>0</v>
      </c>
      <c r="P476" s="105">
        <v>0</v>
      </c>
    </row>
    <row r="477" spans="11:16" x14ac:dyDescent="0.25">
      <c r="K477" s="105" t="s">
        <v>657</v>
      </c>
      <c r="L477" s="105" t="s">
        <v>658</v>
      </c>
      <c r="M477" s="105">
        <v>0</v>
      </c>
      <c r="N477" s="105">
        <v>0</v>
      </c>
      <c r="O477" s="105">
        <v>0</v>
      </c>
      <c r="P477" s="105">
        <v>0</v>
      </c>
    </row>
    <row r="478" spans="11:16" x14ac:dyDescent="0.25">
      <c r="K478" s="105">
        <v>10811</v>
      </c>
      <c r="L478" s="105" t="s">
        <v>659</v>
      </c>
      <c r="M478" s="105">
        <v>0</v>
      </c>
      <c r="N478" s="105">
        <v>0</v>
      </c>
      <c r="O478" s="105">
        <v>0</v>
      </c>
      <c r="P478" s="105">
        <v>0</v>
      </c>
    </row>
    <row r="479" spans="11:16" x14ac:dyDescent="0.25">
      <c r="K479" s="105">
        <v>10552</v>
      </c>
      <c r="L479" s="105" t="s">
        <v>660</v>
      </c>
      <c r="M479" s="105">
        <v>0</v>
      </c>
      <c r="N479" s="105">
        <v>0</v>
      </c>
      <c r="O479" s="105">
        <v>0</v>
      </c>
      <c r="P479" s="105">
        <v>0</v>
      </c>
    </row>
    <row r="480" spans="11:16" x14ac:dyDescent="0.25">
      <c r="K480" s="105" t="s">
        <v>661</v>
      </c>
      <c r="L480" s="105" t="s">
        <v>662</v>
      </c>
      <c r="M480" s="105">
        <v>0</v>
      </c>
      <c r="N480" s="105">
        <v>0</v>
      </c>
      <c r="O480" s="105">
        <v>0</v>
      </c>
      <c r="P480" s="105">
        <v>0</v>
      </c>
    </row>
    <row r="481" spans="11:16" x14ac:dyDescent="0.25">
      <c r="K481" s="105">
        <v>10812</v>
      </c>
      <c r="L481" s="105" t="s">
        <v>663</v>
      </c>
      <c r="M481" s="105">
        <v>0</v>
      </c>
      <c r="N481" s="105">
        <v>0</v>
      </c>
      <c r="O481" s="105">
        <v>0</v>
      </c>
      <c r="P481" s="105">
        <v>0</v>
      </c>
    </row>
    <row r="482" spans="11:16" x14ac:dyDescent="0.25">
      <c r="K482" s="105">
        <v>10553</v>
      </c>
      <c r="L482" s="105" t="s">
        <v>664</v>
      </c>
      <c r="M482" s="105">
        <v>0</v>
      </c>
      <c r="N482" s="105">
        <v>0</v>
      </c>
      <c r="O482" s="105">
        <v>0</v>
      </c>
      <c r="P482" s="105">
        <v>0</v>
      </c>
    </row>
    <row r="483" spans="11:16" x14ac:dyDescent="0.25">
      <c r="K483" s="105" t="s">
        <v>665</v>
      </c>
      <c r="L483" s="105" t="s">
        <v>666</v>
      </c>
      <c r="M483" s="105">
        <v>0</v>
      </c>
      <c r="N483" s="105">
        <v>0</v>
      </c>
      <c r="O483" s="105">
        <v>0</v>
      </c>
      <c r="P483" s="105">
        <v>0</v>
      </c>
    </row>
    <row r="484" spans="11:16" x14ac:dyDescent="0.25">
      <c r="K484" s="105">
        <v>10813</v>
      </c>
      <c r="L484" s="105" t="s">
        <v>667</v>
      </c>
      <c r="M484" s="105">
        <v>0</v>
      </c>
      <c r="N484" s="105">
        <v>0</v>
      </c>
      <c r="O484" s="105">
        <v>0</v>
      </c>
      <c r="P484" s="105">
        <v>0</v>
      </c>
    </row>
    <row r="485" spans="11:16" x14ac:dyDescent="0.25">
      <c r="K485" s="105">
        <v>10554</v>
      </c>
      <c r="L485" s="105" t="s">
        <v>668</v>
      </c>
      <c r="M485" s="105">
        <v>0</v>
      </c>
      <c r="N485" s="105">
        <v>0</v>
      </c>
      <c r="O485" s="105">
        <v>0</v>
      </c>
      <c r="P485" s="105">
        <v>0</v>
      </c>
    </row>
    <row r="486" spans="11:16" x14ac:dyDescent="0.25">
      <c r="K486" s="105" t="s">
        <v>669</v>
      </c>
      <c r="L486" s="105" t="s">
        <v>670</v>
      </c>
      <c r="M486" s="105">
        <v>0</v>
      </c>
      <c r="N486" s="105">
        <v>0</v>
      </c>
      <c r="O486" s="105">
        <v>0</v>
      </c>
      <c r="P486" s="105">
        <v>0</v>
      </c>
    </row>
    <row r="487" spans="11:16" x14ac:dyDescent="0.25">
      <c r="K487" s="105">
        <v>10814</v>
      </c>
      <c r="L487" s="105" t="s">
        <v>671</v>
      </c>
      <c r="M487" s="105">
        <v>0</v>
      </c>
      <c r="N487" s="105">
        <v>0</v>
      </c>
      <c r="O487" s="105">
        <v>0</v>
      </c>
      <c r="P487" s="105">
        <v>0</v>
      </c>
    </row>
    <row r="488" spans="11:16" x14ac:dyDescent="0.25">
      <c r="K488" s="105">
        <v>52021</v>
      </c>
      <c r="L488" s="105" t="s">
        <v>672</v>
      </c>
      <c r="M488" s="105">
        <v>0</v>
      </c>
      <c r="N488" s="105">
        <v>0</v>
      </c>
      <c r="O488" s="105">
        <v>0</v>
      </c>
      <c r="P488" s="105">
        <v>0</v>
      </c>
    </row>
    <row r="489" spans="11:16" x14ac:dyDescent="0.25">
      <c r="K489" s="105" t="s">
        <v>673</v>
      </c>
      <c r="L489" s="105" t="s">
        <v>674</v>
      </c>
      <c r="M489" s="105">
        <v>0</v>
      </c>
      <c r="N489" s="105">
        <v>0</v>
      </c>
      <c r="O489" s="105">
        <v>0</v>
      </c>
      <c r="P489" s="105">
        <v>0</v>
      </c>
    </row>
    <row r="490" spans="11:16" x14ac:dyDescent="0.25">
      <c r="K490" s="105">
        <v>51021</v>
      </c>
      <c r="L490" s="105" t="s">
        <v>675</v>
      </c>
      <c r="M490" s="105">
        <v>0</v>
      </c>
      <c r="N490" s="105">
        <v>0</v>
      </c>
      <c r="O490" s="105">
        <v>0</v>
      </c>
      <c r="P490" s="105">
        <v>0</v>
      </c>
    </row>
    <row r="491" spans="11:16" x14ac:dyDescent="0.25">
      <c r="K491" s="105" t="s">
        <v>676</v>
      </c>
      <c r="L491" s="105" t="s">
        <v>677</v>
      </c>
      <c r="M491" s="105">
        <v>0</v>
      </c>
      <c r="N491" s="105">
        <v>0</v>
      </c>
      <c r="O491" s="105">
        <v>0</v>
      </c>
      <c r="P491" s="105">
        <v>0</v>
      </c>
    </row>
    <row r="492" spans="11:16" x14ac:dyDescent="0.25">
      <c r="K492" s="105">
        <v>51521</v>
      </c>
      <c r="L492" s="105" t="s">
        <v>678</v>
      </c>
      <c r="M492" s="105">
        <v>0</v>
      </c>
      <c r="N492" s="105">
        <v>0</v>
      </c>
      <c r="O492" s="105">
        <v>0</v>
      </c>
      <c r="P492" s="105">
        <v>0</v>
      </c>
    </row>
    <row r="493" spans="11:16" x14ac:dyDescent="0.25">
      <c r="K493" s="105">
        <v>51611</v>
      </c>
      <c r="L493" s="105" t="s">
        <v>679</v>
      </c>
      <c r="M493" s="105">
        <v>0</v>
      </c>
      <c r="N493" s="105">
        <v>0</v>
      </c>
      <c r="O493" s="105">
        <v>0</v>
      </c>
      <c r="P493" s="105">
        <v>0</v>
      </c>
    </row>
    <row r="494" spans="11:16" x14ac:dyDescent="0.25">
      <c r="K494" s="105">
        <v>52521</v>
      </c>
      <c r="L494" s="105" t="s">
        <v>680</v>
      </c>
      <c r="M494" s="105">
        <v>0</v>
      </c>
      <c r="N494" s="105">
        <v>0</v>
      </c>
      <c r="O494" s="105">
        <v>0</v>
      </c>
      <c r="P494" s="105">
        <v>0</v>
      </c>
    </row>
    <row r="495" spans="11:16" x14ac:dyDescent="0.25">
      <c r="K495" s="105">
        <v>53021</v>
      </c>
      <c r="L495" s="105" t="s">
        <v>681</v>
      </c>
      <c r="M495" s="105">
        <v>0</v>
      </c>
      <c r="N495" s="105">
        <v>0</v>
      </c>
      <c r="O495" s="105">
        <v>0</v>
      </c>
      <c r="P495" s="105">
        <v>0</v>
      </c>
    </row>
    <row r="496" spans="11:16" x14ac:dyDescent="0.25">
      <c r="K496" s="105">
        <v>57611</v>
      </c>
      <c r="L496" s="105" t="s">
        <v>682</v>
      </c>
      <c r="M496" s="105">
        <v>0</v>
      </c>
      <c r="N496" s="105">
        <v>0</v>
      </c>
      <c r="O496" s="105">
        <v>0</v>
      </c>
      <c r="P496" s="105">
        <v>0</v>
      </c>
    </row>
    <row r="497" spans="11:16" x14ac:dyDescent="0.25">
      <c r="K497" s="105">
        <v>58611</v>
      </c>
      <c r="L497" s="105" t="s">
        <v>683</v>
      </c>
      <c r="M497" s="105">
        <v>0</v>
      </c>
      <c r="N497" s="105">
        <v>0</v>
      </c>
      <c r="O497" s="105">
        <v>0</v>
      </c>
      <c r="P497" s="105">
        <v>0</v>
      </c>
    </row>
    <row r="498" spans="11:16" x14ac:dyDescent="0.25">
      <c r="K498" s="105">
        <v>52522</v>
      </c>
      <c r="L498" s="105" t="s">
        <v>684</v>
      </c>
      <c r="M498" s="105">
        <v>0</v>
      </c>
      <c r="N498" s="105">
        <v>0</v>
      </c>
      <c r="O498" s="105">
        <v>0</v>
      </c>
      <c r="P498" s="105">
        <v>0</v>
      </c>
    </row>
    <row r="499" spans="11:16" x14ac:dyDescent="0.25">
      <c r="K499" s="105">
        <v>53022</v>
      </c>
      <c r="L499" s="105" t="s">
        <v>685</v>
      </c>
      <c r="M499" s="105">
        <v>0</v>
      </c>
      <c r="N499" s="105">
        <v>0</v>
      </c>
      <c r="O499" s="105">
        <v>0</v>
      </c>
      <c r="P499" s="105">
        <v>0</v>
      </c>
    </row>
    <row r="500" spans="11:16" x14ac:dyDescent="0.25">
      <c r="K500" s="105">
        <v>56512</v>
      </c>
      <c r="L500" s="105" t="s">
        <v>686</v>
      </c>
      <c r="M500" s="105">
        <v>0</v>
      </c>
      <c r="N500" s="105">
        <v>0</v>
      </c>
      <c r="O500" s="105">
        <v>0</v>
      </c>
      <c r="P500" s="105">
        <v>0</v>
      </c>
    </row>
    <row r="501" spans="11:16" x14ac:dyDescent="0.25">
      <c r="K501" s="105">
        <v>57612</v>
      </c>
      <c r="L501" s="105" t="s">
        <v>687</v>
      </c>
      <c r="M501" s="105">
        <v>0</v>
      </c>
      <c r="N501" s="105">
        <v>0</v>
      </c>
      <c r="O501" s="105">
        <v>0</v>
      </c>
      <c r="P501" s="105">
        <v>0</v>
      </c>
    </row>
    <row r="502" spans="11:16" x14ac:dyDescent="0.25">
      <c r="K502" s="105">
        <v>58612</v>
      </c>
      <c r="L502" s="105" t="s">
        <v>688</v>
      </c>
      <c r="M502" s="105">
        <v>0</v>
      </c>
      <c r="N502" s="105">
        <v>0</v>
      </c>
      <c r="O502" s="105">
        <v>0</v>
      </c>
      <c r="P502" s="105">
        <v>0</v>
      </c>
    </row>
    <row r="503" spans="11:16" x14ac:dyDescent="0.25">
      <c r="K503" s="105" t="s">
        <v>689</v>
      </c>
      <c r="L503" s="105" t="s">
        <v>690</v>
      </c>
      <c r="M503" s="105">
        <v>0</v>
      </c>
      <c r="N503" s="105">
        <v>0</v>
      </c>
      <c r="O503" s="105">
        <v>0</v>
      </c>
      <c r="P503" s="105">
        <v>0</v>
      </c>
    </row>
    <row r="504" spans="11:16" x14ac:dyDescent="0.25">
      <c r="K504" s="105" t="s">
        <v>691</v>
      </c>
      <c r="L504" s="105" t="s">
        <v>692</v>
      </c>
      <c r="M504" s="105">
        <v>0</v>
      </c>
      <c r="N504" s="105">
        <v>0</v>
      </c>
      <c r="O504" s="105">
        <v>0</v>
      </c>
      <c r="P504" s="105">
        <v>0</v>
      </c>
    </row>
    <row r="505" spans="11:16" x14ac:dyDescent="0.25">
      <c r="K505" s="105" t="s">
        <v>693</v>
      </c>
      <c r="L505" s="105" t="s">
        <v>694</v>
      </c>
      <c r="M505" s="105">
        <v>0</v>
      </c>
      <c r="N505" s="105">
        <v>0</v>
      </c>
      <c r="O505" s="105">
        <v>0</v>
      </c>
      <c r="P505" s="105">
        <v>0</v>
      </c>
    </row>
    <row r="506" spans="11:16" x14ac:dyDescent="0.25">
      <c r="K506" s="105" t="s">
        <v>695</v>
      </c>
      <c r="L506" s="105" t="s">
        <v>696</v>
      </c>
      <c r="M506" s="105">
        <v>0</v>
      </c>
      <c r="N506" s="105">
        <v>0</v>
      </c>
      <c r="O506" s="105">
        <v>46</v>
      </c>
      <c r="P506" s="105">
        <v>7.33</v>
      </c>
    </row>
    <row r="507" spans="11:16" x14ac:dyDescent="0.25">
      <c r="K507" s="105" t="s">
        <v>697</v>
      </c>
      <c r="L507" s="105" t="s">
        <v>698</v>
      </c>
      <c r="M507" s="105">
        <v>0</v>
      </c>
      <c r="N507" s="105">
        <v>0</v>
      </c>
      <c r="O507" s="105">
        <v>0</v>
      </c>
      <c r="P507" s="105">
        <v>0</v>
      </c>
    </row>
    <row r="508" spans="11:16" x14ac:dyDescent="0.25">
      <c r="K508" s="105">
        <v>25260</v>
      </c>
      <c r="L508" s="105" t="s">
        <v>699</v>
      </c>
      <c r="M508" s="105">
        <v>0</v>
      </c>
      <c r="N508" s="105">
        <v>0</v>
      </c>
      <c r="O508" s="105">
        <v>0</v>
      </c>
      <c r="P508" s="105">
        <v>0</v>
      </c>
    </row>
    <row r="509" spans="11:16" x14ac:dyDescent="0.25">
      <c r="K509" s="105">
        <v>521001</v>
      </c>
      <c r="L509" s="105" t="s">
        <v>700</v>
      </c>
      <c r="M509" s="105">
        <v>0</v>
      </c>
      <c r="N509" s="105">
        <v>0</v>
      </c>
      <c r="O509" s="105">
        <v>0</v>
      </c>
      <c r="P509" s="105">
        <v>1</v>
      </c>
    </row>
    <row r="510" spans="11:16" x14ac:dyDescent="0.25">
      <c r="K510" s="105">
        <v>22829</v>
      </c>
      <c r="L510" s="105" t="s">
        <v>701</v>
      </c>
      <c r="M510" s="105">
        <v>0</v>
      </c>
      <c r="N510" s="105">
        <v>0</v>
      </c>
      <c r="O510" s="105">
        <v>5292</v>
      </c>
      <c r="P510" s="105">
        <v>0</v>
      </c>
    </row>
    <row r="511" spans="11:16" x14ac:dyDescent="0.25">
      <c r="K511" s="105" t="s">
        <v>702</v>
      </c>
      <c r="L511" s="105" t="s">
        <v>703</v>
      </c>
      <c r="M511" s="105">
        <v>0</v>
      </c>
      <c r="N511" s="105">
        <v>0</v>
      </c>
      <c r="O511" s="105">
        <v>2759</v>
      </c>
      <c r="P511" s="105">
        <v>429</v>
      </c>
    </row>
    <row r="512" spans="11:16" x14ac:dyDescent="0.25">
      <c r="K512" s="105" t="s">
        <v>704</v>
      </c>
      <c r="L512" s="105" t="s">
        <v>705</v>
      </c>
      <c r="M512" s="105">
        <v>0</v>
      </c>
      <c r="N512" s="105">
        <v>0</v>
      </c>
      <c r="O512" s="105">
        <v>1109</v>
      </c>
      <c r="P512" s="105">
        <v>1</v>
      </c>
    </row>
    <row r="513" spans="11:16" x14ac:dyDescent="0.25">
      <c r="K513" s="105">
        <v>213</v>
      </c>
      <c r="L513" s="105" t="s">
        <v>706</v>
      </c>
      <c r="M513" s="105">
        <v>0</v>
      </c>
      <c r="N513" s="105">
        <v>0</v>
      </c>
      <c r="O513" s="105">
        <v>0</v>
      </c>
      <c r="P513" s="105">
        <v>0</v>
      </c>
    </row>
    <row r="514" spans="11:16" x14ac:dyDescent="0.25">
      <c r="K514" s="105">
        <v>24737</v>
      </c>
      <c r="L514" s="105" t="s">
        <v>707</v>
      </c>
      <c r="M514" s="105">
        <v>0</v>
      </c>
      <c r="N514" s="105">
        <v>0</v>
      </c>
      <c r="O514" s="105">
        <v>0</v>
      </c>
      <c r="P514" s="105">
        <v>0</v>
      </c>
    </row>
    <row r="515" spans="11:16" x14ac:dyDescent="0.25">
      <c r="K515" s="105">
        <v>24757</v>
      </c>
      <c r="L515" s="105" t="s">
        <v>708</v>
      </c>
      <c r="M515" s="105">
        <v>0</v>
      </c>
      <c r="N515" s="105">
        <v>0</v>
      </c>
      <c r="O515" s="105">
        <v>0</v>
      </c>
      <c r="P515" s="105">
        <v>0</v>
      </c>
    </row>
    <row r="516" spans="11:16" x14ac:dyDescent="0.25">
      <c r="K516" s="105">
        <v>29507</v>
      </c>
      <c r="L516" s="105" t="s">
        <v>709</v>
      </c>
      <c r="M516" s="105">
        <v>0</v>
      </c>
      <c r="N516" s="105">
        <v>0</v>
      </c>
      <c r="O516" s="105">
        <v>0</v>
      </c>
      <c r="P516" s="105">
        <v>0</v>
      </c>
    </row>
    <row r="517" spans="11:16" x14ac:dyDescent="0.25">
      <c r="K517" s="105">
        <v>29716</v>
      </c>
      <c r="L517" s="105" t="s">
        <v>710</v>
      </c>
      <c r="M517" s="105">
        <v>0</v>
      </c>
      <c r="N517" s="105">
        <v>0</v>
      </c>
      <c r="O517" s="105">
        <v>0</v>
      </c>
      <c r="P517" s="105">
        <v>0</v>
      </c>
    </row>
    <row r="518" spans="11:16" x14ac:dyDescent="0.25">
      <c r="K518" s="105" t="s">
        <v>711</v>
      </c>
      <c r="L518" s="105" t="s">
        <v>712</v>
      </c>
      <c r="M518" s="105">
        <v>0</v>
      </c>
      <c r="N518" s="105">
        <v>0</v>
      </c>
      <c r="O518" s="105">
        <v>0</v>
      </c>
      <c r="P518" s="105">
        <v>0</v>
      </c>
    </row>
    <row r="519" spans="11:16" x14ac:dyDescent="0.25">
      <c r="K519" s="105">
        <v>29735</v>
      </c>
      <c r="L519" s="105" t="s">
        <v>713</v>
      </c>
      <c r="M519" s="105">
        <v>0</v>
      </c>
      <c r="N519" s="105">
        <v>0</v>
      </c>
      <c r="O519" s="105">
        <v>0</v>
      </c>
      <c r="P519" s="105">
        <v>0</v>
      </c>
    </row>
    <row r="520" spans="11:16" x14ac:dyDescent="0.25">
      <c r="K520" s="105" t="s">
        <v>714</v>
      </c>
      <c r="L520" s="105" t="s">
        <v>715</v>
      </c>
      <c r="M520" s="105">
        <v>0</v>
      </c>
      <c r="N520" s="105">
        <v>0</v>
      </c>
      <c r="O520" s="105">
        <v>0</v>
      </c>
      <c r="P520" s="105">
        <v>0</v>
      </c>
    </row>
    <row r="521" spans="11:16" x14ac:dyDescent="0.25">
      <c r="K521" s="105">
        <v>29738</v>
      </c>
      <c r="L521" s="105" t="s">
        <v>716</v>
      </c>
      <c r="M521" s="105">
        <v>0</v>
      </c>
      <c r="N521" s="105">
        <v>0</v>
      </c>
      <c r="O521" s="105">
        <v>0</v>
      </c>
      <c r="P521" s="105">
        <v>0</v>
      </c>
    </row>
    <row r="522" spans="11:16" x14ac:dyDescent="0.25">
      <c r="K522" s="105">
        <v>29745</v>
      </c>
      <c r="L522" s="105" t="s">
        <v>717</v>
      </c>
      <c r="M522" s="105">
        <v>0</v>
      </c>
      <c r="N522" s="105">
        <v>0</v>
      </c>
      <c r="O522" s="105">
        <v>0</v>
      </c>
      <c r="P522" s="105">
        <v>0</v>
      </c>
    </row>
    <row r="523" spans="11:16" x14ac:dyDescent="0.25">
      <c r="K523" s="105" t="s">
        <v>718</v>
      </c>
      <c r="L523" s="105" t="s">
        <v>719</v>
      </c>
      <c r="M523" s="105">
        <v>0</v>
      </c>
      <c r="N523" s="105">
        <v>0</v>
      </c>
      <c r="O523" s="105">
        <v>0</v>
      </c>
      <c r="P523" s="105">
        <v>0</v>
      </c>
    </row>
    <row r="524" spans="11:16" x14ac:dyDescent="0.25">
      <c r="K524" s="105">
        <v>29747</v>
      </c>
      <c r="L524" s="105" t="s">
        <v>720</v>
      </c>
      <c r="M524" s="105">
        <v>0</v>
      </c>
      <c r="N524" s="105">
        <v>0</v>
      </c>
      <c r="O524" s="105">
        <v>0</v>
      </c>
      <c r="P524" s="105">
        <v>0</v>
      </c>
    </row>
    <row r="525" spans="11:16" x14ac:dyDescent="0.25">
      <c r="K525" s="105">
        <v>25704</v>
      </c>
      <c r="L525" s="105" t="s">
        <v>721</v>
      </c>
      <c r="M525" s="105">
        <v>0</v>
      </c>
      <c r="N525" s="105">
        <v>0</v>
      </c>
      <c r="O525" s="105">
        <v>0</v>
      </c>
      <c r="P525" s="105">
        <v>0</v>
      </c>
    </row>
    <row r="526" spans="11:16" x14ac:dyDescent="0.25">
      <c r="K526" s="105">
        <v>25712</v>
      </c>
      <c r="L526" s="105" t="s">
        <v>722</v>
      </c>
      <c r="M526" s="105">
        <v>0</v>
      </c>
      <c r="N526" s="105">
        <v>0</v>
      </c>
      <c r="O526" s="105">
        <v>0</v>
      </c>
      <c r="P526" s="105">
        <v>0</v>
      </c>
    </row>
    <row r="527" spans="11:16" x14ac:dyDescent="0.25">
      <c r="K527" s="105">
        <v>25112</v>
      </c>
      <c r="L527" s="105" t="s">
        <v>723</v>
      </c>
      <c r="M527" s="105">
        <v>0</v>
      </c>
      <c r="N527" s="105">
        <v>0</v>
      </c>
      <c r="O527" s="105">
        <v>0</v>
      </c>
      <c r="P527" s="105">
        <v>0</v>
      </c>
    </row>
    <row r="528" spans="11:16" x14ac:dyDescent="0.25">
      <c r="K528" s="105">
        <v>25113</v>
      </c>
      <c r="L528" s="105" t="s">
        <v>724</v>
      </c>
      <c r="M528" s="105">
        <v>0</v>
      </c>
      <c r="N528" s="105">
        <v>0</v>
      </c>
      <c r="O528" s="105">
        <v>0</v>
      </c>
      <c r="P528" s="105">
        <v>0</v>
      </c>
    </row>
    <row r="529" spans="11:16" x14ac:dyDescent="0.25">
      <c r="K529" s="105">
        <v>25733</v>
      </c>
      <c r="L529" s="105" t="s">
        <v>350</v>
      </c>
      <c r="M529" s="105">
        <v>0</v>
      </c>
      <c r="N529" s="105">
        <v>0</v>
      </c>
      <c r="O529" s="105">
        <v>0</v>
      </c>
      <c r="P529" s="105">
        <v>0</v>
      </c>
    </row>
    <row r="530" spans="11:16" x14ac:dyDescent="0.25">
      <c r="K530" s="105">
        <v>25861</v>
      </c>
      <c r="L530" s="105" t="s">
        <v>725</v>
      </c>
      <c r="M530" s="105">
        <v>0</v>
      </c>
      <c r="N530" s="105">
        <v>0</v>
      </c>
      <c r="O530" s="105">
        <v>0</v>
      </c>
      <c r="P530" s="105">
        <v>0</v>
      </c>
    </row>
    <row r="531" spans="11:16" x14ac:dyDescent="0.25">
      <c r="K531" s="105">
        <v>25743</v>
      </c>
      <c r="L531" s="105" t="s">
        <v>372</v>
      </c>
      <c r="M531" s="105">
        <v>0</v>
      </c>
      <c r="N531" s="105">
        <v>0</v>
      </c>
      <c r="O531" s="105">
        <v>0</v>
      </c>
      <c r="P531" s="105">
        <v>0</v>
      </c>
    </row>
    <row r="532" spans="11:16" x14ac:dyDescent="0.25">
      <c r="K532" s="105">
        <v>27111</v>
      </c>
      <c r="L532" s="105" t="s">
        <v>726</v>
      </c>
      <c r="M532" s="105">
        <v>0</v>
      </c>
      <c r="N532" s="105">
        <v>0</v>
      </c>
      <c r="O532" s="105">
        <v>0</v>
      </c>
      <c r="P532" s="105">
        <v>0</v>
      </c>
    </row>
    <row r="533" spans="11:16" x14ac:dyDescent="0.25">
      <c r="K533" s="105" t="s">
        <v>727</v>
      </c>
      <c r="L533" s="105" t="s">
        <v>728</v>
      </c>
      <c r="M533" s="105">
        <v>0</v>
      </c>
      <c r="N533" s="105">
        <v>0</v>
      </c>
      <c r="O533" s="105">
        <v>0</v>
      </c>
      <c r="P533" s="105">
        <v>0</v>
      </c>
    </row>
    <row r="534" spans="11:16" x14ac:dyDescent="0.25">
      <c r="K534" s="105" t="s">
        <v>729</v>
      </c>
      <c r="L534" s="105" t="s">
        <v>730</v>
      </c>
      <c r="M534" s="105">
        <v>0</v>
      </c>
      <c r="N534" s="105">
        <v>0</v>
      </c>
      <c r="O534" s="105">
        <v>0</v>
      </c>
      <c r="P534" s="105">
        <v>0</v>
      </c>
    </row>
    <row r="535" spans="11:16" x14ac:dyDescent="0.25">
      <c r="K535" s="105">
        <v>27311</v>
      </c>
      <c r="L535" s="105" t="s">
        <v>731</v>
      </c>
      <c r="M535" s="105">
        <v>0</v>
      </c>
      <c r="N535" s="105">
        <v>0</v>
      </c>
      <c r="O535" s="105">
        <v>0</v>
      </c>
      <c r="P535" s="105">
        <v>0</v>
      </c>
    </row>
    <row r="536" spans="11:16" x14ac:dyDescent="0.25">
      <c r="K536" s="105" t="s">
        <v>732</v>
      </c>
      <c r="L536" s="105" t="s">
        <v>733</v>
      </c>
      <c r="M536" s="105">
        <v>0</v>
      </c>
      <c r="N536" s="105">
        <v>0</v>
      </c>
      <c r="O536" s="105">
        <v>0</v>
      </c>
      <c r="P536" s="105">
        <v>0</v>
      </c>
    </row>
    <row r="537" spans="11:16" x14ac:dyDescent="0.25">
      <c r="K537" s="105" t="s">
        <v>734</v>
      </c>
      <c r="L537" s="105" t="s">
        <v>735</v>
      </c>
      <c r="M537" s="105">
        <v>0</v>
      </c>
      <c r="N537" s="105">
        <v>0</v>
      </c>
      <c r="O537" s="105">
        <v>0</v>
      </c>
      <c r="P537" s="105">
        <v>0</v>
      </c>
    </row>
    <row r="538" spans="11:16" x14ac:dyDescent="0.25">
      <c r="K538" s="105">
        <v>27411</v>
      </c>
      <c r="L538" s="105" t="s">
        <v>736</v>
      </c>
      <c r="M538" s="105">
        <v>0</v>
      </c>
      <c r="N538" s="105">
        <v>0</v>
      </c>
      <c r="O538" s="105">
        <v>0</v>
      </c>
      <c r="P538" s="105">
        <v>0</v>
      </c>
    </row>
    <row r="539" spans="11:16" x14ac:dyDescent="0.25">
      <c r="K539" s="105" t="s">
        <v>737</v>
      </c>
      <c r="L539" s="105" t="s">
        <v>738</v>
      </c>
      <c r="M539" s="105">
        <v>0</v>
      </c>
      <c r="N539" s="105">
        <v>0</v>
      </c>
      <c r="O539" s="105">
        <v>0</v>
      </c>
      <c r="P539" s="105">
        <v>0</v>
      </c>
    </row>
    <row r="540" spans="11:16" x14ac:dyDescent="0.25">
      <c r="K540" s="105">
        <v>27611</v>
      </c>
      <c r="L540" s="105" t="s">
        <v>739</v>
      </c>
      <c r="M540" s="105">
        <v>0</v>
      </c>
      <c r="N540" s="105">
        <v>0</v>
      </c>
      <c r="O540" s="105">
        <v>0</v>
      </c>
      <c r="P540" s="105">
        <v>0</v>
      </c>
    </row>
    <row r="541" spans="11:16" x14ac:dyDescent="0.25">
      <c r="K541" s="105" t="s">
        <v>740</v>
      </c>
      <c r="L541" s="105" t="s">
        <v>741</v>
      </c>
      <c r="M541" s="105">
        <v>0</v>
      </c>
      <c r="N541" s="105">
        <v>0</v>
      </c>
      <c r="O541" s="105">
        <v>0</v>
      </c>
      <c r="P541" s="105">
        <v>0</v>
      </c>
    </row>
    <row r="542" spans="11:16" x14ac:dyDescent="0.25">
      <c r="K542" s="105">
        <v>27612</v>
      </c>
      <c r="L542" s="105" t="s">
        <v>742</v>
      </c>
      <c r="M542" s="105">
        <v>0</v>
      </c>
      <c r="N542" s="105">
        <v>0</v>
      </c>
      <c r="O542" s="105">
        <v>0</v>
      </c>
      <c r="P542" s="105">
        <v>0</v>
      </c>
    </row>
    <row r="543" spans="11:16" x14ac:dyDescent="0.25">
      <c r="K543" s="105">
        <v>276121</v>
      </c>
      <c r="L543" s="105" t="s">
        <v>743</v>
      </c>
      <c r="M543" s="105">
        <v>0</v>
      </c>
      <c r="N543" s="105">
        <v>0</v>
      </c>
      <c r="O543" s="105">
        <v>0</v>
      </c>
      <c r="P543" s="105">
        <v>0</v>
      </c>
    </row>
    <row r="544" spans="11:16" x14ac:dyDescent="0.25">
      <c r="K544" s="105" t="s">
        <v>744</v>
      </c>
      <c r="L544" s="105" t="s">
        <v>745</v>
      </c>
      <c r="M544" s="105">
        <v>0</v>
      </c>
      <c r="N544" s="105">
        <v>0</v>
      </c>
      <c r="O544" s="105">
        <v>0</v>
      </c>
      <c r="P544" s="105">
        <v>0</v>
      </c>
    </row>
    <row r="545" spans="11:16" x14ac:dyDescent="0.25">
      <c r="K545" s="105">
        <v>27713</v>
      </c>
      <c r="L545" s="105" t="s">
        <v>746</v>
      </c>
      <c r="M545" s="105">
        <v>0</v>
      </c>
      <c r="N545" s="105">
        <v>0</v>
      </c>
      <c r="O545" s="105">
        <v>0</v>
      </c>
      <c r="P545" s="105">
        <v>0</v>
      </c>
    </row>
    <row r="546" spans="11:16" x14ac:dyDescent="0.25">
      <c r="K546" s="105">
        <v>27714</v>
      </c>
      <c r="L546" s="105" t="s">
        <v>747</v>
      </c>
      <c r="M546" s="105">
        <v>0</v>
      </c>
      <c r="N546" s="105">
        <v>0</v>
      </c>
      <c r="O546" s="105">
        <v>0</v>
      </c>
      <c r="P546" s="105">
        <v>0</v>
      </c>
    </row>
    <row r="547" spans="11:16" x14ac:dyDescent="0.25">
      <c r="K547" s="105">
        <v>27716</v>
      </c>
      <c r="L547" s="105" t="s">
        <v>748</v>
      </c>
      <c r="M547" s="105">
        <v>0</v>
      </c>
      <c r="N547" s="105">
        <v>0</v>
      </c>
      <c r="O547" s="105">
        <v>0</v>
      </c>
      <c r="P547" s="105">
        <v>0</v>
      </c>
    </row>
    <row r="548" spans="11:16" x14ac:dyDescent="0.25">
      <c r="K548" s="105">
        <v>27121</v>
      </c>
      <c r="L548" s="105" t="s">
        <v>749</v>
      </c>
      <c r="M548" s="105">
        <v>0</v>
      </c>
      <c r="N548" s="105">
        <v>0</v>
      </c>
      <c r="O548" s="105">
        <v>0</v>
      </c>
      <c r="P548" s="105">
        <v>0</v>
      </c>
    </row>
    <row r="549" spans="11:16" x14ac:dyDescent="0.25">
      <c r="K549" s="105" t="s">
        <v>750</v>
      </c>
      <c r="L549" s="105" t="s">
        <v>751</v>
      </c>
      <c r="M549" s="105">
        <v>0</v>
      </c>
      <c r="N549" s="105">
        <v>0</v>
      </c>
      <c r="O549" s="105">
        <v>0</v>
      </c>
      <c r="P549" s="105">
        <v>0</v>
      </c>
    </row>
    <row r="550" spans="11:16" x14ac:dyDescent="0.25">
      <c r="K550" s="105" t="s">
        <v>752</v>
      </c>
      <c r="L550" s="105" t="s">
        <v>753</v>
      </c>
      <c r="M550" s="105">
        <v>0</v>
      </c>
      <c r="N550" s="105">
        <v>0</v>
      </c>
      <c r="O550" s="105">
        <v>0</v>
      </c>
      <c r="P550" s="105">
        <v>0</v>
      </c>
    </row>
    <row r="551" spans="11:16" x14ac:dyDescent="0.25">
      <c r="K551" s="105" t="s">
        <v>754</v>
      </c>
      <c r="L551" s="105" t="s">
        <v>755</v>
      </c>
      <c r="M551" s="105">
        <v>0</v>
      </c>
      <c r="N551" s="105">
        <v>0</v>
      </c>
      <c r="O551" s="105">
        <v>0</v>
      </c>
      <c r="P551" s="105">
        <v>0</v>
      </c>
    </row>
    <row r="552" spans="11:16" x14ac:dyDescent="0.25">
      <c r="K552" s="105" t="s">
        <v>756</v>
      </c>
      <c r="L552" s="105" t="s">
        <v>757</v>
      </c>
      <c r="M552" s="105">
        <v>0</v>
      </c>
      <c r="N552" s="105">
        <v>0</v>
      </c>
      <c r="O552" s="105">
        <v>0</v>
      </c>
      <c r="P552" s="105">
        <v>0</v>
      </c>
    </row>
    <row r="553" spans="11:16" x14ac:dyDescent="0.25">
      <c r="K553" s="105" t="s">
        <v>758</v>
      </c>
      <c r="L553" s="105" t="s">
        <v>759</v>
      </c>
      <c r="M553" s="105">
        <v>0</v>
      </c>
      <c r="N553" s="105">
        <v>0</v>
      </c>
      <c r="O553" s="105">
        <v>0</v>
      </c>
      <c r="P553" s="105">
        <v>0</v>
      </c>
    </row>
    <row r="554" spans="11:16" x14ac:dyDescent="0.25">
      <c r="K554" s="105">
        <v>27421</v>
      </c>
      <c r="L554" s="105" t="s">
        <v>760</v>
      </c>
      <c r="M554" s="105">
        <v>0</v>
      </c>
      <c r="N554" s="105">
        <v>0</v>
      </c>
      <c r="O554" s="105">
        <v>0</v>
      </c>
      <c r="P554" s="105">
        <v>0</v>
      </c>
    </row>
    <row r="555" spans="11:16" x14ac:dyDescent="0.25">
      <c r="K555" s="105" t="s">
        <v>761</v>
      </c>
      <c r="L555" s="105" t="s">
        <v>762</v>
      </c>
      <c r="M555" s="105">
        <v>0</v>
      </c>
      <c r="N555" s="105">
        <v>0</v>
      </c>
      <c r="O555" s="105">
        <v>0</v>
      </c>
      <c r="P555" s="105">
        <v>0</v>
      </c>
    </row>
    <row r="556" spans="11:16" x14ac:dyDescent="0.25">
      <c r="K556" s="105">
        <v>27621</v>
      </c>
      <c r="L556" s="105" t="s">
        <v>763</v>
      </c>
      <c r="M556" s="105">
        <v>0</v>
      </c>
      <c r="N556" s="105">
        <v>0</v>
      </c>
      <c r="O556" s="105">
        <v>0</v>
      </c>
      <c r="P556" s="105">
        <v>0</v>
      </c>
    </row>
    <row r="557" spans="11:16" x14ac:dyDescent="0.25">
      <c r="K557" s="105" t="s">
        <v>764</v>
      </c>
      <c r="L557" s="105" t="s">
        <v>765</v>
      </c>
      <c r="M557" s="105">
        <v>0</v>
      </c>
      <c r="N557" s="105">
        <v>0</v>
      </c>
      <c r="O557" s="105">
        <v>0</v>
      </c>
      <c r="P557" s="105">
        <v>0</v>
      </c>
    </row>
    <row r="558" spans="11:16" x14ac:dyDescent="0.25">
      <c r="K558" s="105">
        <v>27622</v>
      </c>
      <c r="L558" s="105" t="s">
        <v>766</v>
      </c>
      <c r="M558" s="105">
        <v>0</v>
      </c>
      <c r="N558" s="105">
        <v>0</v>
      </c>
      <c r="O558" s="105">
        <v>0</v>
      </c>
      <c r="P558" s="105">
        <v>0</v>
      </c>
    </row>
    <row r="559" spans="11:16" x14ac:dyDescent="0.25">
      <c r="K559" s="105">
        <v>276221</v>
      </c>
      <c r="L559" s="105" t="s">
        <v>767</v>
      </c>
      <c r="M559" s="105">
        <v>0</v>
      </c>
      <c r="N559" s="105">
        <v>0</v>
      </c>
      <c r="O559" s="105">
        <v>0</v>
      </c>
      <c r="P559" s="105">
        <v>0</v>
      </c>
    </row>
    <row r="560" spans="11:16" x14ac:dyDescent="0.25">
      <c r="K560" s="105" t="s">
        <v>768</v>
      </c>
      <c r="L560" s="105" t="s">
        <v>769</v>
      </c>
      <c r="M560" s="105">
        <v>0</v>
      </c>
      <c r="N560" s="105">
        <v>0</v>
      </c>
      <c r="O560" s="105">
        <v>0</v>
      </c>
      <c r="P560" s="105">
        <v>0</v>
      </c>
    </row>
    <row r="561" spans="11:16" x14ac:dyDescent="0.25">
      <c r="K561" s="105">
        <v>27722</v>
      </c>
      <c r="L561" s="105" t="s">
        <v>770</v>
      </c>
      <c r="M561" s="105">
        <v>0</v>
      </c>
      <c r="N561" s="105">
        <v>0</v>
      </c>
      <c r="O561" s="105">
        <v>0</v>
      </c>
      <c r="P561" s="105">
        <v>0</v>
      </c>
    </row>
    <row r="562" spans="11:16" x14ac:dyDescent="0.25">
      <c r="K562" s="105">
        <v>277221</v>
      </c>
      <c r="L562" s="105" t="s">
        <v>771</v>
      </c>
      <c r="M562" s="105">
        <v>0</v>
      </c>
      <c r="N562" s="105">
        <v>0</v>
      </c>
      <c r="O562" s="105">
        <v>0</v>
      </c>
      <c r="P562" s="105">
        <v>0</v>
      </c>
    </row>
    <row r="563" spans="11:16" x14ac:dyDescent="0.25">
      <c r="K563" s="105">
        <v>27723</v>
      </c>
      <c r="L563" s="105" t="s">
        <v>772</v>
      </c>
      <c r="M563" s="105">
        <v>0</v>
      </c>
      <c r="N563" s="105">
        <v>0</v>
      </c>
      <c r="O563" s="105">
        <v>0</v>
      </c>
      <c r="P563" s="105">
        <v>0</v>
      </c>
    </row>
    <row r="564" spans="11:16" x14ac:dyDescent="0.25">
      <c r="K564" s="105" t="s">
        <v>773</v>
      </c>
      <c r="L564" s="105" t="s">
        <v>774</v>
      </c>
      <c r="M564" s="105">
        <v>0</v>
      </c>
      <c r="N564" s="105">
        <v>0</v>
      </c>
      <c r="O564" s="105">
        <v>0</v>
      </c>
      <c r="P564" s="105">
        <v>0</v>
      </c>
    </row>
    <row r="565" spans="11:16" x14ac:dyDescent="0.25">
      <c r="K565" s="105">
        <v>27826</v>
      </c>
      <c r="L565" s="105" t="s">
        <v>775</v>
      </c>
      <c r="M565" s="105">
        <v>0</v>
      </c>
      <c r="N565" s="105">
        <v>0</v>
      </c>
      <c r="O565" s="105">
        <v>0</v>
      </c>
      <c r="P565" s="105">
        <v>0</v>
      </c>
    </row>
    <row r="566" spans="11:16" x14ac:dyDescent="0.25">
      <c r="K566" s="105">
        <v>27131</v>
      </c>
      <c r="L566" s="105" t="s">
        <v>776</v>
      </c>
      <c r="M566" s="105">
        <v>0</v>
      </c>
      <c r="N566" s="105">
        <v>0</v>
      </c>
      <c r="O566" s="105">
        <v>0</v>
      </c>
      <c r="P566" s="105">
        <v>0</v>
      </c>
    </row>
    <row r="567" spans="11:16" x14ac:dyDescent="0.25">
      <c r="K567" s="105" t="s">
        <v>777</v>
      </c>
      <c r="L567" s="105" t="s">
        <v>778</v>
      </c>
      <c r="M567" s="105">
        <v>0</v>
      </c>
      <c r="N567" s="105">
        <v>0</v>
      </c>
      <c r="O567" s="105">
        <v>0</v>
      </c>
      <c r="P567" s="105">
        <v>0</v>
      </c>
    </row>
    <row r="568" spans="11:16" x14ac:dyDescent="0.25">
      <c r="K568" s="105" t="s">
        <v>779</v>
      </c>
      <c r="L568" s="105" t="s">
        <v>780</v>
      </c>
      <c r="M568" s="105">
        <v>0</v>
      </c>
      <c r="N568" s="105">
        <v>0</v>
      </c>
      <c r="O568" s="105">
        <v>0</v>
      </c>
      <c r="P568" s="105">
        <v>0</v>
      </c>
    </row>
    <row r="569" spans="11:16" x14ac:dyDescent="0.25">
      <c r="K569" s="105">
        <v>27331</v>
      </c>
      <c r="L569" s="105" t="s">
        <v>781</v>
      </c>
      <c r="M569" s="105">
        <v>0</v>
      </c>
      <c r="N569" s="105">
        <v>0</v>
      </c>
      <c r="O569" s="105">
        <v>0</v>
      </c>
      <c r="P569" s="105">
        <v>0</v>
      </c>
    </row>
    <row r="570" spans="11:16" x14ac:dyDescent="0.25">
      <c r="K570" s="105" t="s">
        <v>782</v>
      </c>
      <c r="L570" s="105" t="s">
        <v>783</v>
      </c>
      <c r="M570" s="105">
        <v>0</v>
      </c>
      <c r="N570" s="105">
        <v>0</v>
      </c>
      <c r="O570" s="105">
        <v>0</v>
      </c>
      <c r="P570" s="105">
        <v>0</v>
      </c>
    </row>
    <row r="571" spans="11:16" x14ac:dyDescent="0.25">
      <c r="K571" s="105" t="s">
        <v>784</v>
      </c>
      <c r="L571" s="105" t="s">
        <v>785</v>
      </c>
      <c r="M571" s="105">
        <v>0</v>
      </c>
      <c r="N571" s="105">
        <v>0</v>
      </c>
      <c r="O571" s="105">
        <v>0</v>
      </c>
      <c r="P571" s="105">
        <v>0</v>
      </c>
    </row>
    <row r="572" spans="11:16" x14ac:dyDescent="0.25">
      <c r="K572" s="105" t="s">
        <v>786</v>
      </c>
      <c r="L572" s="105" t="s">
        <v>787</v>
      </c>
      <c r="M572" s="105">
        <v>0</v>
      </c>
      <c r="N572" s="105">
        <v>0</v>
      </c>
      <c r="O572" s="105">
        <v>0</v>
      </c>
      <c r="P572" s="105">
        <v>0</v>
      </c>
    </row>
    <row r="573" spans="11:16" x14ac:dyDescent="0.25">
      <c r="K573" s="105">
        <v>27431</v>
      </c>
      <c r="L573" s="105" t="s">
        <v>788</v>
      </c>
      <c r="M573" s="105">
        <v>0</v>
      </c>
      <c r="N573" s="105">
        <v>0</v>
      </c>
      <c r="O573" s="105">
        <v>0</v>
      </c>
      <c r="P573" s="105">
        <v>0</v>
      </c>
    </row>
    <row r="574" spans="11:16" x14ac:dyDescent="0.25">
      <c r="K574" s="105" t="s">
        <v>789</v>
      </c>
      <c r="L574" s="105" t="s">
        <v>790</v>
      </c>
      <c r="M574" s="105">
        <v>0</v>
      </c>
      <c r="N574" s="105">
        <v>0</v>
      </c>
      <c r="O574" s="105">
        <v>0</v>
      </c>
      <c r="P574" s="105">
        <v>0</v>
      </c>
    </row>
    <row r="575" spans="11:16" x14ac:dyDescent="0.25">
      <c r="K575" s="105" t="s">
        <v>791</v>
      </c>
      <c r="L575" s="105" t="s">
        <v>792</v>
      </c>
      <c r="M575" s="105">
        <v>0</v>
      </c>
      <c r="N575" s="105">
        <v>0</v>
      </c>
      <c r="O575" s="105">
        <v>0</v>
      </c>
      <c r="P575" s="105">
        <v>0</v>
      </c>
    </row>
    <row r="576" spans="11:16" x14ac:dyDescent="0.25">
      <c r="K576" s="105">
        <v>27631</v>
      </c>
      <c r="L576" s="105" t="s">
        <v>793</v>
      </c>
      <c r="M576" s="105">
        <v>0</v>
      </c>
      <c r="N576" s="105">
        <v>0</v>
      </c>
      <c r="O576" s="105">
        <v>0</v>
      </c>
      <c r="P576" s="105">
        <v>0</v>
      </c>
    </row>
    <row r="577" spans="11:16" x14ac:dyDescent="0.25">
      <c r="K577" s="105" t="s">
        <v>794</v>
      </c>
      <c r="L577" s="105" t="s">
        <v>795</v>
      </c>
      <c r="M577" s="105">
        <v>0</v>
      </c>
      <c r="N577" s="105">
        <v>0</v>
      </c>
      <c r="O577" s="105">
        <v>0</v>
      </c>
      <c r="P577" s="105">
        <v>0</v>
      </c>
    </row>
    <row r="578" spans="11:16" x14ac:dyDescent="0.25">
      <c r="K578" s="105">
        <v>27632</v>
      </c>
      <c r="L578" s="105" t="s">
        <v>796</v>
      </c>
      <c r="M578" s="105">
        <v>0</v>
      </c>
      <c r="N578" s="105">
        <v>0</v>
      </c>
      <c r="O578" s="105">
        <v>0</v>
      </c>
      <c r="P578" s="105">
        <v>0</v>
      </c>
    </row>
    <row r="579" spans="11:16" x14ac:dyDescent="0.25">
      <c r="K579" s="105">
        <v>276321</v>
      </c>
      <c r="L579" s="105" t="s">
        <v>797</v>
      </c>
      <c r="M579" s="105">
        <v>0</v>
      </c>
      <c r="N579" s="105">
        <v>0</v>
      </c>
      <c r="O579" s="105">
        <v>0</v>
      </c>
      <c r="P579" s="105">
        <v>0</v>
      </c>
    </row>
    <row r="580" spans="11:16" x14ac:dyDescent="0.25">
      <c r="K580" s="105" t="s">
        <v>798</v>
      </c>
      <c r="L580" s="105" t="s">
        <v>799</v>
      </c>
      <c r="M580" s="105">
        <v>0</v>
      </c>
      <c r="N580" s="105">
        <v>0</v>
      </c>
      <c r="O580" s="105">
        <v>0</v>
      </c>
      <c r="P580" s="105">
        <v>0</v>
      </c>
    </row>
    <row r="581" spans="11:16" x14ac:dyDescent="0.25">
      <c r="K581" s="105">
        <v>27732</v>
      </c>
      <c r="L581" s="105" t="s">
        <v>800</v>
      </c>
      <c r="M581" s="105">
        <v>0</v>
      </c>
      <c r="N581" s="105">
        <v>0</v>
      </c>
      <c r="O581" s="105">
        <v>0</v>
      </c>
      <c r="P581" s="105">
        <v>0</v>
      </c>
    </row>
    <row r="582" spans="11:16" x14ac:dyDescent="0.25">
      <c r="K582" s="105">
        <v>277321</v>
      </c>
      <c r="L582" s="105" t="s">
        <v>801</v>
      </c>
      <c r="M582" s="105">
        <v>0</v>
      </c>
      <c r="N582" s="105">
        <v>0</v>
      </c>
      <c r="O582" s="105">
        <v>0</v>
      </c>
      <c r="P582" s="105">
        <v>0</v>
      </c>
    </row>
    <row r="583" spans="11:16" x14ac:dyDescent="0.25">
      <c r="K583" s="105">
        <v>27733</v>
      </c>
      <c r="L583" s="105" t="s">
        <v>802</v>
      </c>
      <c r="M583" s="105">
        <v>0</v>
      </c>
      <c r="N583" s="105">
        <v>0</v>
      </c>
      <c r="O583" s="105">
        <v>0</v>
      </c>
      <c r="P583" s="105">
        <v>0</v>
      </c>
    </row>
    <row r="584" spans="11:16" x14ac:dyDescent="0.25">
      <c r="K584" s="105" t="s">
        <v>803</v>
      </c>
      <c r="L584" s="105" t="s">
        <v>804</v>
      </c>
      <c r="M584" s="105">
        <v>0</v>
      </c>
      <c r="N584" s="105">
        <v>0</v>
      </c>
      <c r="O584" s="105">
        <v>0</v>
      </c>
      <c r="P584" s="105">
        <v>0</v>
      </c>
    </row>
    <row r="585" spans="11:16" x14ac:dyDescent="0.25">
      <c r="K585" s="105">
        <v>27736</v>
      </c>
      <c r="L585" s="105" t="s">
        <v>805</v>
      </c>
      <c r="M585" s="105">
        <v>0</v>
      </c>
      <c r="N585" s="105">
        <v>0</v>
      </c>
      <c r="O585" s="105">
        <v>0</v>
      </c>
      <c r="P585" s="105">
        <v>0</v>
      </c>
    </row>
    <row r="586" spans="11:16" x14ac:dyDescent="0.25">
      <c r="K586" s="105">
        <v>27836</v>
      </c>
      <c r="L586" s="105" t="s">
        <v>805</v>
      </c>
      <c r="M586" s="105">
        <v>0</v>
      </c>
      <c r="N586" s="105">
        <v>0</v>
      </c>
      <c r="O586" s="105">
        <v>0</v>
      </c>
      <c r="P586" s="105">
        <v>0</v>
      </c>
    </row>
    <row r="587" spans="11:16" x14ac:dyDescent="0.25">
      <c r="K587" s="105">
        <v>27141</v>
      </c>
      <c r="L587" s="105" t="s">
        <v>806</v>
      </c>
      <c r="M587" s="105">
        <v>0</v>
      </c>
      <c r="N587" s="105">
        <v>0</v>
      </c>
      <c r="O587" s="105">
        <v>0</v>
      </c>
      <c r="P587" s="105">
        <v>0</v>
      </c>
    </row>
    <row r="588" spans="11:16" x14ac:dyDescent="0.25">
      <c r="K588" s="105" t="s">
        <v>807</v>
      </c>
      <c r="L588" s="105" t="s">
        <v>808</v>
      </c>
      <c r="M588" s="105">
        <v>0</v>
      </c>
      <c r="N588" s="105">
        <v>0</v>
      </c>
      <c r="O588" s="105">
        <v>0</v>
      </c>
      <c r="P588" s="105">
        <v>0</v>
      </c>
    </row>
    <row r="589" spans="11:16" x14ac:dyDescent="0.25">
      <c r="K589" s="105" t="s">
        <v>809</v>
      </c>
      <c r="L589" s="105" t="s">
        <v>810</v>
      </c>
      <c r="M589" s="105">
        <v>0</v>
      </c>
      <c r="N589" s="105">
        <v>0</v>
      </c>
      <c r="O589" s="105">
        <v>0</v>
      </c>
      <c r="P589" s="105">
        <v>0</v>
      </c>
    </row>
    <row r="590" spans="11:16" x14ac:dyDescent="0.25">
      <c r="K590" s="105">
        <v>27341</v>
      </c>
      <c r="L590" s="105" t="s">
        <v>811</v>
      </c>
      <c r="M590" s="105">
        <v>0</v>
      </c>
      <c r="N590" s="105">
        <v>0</v>
      </c>
      <c r="O590" s="105">
        <v>0</v>
      </c>
      <c r="P590" s="105">
        <v>0</v>
      </c>
    </row>
    <row r="591" spans="11:16" x14ac:dyDescent="0.25">
      <c r="K591" s="105" t="s">
        <v>812</v>
      </c>
      <c r="L591" s="105" t="s">
        <v>813</v>
      </c>
      <c r="M591" s="105">
        <v>0</v>
      </c>
      <c r="N591" s="105">
        <v>0</v>
      </c>
      <c r="O591" s="105">
        <v>0</v>
      </c>
      <c r="P591" s="105">
        <v>0</v>
      </c>
    </row>
    <row r="592" spans="11:16" x14ac:dyDescent="0.25">
      <c r="K592" s="105" t="s">
        <v>814</v>
      </c>
      <c r="L592" s="105" t="s">
        <v>815</v>
      </c>
      <c r="M592" s="105">
        <v>0</v>
      </c>
      <c r="N592" s="105">
        <v>0</v>
      </c>
      <c r="O592" s="105">
        <v>0</v>
      </c>
      <c r="P592" s="105">
        <v>0</v>
      </c>
    </row>
    <row r="593" spans="11:16" x14ac:dyDescent="0.25">
      <c r="K593" s="105" t="s">
        <v>816</v>
      </c>
      <c r="L593" s="105" t="s">
        <v>817</v>
      </c>
      <c r="M593" s="105">
        <v>0</v>
      </c>
      <c r="N593" s="105">
        <v>0</v>
      </c>
      <c r="O593" s="105">
        <v>0</v>
      </c>
      <c r="P593" s="105">
        <v>0</v>
      </c>
    </row>
    <row r="594" spans="11:16" x14ac:dyDescent="0.25">
      <c r="K594" s="105">
        <v>27441</v>
      </c>
      <c r="L594" s="105" t="s">
        <v>818</v>
      </c>
      <c r="M594" s="105">
        <v>0</v>
      </c>
      <c r="N594" s="105">
        <v>0</v>
      </c>
      <c r="O594" s="105">
        <v>0</v>
      </c>
      <c r="P594" s="105">
        <v>0</v>
      </c>
    </row>
    <row r="595" spans="11:16" x14ac:dyDescent="0.25">
      <c r="K595" s="105">
        <v>27641</v>
      </c>
      <c r="L595" s="105" t="s">
        <v>819</v>
      </c>
      <c r="M595" s="105">
        <v>0</v>
      </c>
      <c r="N595" s="105">
        <v>0</v>
      </c>
      <c r="O595" s="105">
        <v>0</v>
      </c>
      <c r="P595" s="105">
        <v>0</v>
      </c>
    </row>
    <row r="596" spans="11:16" x14ac:dyDescent="0.25">
      <c r="K596" s="105" t="s">
        <v>820</v>
      </c>
      <c r="L596" s="105" t="s">
        <v>821</v>
      </c>
      <c r="M596" s="105">
        <v>0</v>
      </c>
      <c r="N596" s="105">
        <v>0</v>
      </c>
      <c r="O596" s="105">
        <v>0</v>
      </c>
      <c r="P596" s="105">
        <v>0</v>
      </c>
    </row>
    <row r="597" spans="11:16" x14ac:dyDescent="0.25">
      <c r="K597" s="105">
        <v>27642</v>
      </c>
      <c r="L597" s="105" t="s">
        <v>822</v>
      </c>
      <c r="M597" s="105">
        <v>0</v>
      </c>
      <c r="N597" s="105">
        <v>0</v>
      </c>
      <c r="O597" s="105">
        <v>0</v>
      </c>
      <c r="P597" s="105">
        <v>0</v>
      </c>
    </row>
    <row r="598" spans="11:16" x14ac:dyDescent="0.25">
      <c r="K598" s="105">
        <v>276421</v>
      </c>
      <c r="L598" s="105" t="s">
        <v>823</v>
      </c>
      <c r="M598" s="105">
        <v>0</v>
      </c>
      <c r="N598" s="105">
        <v>0</v>
      </c>
      <c r="O598" s="105">
        <v>0</v>
      </c>
      <c r="P598" s="105">
        <v>0</v>
      </c>
    </row>
    <row r="599" spans="11:16" x14ac:dyDescent="0.25">
      <c r="K599" s="105" t="s">
        <v>824</v>
      </c>
      <c r="L599" s="105" t="s">
        <v>825</v>
      </c>
      <c r="M599" s="105">
        <v>0</v>
      </c>
      <c r="N599" s="105">
        <v>0</v>
      </c>
      <c r="O599" s="105">
        <v>0</v>
      </c>
      <c r="P599" s="105">
        <v>0</v>
      </c>
    </row>
    <row r="600" spans="11:16" x14ac:dyDescent="0.25">
      <c r="K600" s="105">
        <v>27742</v>
      </c>
      <c r="L600" s="105" t="s">
        <v>826</v>
      </c>
      <c r="M600" s="105">
        <v>0</v>
      </c>
      <c r="N600" s="105">
        <v>0</v>
      </c>
      <c r="O600" s="105">
        <v>0</v>
      </c>
      <c r="P600" s="105">
        <v>0</v>
      </c>
    </row>
    <row r="601" spans="11:16" x14ac:dyDescent="0.25">
      <c r="K601" s="105">
        <v>27743</v>
      </c>
      <c r="L601" s="105" t="s">
        <v>826</v>
      </c>
      <c r="M601" s="105">
        <v>0</v>
      </c>
      <c r="N601" s="105">
        <v>0</v>
      </c>
      <c r="O601" s="105">
        <v>0</v>
      </c>
      <c r="P601" s="105">
        <v>0</v>
      </c>
    </row>
    <row r="602" spans="11:16" x14ac:dyDescent="0.25">
      <c r="K602" s="105" t="s">
        <v>827</v>
      </c>
      <c r="L602" s="105" t="s">
        <v>828</v>
      </c>
      <c r="M602" s="105">
        <v>0</v>
      </c>
      <c r="N602" s="105">
        <v>0</v>
      </c>
      <c r="O602" s="105">
        <v>0</v>
      </c>
      <c r="P602" s="105">
        <v>0</v>
      </c>
    </row>
    <row r="603" spans="11:16" x14ac:dyDescent="0.25">
      <c r="K603" s="105">
        <v>26713</v>
      </c>
      <c r="L603" s="105" t="s">
        <v>829</v>
      </c>
      <c r="M603" s="105">
        <v>0</v>
      </c>
      <c r="N603" s="105">
        <v>0</v>
      </c>
      <c r="O603" s="105">
        <v>0</v>
      </c>
      <c r="P603" s="105">
        <v>0</v>
      </c>
    </row>
    <row r="604" spans="11:16" x14ac:dyDescent="0.25">
      <c r="K604" s="105">
        <v>26715</v>
      </c>
      <c r="L604" s="105" t="s">
        <v>830</v>
      </c>
      <c r="M604" s="105">
        <v>0</v>
      </c>
      <c r="N604" s="105">
        <v>0</v>
      </c>
      <c r="O604" s="105">
        <v>0</v>
      </c>
      <c r="P604" s="105">
        <v>0</v>
      </c>
    </row>
    <row r="605" spans="11:16" x14ac:dyDescent="0.25">
      <c r="K605" s="105">
        <v>26725</v>
      </c>
      <c r="L605" s="105" t="s">
        <v>453</v>
      </c>
      <c r="M605" s="105">
        <v>0</v>
      </c>
      <c r="N605" s="105">
        <v>0</v>
      </c>
      <c r="O605" s="105">
        <v>0</v>
      </c>
      <c r="P605" s="105">
        <v>0</v>
      </c>
    </row>
    <row r="606" spans="11:16" x14ac:dyDescent="0.25">
      <c r="K606" s="105">
        <v>26331</v>
      </c>
      <c r="L606" s="105" t="s">
        <v>831</v>
      </c>
      <c r="M606" s="105">
        <v>0</v>
      </c>
      <c r="N606" s="105">
        <v>0</v>
      </c>
      <c r="O606" s="105">
        <v>0</v>
      </c>
      <c r="P606" s="105">
        <v>0</v>
      </c>
    </row>
    <row r="607" spans="11:16" x14ac:dyDescent="0.25">
      <c r="K607" s="105" t="s">
        <v>832</v>
      </c>
      <c r="L607" s="105" t="s">
        <v>833</v>
      </c>
      <c r="M607" s="105">
        <v>0</v>
      </c>
      <c r="N607" s="105">
        <v>0</v>
      </c>
      <c r="O607" s="105">
        <v>0</v>
      </c>
      <c r="P607" s="105">
        <v>0</v>
      </c>
    </row>
    <row r="608" spans="11:16" x14ac:dyDescent="0.25">
      <c r="K608" s="105">
        <v>26732</v>
      </c>
      <c r="L608" s="105" t="s">
        <v>834</v>
      </c>
      <c r="M608" s="105">
        <v>0</v>
      </c>
      <c r="N608" s="105">
        <v>0</v>
      </c>
      <c r="O608" s="105">
        <v>0</v>
      </c>
      <c r="P608" s="105">
        <v>0</v>
      </c>
    </row>
    <row r="609" spans="11:16" x14ac:dyDescent="0.25">
      <c r="K609" s="105">
        <v>26735</v>
      </c>
      <c r="L609" s="105" t="s">
        <v>478</v>
      </c>
      <c r="M609" s="105">
        <v>0</v>
      </c>
      <c r="N609" s="105">
        <v>0</v>
      </c>
      <c r="O609" s="105">
        <v>0</v>
      </c>
      <c r="P609" s="105">
        <v>0</v>
      </c>
    </row>
    <row r="610" spans="11:16" x14ac:dyDescent="0.25">
      <c r="K610" s="105" t="s">
        <v>835</v>
      </c>
      <c r="L610" s="105" t="s">
        <v>836</v>
      </c>
      <c r="M610" s="105">
        <v>0</v>
      </c>
      <c r="N610" s="105">
        <v>0</v>
      </c>
      <c r="O610" s="105">
        <v>0</v>
      </c>
      <c r="P610" s="105">
        <v>0</v>
      </c>
    </row>
    <row r="611" spans="11:16" x14ac:dyDescent="0.25">
      <c r="K611" s="105">
        <v>23111</v>
      </c>
      <c r="L611" s="105" t="s">
        <v>837</v>
      </c>
      <c r="M611" s="105">
        <v>0</v>
      </c>
      <c r="N611" s="105">
        <v>0</v>
      </c>
      <c r="O611" s="105">
        <v>0</v>
      </c>
      <c r="P611" s="105">
        <v>0</v>
      </c>
    </row>
    <row r="612" spans="11:16" x14ac:dyDescent="0.25">
      <c r="K612" s="105">
        <v>23152</v>
      </c>
      <c r="L612" s="105" t="s">
        <v>838</v>
      </c>
      <c r="M612" s="105">
        <v>0</v>
      </c>
      <c r="N612" s="105">
        <v>0</v>
      </c>
      <c r="O612" s="105">
        <v>0</v>
      </c>
      <c r="P612" s="105">
        <v>0</v>
      </c>
    </row>
    <row r="613" spans="11:16" x14ac:dyDescent="0.25">
      <c r="K613" s="105">
        <v>2010</v>
      </c>
      <c r="L613" s="105" t="s">
        <v>839</v>
      </c>
      <c r="M613" s="105">
        <v>0</v>
      </c>
      <c r="N613" s="105">
        <v>0</v>
      </c>
      <c r="O613" s="105">
        <v>0</v>
      </c>
      <c r="P613" s="105">
        <v>0</v>
      </c>
    </row>
    <row r="614" spans="11:16" x14ac:dyDescent="0.25">
      <c r="K614" s="105">
        <v>2012</v>
      </c>
      <c r="L614" s="105" t="s">
        <v>840</v>
      </c>
      <c r="M614" s="105">
        <v>0</v>
      </c>
      <c r="N614" s="105">
        <v>0</v>
      </c>
      <c r="O614" s="105">
        <v>0</v>
      </c>
      <c r="P614" s="105">
        <v>0</v>
      </c>
    </row>
    <row r="615" spans="11:16" x14ac:dyDescent="0.25">
      <c r="K615" s="105">
        <v>21603</v>
      </c>
      <c r="L615" s="105" t="s">
        <v>841</v>
      </c>
      <c r="M615" s="105">
        <v>0</v>
      </c>
      <c r="N615" s="105">
        <v>0</v>
      </c>
      <c r="O615" s="105">
        <v>0</v>
      </c>
      <c r="P615" s="105">
        <v>0</v>
      </c>
    </row>
    <row r="616" spans="11:16" x14ac:dyDescent="0.25">
      <c r="K616" s="105" t="s">
        <v>842</v>
      </c>
      <c r="L616" s="105" t="s">
        <v>546</v>
      </c>
      <c r="M616" s="105">
        <v>0</v>
      </c>
      <c r="N616" s="105">
        <v>0</v>
      </c>
      <c r="O616" s="105">
        <v>0</v>
      </c>
      <c r="P616" s="105">
        <v>0</v>
      </c>
    </row>
    <row r="617" spans="11:16" x14ac:dyDescent="0.25">
      <c r="K617" s="105">
        <v>2001</v>
      </c>
      <c r="L617" s="105" t="s">
        <v>843</v>
      </c>
      <c r="M617" s="105">
        <v>0</v>
      </c>
      <c r="N617" s="105">
        <v>0</v>
      </c>
      <c r="O617" s="105">
        <v>0</v>
      </c>
      <c r="P617" s="105">
        <v>0</v>
      </c>
    </row>
    <row r="618" spans="11:16" x14ac:dyDescent="0.25">
      <c r="K618" s="105" t="s">
        <v>844</v>
      </c>
      <c r="L618" s="105" t="s">
        <v>845</v>
      </c>
      <c r="M618" s="105">
        <v>0</v>
      </c>
      <c r="N618" s="105">
        <v>0</v>
      </c>
      <c r="O618" s="105">
        <v>0</v>
      </c>
      <c r="P618" s="105">
        <v>0</v>
      </c>
    </row>
    <row r="619" spans="11:16" x14ac:dyDescent="0.25">
      <c r="K619" s="105" t="s">
        <v>846</v>
      </c>
      <c r="L619" s="105" t="s">
        <v>550</v>
      </c>
      <c r="M619" s="105">
        <v>0</v>
      </c>
      <c r="N619" s="105">
        <v>0</v>
      </c>
      <c r="O619" s="105">
        <v>0</v>
      </c>
      <c r="P619" s="105">
        <v>0</v>
      </c>
    </row>
    <row r="620" spans="11:16" x14ac:dyDescent="0.25">
      <c r="K620" s="105">
        <v>22622</v>
      </c>
      <c r="L620" s="105" t="s">
        <v>847</v>
      </c>
      <c r="M620" s="105">
        <v>0</v>
      </c>
      <c r="N620" s="105">
        <v>0</v>
      </c>
      <c r="O620" s="105">
        <v>0</v>
      </c>
      <c r="P620" s="105">
        <v>0</v>
      </c>
    </row>
    <row r="621" spans="11:16" x14ac:dyDescent="0.25">
      <c r="K621" s="105">
        <v>22113</v>
      </c>
      <c r="L621" s="105" t="s">
        <v>587</v>
      </c>
      <c r="M621" s="105">
        <v>0</v>
      </c>
      <c r="N621" s="105">
        <v>0</v>
      </c>
      <c r="O621" s="105">
        <v>0</v>
      </c>
      <c r="P621" s="105">
        <v>0</v>
      </c>
    </row>
    <row r="622" spans="11:16" x14ac:dyDescent="0.25">
      <c r="K622" s="105">
        <v>22632</v>
      </c>
      <c r="L622" s="105" t="s">
        <v>584</v>
      </c>
      <c r="M622" s="105">
        <v>0</v>
      </c>
      <c r="N622" s="105">
        <v>0</v>
      </c>
      <c r="O622" s="105">
        <v>0</v>
      </c>
      <c r="P622" s="105">
        <v>0</v>
      </c>
    </row>
    <row r="623" spans="11:16" x14ac:dyDescent="0.25">
      <c r="K623" s="105">
        <v>24828</v>
      </c>
      <c r="L623" s="105" t="s">
        <v>848</v>
      </c>
      <c r="M623" s="105">
        <v>0</v>
      </c>
      <c r="N623" s="105">
        <v>0</v>
      </c>
      <c r="O623" s="105">
        <v>0</v>
      </c>
      <c r="P623" s="105">
        <v>0</v>
      </c>
    </row>
    <row r="624" spans="11:16" x14ac:dyDescent="0.25">
      <c r="K624" s="105">
        <v>27735</v>
      </c>
      <c r="L624" s="105" t="s">
        <v>849</v>
      </c>
      <c r="M624" s="105">
        <v>0</v>
      </c>
      <c r="N624" s="105">
        <v>0</v>
      </c>
      <c r="O624" s="105">
        <v>0</v>
      </c>
      <c r="P624" s="105">
        <v>0</v>
      </c>
    </row>
    <row r="625" spans="11:16" x14ac:dyDescent="0.25">
      <c r="K625" s="105">
        <v>105521</v>
      </c>
      <c r="L625" s="105" t="s">
        <v>850</v>
      </c>
      <c r="M625" s="105">
        <v>0</v>
      </c>
      <c r="N625" s="105">
        <v>0</v>
      </c>
      <c r="O625" s="105">
        <v>0</v>
      </c>
      <c r="P625" s="105">
        <v>0</v>
      </c>
    </row>
    <row r="626" spans="11:16" x14ac:dyDescent="0.25">
      <c r="K626" s="105" t="s">
        <v>851</v>
      </c>
      <c r="L626" s="105" t="s">
        <v>852</v>
      </c>
      <c r="M626" s="105">
        <v>0</v>
      </c>
      <c r="N626" s="105">
        <v>0</v>
      </c>
      <c r="O626" s="105">
        <v>0</v>
      </c>
      <c r="P626" s="105">
        <v>0</v>
      </c>
    </row>
    <row r="627" spans="11:16" x14ac:dyDescent="0.25">
      <c r="K627" s="105">
        <v>7006</v>
      </c>
      <c r="L627" s="105" t="s">
        <v>853</v>
      </c>
      <c r="M627" s="105">
        <v>0</v>
      </c>
      <c r="N627" s="105">
        <v>0</v>
      </c>
      <c r="O627" s="105">
        <v>0</v>
      </c>
      <c r="P627" s="105">
        <v>0</v>
      </c>
    </row>
    <row r="628" spans="11:16" x14ac:dyDescent="0.25">
      <c r="K628" s="105">
        <v>28829</v>
      </c>
      <c r="L628" s="105" t="s">
        <v>854</v>
      </c>
      <c r="M628" s="105">
        <v>0</v>
      </c>
      <c r="N628" s="105">
        <v>0</v>
      </c>
      <c r="O628" s="105">
        <v>0</v>
      </c>
      <c r="P628" s="105">
        <v>0</v>
      </c>
    </row>
    <row r="629" spans="11:16" x14ac:dyDescent="0.25">
      <c r="K629" s="105">
        <v>28838</v>
      </c>
      <c r="L629" s="105" t="s">
        <v>855</v>
      </c>
      <c r="M629" s="105">
        <v>0</v>
      </c>
      <c r="N629" s="105">
        <v>0</v>
      </c>
      <c r="O629" s="105">
        <v>0</v>
      </c>
      <c r="P629" s="105">
        <v>0</v>
      </c>
    </row>
    <row r="630" spans="11:16" x14ac:dyDescent="0.25">
      <c r="K630" s="105">
        <v>28839</v>
      </c>
      <c r="L630" s="105" t="s">
        <v>855</v>
      </c>
      <c r="M630" s="105">
        <v>0</v>
      </c>
      <c r="N630" s="105">
        <v>0</v>
      </c>
      <c r="O630" s="105">
        <v>0</v>
      </c>
      <c r="P630" s="105">
        <v>0</v>
      </c>
    </row>
    <row r="631" spans="11:16" x14ac:dyDescent="0.25">
      <c r="K631" s="105">
        <v>28868</v>
      </c>
      <c r="L631" s="105" t="s">
        <v>856</v>
      </c>
      <c r="M631" s="105">
        <v>0</v>
      </c>
      <c r="N631" s="105">
        <v>0</v>
      </c>
      <c r="O631" s="105">
        <v>0</v>
      </c>
      <c r="P631" s="105">
        <v>0</v>
      </c>
    </row>
    <row r="632" spans="11:16" x14ac:dyDescent="0.25">
      <c r="K632" s="105">
        <v>28869</v>
      </c>
      <c r="L632" s="105" t="s">
        <v>856</v>
      </c>
      <c r="M632" s="105">
        <v>0</v>
      </c>
      <c r="N632" s="105">
        <v>0</v>
      </c>
      <c r="O632" s="105">
        <v>0</v>
      </c>
      <c r="P632" s="105">
        <v>0</v>
      </c>
    </row>
    <row r="633" spans="11:16" x14ac:dyDescent="0.25">
      <c r="K633" s="105">
        <v>28969</v>
      </c>
      <c r="L633" s="105" t="s">
        <v>857</v>
      </c>
      <c r="M633" s="105">
        <v>0</v>
      </c>
      <c r="N633" s="105">
        <v>0</v>
      </c>
      <c r="O633" s="105">
        <v>0</v>
      </c>
      <c r="P633" s="105">
        <v>0</v>
      </c>
    </row>
    <row r="634" spans="11:16" x14ac:dyDescent="0.25">
      <c r="K634" s="105">
        <v>28848</v>
      </c>
      <c r="L634" s="105" t="s">
        <v>858</v>
      </c>
      <c r="M634" s="105">
        <v>0</v>
      </c>
      <c r="N634" s="105">
        <v>0</v>
      </c>
      <c r="O634" s="105">
        <v>0</v>
      </c>
      <c r="P634" s="105">
        <v>0</v>
      </c>
    </row>
    <row r="635" spans="11:16" x14ac:dyDescent="0.25">
      <c r="K635" s="105">
        <v>28858</v>
      </c>
      <c r="L635" s="105" t="s">
        <v>859</v>
      </c>
      <c r="M635" s="105">
        <v>0</v>
      </c>
      <c r="N635" s="105">
        <v>0</v>
      </c>
      <c r="O635" s="105">
        <v>0</v>
      </c>
      <c r="P635" s="105">
        <v>0</v>
      </c>
    </row>
    <row r="636" spans="11:16" x14ac:dyDescent="0.25">
      <c r="K636" s="105">
        <v>28859</v>
      </c>
      <c r="L636" s="105" t="s">
        <v>859</v>
      </c>
      <c r="M636" s="105">
        <v>0</v>
      </c>
      <c r="N636" s="105">
        <v>0</v>
      </c>
      <c r="O636" s="105">
        <v>0</v>
      </c>
      <c r="P636" s="105">
        <v>0</v>
      </c>
    </row>
    <row r="637" spans="11:16" x14ac:dyDescent="0.25">
      <c r="K637" s="105">
        <v>29918</v>
      </c>
      <c r="L637" s="105" t="s">
        <v>860</v>
      </c>
      <c r="M637" s="105">
        <v>0</v>
      </c>
      <c r="N637" s="105">
        <v>0</v>
      </c>
      <c r="O637" s="105">
        <v>0</v>
      </c>
      <c r="P637" s="105">
        <v>0</v>
      </c>
    </row>
    <row r="638" spans="11:16" x14ac:dyDescent="0.25">
      <c r="K638" s="105">
        <v>29919</v>
      </c>
      <c r="L638" s="105" t="s">
        <v>860</v>
      </c>
      <c r="M638" s="105">
        <v>0</v>
      </c>
      <c r="N638" s="105">
        <v>0</v>
      </c>
      <c r="O638" s="105">
        <v>0</v>
      </c>
      <c r="P638" s="105">
        <v>0</v>
      </c>
    </row>
    <row r="639" spans="11:16" x14ac:dyDescent="0.25">
      <c r="K639" s="105">
        <v>29968</v>
      </c>
      <c r="L639" s="105" t="s">
        <v>861</v>
      </c>
      <c r="M639" s="105">
        <v>0</v>
      </c>
      <c r="N639" s="105">
        <v>0</v>
      </c>
      <c r="O639" s="105">
        <v>0</v>
      </c>
      <c r="P639" s="105">
        <v>0</v>
      </c>
    </row>
    <row r="640" spans="11:16" x14ac:dyDescent="0.25">
      <c r="K640" s="105">
        <v>29969</v>
      </c>
      <c r="L640" s="105" t="s">
        <v>861</v>
      </c>
      <c r="M640" s="105">
        <v>0</v>
      </c>
      <c r="N640" s="105">
        <v>0</v>
      </c>
      <c r="O640" s="105">
        <v>0</v>
      </c>
      <c r="P640" s="105">
        <v>0</v>
      </c>
    </row>
    <row r="641" spans="11:16" x14ac:dyDescent="0.25">
      <c r="K641" s="105">
        <v>29748</v>
      </c>
      <c r="L641" s="105" t="s">
        <v>862</v>
      </c>
      <c r="M641" s="105">
        <v>0</v>
      </c>
      <c r="N641" s="105">
        <v>0</v>
      </c>
      <c r="O641" s="105">
        <v>0</v>
      </c>
      <c r="P641" s="105">
        <v>0</v>
      </c>
    </row>
    <row r="642" spans="11:16" x14ac:dyDescent="0.25">
      <c r="K642" s="105">
        <v>29948</v>
      </c>
      <c r="L642" s="105" t="s">
        <v>863</v>
      </c>
      <c r="M642" s="105">
        <v>0</v>
      </c>
      <c r="N642" s="105">
        <v>0</v>
      </c>
      <c r="O642" s="105">
        <v>0</v>
      </c>
      <c r="P642" s="105">
        <v>0</v>
      </c>
    </row>
    <row r="643" spans="11:16" x14ac:dyDescent="0.25">
      <c r="K643" s="105">
        <v>29949</v>
      </c>
      <c r="L643" s="105" t="s">
        <v>863</v>
      </c>
      <c r="M643" s="105">
        <v>0</v>
      </c>
      <c r="N643" s="105">
        <v>0</v>
      </c>
      <c r="O643" s="105">
        <v>0</v>
      </c>
      <c r="P643" s="105">
        <v>0</v>
      </c>
    </row>
    <row r="644" spans="11:16" x14ac:dyDescent="0.25">
      <c r="K644" s="105">
        <v>25819</v>
      </c>
      <c r="L644" s="105" t="s">
        <v>864</v>
      </c>
      <c r="M644" s="105">
        <v>0</v>
      </c>
      <c r="N644" s="105">
        <v>0</v>
      </c>
      <c r="O644" s="105">
        <v>0</v>
      </c>
      <c r="P644" s="105">
        <v>0</v>
      </c>
    </row>
    <row r="645" spans="11:16" x14ac:dyDescent="0.25">
      <c r="K645" s="105">
        <v>25828</v>
      </c>
      <c r="L645" s="105" t="s">
        <v>348</v>
      </c>
      <c r="M645" s="105">
        <v>0</v>
      </c>
      <c r="N645" s="105">
        <v>0</v>
      </c>
      <c r="O645" s="105">
        <v>0</v>
      </c>
      <c r="P645" s="105">
        <v>0</v>
      </c>
    </row>
    <row r="646" spans="11:16" x14ac:dyDescent="0.25">
      <c r="K646" s="105">
        <v>25839</v>
      </c>
      <c r="L646" s="105" t="s">
        <v>865</v>
      </c>
      <c r="M646" s="105">
        <v>0</v>
      </c>
      <c r="N646" s="105">
        <v>0</v>
      </c>
      <c r="O646" s="105">
        <v>0</v>
      </c>
      <c r="P646" s="105">
        <v>0</v>
      </c>
    </row>
    <row r="647" spans="11:16" x14ac:dyDescent="0.25">
      <c r="K647" s="105">
        <v>27705</v>
      </c>
      <c r="L647" s="105" t="s">
        <v>866</v>
      </c>
      <c r="M647" s="105">
        <v>0</v>
      </c>
      <c r="N647" s="105">
        <v>0</v>
      </c>
      <c r="O647" s="105">
        <v>0</v>
      </c>
      <c r="P647" s="105">
        <v>0</v>
      </c>
    </row>
    <row r="648" spans="11:16" x14ac:dyDescent="0.25">
      <c r="K648" s="105">
        <v>27818</v>
      </c>
      <c r="L648" s="105" t="s">
        <v>867</v>
      </c>
      <c r="M648" s="105">
        <v>0</v>
      </c>
      <c r="N648" s="105">
        <v>0</v>
      </c>
      <c r="O648" s="105">
        <v>0</v>
      </c>
      <c r="P648" s="105">
        <v>0</v>
      </c>
    </row>
    <row r="649" spans="11:16" x14ac:dyDescent="0.25">
      <c r="K649" s="105">
        <v>27839</v>
      </c>
      <c r="L649" s="105" t="s">
        <v>868</v>
      </c>
      <c r="M649" s="105">
        <v>0</v>
      </c>
      <c r="N649" s="105">
        <v>0</v>
      </c>
      <c r="O649" s="105">
        <v>0</v>
      </c>
      <c r="P649" s="105">
        <v>0</v>
      </c>
    </row>
    <row r="650" spans="11:16" x14ac:dyDescent="0.25">
      <c r="K650" s="105">
        <v>27868</v>
      </c>
      <c r="L650" s="105" t="s">
        <v>869</v>
      </c>
      <c r="M650" s="105">
        <v>0</v>
      </c>
      <c r="N650" s="105">
        <v>0</v>
      </c>
      <c r="O650" s="105">
        <v>0</v>
      </c>
      <c r="P650" s="105">
        <v>0</v>
      </c>
    </row>
    <row r="651" spans="11:16" x14ac:dyDescent="0.25">
      <c r="K651" s="105">
        <v>27849</v>
      </c>
      <c r="L651" s="105" t="s">
        <v>870</v>
      </c>
      <c r="M651" s="105">
        <v>0</v>
      </c>
      <c r="N651" s="105">
        <v>0</v>
      </c>
      <c r="O651" s="105">
        <v>0</v>
      </c>
      <c r="P651" s="105">
        <v>0</v>
      </c>
    </row>
    <row r="652" spans="11:16" x14ac:dyDescent="0.25">
      <c r="K652" s="105">
        <v>27858</v>
      </c>
      <c r="L652" s="105" t="s">
        <v>871</v>
      </c>
      <c r="M652" s="105">
        <v>0</v>
      </c>
      <c r="N652" s="105">
        <v>0</v>
      </c>
      <c r="O652" s="105">
        <v>0</v>
      </c>
      <c r="P652" s="105">
        <v>0</v>
      </c>
    </row>
    <row r="653" spans="11:16" x14ac:dyDescent="0.25">
      <c r="K653" s="105">
        <v>27859</v>
      </c>
      <c r="L653" s="105" t="s">
        <v>871</v>
      </c>
      <c r="M653" s="105">
        <v>0</v>
      </c>
      <c r="N653" s="105">
        <v>0</v>
      </c>
      <c r="O653" s="105">
        <v>0</v>
      </c>
      <c r="P653" s="105">
        <v>0</v>
      </c>
    </row>
    <row r="654" spans="11:16" x14ac:dyDescent="0.25">
      <c r="K654" s="105">
        <v>2312</v>
      </c>
      <c r="L654" s="105" t="s">
        <v>872</v>
      </c>
      <c r="M654" s="105">
        <v>0</v>
      </c>
      <c r="N654" s="105">
        <v>0</v>
      </c>
      <c r="O654" s="105">
        <v>0</v>
      </c>
      <c r="P654" s="105">
        <v>0</v>
      </c>
    </row>
    <row r="655" spans="11:16" x14ac:dyDescent="0.25">
      <c r="K655" s="105">
        <v>21723</v>
      </c>
      <c r="L655" s="105" t="s">
        <v>845</v>
      </c>
      <c r="M655" s="105">
        <v>0</v>
      </c>
      <c r="N655" s="105">
        <v>0</v>
      </c>
      <c r="O655" s="105">
        <v>0</v>
      </c>
      <c r="P655" s="105">
        <v>0</v>
      </c>
    </row>
    <row r="656" spans="11:16" x14ac:dyDescent="0.25">
      <c r="K656" s="105">
        <v>22704</v>
      </c>
      <c r="L656" s="105" t="s">
        <v>873</v>
      </c>
      <c r="M656" s="105">
        <v>0</v>
      </c>
      <c r="N656" s="105">
        <v>0</v>
      </c>
      <c r="O656" s="105">
        <v>0</v>
      </c>
      <c r="P656" s="105">
        <v>0</v>
      </c>
    </row>
    <row r="657" spans="11:16" x14ac:dyDescent="0.25">
      <c r="K657" s="105">
        <v>22713</v>
      </c>
      <c r="L657" s="105" t="s">
        <v>567</v>
      </c>
      <c r="M657" s="105">
        <v>0</v>
      </c>
      <c r="N657" s="105">
        <v>0</v>
      </c>
      <c r="O657" s="105">
        <v>0</v>
      </c>
      <c r="P657" s="105">
        <v>0</v>
      </c>
    </row>
    <row r="658" spans="11:16" x14ac:dyDescent="0.25">
      <c r="K658" s="105">
        <v>22723</v>
      </c>
      <c r="L658" s="105" t="s">
        <v>847</v>
      </c>
      <c r="M658" s="105">
        <v>0</v>
      </c>
      <c r="N658" s="105">
        <v>0</v>
      </c>
      <c r="O658" s="105">
        <v>0</v>
      </c>
      <c r="P658" s="105">
        <v>0</v>
      </c>
    </row>
    <row r="659" spans="11:16" x14ac:dyDescent="0.25">
      <c r="K659" s="105">
        <v>24819</v>
      </c>
      <c r="L659" s="105" t="s">
        <v>874</v>
      </c>
      <c r="M659" s="105">
        <v>0</v>
      </c>
      <c r="N659" s="105">
        <v>0</v>
      </c>
      <c r="O659" s="105">
        <v>0</v>
      </c>
      <c r="P659" s="105">
        <v>0</v>
      </c>
    </row>
    <row r="660" spans="11:16" x14ac:dyDescent="0.25">
      <c r="K660" s="105">
        <v>24848</v>
      </c>
      <c r="L660" s="105" t="s">
        <v>875</v>
      </c>
      <c r="M660" s="105">
        <v>0</v>
      </c>
      <c r="N660" s="105">
        <v>0</v>
      </c>
      <c r="O660" s="105">
        <v>0</v>
      </c>
      <c r="P660" s="105">
        <v>0</v>
      </c>
    </row>
    <row r="661" spans="11:16" x14ac:dyDescent="0.25">
      <c r="K661" s="105">
        <v>24849</v>
      </c>
      <c r="L661" s="105" t="s">
        <v>875</v>
      </c>
      <c r="M661" s="105">
        <v>0</v>
      </c>
      <c r="N661" s="105">
        <v>0</v>
      </c>
      <c r="O661" s="105">
        <v>0</v>
      </c>
      <c r="P661" s="105">
        <v>0</v>
      </c>
    </row>
    <row r="662" spans="11:16" x14ac:dyDescent="0.25">
      <c r="K662" s="105">
        <v>24745</v>
      </c>
      <c r="L662" s="105" t="s">
        <v>876</v>
      </c>
      <c r="M662" s="105">
        <v>0</v>
      </c>
      <c r="N662" s="105">
        <v>0</v>
      </c>
      <c r="O662" s="105">
        <v>0</v>
      </c>
      <c r="P662" s="105">
        <v>0</v>
      </c>
    </row>
    <row r="663" spans="11:16" x14ac:dyDescent="0.25">
      <c r="K663" s="105">
        <v>28959</v>
      </c>
      <c r="L663" s="105" t="s">
        <v>877</v>
      </c>
      <c r="M663" s="105">
        <v>0</v>
      </c>
      <c r="N663" s="105">
        <v>0</v>
      </c>
      <c r="O663" s="105">
        <v>0</v>
      </c>
      <c r="P663" s="105">
        <v>0</v>
      </c>
    </row>
    <row r="664" spans="11:16" x14ac:dyDescent="0.25">
      <c r="K664" s="105">
        <v>29725</v>
      </c>
      <c r="L664" s="105" t="s">
        <v>878</v>
      </c>
      <c r="M664" s="105">
        <v>0</v>
      </c>
      <c r="N664" s="105">
        <v>0</v>
      </c>
      <c r="O664" s="105">
        <v>0</v>
      </c>
      <c r="P664" s="105">
        <v>0</v>
      </c>
    </row>
    <row r="665" spans="11:16" x14ac:dyDescent="0.25">
      <c r="K665" s="105">
        <v>29727</v>
      </c>
      <c r="L665" s="105" t="s">
        <v>879</v>
      </c>
      <c r="M665" s="105">
        <v>0</v>
      </c>
      <c r="N665" s="105">
        <v>0</v>
      </c>
      <c r="O665" s="105">
        <v>0</v>
      </c>
      <c r="P665" s="105">
        <v>0</v>
      </c>
    </row>
    <row r="666" spans="11:16" x14ac:dyDescent="0.25">
      <c r="K666" s="105">
        <v>29848</v>
      </c>
      <c r="L666" s="105" t="s">
        <v>880</v>
      </c>
      <c r="M666" s="105">
        <v>0</v>
      </c>
      <c r="N666" s="105">
        <v>0</v>
      </c>
      <c r="O666" s="105">
        <v>0</v>
      </c>
      <c r="P666" s="105">
        <v>0</v>
      </c>
    </row>
    <row r="667" spans="11:16" x14ac:dyDescent="0.25">
      <c r="K667" s="105">
        <v>27838</v>
      </c>
      <c r="L667" s="105" t="s">
        <v>868</v>
      </c>
      <c r="M667" s="105">
        <v>0</v>
      </c>
      <c r="N667" s="105">
        <v>0</v>
      </c>
      <c r="O667" s="105">
        <v>0</v>
      </c>
      <c r="P667" s="105">
        <v>0</v>
      </c>
    </row>
    <row r="668" spans="11:16" x14ac:dyDescent="0.25">
      <c r="K668" s="105" t="s">
        <v>881</v>
      </c>
      <c r="L668" s="105" t="s">
        <v>869</v>
      </c>
      <c r="M668" s="105">
        <v>0</v>
      </c>
      <c r="N668" s="105">
        <v>0</v>
      </c>
      <c r="O668" s="105">
        <v>0</v>
      </c>
      <c r="P668" s="105">
        <v>0</v>
      </c>
    </row>
    <row r="669" spans="11:16" x14ac:dyDescent="0.25">
      <c r="K669" s="105">
        <v>27848</v>
      </c>
      <c r="L669" s="105" t="s">
        <v>870</v>
      </c>
      <c r="M669" s="105">
        <v>0</v>
      </c>
      <c r="N669" s="105">
        <v>0</v>
      </c>
      <c r="O669" s="105">
        <v>0</v>
      </c>
      <c r="P669" s="105">
        <v>0</v>
      </c>
    </row>
    <row r="670" spans="11:16" x14ac:dyDescent="0.25">
      <c r="K670" s="105">
        <v>27737</v>
      </c>
      <c r="L670" s="105" t="s">
        <v>882</v>
      </c>
      <c r="M670" s="105">
        <v>0</v>
      </c>
      <c r="N670" s="105">
        <v>0</v>
      </c>
      <c r="O670" s="105">
        <v>0</v>
      </c>
      <c r="P670" s="105">
        <v>0</v>
      </c>
    </row>
    <row r="671" spans="11:16" x14ac:dyDescent="0.25">
      <c r="K671" s="105">
        <v>24869</v>
      </c>
      <c r="L671" s="105" t="s">
        <v>883</v>
      </c>
      <c r="M671" s="105">
        <v>0</v>
      </c>
      <c r="N671" s="105">
        <v>0</v>
      </c>
      <c r="O671" s="105">
        <v>0</v>
      </c>
      <c r="P671" s="105">
        <v>0</v>
      </c>
    </row>
    <row r="672" spans="11:16" x14ac:dyDescent="0.25">
      <c r="K672" s="105">
        <v>27745</v>
      </c>
      <c r="L672" s="105" t="s">
        <v>884</v>
      </c>
      <c r="M672" s="105">
        <v>0</v>
      </c>
      <c r="N672" s="105">
        <v>0</v>
      </c>
      <c r="O672" s="105">
        <v>0</v>
      </c>
      <c r="P672" s="105">
        <v>0</v>
      </c>
    </row>
    <row r="673" spans="11:16" x14ac:dyDescent="0.25">
      <c r="K673" s="105">
        <v>51522</v>
      </c>
      <c r="L673" s="105" t="s">
        <v>885</v>
      </c>
      <c r="M673" s="105">
        <v>0</v>
      </c>
      <c r="N673" s="105">
        <v>0</v>
      </c>
      <c r="O673" s="105">
        <v>0</v>
      </c>
      <c r="P673" s="105">
        <v>0</v>
      </c>
    </row>
    <row r="674" spans="11:16" x14ac:dyDescent="0.25">
      <c r="K674" s="105">
        <v>25801</v>
      </c>
      <c r="L674" s="105" t="s">
        <v>886</v>
      </c>
      <c r="M674" s="105">
        <v>0</v>
      </c>
      <c r="N674" s="105">
        <v>0</v>
      </c>
      <c r="O674" s="105">
        <v>0</v>
      </c>
      <c r="P674" s="105">
        <v>0</v>
      </c>
    </row>
    <row r="675" spans="11:16" x14ac:dyDescent="0.25">
      <c r="K675" s="105">
        <v>25831</v>
      </c>
      <c r="L675" s="105" t="s">
        <v>865</v>
      </c>
      <c r="M675" s="105">
        <v>0</v>
      </c>
      <c r="N675" s="105">
        <v>0</v>
      </c>
      <c r="O675" s="105">
        <v>0</v>
      </c>
      <c r="P675" s="105">
        <v>0</v>
      </c>
    </row>
    <row r="676" spans="11:16" x14ac:dyDescent="0.25">
      <c r="K676" s="105">
        <v>25859</v>
      </c>
      <c r="L676" s="105" t="s">
        <v>887</v>
      </c>
      <c r="M676" s="105">
        <v>0</v>
      </c>
      <c r="N676" s="105">
        <v>0</v>
      </c>
      <c r="O676" s="105">
        <v>0</v>
      </c>
      <c r="P676" s="105">
        <v>0</v>
      </c>
    </row>
    <row r="677" spans="11:16" x14ac:dyDescent="0.25">
      <c r="K677" s="105">
        <v>27808</v>
      </c>
      <c r="L677" s="105" t="s">
        <v>888</v>
      </c>
      <c r="M677" s="105">
        <v>0</v>
      </c>
      <c r="N677" s="105">
        <v>0</v>
      </c>
      <c r="O677" s="105">
        <v>0</v>
      </c>
      <c r="P677" s="105">
        <v>0</v>
      </c>
    </row>
    <row r="678" spans="11:16" x14ac:dyDescent="0.25">
      <c r="K678" s="105">
        <v>27819</v>
      </c>
      <c r="L678" s="105" t="s">
        <v>867</v>
      </c>
      <c r="M678" s="105">
        <v>0</v>
      </c>
      <c r="N678" s="105">
        <v>0</v>
      </c>
      <c r="O678" s="105">
        <v>0</v>
      </c>
      <c r="P678" s="105">
        <v>0</v>
      </c>
    </row>
    <row r="679" spans="11:16" x14ac:dyDescent="0.25">
      <c r="K679" s="105">
        <v>26703</v>
      </c>
      <c r="L679" s="105" t="s">
        <v>889</v>
      </c>
      <c r="M679" s="105">
        <v>0</v>
      </c>
      <c r="N679" s="105">
        <v>0</v>
      </c>
      <c r="O679" s="105">
        <v>0</v>
      </c>
      <c r="P679" s="105">
        <v>0</v>
      </c>
    </row>
    <row r="680" spans="11:16" x14ac:dyDescent="0.25">
      <c r="K680" s="105">
        <v>24858</v>
      </c>
      <c r="L680" s="105" t="s">
        <v>890</v>
      </c>
      <c r="M680" s="105">
        <v>0</v>
      </c>
      <c r="N680" s="105">
        <v>0</v>
      </c>
      <c r="O680" s="105">
        <v>0</v>
      </c>
      <c r="P680" s="105">
        <v>0</v>
      </c>
    </row>
    <row r="681" spans="11:16" x14ac:dyDescent="0.25">
      <c r="K681" s="105">
        <v>24859</v>
      </c>
      <c r="L681" s="105" t="s">
        <v>890</v>
      </c>
      <c r="M681" s="105">
        <v>0</v>
      </c>
      <c r="N681" s="105">
        <v>0</v>
      </c>
      <c r="O681" s="105">
        <v>0</v>
      </c>
      <c r="P681" s="105">
        <v>0</v>
      </c>
    </row>
    <row r="682" spans="11:16" x14ac:dyDescent="0.25">
      <c r="K682" s="105">
        <v>25602</v>
      </c>
      <c r="L682" s="105" t="s">
        <v>891</v>
      </c>
      <c r="M682" s="105">
        <v>0</v>
      </c>
      <c r="N682" s="105">
        <v>0</v>
      </c>
      <c r="O682" s="105">
        <v>0</v>
      </c>
      <c r="P682" s="105">
        <v>0</v>
      </c>
    </row>
    <row r="683" spans="11:16" x14ac:dyDescent="0.25">
      <c r="K683" s="105" t="s">
        <v>892</v>
      </c>
      <c r="L683" s="105" t="s">
        <v>893</v>
      </c>
      <c r="M683" s="105">
        <v>0</v>
      </c>
      <c r="N683" s="105">
        <v>0</v>
      </c>
      <c r="O683" s="105">
        <v>0</v>
      </c>
      <c r="P683" s="105">
        <v>0</v>
      </c>
    </row>
    <row r="684" spans="11:16" x14ac:dyDescent="0.25">
      <c r="K684" s="105" t="s">
        <v>894</v>
      </c>
      <c r="L684" s="105" t="s">
        <v>895</v>
      </c>
      <c r="M684" s="105">
        <v>0</v>
      </c>
      <c r="N684" s="105">
        <v>0</v>
      </c>
      <c r="O684" s="105">
        <v>0</v>
      </c>
      <c r="P684" s="105">
        <v>0</v>
      </c>
    </row>
    <row r="685" spans="11:16" x14ac:dyDescent="0.25">
      <c r="K685" s="105">
        <v>28828</v>
      </c>
      <c r="L685" s="105" t="s">
        <v>854</v>
      </c>
      <c r="M685" s="105">
        <v>0</v>
      </c>
      <c r="N685" s="105">
        <v>0</v>
      </c>
      <c r="O685" s="105">
        <v>0</v>
      </c>
      <c r="P685" s="105">
        <v>0</v>
      </c>
    </row>
    <row r="686" spans="11:16" x14ac:dyDescent="0.25">
      <c r="K686" s="105">
        <v>29908</v>
      </c>
      <c r="L686" s="105" t="s">
        <v>896</v>
      </c>
      <c r="M686" s="105">
        <v>0</v>
      </c>
      <c r="N686" s="105">
        <v>0</v>
      </c>
      <c r="O686" s="105">
        <v>0</v>
      </c>
      <c r="P686" s="105">
        <v>0</v>
      </c>
    </row>
    <row r="687" spans="11:16" x14ac:dyDescent="0.25">
      <c r="K687" s="105">
        <v>29118</v>
      </c>
      <c r="L687" s="105" t="s">
        <v>897</v>
      </c>
      <c r="M687" s="105">
        <v>0</v>
      </c>
      <c r="N687" s="105">
        <v>0</v>
      </c>
      <c r="O687" s="105">
        <v>0</v>
      </c>
      <c r="P687" s="105">
        <v>0</v>
      </c>
    </row>
    <row r="688" spans="11:16" x14ac:dyDescent="0.25">
      <c r="K688" s="105">
        <v>29728</v>
      </c>
      <c r="L688" s="105" t="s">
        <v>898</v>
      </c>
      <c r="M688" s="105">
        <v>0</v>
      </c>
      <c r="N688" s="105">
        <v>0</v>
      </c>
      <c r="O688" s="105">
        <v>0</v>
      </c>
      <c r="P688" s="105">
        <v>0</v>
      </c>
    </row>
    <row r="689" spans="11:16" x14ac:dyDescent="0.25">
      <c r="K689" s="105">
        <v>25809</v>
      </c>
      <c r="L689" s="105" t="s">
        <v>899</v>
      </c>
      <c r="M689" s="105">
        <v>0</v>
      </c>
      <c r="N689" s="105">
        <v>0</v>
      </c>
      <c r="O689" s="105">
        <v>0</v>
      </c>
      <c r="P689" s="105">
        <v>0</v>
      </c>
    </row>
    <row r="690" spans="11:16" x14ac:dyDescent="0.25">
      <c r="K690" s="105">
        <v>25838</v>
      </c>
      <c r="L690" s="105" t="s">
        <v>865</v>
      </c>
      <c r="M690" s="105">
        <v>0</v>
      </c>
      <c r="N690" s="105">
        <v>0</v>
      </c>
      <c r="O690" s="105">
        <v>0</v>
      </c>
      <c r="P690" s="105">
        <v>0</v>
      </c>
    </row>
    <row r="691" spans="11:16" x14ac:dyDescent="0.25">
      <c r="K691" s="105">
        <v>25868</v>
      </c>
      <c r="L691" s="105" t="s">
        <v>370</v>
      </c>
      <c r="M691" s="105">
        <v>0</v>
      </c>
      <c r="N691" s="105">
        <v>0</v>
      </c>
      <c r="O691" s="105">
        <v>0</v>
      </c>
      <c r="P691" s="105">
        <v>0</v>
      </c>
    </row>
    <row r="692" spans="11:16" x14ac:dyDescent="0.25">
      <c r="K692" s="105">
        <v>27828</v>
      </c>
      <c r="L692" s="105" t="s">
        <v>900</v>
      </c>
      <c r="M692" s="105">
        <v>0</v>
      </c>
      <c r="N692" s="105">
        <v>0</v>
      </c>
      <c r="O692" s="105">
        <v>0</v>
      </c>
      <c r="P692" s="105">
        <v>0</v>
      </c>
    </row>
    <row r="693" spans="11:16" x14ac:dyDescent="0.25">
      <c r="K693" s="105">
        <v>27728</v>
      </c>
      <c r="L693" s="105" t="s">
        <v>901</v>
      </c>
      <c r="M693" s="105">
        <v>0</v>
      </c>
      <c r="N693" s="105">
        <v>0</v>
      </c>
      <c r="O693" s="105">
        <v>0</v>
      </c>
      <c r="P693" s="105">
        <v>0</v>
      </c>
    </row>
    <row r="694" spans="11:16" x14ac:dyDescent="0.25">
      <c r="K694" s="105">
        <v>27738</v>
      </c>
      <c r="L694" s="105" t="s">
        <v>902</v>
      </c>
      <c r="M694" s="105">
        <v>0</v>
      </c>
      <c r="N694" s="105">
        <v>0</v>
      </c>
      <c r="O694" s="105">
        <v>0</v>
      </c>
      <c r="P694" s="105">
        <v>0</v>
      </c>
    </row>
    <row r="695" spans="11:16" x14ac:dyDescent="0.25">
      <c r="K695" s="105">
        <v>24735</v>
      </c>
      <c r="L695" s="105" t="s">
        <v>903</v>
      </c>
      <c r="M695" s="105">
        <v>0</v>
      </c>
      <c r="N695" s="105">
        <v>0</v>
      </c>
      <c r="O695" s="105">
        <v>0</v>
      </c>
      <c r="P695" s="105">
        <v>0</v>
      </c>
    </row>
    <row r="696" spans="11:16" x14ac:dyDescent="0.25">
      <c r="K696" s="105">
        <v>29909</v>
      </c>
      <c r="L696" s="105" t="s">
        <v>904</v>
      </c>
      <c r="M696" s="105">
        <v>0</v>
      </c>
      <c r="N696" s="105">
        <v>0</v>
      </c>
      <c r="O696" s="105">
        <v>0</v>
      </c>
      <c r="P696" s="105">
        <v>0</v>
      </c>
    </row>
    <row r="697" spans="11:16" x14ac:dyDescent="0.25">
      <c r="K697" s="105">
        <v>27809</v>
      </c>
      <c r="L697" s="105" t="s">
        <v>905</v>
      </c>
      <c r="M697" s="105">
        <v>0</v>
      </c>
      <c r="N697" s="105">
        <v>0</v>
      </c>
      <c r="O697" s="105">
        <v>0</v>
      </c>
      <c r="P697" s="105">
        <v>0</v>
      </c>
    </row>
    <row r="698" spans="11:16" x14ac:dyDescent="0.25">
      <c r="K698" s="105">
        <v>27829</v>
      </c>
      <c r="L698" s="105" t="s">
        <v>900</v>
      </c>
      <c r="M698" s="105">
        <v>0</v>
      </c>
      <c r="N698" s="105">
        <v>0</v>
      </c>
      <c r="O698" s="105">
        <v>0</v>
      </c>
      <c r="P698" s="105">
        <v>0</v>
      </c>
    </row>
    <row r="699" spans="11:16" x14ac:dyDescent="0.25">
      <c r="K699" s="105">
        <v>12311</v>
      </c>
      <c r="L699" s="105" t="s">
        <v>906</v>
      </c>
      <c r="M699" s="105">
        <v>0</v>
      </c>
      <c r="N699" s="105">
        <v>0</v>
      </c>
      <c r="O699" s="105">
        <v>0</v>
      </c>
      <c r="P699" s="105">
        <v>0</v>
      </c>
    </row>
    <row r="700" spans="11:16" x14ac:dyDescent="0.25">
      <c r="K700" s="105">
        <v>27715</v>
      </c>
      <c r="L700" s="105" t="s">
        <v>907</v>
      </c>
      <c r="M700" s="105">
        <v>0</v>
      </c>
      <c r="N700" s="105">
        <v>0</v>
      </c>
      <c r="O700" s="105">
        <v>0</v>
      </c>
      <c r="P700" s="105">
        <v>0</v>
      </c>
    </row>
    <row r="701" spans="11:16" x14ac:dyDescent="0.25">
      <c r="K701" s="105">
        <v>27727</v>
      </c>
      <c r="L701" s="105" t="s">
        <v>908</v>
      </c>
      <c r="M701" s="105">
        <v>0</v>
      </c>
      <c r="N701" s="105">
        <v>0</v>
      </c>
      <c r="O701" s="105">
        <v>0</v>
      </c>
      <c r="P701" s="105">
        <v>0</v>
      </c>
    </row>
    <row r="702" spans="11:16" x14ac:dyDescent="0.25">
      <c r="K702" s="105">
        <v>24868</v>
      </c>
      <c r="L702" s="105" t="s">
        <v>883</v>
      </c>
      <c r="M702" s="105">
        <v>0</v>
      </c>
      <c r="N702" s="105">
        <v>0</v>
      </c>
      <c r="O702" s="105">
        <v>0</v>
      </c>
      <c r="P702" s="105">
        <v>0</v>
      </c>
    </row>
    <row r="703" spans="11:16" x14ac:dyDescent="0.25">
      <c r="K703" s="105">
        <v>27747</v>
      </c>
      <c r="L703" s="105" t="s">
        <v>909</v>
      </c>
      <c r="M703" s="105">
        <v>0</v>
      </c>
      <c r="N703" s="105">
        <v>0</v>
      </c>
      <c r="O703" s="105">
        <v>0</v>
      </c>
      <c r="P703" s="105">
        <v>0</v>
      </c>
    </row>
    <row r="704" spans="11:16" x14ac:dyDescent="0.25">
      <c r="K704" s="105" t="s">
        <v>910</v>
      </c>
      <c r="L704" s="105" t="s">
        <v>911</v>
      </c>
      <c r="M704" s="105">
        <v>0</v>
      </c>
      <c r="N704" s="105">
        <v>0</v>
      </c>
      <c r="O704" s="105">
        <v>0</v>
      </c>
      <c r="P704" s="105">
        <v>0</v>
      </c>
    </row>
    <row r="705" spans="11:16" x14ac:dyDescent="0.25">
      <c r="K705" s="105">
        <v>53011</v>
      </c>
      <c r="L705" s="105" t="s">
        <v>912</v>
      </c>
      <c r="M705" s="105">
        <v>0</v>
      </c>
      <c r="N705" s="105">
        <v>0</v>
      </c>
      <c r="O705" s="105">
        <v>0</v>
      </c>
      <c r="P705" s="105">
        <v>0</v>
      </c>
    </row>
    <row r="706" spans="11:16" x14ac:dyDescent="0.25">
      <c r="K706" s="105">
        <v>53012</v>
      </c>
      <c r="L706" s="105" t="s">
        <v>913</v>
      </c>
      <c r="M706" s="105">
        <v>0</v>
      </c>
      <c r="N706" s="105">
        <v>0</v>
      </c>
      <c r="O706" s="105">
        <v>0</v>
      </c>
      <c r="P706" s="105">
        <v>0</v>
      </c>
    </row>
    <row r="707" spans="11:16" x14ac:dyDescent="0.25">
      <c r="K707" s="105" t="s">
        <v>914</v>
      </c>
      <c r="L707" s="105" t="s">
        <v>915</v>
      </c>
      <c r="M707" s="105">
        <v>0</v>
      </c>
      <c r="N707" s="105">
        <v>0</v>
      </c>
      <c r="O707" s="105">
        <v>0</v>
      </c>
      <c r="P707" s="105">
        <v>0</v>
      </c>
    </row>
    <row r="708" spans="11:16" x14ac:dyDescent="0.25">
      <c r="K708" s="105">
        <v>25713</v>
      </c>
      <c r="L708" s="105" t="s">
        <v>916</v>
      </c>
      <c r="M708" s="105">
        <v>0</v>
      </c>
      <c r="N708" s="105">
        <v>0</v>
      </c>
      <c r="O708" s="105">
        <v>0</v>
      </c>
      <c r="P708" s="105">
        <v>0</v>
      </c>
    </row>
    <row r="709" spans="11:16" x14ac:dyDescent="0.25">
      <c r="K709" s="105">
        <v>25723</v>
      </c>
      <c r="L709" s="105" t="s">
        <v>330</v>
      </c>
      <c r="M709" s="105">
        <v>0</v>
      </c>
      <c r="N709" s="105">
        <v>0</v>
      </c>
      <c r="O709" s="105">
        <v>0</v>
      </c>
      <c r="P709" s="105">
        <v>0</v>
      </c>
    </row>
    <row r="710" spans="11:16" x14ac:dyDescent="0.25">
      <c r="K710" s="105">
        <v>25747</v>
      </c>
      <c r="L710" s="105" t="s">
        <v>917</v>
      </c>
      <c r="M710" s="105">
        <v>0</v>
      </c>
      <c r="N710" s="105">
        <v>0</v>
      </c>
      <c r="O710" s="105">
        <v>0</v>
      </c>
      <c r="P710" s="105">
        <v>0</v>
      </c>
    </row>
    <row r="711" spans="11:16" x14ac:dyDescent="0.25">
      <c r="K711" s="105">
        <v>27707</v>
      </c>
      <c r="L711" s="105" t="s">
        <v>918</v>
      </c>
      <c r="M711" s="105">
        <v>0</v>
      </c>
      <c r="N711" s="105">
        <v>0</v>
      </c>
      <c r="O711" s="105">
        <v>0</v>
      </c>
      <c r="P711" s="105">
        <v>0</v>
      </c>
    </row>
    <row r="712" spans="11:16" x14ac:dyDescent="0.25">
      <c r="K712" s="105">
        <v>27717</v>
      </c>
      <c r="L712" s="105" t="s">
        <v>919</v>
      </c>
      <c r="M712" s="105">
        <v>0</v>
      </c>
      <c r="N712" s="105">
        <v>0</v>
      </c>
      <c r="O712" s="105">
        <v>0</v>
      </c>
      <c r="P712" s="105">
        <v>0</v>
      </c>
    </row>
    <row r="713" spans="11:16" x14ac:dyDescent="0.25">
      <c r="K713" s="105">
        <v>27757</v>
      </c>
      <c r="L713" s="105" t="s">
        <v>395</v>
      </c>
      <c r="M713" s="105">
        <v>0</v>
      </c>
      <c r="N713" s="105">
        <v>0</v>
      </c>
      <c r="O713" s="105">
        <v>0</v>
      </c>
      <c r="P713" s="105">
        <v>0</v>
      </c>
    </row>
    <row r="714" spans="11:16" x14ac:dyDescent="0.25">
      <c r="K714" s="105">
        <v>27321</v>
      </c>
      <c r="L714" s="105" t="s">
        <v>920</v>
      </c>
      <c r="M714" s="105">
        <v>0</v>
      </c>
      <c r="N714" s="105">
        <v>0</v>
      </c>
      <c r="O714" s="105">
        <v>0</v>
      </c>
      <c r="P714" s="105">
        <v>0</v>
      </c>
    </row>
    <row r="715" spans="11:16" x14ac:dyDescent="0.25">
      <c r="K715" s="105" t="s">
        <v>921</v>
      </c>
      <c r="L715" s="105" t="s">
        <v>922</v>
      </c>
      <c r="M715" s="105">
        <v>0</v>
      </c>
      <c r="N715" s="105">
        <v>0</v>
      </c>
      <c r="O715" s="105">
        <v>0</v>
      </c>
      <c r="P715" s="105">
        <v>0</v>
      </c>
    </row>
    <row r="716" spans="11:16" x14ac:dyDescent="0.25">
      <c r="K716" s="105" t="s">
        <v>923</v>
      </c>
      <c r="L716" s="105" t="s">
        <v>924</v>
      </c>
      <c r="M716" s="105">
        <v>0</v>
      </c>
      <c r="N716" s="105">
        <v>0</v>
      </c>
      <c r="O716" s="105">
        <v>0</v>
      </c>
      <c r="P716" s="105">
        <v>0</v>
      </c>
    </row>
    <row r="717" spans="11:16" x14ac:dyDescent="0.25">
      <c r="K717" s="105">
        <v>46333</v>
      </c>
      <c r="L717" s="105" t="s">
        <v>925</v>
      </c>
      <c r="M717" s="105">
        <v>0</v>
      </c>
      <c r="N717" s="105">
        <v>0</v>
      </c>
      <c r="O717" s="105">
        <v>0</v>
      </c>
      <c r="P717" s="105">
        <v>0</v>
      </c>
    </row>
    <row r="718" spans="11:16" x14ac:dyDescent="0.25">
      <c r="K718" s="105" t="s">
        <v>926</v>
      </c>
      <c r="L718" s="105" t="s">
        <v>927</v>
      </c>
      <c r="M718" s="105">
        <v>0</v>
      </c>
      <c r="N718" s="105">
        <v>0</v>
      </c>
      <c r="O718" s="105">
        <v>0</v>
      </c>
      <c r="P718" s="105">
        <v>0</v>
      </c>
    </row>
    <row r="719" spans="11:16" x14ac:dyDescent="0.25">
      <c r="K719" s="105" t="s">
        <v>928</v>
      </c>
      <c r="L719" s="105" t="s">
        <v>929</v>
      </c>
      <c r="M719" s="105">
        <v>0</v>
      </c>
      <c r="N719" s="105">
        <v>0</v>
      </c>
      <c r="O719" s="105">
        <v>0</v>
      </c>
      <c r="P719" s="105">
        <v>0</v>
      </c>
    </row>
    <row r="720" spans="11:16" x14ac:dyDescent="0.25">
      <c r="K720" s="105" t="s">
        <v>930</v>
      </c>
      <c r="L720" s="105" t="s">
        <v>931</v>
      </c>
      <c r="M720" s="105">
        <v>0</v>
      </c>
      <c r="N720" s="105">
        <v>0</v>
      </c>
      <c r="O720" s="105">
        <v>0</v>
      </c>
      <c r="P720" s="105">
        <v>0</v>
      </c>
    </row>
    <row r="721" spans="11:16" x14ac:dyDescent="0.25">
      <c r="K721" s="105" t="s">
        <v>932</v>
      </c>
      <c r="L721" s="105" t="s">
        <v>933</v>
      </c>
      <c r="M721" s="105">
        <v>0</v>
      </c>
      <c r="N721" s="105">
        <v>0</v>
      </c>
      <c r="O721" s="105">
        <v>0</v>
      </c>
      <c r="P721" s="105">
        <v>0</v>
      </c>
    </row>
    <row r="722" spans="11:16" x14ac:dyDescent="0.25">
      <c r="K722" s="105" t="s">
        <v>934</v>
      </c>
      <c r="L722" s="105" t="s">
        <v>935</v>
      </c>
      <c r="M722" s="105">
        <v>0</v>
      </c>
      <c r="N722" s="105">
        <v>0</v>
      </c>
      <c r="O722" s="105">
        <v>0</v>
      </c>
      <c r="P722" s="105">
        <v>0</v>
      </c>
    </row>
    <row r="723" spans="11:16" x14ac:dyDescent="0.25">
      <c r="K723" s="105" t="s">
        <v>936</v>
      </c>
      <c r="L723" s="105" t="s">
        <v>937</v>
      </c>
      <c r="M723" s="105">
        <v>0</v>
      </c>
      <c r="N723" s="105">
        <v>0</v>
      </c>
      <c r="O723" s="105">
        <v>0</v>
      </c>
      <c r="P723" s="105">
        <v>0</v>
      </c>
    </row>
    <row r="724" spans="11:16" x14ac:dyDescent="0.25">
      <c r="K724" s="105" t="s">
        <v>938</v>
      </c>
      <c r="L724" s="105" t="s">
        <v>939</v>
      </c>
      <c r="M724" s="105">
        <v>0</v>
      </c>
      <c r="N724" s="105">
        <v>0</v>
      </c>
      <c r="O724" s="105">
        <v>0</v>
      </c>
      <c r="P724" s="105">
        <v>0</v>
      </c>
    </row>
    <row r="725" spans="11:16" x14ac:dyDescent="0.25">
      <c r="K725" s="105" t="s">
        <v>940</v>
      </c>
      <c r="L725" s="105" t="s">
        <v>941</v>
      </c>
      <c r="M725" s="105">
        <v>0</v>
      </c>
      <c r="N725" s="105">
        <v>0</v>
      </c>
      <c r="O725" s="105">
        <v>0</v>
      </c>
      <c r="P725" s="105">
        <v>0</v>
      </c>
    </row>
    <row r="726" spans="11:16" x14ac:dyDescent="0.25">
      <c r="K726" s="105">
        <v>46250</v>
      </c>
      <c r="L726" s="105" t="s">
        <v>942</v>
      </c>
      <c r="M726" s="105">
        <v>0</v>
      </c>
      <c r="N726" s="105">
        <v>0</v>
      </c>
      <c r="O726" s="105">
        <v>0</v>
      </c>
      <c r="P726" s="105">
        <v>0</v>
      </c>
    </row>
    <row r="727" spans="11:16" x14ac:dyDescent="0.25">
      <c r="K727" s="105" t="s">
        <v>943</v>
      </c>
      <c r="L727" s="105" t="s">
        <v>944</v>
      </c>
      <c r="M727" s="105">
        <v>0</v>
      </c>
      <c r="N727" s="105">
        <v>0</v>
      </c>
      <c r="O727" s="105">
        <v>0</v>
      </c>
      <c r="P727" s="105">
        <v>0</v>
      </c>
    </row>
    <row r="728" spans="11:16" x14ac:dyDescent="0.25">
      <c r="K728" s="105" t="s">
        <v>945</v>
      </c>
      <c r="L728" s="105" t="s">
        <v>946</v>
      </c>
      <c r="M728" s="105">
        <v>0</v>
      </c>
      <c r="N728" s="105">
        <v>0</v>
      </c>
      <c r="O728" s="105">
        <v>0</v>
      </c>
      <c r="P728" s="105">
        <v>0</v>
      </c>
    </row>
    <row r="729" spans="11:16" x14ac:dyDescent="0.25">
      <c r="K729" s="105" t="s">
        <v>947</v>
      </c>
      <c r="L729" s="105" t="s">
        <v>948</v>
      </c>
      <c r="M729" s="105">
        <v>0</v>
      </c>
      <c r="N729" s="105">
        <v>0</v>
      </c>
      <c r="O729" s="105">
        <v>0</v>
      </c>
      <c r="P729" s="105">
        <v>0</v>
      </c>
    </row>
    <row r="730" spans="11:16" x14ac:dyDescent="0.25">
      <c r="K730" s="105" t="s">
        <v>949</v>
      </c>
      <c r="L730" s="105" t="s">
        <v>950</v>
      </c>
      <c r="M730" s="105">
        <v>0</v>
      </c>
      <c r="N730" s="105">
        <v>0</v>
      </c>
      <c r="O730" s="105">
        <v>0</v>
      </c>
      <c r="P730" s="105">
        <v>0</v>
      </c>
    </row>
    <row r="731" spans="11:16" x14ac:dyDescent="0.25">
      <c r="K731" s="105">
        <v>41120</v>
      </c>
      <c r="L731" s="105" t="s">
        <v>951</v>
      </c>
      <c r="M731" s="105">
        <v>0</v>
      </c>
      <c r="N731" s="105">
        <v>0</v>
      </c>
      <c r="O731" s="105">
        <v>0</v>
      </c>
      <c r="P731" s="105">
        <v>0</v>
      </c>
    </row>
    <row r="732" spans="11:16" x14ac:dyDescent="0.25">
      <c r="K732" s="105">
        <v>41220</v>
      </c>
      <c r="L732" s="105" t="s">
        <v>952</v>
      </c>
      <c r="M732" s="105">
        <v>0</v>
      </c>
      <c r="N732" s="105">
        <v>0</v>
      </c>
      <c r="O732" s="105">
        <v>0</v>
      </c>
      <c r="P732" s="105">
        <v>0</v>
      </c>
    </row>
    <row r="733" spans="11:16" x14ac:dyDescent="0.25">
      <c r="K733" s="105">
        <v>61422</v>
      </c>
      <c r="L733" s="105" t="s">
        <v>953</v>
      </c>
      <c r="M733" s="105">
        <v>0</v>
      </c>
      <c r="N733" s="105">
        <v>0</v>
      </c>
      <c r="O733" s="105">
        <v>0</v>
      </c>
      <c r="P733" s="105">
        <v>0</v>
      </c>
    </row>
    <row r="734" spans="11:16" x14ac:dyDescent="0.25">
      <c r="K734" s="105">
        <v>61822</v>
      </c>
      <c r="L734" s="105" t="s">
        <v>954</v>
      </c>
      <c r="M734" s="105">
        <v>0</v>
      </c>
      <c r="N734" s="105">
        <v>0</v>
      </c>
      <c r="O734" s="105">
        <v>0</v>
      </c>
      <c r="P734" s="105">
        <v>0</v>
      </c>
    </row>
    <row r="735" spans="11:16" x14ac:dyDescent="0.25">
      <c r="K735" s="105">
        <v>41130</v>
      </c>
      <c r="L735" s="105" t="s">
        <v>955</v>
      </c>
      <c r="M735" s="105">
        <v>0</v>
      </c>
      <c r="N735" s="105">
        <v>0</v>
      </c>
      <c r="O735" s="105">
        <v>0</v>
      </c>
      <c r="P735" s="105">
        <v>0</v>
      </c>
    </row>
    <row r="736" spans="11:16" x14ac:dyDescent="0.25">
      <c r="K736" s="105">
        <v>41230</v>
      </c>
      <c r="L736" s="105" t="s">
        <v>956</v>
      </c>
      <c r="M736" s="105">
        <v>0</v>
      </c>
      <c r="N736" s="105">
        <v>0</v>
      </c>
      <c r="O736" s="105">
        <v>0</v>
      </c>
      <c r="P736" s="105">
        <v>0</v>
      </c>
    </row>
    <row r="737" spans="11:16" x14ac:dyDescent="0.25">
      <c r="K737" s="105">
        <v>61432</v>
      </c>
      <c r="L737" s="105" t="s">
        <v>957</v>
      </c>
      <c r="M737" s="105">
        <v>0</v>
      </c>
      <c r="N737" s="105">
        <v>0</v>
      </c>
      <c r="O737" s="105">
        <v>0</v>
      </c>
      <c r="P737" s="105">
        <v>0</v>
      </c>
    </row>
    <row r="738" spans="11:16" x14ac:dyDescent="0.25">
      <c r="K738" s="105">
        <v>61832</v>
      </c>
      <c r="L738" s="105" t="s">
        <v>958</v>
      </c>
      <c r="M738" s="105">
        <v>0</v>
      </c>
      <c r="N738" s="105">
        <v>0</v>
      </c>
      <c r="O738" s="105">
        <v>0</v>
      </c>
      <c r="P738" s="105">
        <v>0</v>
      </c>
    </row>
    <row r="739" spans="11:16" x14ac:dyDescent="0.25">
      <c r="K739" s="105">
        <v>41140</v>
      </c>
      <c r="L739" s="105" t="s">
        <v>959</v>
      </c>
      <c r="M739" s="105">
        <v>0</v>
      </c>
      <c r="N739" s="105">
        <v>0</v>
      </c>
      <c r="O739" s="105">
        <v>0</v>
      </c>
      <c r="P739" s="105">
        <v>0</v>
      </c>
    </row>
    <row r="740" spans="11:16" x14ac:dyDescent="0.25">
      <c r="K740" s="105">
        <v>41240</v>
      </c>
      <c r="L740" s="105" t="s">
        <v>960</v>
      </c>
      <c r="M740" s="105">
        <v>0</v>
      </c>
      <c r="N740" s="105">
        <v>0</v>
      </c>
      <c r="O740" s="105">
        <v>0</v>
      </c>
      <c r="P740" s="105">
        <v>0</v>
      </c>
    </row>
    <row r="741" spans="11:16" x14ac:dyDescent="0.25">
      <c r="K741" s="105">
        <v>61442</v>
      </c>
      <c r="L741" s="105" t="s">
        <v>961</v>
      </c>
      <c r="M741" s="105">
        <v>0</v>
      </c>
      <c r="N741" s="105">
        <v>0</v>
      </c>
      <c r="O741" s="105">
        <v>0</v>
      </c>
      <c r="P741" s="105">
        <v>0</v>
      </c>
    </row>
    <row r="742" spans="11:16" x14ac:dyDescent="0.25">
      <c r="K742" s="105">
        <v>61842</v>
      </c>
      <c r="L742" s="105" t="s">
        <v>962</v>
      </c>
      <c r="M742" s="105">
        <v>0</v>
      </c>
      <c r="N742" s="105">
        <v>0</v>
      </c>
      <c r="O742" s="105">
        <v>0</v>
      </c>
      <c r="P742" s="105">
        <v>0</v>
      </c>
    </row>
    <row r="743" spans="11:16" x14ac:dyDescent="0.25">
      <c r="K743" s="105">
        <v>41150</v>
      </c>
      <c r="L743" s="105" t="s">
        <v>963</v>
      </c>
      <c r="M743" s="105">
        <v>0</v>
      </c>
      <c r="N743" s="105">
        <v>0</v>
      </c>
      <c r="O743" s="105">
        <v>0</v>
      </c>
      <c r="P743" s="105">
        <v>0</v>
      </c>
    </row>
    <row r="744" spans="11:16" x14ac:dyDescent="0.25">
      <c r="K744" s="105">
        <v>41250</v>
      </c>
      <c r="L744" s="105" t="s">
        <v>964</v>
      </c>
      <c r="M744" s="105">
        <v>0</v>
      </c>
      <c r="N744" s="105">
        <v>0</v>
      </c>
      <c r="O744" s="105">
        <v>0</v>
      </c>
      <c r="P744" s="105">
        <v>0</v>
      </c>
    </row>
    <row r="745" spans="11:16" x14ac:dyDescent="0.25">
      <c r="K745" s="105">
        <v>46150</v>
      </c>
      <c r="L745" s="105" t="s">
        <v>965</v>
      </c>
      <c r="M745" s="105">
        <v>0</v>
      </c>
      <c r="N745" s="105">
        <v>0</v>
      </c>
      <c r="O745" s="105">
        <v>0</v>
      </c>
      <c r="P745" s="105">
        <v>0</v>
      </c>
    </row>
    <row r="746" spans="11:16" x14ac:dyDescent="0.25">
      <c r="K746" s="105">
        <v>128040</v>
      </c>
      <c r="L746" s="105" t="s">
        <v>966</v>
      </c>
      <c r="M746" s="105">
        <v>0</v>
      </c>
      <c r="N746" s="105">
        <v>0</v>
      </c>
      <c r="O746" s="105">
        <v>0</v>
      </c>
      <c r="P746" s="105">
        <v>0</v>
      </c>
    </row>
    <row r="747" spans="11:16" x14ac:dyDescent="0.25">
      <c r="K747" s="105">
        <v>11221</v>
      </c>
      <c r="L747" s="105" t="s">
        <v>967</v>
      </c>
      <c r="M747" s="105">
        <v>0</v>
      </c>
      <c r="N747" s="105">
        <v>0</v>
      </c>
      <c r="O747" s="105">
        <v>0</v>
      </c>
      <c r="P747" s="105">
        <v>0</v>
      </c>
    </row>
    <row r="748" spans="11:16" x14ac:dyDescent="0.25">
      <c r="K748" s="105" t="s">
        <v>968</v>
      </c>
      <c r="L748" s="105" t="s">
        <v>969</v>
      </c>
      <c r="M748" s="105">
        <v>0</v>
      </c>
      <c r="N748" s="105">
        <v>0</v>
      </c>
      <c r="O748" s="105">
        <v>0</v>
      </c>
      <c r="P748" s="105">
        <v>0</v>
      </c>
    </row>
    <row r="749" spans="11:16" x14ac:dyDescent="0.25">
      <c r="K749" s="105">
        <v>211</v>
      </c>
      <c r="L749" s="105" t="s">
        <v>970</v>
      </c>
      <c r="M749" s="105">
        <v>0</v>
      </c>
      <c r="N749" s="105">
        <v>0</v>
      </c>
      <c r="O749" s="105">
        <v>0</v>
      </c>
      <c r="P749" s="105">
        <v>0</v>
      </c>
    </row>
    <row r="750" spans="11:16" x14ac:dyDescent="0.25">
      <c r="K750" s="105">
        <v>221</v>
      </c>
      <c r="L750" s="105" t="s">
        <v>971</v>
      </c>
      <c r="M750" s="105">
        <v>0</v>
      </c>
      <c r="N750" s="105">
        <v>0</v>
      </c>
      <c r="O750" s="105">
        <v>0</v>
      </c>
      <c r="P750" s="105">
        <v>0</v>
      </c>
    </row>
    <row r="751" spans="11:16" x14ac:dyDescent="0.25">
      <c r="K751" s="105">
        <v>41211</v>
      </c>
      <c r="L751" s="105" t="s">
        <v>972</v>
      </c>
      <c r="M751" s="105">
        <v>0</v>
      </c>
      <c r="N751" s="105">
        <v>0</v>
      </c>
      <c r="O751" s="105">
        <v>0</v>
      </c>
      <c r="P751" s="105">
        <v>0</v>
      </c>
    </row>
    <row r="752" spans="11:16" x14ac:dyDescent="0.25">
      <c r="K752" s="105" t="s">
        <v>973</v>
      </c>
      <c r="L752" s="105" t="s">
        <v>974</v>
      </c>
      <c r="M752" s="105">
        <v>0</v>
      </c>
      <c r="N752" s="105">
        <v>0</v>
      </c>
      <c r="O752" s="105">
        <v>0</v>
      </c>
      <c r="P752" s="105">
        <v>0</v>
      </c>
    </row>
    <row r="753" spans="11:16" x14ac:dyDescent="0.25">
      <c r="K753" s="105">
        <v>41221</v>
      </c>
      <c r="L753" s="105" t="s">
        <v>975</v>
      </c>
      <c r="M753" s="105">
        <v>0</v>
      </c>
      <c r="N753" s="105">
        <v>0</v>
      </c>
      <c r="O753" s="105">
        <v>0</v>
      </c>
      <c r="P753" s="105">
        <v>0</v>
      </c>
    </row>
    <row r="754" spans="11:16" x14ac:dyDescent="0.25">
      <c r="K754" s="105" t="s">
        <v>976</v>
      </c>
      <c r="L754" s="105" t="s">
        <v>975</v>
      </c>
      <c r="M754" s="105">
        <v>0</v>
      </c>
      <c r="N754" s="105">
        <v>0</v>
      </c>
      <c r="O754" s="105">
        <v>0</v>
      </c>
      <c r="P754" s="105">
        <v>0</v>
      </c>
    </row>
    <row r="755" spans="11:16" x14ac:dyDescent="0.25">
      <c r="K755" s="105">
        <v>4211</v>
      </c>
      <c r="L755" s="105" t="s">
        <v>970</v>
      </c>
      <c r="M755" s="105">
        <v>0</v>
      </c>
      <c r="N755" s="105">
        <v>0</v>
      </c>
      <c r="O755" s="105">
        <v>0</v>
      </c>
      <c r="P755" s="105">
        <v>0</v>
      </c>
    </row>
    <row r="756" spans="11:16" x14ac:dyDescent="0.25">
      <c r="K756" s="105">
        <v>4221</v>
      </c>
      <c r="L756" s="105" t="s">
        <v>977</v>
      </c>
      <c r="M756" s="105">
        <v>0</v>
      </c>
      <c r="N756" s="105">
        <v>0</v>
      </c>
      <c r="O756" s="105">
        <v>0</v>
      </c>
      <c r="P756" s="105">
        <v>0</v>
      </c>
    </row>
    <row r="757" spans="11:16" x14ac:dyDescent="0.25">
      <c r="K757" s="105">
        <v>42211</v>
      </c>
      <c r="L757" s="105" t="s">
        <v>978</v>
      </c>
      <c r="M757" s="105">
        <v>0</v>
      </c>
      <c r="N757" s="105">
        <v>0</v>
      </c>
      <c r="O757" s="105">
        <v>0</v>
      </c>
      <c r="P757" s="105">
        <v>0</v>
      </c>
    </row>
    <row r="758" spans="11:16" x14ac:dyDescent="0.25">
      <c r="K758" s="105">
        <v>5211</v>
      </c>
      <c r="L758" s="105" t="s">
        <v>979</v>
      </c>
      <c r="M758" s="105">
        <v>0</v>
      </c>
      <c r="N758" s="105">
        <v>0</v>
      </c>
      <c r="O758" s="105">
        <v>0</v>
      </c>
      <c r="P758" s="105">
        <v>0</v>
      </c>
    </row>
    <row r="759" spans="11:16" x14ac:dyDescent="0.25">
      <c r="K759" s="105">
        <v>5221</v>
      </c>
      <c r="L759" s="105" t="s">
        <v>980</v>
      </c>
      <c r="M759" s="105">
        <v>0</v>
      </c>
      <c r="N759" s="105">
        <v>0</v>
      </c>
      <c r="O759" s="105">
        <v>0</v>
      </c>
      <c r="P759" s="105">
        <v>0</v>
      </c>
    </row>
    <row r="760" spans="11:16" x14ac:dyDescent="0.25">
      <c r="K760" s="105">
        <v>11222</v>
      </c>
      <c r="L760" s="105" t="s">
        <v>981</v>
      </c>
      <c r="M760" s="105">
        <v>0</v>
      </c>
      <c r="N760" s="105">
        <v>0</v>
      </c>
      <c r="O760" s="105">
        <v>0</v>
      </c>
      <c r="P760" s="105">
        <v>0</v>
      </c>
    </row>
    <row r="761" spans="11:16" x14ac:dyDescent="0.25">
      <c r="K761" s="105" t="s">
        <v>982</v>
      </c>
      <c r="L761" s="105" t="s">
        <v>983</v>
      </c>
      <c r="M761" s="105">
        <v>0</v>
      </c>
      <c r="N761" s="105">
        <v>0</v>
      </c>
      <c r="O761" s="105">
        <v>0</v>
      </c>
      <c r="P761" s="105">
        <v>0</v>
      </c>
    </row>
    <row r="762" spans="11:16" x14ac:dyDescent="0.25">
      <c r="K762" s="105">
        <v>11252</v>
      </c>
      <c r="L762" s="105" t="s">
        <v>984</v>
      </c>
      <c r="M762" s="105">
        <v>0</v>
      </c>
      <c r="N762" s="105">
        <v>0</v>
      </c>
      <c r="O762" s="105">
        <v>0</v>
      </c>
      <c r="P762" s="105">
        <v>0</v>
      </c>
    </row>
    <row r="763" spans="11:16" x14ac:dyDescent="0.25">
      <c r="K763" s="105">
        <v>212</v>
      </c>
      <c r="L763" s="105" t="s">
        <v>985</v>
      </c>
      <c r="M763" s="105">
        <v>0</v>
      </c>
      <c r="N763" s="105">
        <v>0</v>
      </c>
      <c r="O763" s="105">
        <v>0</v>
      </c>
      <c r="P763" s="105">
        <v>0</v>
      </c>
    </row>
    <row r="764" spans="11:16" x14ac:dyDescent="0.25">
      <c r="K764" s="105">
        <v>222</v>
      </c>
      <c r="L764" s="105" t="s">
        <v>986</v>
      </c>
      <c r="M764" s="105">
        <v>0</v>
      </c>
      <c r="N764" s="105">
        <v>0</v>
      </c>
      <c r="O764" s="105">
        <v>0</v>
      </c>
      <c r="P764" s="105">
        <v>0</v>
      </c>
    </row>
    <row r="765" spans="11:16" x14ac:dyDescent="0.25">
      <c r="K765" s="105">
        <v>41222</v>
      </c>
      <c r="L765" s="105" t="s">
        <v>987</v>
      </c>
      <c r="M765" s="105">
        <v>0</v>
      </c>
      <c r="N765" s="105">
        <v>0</v>
      </c>
      <c r="O765" s="105">
        <v>0</v>
      </c>
      <c r="P765" s="105">
        <v>0</v>
      </c>
    </row>
    <row r="766" spans="11:16" x14ac:dyDescent="0.25">
      <c r="K766" s="105">
        <v>4212</v>
      </c>
      <c r="L766" s="105" t="s">
        <v>985</v>
      </c>
      <c r="M766" s="105">
        <v>0</v>
      </c>
      <c r="N766" s="105">
        <v>0</v>
      </c>
      <c r="O766" s="105">
        <v>0</v>
      </c>
      <c r="P766" s="105">
        <v>0</v>
      </c>
    </row>
    <row r="767" spans="11:16" x14ac:dyDescent="0.25">
      <c r="K767" s="105">
        <v>4222</v>
      </c>
      <c r="L767" s="105" t="s">
        <v>986</v>
      </c>
      <c r="M767" s="105">
        <v>0</v>
      </c>
      <c r="N767" s="105">
        <v>0</v>
      </c>
      <c r="O767" s="105">
        <v>0</v>
      </c>
      <c r="P767" s="105">
        <v>0</v>
      </c>
    </row>
    <row r="768" spans="11:16" x14ac:dyDescent="0.25">
      <c r="K768" s="105">
        <v>42221</v>
      </c>
      <c r="L768" s="105" t="s">
        <v>988</v>
      </c>
      <c r="M768" s="105">
        <v>0</v>
      </c>
      <c r="N768" s="105">
        <v>0</v>
      </c>
      <c r="O768" s="105">
        <v>0</v>
      </c>
      <c r="P768" s="105">
        <v>0</v>
      </c>
    </row>
    <row r="769" spans="11:16" x14ac:dyDescent="0.25">
      <c r="K769" s="105" t="s">
        <v>989</v>
      </c>
      <c r="L769" s="105" t="s">
        <v>990</v>
      </c>
      <c r="M769" s="105">
        <v>0</v>
      </c>
      <c r="N769" s="105">
        <v>0</v>
      </c>
      <c r="O769" s="105">
        <v>0</v>
      </c>
      <c r="P769" s="105">
        <v>0</v>
      </c>
    </row>
    <row r="770" spans="11:16" x14ac:dyDescent="0.25">
      <c r="K770" s="105">
        <v>5222</v>
      </c>
      <c r="L770" s="105" t="s">
        <v>991</v>
      </c>
      <c r="M770" s="105">
        <v>0</v>
      </c>
      <c r="N770" s="105">
        <v>0</v>
      </c>
      <c r="O770" s="105">
        <v>0</v>
      </c>
      <c r="P770" s="105">
        <v>0</v>
      </c>
    </row>
    <row r="771" spans="11:16" x14ac:dyDescent="0.25">
      <c r="K771" s="105" t="s">
        <v>992</v>
      </c>
      <c r="L771" s="105" t="s">
        <v>993</v>
      </c>
      <c r="M771" s="105">
        <v>0</v>
      </c>
      <c r="N771" s="105">
        <v>0</v>
      </c>
      <c r="O771" s="105">
        <v>0</v>
      </c>
      <c r="P771" s="105">
        <v>0</v>
      </c>
    </row>
    <row r="772" spans="11:16" x14ac:dyDescent="0.25">
      <c r="K772" s="105">
        <v>11223</v>
      </c>
      <c r="L772" s="105" t="s">
        <v>994</v>
      </c>
      <c r="M772" s="105">
        <v>0</v>
      </c>
      <c r="N772" s="105">
        <v>0</v>
      </c>
      <c r="O772" s="105">
        <v>0</v>
      </c>
      <c r="P772" s="105">
        <v>0</v>
      </c>
    </row>
    <row r="773" spans="11:16" x14ac:dyDescent="0.25">
      <c r="K773" s="105" t="s">
        <v>995</v>
      </c>
      <c r="L773" s="105" t="s">
        <v>996</v>
      </c>
      <c r="M773" s="105">
        <v>0</v>
      </c>
      <c r="N773" s="105">
        <v>0</v>
      </c>
      <c r="O773" s="105">
        <v>0</v>
      </c>
      <c r="P773" s="105">
        <v>0</v>
      </c>
    </row>
    <row r="774" spans="11:16" x14ac:dyDescent="0.25">
      <c r="K774" s="105">
        <v>11253</v>
      </c>
      <c r="L774" s="105" t="s">
        <v>997</v>
      </c>
      <c r="M774" s="105">
        <v>0</v>
      </c>
      <c r="N774" s="105">
        <v>0</v>
      </c>
      <c r="O774" s="105">
        <v>0</v>
      </c>
      <c r="P774" s="105">
        <v>0</v>
      </c>
    </row>
    <row r="775" spans="11:16" x14ac:dyDescent="0.25">
      <c r="K775" s="105">
        <v>1213</v>
      </c>
      <c r="L775" s="105" t="s">
        <v>998</v>
      </c>
      <c r="M775" s="105">
        <v>0</v>
      </c>
      <c r="N775" s="105">
        <v>0</v>
      </c>
      <c r="O775" s="105">
        <v>0</v>
      </c>
      <c r="P775" s="105">
        <v>0</v>
      </c>
    </row>
    <row r="776" spans="11:16" x14ac:dyDescent="0.25">
      <c r="K776" s="105">
        <v>223</v>
      </c>
      <c r="L776" s="105" t="s">
        <v>999</v>
      </c>
      <c r="M776" s="105">
        <v>0</v>
      </c>
      <c r="N776" s="105">
        <v>0</v>
      </c>
      <c r="O776" s="105">
        <v>0</v>
      </c>
      <c r="P776" s="105">
        <v>0</v>
      </c>
    </row>
    <row r="777" spans="11:16" x14ac:dyDescent="0.25">
      <c r="K777" s="105">
        <v>41213</v>
      </c>
      <c r="L777" s="105" t="s">
        <v>1000</v>
      </c>
      <c r="M777" s="105">
        <v>0</v>
      </c>
      <c r="N777" s="105">
        <v>0</v>
      </c>
      <c r="O777" s="105">
        <v>0</v>
      </c>
      <c r="P777" s="105">
        <v>0</v>
      </c>
    </row>
    <row r="778" spans="11:16" x14ac:dyDescent="0.25">
      <c r="K778" s="105">
        <v>41223</v>
      </c>
      <c r="L778" s="105" t="s">
        <v>1001</v>
      </c>
      <c r="M778" s="105">
        <v>0</v>
      </c>
      <c r="N778" s="105">
        <v>0</v>
      </c>
      <c r="O778" s="105">
        <v>0</v>
      </c>
      <c r="P778" s="105">
        <v>0</v>
      </c>
    </row>
    <row r="779" spans="11:16" x14ac:dyDescent="0.25">
      <c r="K779" s="105">
        <v>4213</v>
      </c>
      <c r="L779" s="105" t="s">
        <v>706</v>
      </c>
      <c r="M779" s="105">
        <v>0</v>
      </c>
      <c r="N779" s="105">
        <v>0</v>
      </c>
      <c r="O779" s="105">
        <v>0</v>
      </c>
      <c r="P779" s="105">
        <v>0</v>
      </c>
    </row>
    <row r="780" spans="11:16" x14ac:dyDescent="0.25">
      <c r="K780" s="105">
        <v>5213</v>
      </c>
      <c r="L780" s="105" t="s">
        <v>1002</v>
      </c>
      <c r="M780" s="105">
        <v>0</v>
      </c>
      <c r="N780" s="105">
        <v>0</v>
      </c>
      <c r="O780" s="105">
        <v>0</v>
      </c>
      <c r="P780" s="105">
        <v>0</v>
      </c>
    </row>
    <row r="781" spans="11:16" x14ac:dyDescent="0.25">
      <c r="K781" s="105" t="s">
        <v>1003</v>
      </c>
      <c r="L781" s="105" t="s">
        <v>1004</v>
      </c>
      <c r="M781" s="105">
        <v>0</v>
      </c>
      <c r="N781" s="105">
        <v>0</v>
      </c>
      <c r="O781" s="105">
        <v>0</v>
      </c>
      <c r="P781" s="105">
        <v>0</v>
      </c>
    </row>
    <row r="782" spans="11:16" x14ac:dyDescent="0.25">
      <c r="K782" s="105" t="s">
        <v>1005</v>
      </c>
      <c r="L782" s="105" t="s">
        <v>1006</v>
      </c>
      <c r="M782" s="105">
        <v>0</v>
      </c>
      <c r="N782" s="105">
        <v>0</v>
      </c>
      <c r="O782" s="105">
        <v>0</v>
      </c>
      <c r="P782" s="105">
        <v>0</v>
      </c>
    </row>
    <row r="783" spans="11:16" x14ac:dyDescent="0.25">
      <c r="K783" s="105">
        <v>5223</v>
      </c>
      <c r="L783" s="105" t="s">
        <v>1007</v>
      </c>
      <c r="M783" s="105">
        <v>0</v>
      </c>
      <c r="N783" s="105">
        <v>0</v>
      </c>
      <c r="O783" s="105">
        <v>0</v>
      </c>
      <c r="P783" s="105">
        <v>0</v>
      </c>
    </row>
    <row r="784" spans="11:16" x14ac:dyDescent="0.25">
      <c r="K784" s="105" t="s">
        <v>1008</v>
      </c>
      <c r="L784" s="105" t="s">
        <v>1009</v>
      </c>
      <c r="M784" s="105">
        <v>0</v>
      </c>
      <c r="N784" s="105">
        <v>0</v>
      </c>
      <c r="O784" s="105">
        <v>0</v>
      </c>
      <c r="P784" s="105">
        <v>0</v>
      </c>
    </row>
    <row r="785" spans="11:16" x14ac:dyDescent="0.25">
      <c r="K785" s="105">
        <v>11224</v>
      </c>
      <c r="L785" s="105" t="s">
        <v>1010</v>
      </c>
      <c r="M785" s="105">
        <v>0</v>
      </c>
      <c r="N785" s="105">
        <v>0</v>
      </c>
      <c r="O785" s="105">
        <v>0</v>
      </c>
      <c r="P785" s="105">
        <v>0</v>
      </c>
    </row>
    <row r="786" spans="11:16" x14ac:dyDescent="0.25">
      <c r="K786" s="105" t="s">
        <v>1011</v>
      </c>
      <c r="L786" s="105" t="s">
        <v>1012</v>
      </c>
      <c r="M786" s="105">
        <v>0</v>
      </c>
      <c r="N786" s="105">
        <v>0</v>
      </c>
      <c r="O786" s="105">
        <v>0</v>
      </c>
      <c r="P786" s="105">
        <v>0</v>
      </c>
    </row>
    <row r="787" spans="11:16" x14ac:dyDescent="0.25">
      <c r="K787" s="105">
        <v>11254</v>
      </c>
      <c r="L787" s="105" t="s">
        <v>1013</v>
      </c>
      <c r="M787" s="105">
        <v>0</v>
      </c>
      <c r="N787" s="105">
        <v>0</v>
      </c>
      <c r="O787" s="105">
        <v>0</v>
      </c>
      <c r="P787" s="105">
        <v>0</v>
      </c>
    </row>
    <row r="788" spans="11:16" x14ac:dyDescent="0.25">
      <c r="K788" s="105">
        <v>127140</v>
      </c>
      <c r="L788" s="105" t="s">
        <v>1014</v>
      </c>
      <c r="M788" s="105">
        <v>0</v>
      </c>
      <c r="N788" s="105">
        <v>0</v>
      </c>
      <c r="O788" s="105">
        <v>0</v>
      </c>
      <c r="P788" s="105">
        <v>0</v>
      </c>
    </row>
    <row r="789" spans="11:16" x14ac:dyDescent="0.25">
      <c r="K789" s="105" t="s">
        <v>1015</v>
      </c>
      <c r="L789" s="105" t="s">
        <v>1016</v>
      </c>
      <c r="M789" s="105">
        <v>0</v>
      </c>
      <c r="N789" s="105">
        <v>0</v>
      </c>
      <c r="O789" s="105">
        <v>0</v>
      </c>
      <c r="P789" s="105">
        <v>0</v>
      </c>
    </row>
    <row r="790" spans="11:16" x14ac:dyDescent="0.25">
      <c r="K790" s="105">
        <v>1111</v>
      </c>
      <c r="L790" s="105" t="s">
        <v>1017</v>
      </c>
      <c r="M790" s="105">
        <v>0</v>
      </c>
      <c r="N790" s="105">
        <v>0</v>
      </c>
      <c r="O790" s="105">
        <v>0</v>
      </c>
      <c r="P790" s="105">
        <v>0</v>
      </c>
    </row>
    <row r="791" spans="11:16" x14ac:dyDescent="0.25">
      <c r="K791" s="105" t="s">
        <v>1018</v>
      </c>
      <c r="L791" s="105" t="s">
        <v>1019</v>
      </c>
      <c r="M791" s="105">
        <v>0</v>
      </c>
      <c r="N791" s="105">
        <v>0</v>
      </c>
      <c r="O791" s="105">
        <v>0</v>
      </c>
      <c r="P791" s="105">
        <v>0</v>
      </c>
    </row>
    <row r="792" spans="11:16" x14ac:dyDescent="0.25">
      <c r="K792" s="105" t="s">
        <v>1020</v>
      </c>
      <c r="L792" s="105" t="s">
        <v>1021</v>
      </c>
      <c r="M792" s="105">
        <v>0</v>
      </c>
      <c r="N792" s="105">
        <v>0</v>
      </c>
      <c r="O792" s="105">
        <v>0</v>
      </c>
      <c r="P792" s="105">
        <v>0</v>
      </c>
    </row>
    <row r="793" spans="11:16" x14ac:dyDescent="0.25">
      <c r="K793" s="105">
        <v>1112</v>
      </c>
      <c r="L793" s="105" t="s">
        <v>1022</v>
      </c>
      <c r="M793" s="105">
        <v>0</v>
      </c>
      <c r="N793" s="105">
        <v>0</v>
      </c>
      <c r="O793" s="105">
        <v>0</v>
      </c>
      <c r="P793" s="105">
        <v>0</v>
      </c>
    </row>
    <row r="794" spans="11:16" x14ac:dyDescent="0.25">
      <c r="K794" s="105" t="s">
        <v>1023</v>
      </c>
      <c r="L794" s="105" t="s">
        <v>1024</v>
      </c>
      <c r="M794" s="105">
        <v>0</v>
      </c>
      <c r="N794" s="105">
        <v>0</v>
      </c>
      <c r="O794" s="105">
        <v>0</v>
      </c>
      <c r="P794" s="105">
        <v>0</v>
      </c>
    </row>
    <row r="795" spans="11:16" x14ac:dyDescent="0.25">
      <c r="K795" s="105" t="s">
        <v>1025</v>
      </c>
      <c r="L795" s="105" t="s">
        <v>1026</v>
      </c>
      <c r="M795" s="105">
        <v>0</v>
      </c>
      <c r="N795" s="105">
        <v>0</v>
      </c>
      <c r="O795" s="105">
        <v>0</v>
      </c>
      <c r="P795" s="105">
        <v>0</v>
      </c>
    </row>
    <row r="796" spans="11:16" x14ac:dyDescent="0.25">
      <c r="K796" s="105">
        <v>1113</v>
      </c>
      <c r="L796" s="105" t="s">
        <v>1027</v>
      </c>
      <c r="M796" s="105">
        <v>0</v>
      </c>
      <c r="N796" s="105">
        <v>0</v>
      </c>
      <c r="O796" s="105">
        <v>0</v>
      </c>
      <c r="P796" s="105">
        <v>0</v>
      </c>
    </row>
    <row r="797" spans="11:16" x14ac:dyDescent="0.25">
      <c r="K797" s="105" t="s">
        <v>1028</v>
      </c>
      <c r="L797" s="105" t="s">
        <v>1029</v>
      </c>
      <c r="M797" s="105">
        <v>0</v>
      </c>
      <c r="N797" s="105">
        <v>0</v>
      </c>
      <c r="O797" s="105">
        <v>0</v>
      </c>
      <c r="P797" s="105">
        <v>0</v>
      </c>
    </row>
    <row r="798" spans="11:16" x14ac:dyDescent="0.25">
      <c r="K798" s="105" t="s">
        <v>1030</v>
      </c>
      <c r="L798" s="105" t="s">
        <v>1031</v>
      </c>
      <c r="M798" s="105">
        <v>0</v>
      </c>
      <c r="N798" s="105">
        <v>0</v>
      </c>
      <c r="O798" s="105">
        <v>0</v>
      </c>
      <c r="P798" s="105">
        <v>0</v>
      </c>
    </row>
    <row r="799" spans="11:16" x14ac:dyDescent="0.25">
      <c r="K799" s="105">
        <v>1114</v>
      </c>
      <c r="L799" s="105" t="s">
        <v>1032</v>
      </c>
      <c r="M799" s="105">
        <v>0</v>
      </c>
      <c r="N799" s="105">
        <v>0</v>
      </c>
      <c r="O799" s="105">
        <v>0</v>
      </c>
      <c r="P799" s="105">
        <v>0</v>
      </c>
    </row>
    <row r="800" spans="11:16" x14ac:dyDescent="0.25">
      <c r="K800" s="105" t="s">
        <v>1033</v>
      </c>
      <c r="L800" s="105" t="s">
        <v>1034</v>
      </c>
      <c r="M800" s="105">
        <v>0</v>
      </c>
      <c r="N800" s="105">
        <v>0</v>
      </c>
      <c r="O800" s="105">
        <v>0</v>
      </c>
      <c r="P800" s="105">
        <v>0</v>
      </c>
    </row>
    <row r="801" spans="11:16" x14ac:dyDescent="0.25">
      <c r="K801" s="105" t="s">
        <v>1035</v>
      </c>
      <c r="L801" s="105" t="s">
        <v>1036</v>
      </c>
      <c r="M801" s="105">
        <v>0</v>
      </c>
      <c r="N801" s="105">
        <v>0</v>
      </c>
      <c r="O801" s="105">
        <v>0</v>
      </c>
      <c r="P801" s="105">
        <v>0</v>
      </c>
    </row>
    <row r="802" spans="11:16" x14ac:dyDescent="0.25">
      <c r="K802" s="105">
        <v>1020</v>
      </c>
      <c r="L802" s="105" t="s">
        <v>1037</v>
      </c>
      <c r="M802" s="105">
        <v>0</v>
      </c>
      <c r="N802" s="105">
        <v>0</v>
      </c>
      <c r="O802" s="105">
        <v>0</v>
      </c>
      <c r="P802" s="105">
        <v>0</v>
      </c>
    </row>
    <row r="803" spans="11:16" x14ac:dyDescent="0.25">
      <c r="K803" s="105">
        <v>11</v>
      </c>
      <c r="L803" s="105" t="s">
        <v>1038</v>
      </c>
      <c r="M803" s="105">
        <v>0</v>
      </c>
      <c r="N803" s="105">
        <v>0</v>
      </c>
      <c r="O803" s="105">
        <v>0</v>
      </c>
      <c r="P803" s="105">
        <v>0</v>
      </c>
    </row>
    <row r="804" spans="11:16" x14ac:dyDescent="0.25">
      <c r="K804" s="105">
        <v>21</v>
      </c>
      <c r="L804" s="105" t="s">
        <v>1039</v>
      </c>
      <c r="M804" s="105">
        <v>0</v>
      </c>
      <c r="N804" s="105">
        <v>0</v>
      </c>
      <c r="O804" s="105">
        <v>0</v>
      </c>
      <c r="P804" s="105">
        <v>0</v>
      </c>
    </row>
    <row r="805" spans="11:16" x14ac:dyDescent="0.25">
      <c r="K805" s="105">
        <v>1000</v>
      </c>
      <c r="L805" s="105" t="s">
        <v>1040</v>
      </c>
      <c r="M805" s="105">
        <v>0</v>
      </c>
      <c r="N805" s="105">
        <v>0</v>
      </c>
      <c r="O805" s="105">
        <v>0</v>
      </c>
      <c r="P805" s="105">
        <v>0</v>
      </c>
    </row>
    <row r="806" spans="11:16" x14ac:dyDescent="0.25">
      <c r="K806" s="105">
        <v>1001</v>
      </c>
      <c r="L806" s="105" t="s">
        <v>1041</v>
      </c>
      <c r="M806" s="105">
        <v>0</v>
      </c>
      <c r="N806" s="105">
        <v>0</v>
      </c>
      <c r="O806" s="105">
        <v>0</v>
      </c>
      <c r="P806" s="105">
        <v>0</v>
      </c>
    </row>
    <row r="807" spans="11:16" x14ac:dyDescent="0.25">
      <c r="K807" s="105">
        <v>41011</v>
      </c>
      <c r="L807" s="105" t="s">
        <v>1042</v>
      </c>
      <c r="M807" s="105">
        <v>0</v>
      </c>
      <c r="N807" s="105">
        <v>0</v>
      </c>
      <c r="O807" s="105">
        <v>0</v>
      </c>
      <c r="P807" s="105">
        <v>0</v>
      </c>
    </row>
    <row r="808" spans="11:16" x14ac:dyDescent="0.25">
      <c r="K808" s="105">
        <v>41021</v>
      </c>
      <c r="L808" s="105" t="s">
        <v>1043</v>
      </c>
      <c r="M808" s="105">
        <v>0</v>
      </c>
      <c r="N808" s="105">
        <v>0</v>
      </c>
      <c r="O808" s="105">
        <v>0</v>
      </c>
      <c r="P808" s="105">
        <v>0</v>
      </c>
    </row>
    <row r="809" spans="11:16" x14ac:dyDescent="0.25">
      <c r="K809" s="105">
        <v>22</v>
      </c>
      <c r="L809" s="105" t="s">
        <v>1044</v>
      </c>
      <c r="M809" s="105">
        <v>0</v>
      </c>
      <c r="N809" s="105">
        <v>0</v>
      </c>
      <c r="O809" s="105">
        <v>0</v>
      </c>
      <c r="P809" s="105">
        <v>0</v>
      </c>
    </row>
    <row r="810" spans="11:16" x14ac:dyDescent="0.25">
      <c r="K810" s="105">
        <v>1002</v>
      </c>
      <c r="L810" s="105" t="s">
        <v>1045</v>
      </c>
      <c r="M810" s="105">
        <v>0</v>
      </c>
      <c r="N810" s="105">
        <v>0</v>
      </c>
      <c r="O810" s="105">
        <v>0</v>
      </c>
      <c r="P810" s="105">
        <v>0</v>
      </c>
    </row>
    <row r="811" spans="11:16" x14ac:dyDescent="0.25">
      <c r="K811" s="105">
        <v>1003</v>
      </c>
      <c r="L811" s="105" t="s">
        <v>1046</v>
      </c>
      <c r="M811" s="105">
        <v>0</v>
      </c>
      <c r="N811" s="105">
        <v>0</v>
      </c>
      <c r="O811" s="105">
        <v>0</v>
      </c>
      <c r="P811" s="105">
        <v>0</v>
      </c>
    </row>
    <row r="812" spans="11:16" x14ac:dyDescent="0.25">
      <c r="K812" s="105">
        <v>13</v>
      </c>
      <c r="L812" s="105" t="s">
        <v>1047</v>
      </c>
      <c r="M812" s="105">
        <v>0</v>
      </c>
      <c r="N812" s="105">
        <v>0</v>
      </c>
      <c r="O812" s="105">
        <v>0</v>
      </c>
      <c r="P812" s="105">
        <v>0</v>
      </c>
    </row>
    <row r="813" spans="11:16" x14ac:dyDescent="0.25">
      <c r="K813" s="105">
        <v>23</v>
      </c>
      <c r="L813" s="105" t="s">
        <v>1048</v>
      </c>
      <c r="M813" s="105">
        <v>0</v>
      </c>
      <c r="N813" s="105">
        <v>0</v>
      </c>
      <c r="O813" s="105">
        <v>0</v>
      </c>
      <c r="P813" s="105">
        <v>0</v>
      </c>
    </row>
    <row r="814" spans="11:16" x14ac:dyDescent="0.25">
      <c r="K814" s="105">
        <v>311</v>
      </c>
      <c r="L814" s="105" t="s">
        <v>1049</v>
      </c>
      <c r="M814" s="105">
        <v>0</v>
      </c>
      <c r="N814" s="105">
        <v>0</v>
      </c>
      <c r="O814" s="105">
        <v>0</v>
      </c>
      <c r="P814" s="105">
        <v>0</v>
      </c>
    </row>
    <row r="815" spans="11:16" x14ac:dyDescent="0.25">
      <c r="K815" s="105" t="s">
        <v>1050</v>
      </c>
      <c r="L815" s="105" t="s">
        <v>1051</v>
      </c>
      <c r="M815" s="105">
        <v>0</v>
      </c>
      <c r="N815" s="105">
        <v>0</v>
      </c>
      <c r="O815" s="105">
        <v>0</v>
      </c>
      <c r="P815" s="105">
        <v>0</v>
      </c>
    </row>
    <row r="816" spans="11:16" x14ac:dyDescent="0.25">
      <c r="K816" s="105">
        <v>321</v>
      </c>
      <c r="L816" s="105" t="s">
        <v>1052</v>
      </c>
      <c r="M816" s="105">
        <v>0</v>
      </c>
      <c r="N816" s="105">
        <v>0</v>
      </c>
      <c r="O816" s="105">
        <v>0</v>
      </c>
      <c r="P816" s="105">
        <v>0</v>
      </c>
    </row>
    <row r="817" spans="11:16" x14ac:dyDescent="0.25">
      <c r="K817" s="105" t="s">
        <v>1053</v>
      </c>
      <c r="L817" s="105" t="s">
        <v>1054</v>
      </c>
      <c r="M817" s="105">
        <v>0</v>
      </c>
      <c r="N817" s="105">
        <v>0</v>
      </c>
      <c r="O817" s="105">
        <v>0</v>
      </c>
      <c r="P817" s="105">
        <v>0</v>
      </c>
    </row>
    <row r="818" spans="11:16" x14ac:dyDescent="0.25">
      <c r="K818" s="105">
        <v>312</v>
      </c>
      <c r="L818" s="105" t="s">
        <v>1055</v>
      </c>
      <c r="M818" s="105">
        <v>0</v>
      </c>
      <c r="N818" s="105">
        <v>0</v>
      </c>
      <c r="O818" s="105">
        <v>0</v>
      </c>
      <c r="P818" s="105">
        <v>0</v>
      </c>
    </row>
    <row r="819" spans="11:16" x14ac:dyDescent="0.25">
      <c r="K819" s="105" t="s">
        <v>1056</v>
      </c>
      <c r="L819" s="105" t="s">
        <v>1057</v>
      </c>
      <c r="M819" s="105">
        <v>0</v>
      </c>
      <c r="N819" s="105">
        <v>0</v>
      </c>
      <c r="O819" s="105">
        <v>0</v>
      </c>
      <c r="P819" s="105">
        <v>0</v>
      </c>
    </row>
    <row r="820" spans="11:16" x14ac:dyDescent="0.25">
      <c r="K820" s="105">
        <v>322</v>
      </c>
      <c r="L820" s="105" t="s">
        <v>1058</v>
      </c>
      <c r="M820" s="105">
        <v>0</v>
      </c>
      <c r="N820" s="105">
        <v>0</v>
      </c>
      <c r="O820" s="105">
        <v>0</v>
      </c>
      <c r="P820" s="105">
        <v>0</v>
      </c>
    </row>
    <row r="821" spans="11:16" x14ac:dyDescent="0.25">
      <c r="K821" s="105" t="s">
        <v>1059</v>
      </c>
      <c r="L821" s="105" t="s">
        <v>1060</v>
      </c>
      <c r="M821" s="105">
        <v>0</v>
      </c>
      <c r="N821" s="105">
        <v>0</v>
      </c>
      <c r="O821" s="105">
        <v>0</v>
      </c>
      <c r="P821" s="105">
        <v>0</v>
      </c>
    </row>
    <row r="822" spans="11:16" x14ac:dyDescent="0.25">
      <c r="K822" s="105">
        <v>313</v>
      </c>
      <c r="L822" s="105" t="s">
        <v>1061</v>
      </c>
      <c r="M822" s="105">
        <v>0</v>
      </c>
      <c r="N822" s="105">
        <v>0</v>
      </c>
      <c r="O822" s="105">
        <v>0</v>
      </c>
      <c r="P822" s="105">
        <v>0</v>
      </c>
    </row>
    <row r="823" spans="11:16" x14ac:dyDescent="0.25">
      <c r="K823" s="105" t="s">
        <v>1062</v>
      </c>
      <c r="L823" s="105" t="s">
        <v>1063</v>
      </c>
      <c r="M823" s="105">
        <v>0</v>
      </c>
      <c r="N823" s="105">
        <v>0</v>
      </c>
      <c r="O823" s="105">
        <v>0</v>
      </c>
      <c r="P823" s="105">
        <v>0</v>
      </c>
    </row>
    <row r="824" spans="11:16" x14ac:dyDescent="0.25">
      <c r="K824" s="105">
        <v>323</v>
      </c>
      <c r="L824" s="105" t="s">
        <v>1064</v>
      </c>
      <c r="M824" s="105">
        <v>0</v>
      </c>
      <c r="N824" s="105">
        <v>0</v>
      </c>
      <c r="O824" s="105">
        <v>0</v>
      </c>
      <c r="P824" s="105">
        <v>0</v>
      </c>
    </row>
    <row r="825" spans="11:16" x14ac:dyDescent="0.25">
      <c r="K825" s="105" t="s">
        <v>1065</v>
      </c>
      <c r="L825" s="105" t="s">
        <v>1066</v>
      </c>
      <c r="M825" s="105">
        <v>0</v>
      </c>
      <c r="N825" s="105">
        <v>0</v>
      </c>
      <c r="O825" s="105">
        <v>0</v>
      </c>
      <c r="P825" s="105">
        <v>0</v>
      </c>
    </row>
    <row r="826" spans="11:16" x14ac:dyDescent="0.25">
      <c r="K826" s="105">
        <v>128010</v>
      </c>
      <c r="L826" s="105" t="s">
        <v>1067</v>
      </c>
      <c r="M826" s="105">
        <v>0</v>
      </c>
      <c r="N826" s="105">
        <v>0</v>
      </c>
      <c r="O826" s="105">
        <v>0</v>
      </c>
      <c r="P826" s="105">
        <v>0</v>
      </c>
    </row>
    <row r="827" spans="11:16" x14ac:dyDescent="0.25">
      <c r="K827" s="105">
        <v>128020</v>
      </c>
      <c r="L827" s="105" t="s">
        <v>1068</v>
      </c>
      <c r="M827" s="105">
        <v>0</v>
      </c>
      <c r="N827" s="105">
        <v>0</v>
      </c>
      <c r="O827" s="105">
        <v>0</v>
      </c>
      <c r="P827" s="105">
        <v>0</v>
      </c>
    </row>
    <row r="828" spans="11:16" x14ac:dyDescent="0.25">
      <c r="K828" s="105">
        <v>128030</v>
      </c>
      <c r="L828" s="105" t="s">
        <v>1069</v>
      </c>
      <c r="M828" s="105">
        <v>0</v>
      </c>
      <c r="N828" s="105">
        <v>0</v>
      </c>
      <c r="O828" s="105">
        <v>0</v>
      </c>
      <c r="P828" s="105">
        <v>0</v>
      </c>
    </row>
    <row r="829" spans="11:16" x14ac:dyDescent="0.25">
      <c r="K829" s="105">
        <v>1110</v>
      </c>
      <c r="L829" s="105" t="s">
        <v>1070</v>
      </c>
      <c r="M829" s="105">
        <v>0</v>
      </c>
      <c r="N829" s="105">
        <v>0</v>
      </c>
      <c r="O829" s="105">
        <v>0</v>
      </c>
      <c r="P829" s="105">
        <v>0</v>
      </c>
    </row>
    <row r="830" spans="11:16" x14ac:dyDescent="0.25">
      <c r="K830" s="105" t="s">
        <v>1071</v>
      </c>
      <c r="L830" s="105" t="s">
        <v>1072</v>
      </c>
      <c r="M830" s="105">
        <v>0</v>
      </c>
      <c r="N830" s="105">
        <v>0</v>
      </c>
      <c r="O830" s="105">
        <v>0</v>
      </c>
      <c r="P830" s="105">
        <v>0</v>
      </c>
    </row>
    <row r="831" spans="11:16" x14ac:dyDescent="0.25">
      <c r="K831" s="105" t="s">
        <v>1073</v>
      </c>
      <c r="L831" s="105" t="s">
        <v>1074</v>
      </c>
      <c r="M831" s="105">
        <v>0</v>
      </c>
      <c r="N831" s="105">
        <v>0</v>
      </c>
      <c r="O831" s="105">
        <v>0</v>
      </c>
      <c r="P831" s="105">
        <v>0</v>
      </c>
    </row>
    <row r="832" spans="11:16" x14ac:dyDescent="0.25">
      <c r="K832" s="105">
        <v>4110</v>
      </c>
      <c r="L832" s="105" t="s">
        <v>1075</v>
      </c>
      <c r="M832" s="105">
        <v>0</v>
      </c>
      <c r="N832" s="105">
        <v>0</v>
      </c>
      <c r="O832" s="105">
        <v>0</v>
      </c>
      <c r="P832" s="105">
        <v>0</v>
      </c>
    </row>
    <row r="833" spans="11:16" x14ac:dyDescent="0.25">
      <c r="K833" s="105">
        <v>5011</v>
      </c>
      <c r="L833" s="105" t="s">
        <v>1076</v>
      </c>
      <c r="M833" s="105">
        <v>0</v>
      </c>
      <c r="N833" s="105">
        <v>0</v>
      </c>
      <c r="O833" s="105">
        <v>0</v>
      </c>
      <c r="P833" s="105">
        <v>0</v>
      </c>
    </row>
    <row r="834" spans="11:16" x14ac:dyDescent="0.25">
      <c r="K834" s="105">
        <v>111</v>
      </c>
      <c r="L834" s="105" t="s">
        <v>1077</v>
      </c>
      <c r="M834" s="105">
        <v>0</v>
      </c>
      <c r="N834" s="105">
        <v>0</v>
      </c>
      <c r="O834" s="105">
        <v>0</v>
      </c>
      <c r="P834" s="105">
        <v>0</v>
      </c>
    </row>
    <row r="835" spans="11:16" x14ac:dyDescent="0.25">
      <c r="K835" s="105" t="s">
        <v>1078</v>
      </c>
      <c r="L835" s="105" t="s">
        <v>1079</v>
      </c>
      <c r="M835" s="105">
        <v>0</v>
      </c>
      <c r="N835" s="105">
        <v>0</v>
      </c>
      <c r="O835" s="105">
        <v>0</v>
      </c>
      <c r="P835" s="105">
        <v>0</v>
      </c>
    </row>
    <row r="836" spans="11:16" x14ac:dyDescent="0.25">
      <c r="K836" s="105">
        <v>11151</v>
      </c>
      <c r="L836" s="105" t="s">
        <v>1080</v>
      </c>
      <c r="M836" s="105">
        <v>0</v>
      </c>
      <c r="N836" s="105">
        <v>0</v>
      </c>
      <c r="O836" s="105">
        <v>0</v>
      </c>
      <c r="P836" s="105">
        <v>0</v>
      </c>
    </row>
    <row r="837" spans="11:16" x14ac:dyDescent="0.25">
      <c r="K837" s="105" t="s">
        <v>1081</v>
      </c>
      <c r="L837" s="105" t="s">
        <v>1082</v>
      </c>
      <c r="M837" s="105">
        <v>0</v>
      </c>
      <c r="N837" s="105">
        <v>0</v>
      </c>
      <c r="O837" s="105">
        <v>0</v>
      </c>
      <c r="P837" s="105">
        <v>0</v>
      </c>
    </row>
    <row r="838" spans="11:16" x14ac:dyDescent="0.25">
      <c r="K838" s="105">
        <v>1121</v>
      </c>
      <c r="L838" s="105" t="s">
        <v>1083</v>
      </c>
      <c r="M838" s="105">
        <v>0</v>
      </c>
      <c r="N838" s="105">
        <v>0</v>
      </c>
      <c r="O838" s="105">
        <v>0</v>
      </c>
      <c r="P838" s="105">
        <v>0</v>
      </c>
    </row>
    <row r="839" spans="11:16" x14ac:dyDescent="0.25">
      <c r="K839" s="105">
        <v>121</v>
      </c>
      <c r="L839" s="105" t="s">
        <v>1084</v>
      </c>
      <c r="M839" s="105">
        <v>0</v>
      </c>
      <c r="N839" s="105">
        <v>0</v>
      </c>
      <c r="O839" s="105">
        <v>0</v>
      </c>
      <c r="P839" s="105">
        <v>0</v>
      </c>
    </row>
    <row r="840" spans="11:16" x14ac:dyDescent="0.25">
      <c r="K840" s="105">
        <v>127010</v>
      </c>
      <c r="L840" s="105" t="s">
        <v>1085</v>
      </c>
      <c r="M840" s="105">
        <v>0</v>
      </c>
      <c r="N840" s="105">
        <v>0</v>
      </c>
      <c r="O840" s="105">
        <v>0</v>
      </c>
      <c r="P840" s="105">
        <v>0</v>
      </c>
    </row>
    <row r="841" spans="11:16" x14ac:dyDescent="0.25">
      <c r="K841" s="105">
        <v>27010</v>
      </c>
      <c r="L841" s="105" t="s">
        <v>1086</v>
      </c>
      <c r="M841" s="105">
        <v>0</v>
      </c>
      <c r="N841" s="105">
        <v>0</v>
      </c>
      <c r="O841" s="105">
        <v>0</v>
      </c>
      <c r="P841" s="105">
        <v>0</v>
      </c>
    </row>
    <row r="842" spans="11:16" x14ac:dyDescent="0.25">
      <c r="K842" s="105">
        <v>27011</v>
      </c>
      <c r="L842" s="105" t="s">
        <v>1087</v>
      </c>
      <c r="M842" s="105">
        <v>0</v>
      </c>
      <c r="N842" s="105">
        <v>0</v>
      </c>
      <c r="O842" s="105">
        <v>0</v>
      </c>
      <c r="P842" s="105">
        <v>0</v>
      </c>
    </row>
    <row r="843" spans="11:16" x14ac:dyDescent="0.25">
      <c r="K843" s="105">
        <v>4111</v>
      </c>
      <c r="L843" s="105" t="s">
        <v>1088</v>
      </c>
      <c r="M843" s="105">
        <v>0</v>
      </c>
      <c r="N843" s="105">
        <v>0</v>
      </c>
      <c r="O843" s="105">
        <v>0</v>
      </c>
      <c r="P843" s="105">
        <v>0</v>
      </c>
    </row>
    <row r="844" spans="11:16" x14ac:dyDescent="0.25">
      <c r="K844" s="105">
        <v>41111</v>
      </c>
      <c r="L844" s="105" t="s">
        <v>1089</v>
      </c>
      <c r="M844" s="105">
        <v>0</v>
      </c>
      <c r="N844" s="105">
        <v>0</v>
      </c>
      <c r="O844" s="105">
        <v>0</v>
      </c>
      <c r="P844" s="105">
        <v>0</v>
      </c>
    </row>
    <row r="845" spans="11:16" x14ac:dyDescent="0.25">
      <c r="K845" s="105" t="s">
        <v>1090</v>
      </c>
      <c r="L845" s="105" t="s">
        <v>1091</v>
      </c>
      <c r="M845" s="105">
        <v>0</v>
      </c>
      <c r="N845" s="105">
        <v>0</v>
      </c>
      <c r="O845" s="105">
        <v>0</v>
      </c>
      <c r="P845" s="105">
        <v>0</v>
      </c>
    </row>
    <row r="846" spans="11:16" x14ac:dyDescent="0.25">
      <c r="K846" s="105" t="s">
        <v>1092</v>
      </c>
      <c r="L846" s="105" t="s">
        <v>1093</v>
      </c>
      <c r="M846" s="105">
        <v>0</v>
      </c>
      <c r="N846" s="105">
        <v>0</v>
      </c>
      <c r="O846" s="105">
        <v>0</v>
      </c>
      <c r="P846" s="105">
        <v>0</v>
      </c>
    </row>
    <row r="847" spans="11:16" x14ac:dyDescent="0.25">
      <c r="K847" s="105">
        <v>41121</v>
      </c>
      <c r="L847" s="105" t="s">
        <v>1094</v>
      </c>
      <c r="M847" s="105">
        <v>0</v>
      </c>
      <c r="N847" s="105">
        <v>0</v>
      </c>
      <c r="O847" s="105">
        <v>0</v>
      </c>
      <c r="P847" s="105">
        <v>0</v>
      </c>
    </row>
    <row r="848" spans="11:16" x14ac:dyDescent="0.25">
      <c r="K848" s="105" t="s">
        <v>1095</v>
      </c>
      <c r="L848" s="105" t="s">
        <v>1096</v>
      </c>
      <c r="M848" s="105">
        <v>0</v>
      </c>
      <c r="N848" s="105">
        <v>0</v>
      </c>
      <c r="O848" s="105">
        <v>0</v>
      </c>
      <c r="P848" s="105">
        <v>0</v>
      </c>
    </row>
    <row r="849" spans="11:16" x14ac:dyDescent="0.25">
      <c r="K849" s="105" t="s">
        <v>1097</v>
      </c>
      <c r="L849" s="105" t="s">
        <v>1098</v>
      </c>
      <c r="M849" s="105">
        <v>0</v>
      </c>
      <c r="N849" s="105">
        <v>0</v>
      </c>
      <c r="O849" s="105">
        <v>0</v>
      </c>
      <c r="P849" s="105">
        <v>0</v>
      </c>
    </row>
    <row r="850" spans="11:16" x14ac:dyDescent="0.25">
      <c r="K850" s="105">
        <v>4121</v>
      </c>
      <c r="L850" s="105" t="s">
        <v>1099</v>
      </c>
      <c r="M850" s="105">
        <v>0</v>
      </c>
      <c r="N850" s="105">
        <v>0</v>
      </c>
      <c r="O850" s="105">
        <v>0</v>
      </c>
      <c r="P850" s="105">
        <v>0</v>
      </c>
    </row>
    <row r="851" spans="11:16" x14ac:dyDescent="0.25">
      <c r="K851" s="105">
        <v>5111</v>
      </c>
      <c r="L851" s="105" t="s">
        <v>1100</v>
      </c>
      <c r="M851" s="105">
        <v>0</v>
      </c>
      <c r="N851" s="105">
        <v>0</v>
      </c>
      <c r="O851" s="105">
        <v>0</v>
      </c>
      <c r="P851" s="105">
        <v>0</v>
      </c>
    </row>
    <row r="852" spans="11:16" x14ac:dyDescent="0.25">
      <c r="K852" s="105" t="s">
        <v>1101</v>
      </c>
      <c r="L852" s="105" t="s">
        <v>1102</v>
      </c>
      <c r="M852" s="105">
        <v>0</v>
      </c>
      <c r="N852" s="105">
        <v>0</v>
      </c>
      <c r="O852" s="105">
        <v>0</v>
      </c>
      <c r="P852" s="105">
        <v>0</v>
      </c>
    </row>
    <row r="853" spans="11:16" x14ac:dyDescent="0.25">
      <c r="K853" s="105">
        <v>5121</v>
      </c>
      <c r="L853" s="105" t="s">
        <v>1103</v>
      </c>
      <c r="M853" s="105">
        <v>0</v>
      </c>
      <c r="N853" s="105">
        <v>0</v>
      </c>
      <c r="O853" s="105">
        <v>0</v>
      </c>
      <c r="P853" s="105">
        <v>0</v>
      </c>
    </row>
    <row r="854" spans="11:16" x14ac:dyDescent="0.25">
      <c r="K854" s="105" t="s">
        <v>1104</v>
      </c>
      <c r="L854" s="105" t="s">
        <v>1105</v>
      </c>
      <c r="M854" s="105">
        <v>0</v>
      </c>
      <c r="N854" s="105">
        <v>0</v>
      </c>
      <c r="O854" s="105">
        <v>0</v>
      </c>
      <c r="P854" s="105">
        <v>0</v>
      </c>
    </row>
    <row r="855" spans="11:16" x14ac:dyDescent="0.25">
      <c r="K855" s="105" t="s">
        <v>1106</v>
      </c>
      <c r="L855" s="105" t="s">
        <v>1107</v>
      </c>
      <c r="M855" s="105">
        <v>0</v>
      </c>
      <c r="N855" s="105">
        <v>0</v>
      </c>
      <c r="O855" s="105">
        <v>0</v>
      </c>
      <c r="P855" s="105">
        <v>0</v>
      </c>
    </row>
    <row r="856" spans="11:16" x14ac:dyDescent="0.25">
      <c r="K856" s="105">
        <v>11152</v>
      </c>
      <c r="L856" s="105" t="s">
        <v>1108</v>
      </c>
      <c r="M856" s="105">
        <v>0</v>
      </c>
      <c r="N856" s="105">
        <v>0</v>
      </c>
      <c r="O856" s="105">
        <v>0</v>
      </c>
      <c r="P856" s="105">
        <v>0</v>
      </c>
    </row>
    <row r="857" spans="11:16" x14ac:dyDescent="0.25">
      <c r="K857" s="105" t="s">
        <v>1109</v>
      </c>
      <c r="L857" s="105" t="s">
        <v>1110</v>
      </c>
      <c r="M857" s="105">
        <v>0</v>
      </c>
      <c r="N857" s="105">
        <v>0</v>
      </c>
      <c r="O857" s="105">
        <v>0</v>
      </c>
      <c r="P857" s="105">
        <v>0</v>
      </c>
    </row>
    <row r="858" spans="11:16" x14ac:dyDescent="0.25">
      <c r="K858" s="105">
        <v>112</v>
      </c>
      <c r="L858" s="105" t="s">
        <v>1111</v>
      </c>
      <c r="M858" s="105">
        <v>0</v>
      </c>
      <c r="N858" s="105">
        <v>0</v>
      </c>
      <c r="O858" s="105">
        <v>0</v>
      </c>
      <c r="P858" s="105">
        <v>0</v>
      </c>
    </row>
    <row r="859" spans="11:16" x14ac:dyDescent="0.25">
      <c r="K859" s="105">
        <v>1122</v>
      </c>
      <c r="L859" s="105" t="s">
        <v>1083</v>
      </c>
      <c r="M859" s="105">
        <v>0</v>
      </c>
      <c r="N859" s="105">
        <v>0</v>
      </c>
      <c r="O859" s="105">
        <v>0</v>
      </c>
      <c r="P859" s="105">
        <v>0</v>
      </c>
    </row>
    <row r="860" spans="11:16" x14ac:dyDescent="0.25">
      <c r="K860" s="105">
        <v>122</v>
      </c>
      <c r="L860" s="105" t="s">
        <v>1112</v>
      </c>
      <c r="M860" s="105">
        <v>0</v>
      </c>
      <c r="N860" s="105">
        <v>0</v>
      </c>
      <c r="O860" s="105">
        <v>0</v>
      </c>
      <c r="P860" s="105">
        <v>0</v>
      </c>
    </row>
    <row r="861" spans="11:16" x14ac:dyDescent="0.25">
      <c r="K861" s="105">
        <v>12326</v>
      </c>
      <c r="L861" s="105" t="s">
        <v>1113</v>
      </c>
      <c r="M861" s="105">
        <v>0</v>
      </c>
      <c r="N861" s="105">
        <v>0</v>
      </c>
      <c r="O861" s="105">
        <v>0</v>
      </c>
      <c r="P861" s="105">
        <v>0</v>
      </c>
    </row>
    <row r="862" spans="11:16" x14ac:dyDescent="0.25">
      <c r="K862" s="105">
        <v>127020</v>
      </c>
      <c r="L862" s="105" t="s">
        <v>1114</v>
      </c>
      <c r="M862" s="105">
        <v>0</v>
      </c>
      <c r="N862" s="105">
        <v>0</v>
      </c>
      <c r="O862" s="105">
        <v>0</v>
      </c>
      <c r="P862" s="105">
        <v>0</v>
      </c>
    </row>
    <row r="863" spans="11:16" x14ac:dyDescent="0.25">
      <c r="K863" s="105">
        <v>127220</v>
      </c>
      <c r="L863" s="105" t="s">
        <v>1115</v>
      </c>
      <c r="M863" s="105">
        <v>0</v>
      </c>
      <c r="N863" s="105">
        <v>0</v>
      </c>
      <c r="O863" s="105">
        <v>0</v>
      </c>
      <c r="P863" s="105">
        <v>0</v>
      </c>
    </row>
    <row r="864" spans="11:16" x14ac:dyDescent="0.25">
      <c r="K864" s="105">
        <v>27020</v>
      </c>
      <c r="L864" s="105" t="s">
        <v>1116</v>
      </c>
      <c r="M864" s="105">
        <v>0</v>
      </c>
      <c r="N864" s="105">
        <v>0</v>
      </c>
      <c r="O864" s="105">
        <v>0</v>
      </c>
      <c r="P864" s="105">
        <v>0</v>
      </c>
    </row>
    <row r="865" spans="11:16" x14ac:dyDescent="0.25">
      <c r="K865" s="105">
        <v>27021</v>
      </c>
      <c r="L865" s="105" t="s">
        <v>1117</v>
      </c>
      <c r="M865" s="105">
        <v>0</v>
      </c>
      <c r="N865" s="105">
        <v>0</v>
      </c>
      <c r="O865" s="105">
        <v>0</v>
      </c>
      <c r="P865" s="105">
        <v>0</v>
      </c>
    </row>
    <row r="866" spans="11:16" x14ac:dyDescent="0.25">
      <c r="K866" s="105">
        <v>4112</v>
      </c>
      <c r="L866" s="105" t="s">
        <v>1118</v>
      </c>
      <c r="M866" s="105">
        <v>0</v>
      </c>
      <c r="N866" s="105">
        <v>0</v>
      </c>
      <c r="O866" s="105">
        <v>0</v>
      </c>
      <c r="P866" s="105">
        <v>0</v>
      </c>
    </row>
    <row r="867" spans="11:16" x14ac:dyDescent="0.25">
      <c r="K867" s="105">
        <v>41212</v>
      </c>
      <c r="L867" s="105" t="s">
        <v>1118</v>
      </c>
      <c r="M867" s="105">
        <v>0</v>
      </c>
      <c r="N867" s="105">
        <v>0</v>
      </c>
      <c r="O867" s="105">
        <v>0</v>
      </c>
      <c r="P867" s="105">
        <v>0</v>
      </c>
    </row>
    <row r="868" spans="11:16" x14ac:dyDescent="0.25">
      <c r="K868" s="105">
        <v>4122</v>
      </c>
      <c r="L868" s="105" t="s">
        <v>1112</v>
      </c>
      <c r="M868" s="105">
        <v>0</v>
      </c>
      <c r="N868" s="105">
        <v>0</v>
      </c>
      <c r="O868" s="105">
        <v>0</v>
      </c>
      <c r="P868" s="105">
        <v>0</v>
      </c>
    </row>
    <row r="869" spans="11:16" x14ac:dyDescent="0.25">
      <c r="K869" s="105">
        <v>5112</v>
      </c>
      <c r="L869" s="105" t="s">
        <v>1119</v>
      </c>
      <c r="M869" s="105">
        <v>0</v>
      </c>
      <c r="N869" s="105">
        <v>0</v>
      </c>
      <c r="O869" s="105">
        <v>0</v>
      </c>
      <c r="P869" s="105">
        <v>0</v>
      </c>
    </row>
    <row r="870" spans="11:16" x14ac:dyDescent="0.25">
      <c r="K870" s="105" t="s">
        <v>1120</v>
      </c>
      <c r="L870" s="105" t="s">
        <v>1121</v>
      </c>
      <c r="M870" s="105">
        <v>0</v>
      </c>
      <c r="N870" s="105">
        <v>0</v>
      </c>
      <c r="O870" s="105">
        <v>0</v>
      </c>
      <c r="P870" s="105">
        <v>0</v>
      </c>
    </row>
    <row r="871" spans="11:16" x14ac:dyDescent="0.25">
      <c r="K871" s="105">
        <v>5122</v>
      </c>
      <c r="L871" s="105" t="s">
        <v>1122</v>
      </c>
      <c r="M871" s="105">
        <v>0</v>
      </c>
      <c r="N871" s="105">
        <v>0</v>
      </c>
      <c r="O871" s="105">
        <v>0</v>
      </c>
      <c r="P871" s="105">
        <v>0</v>
      </c>
    </row>
    <row r="872" spans="11:16" x14ac:dyDescent="0.25">
      <c r="K872" s="105" t="s">
        <v>1123</v>
      </c>
      <c r="L872" s="105" t="s">
        <v>1124</v>
      </c>
      <c r="M872" s="105">
        <v>0</v>
      </c>
      <c r="N872" s="105">
        <v>0</v>
      </c>
      <c r="O872" s="105">
        <v>0</v>
      </c>
      <c r="P872" s="105">
        <v>0</v>
      </c>
    </row>
    <row r="873" spans="11:16" x14ac:dyDescent="0.25">
      <c r="K873" s="105" t="s">
        <v>1125</v>
      </c>
      <c r="L873" s="105" t="s">
        <v>1126</v>
      </c>
      <c r="M873" s="105">
        <v>0</v>
      </c>
      <c r="N873" s="105">
        <v>0</v>
      </c>
      <c r="O873" s="105">
        <v>0</v>
      </c>
      <c r="P873" s="105">
        <v>0</v>
      </c>
    </row>
    <row r="874" spans="11:16" x14ac:dyDescent="0.25">
      <c r="K874" s="105">
        <v>11123</v>
      </c>
      <c r="L874" s="105" t="s">
        <v>1127</v>
      </c>
      <c r="M874" s="105">
        <v>0</v>
      </c>
      <c r="N874" s="105">
        <v>0</v>
      </c>
      <c r="O874" s="105">
        <v>0</v>
      </c>
      <c r="P874" s="105">
        <v>0</v>
      </c>
    </row>
    <row r="875" spans="11:16" x14ac:dyDescent="0.25">
      <c r="K875" s="105" t="s">
        <v>1128</v>
      </c>
      <c r="L875" s="105" t="s">
        <v>1129</v>
      </c>
      <c r="M875" s="105">
        <v>0</v>
      </c>
      <c r="N875" s="105">
        <v>0</v>
      </c>
      <c r="O875" s="105">
        <v>0</v>
      </c>
      <c r="P875" s="105">
        <v>0</v>
      </c>
    </row>
    <row r="876" spans="11:16" x14ac:dyDescent="0.25">
      <c r="K876" s="105">
        <v>11153</v>
      </c>
      <c r="L876" s="105" t="s">
        <v>1130</v>
      </c>
      <c r="M876" s="105">
        <v>0</v>
      </c>
      <c r="N876" s="105">
        <v>0</v>
      </c>
      <c r="O876" s="105">
        <v>0</v>
      </c>
      <c r="P876" s="105">
        <v>0</v>
      </c>
    </row>
    <row r="877" spans="11:16" x14ac:dyDescent="0.25">
      <c r="K877" s="105" t="s">
        <v>1131</v>
      </c>
      <c r="L877" s="105" t="s">
        <v>1132</v>
      </c>
      <c r="M877" s="105">
        <v>0</v>
      </c>
      <c r="N877" s="105">
        <v>0</v>
      </c>
      <c r="O877" s="105">
        <v>0</v>
      </c>
      <c r="P877" s="105">
        <v>0</v>
      </c>
    </row>
    <row r="878" spans="11:16" x14ac:dyDescent="0.25">
      <c r="K878" s="105">
        <v>1123</v>
      </c>
      <c r="L878" s="105" t="s">
        <v>1083</v>
      </c>
      <c r="M878" s="105">
        <v>0</v>
      </c>
      <c r="N878" s="105">
        <v>0</v>
      </c>
      <c r="O878" s="105">
        <v>0</v>
      </c>
      <c r="P878" s="105">
        <v>0</v>
      </c>
    </row>
    <row r="879" spans="11:16" x14ac:dyDescent="0.25">
      <c r="K879" s="105">
        <v>113</v>
      </c>
      <c r="L879" s="105" t="s">
        <v>1133</v>
      </c>
      <c r="M879" s="105">
        <v>0</v>
      </c>
      <c r="N879" s="105">
        <v>0</v>
      </c>
      <c r="O879" s="105">
        <v>0</v>
      </c>
      <c r="P879" s="105">
        <v>0</v>
      </c>
    </row>
    <row r="880" spans="11:16" x14ac:dyDescent="0.25">
      <c r="K880" s="105">
        <v>123</v>
      </c>
      <c r="L880" s="105" t="s">
        <v>1134</v>
      </c>
      <c r="M880" s="105">
        <v>0</v>
      </c>
      <c r="N880" s="105">
        <v>0</v>
      </c>
      <c r="O880" s="105">
        <v>0</v>
      </c>
      <c r="P880" s="105">
        <v>0</v>
      </c>
    </row>
    <row r="881" spans="11:16" x14ac:dyDescent="0.25">
      <c r="K881" s="105">
        <v>12336</v>
      </c>
      <c r="L881" s="105" t="s">
        <v>1135</v>
      </c>
      <c r="M881" s="105">
        <v>0</v>
      </c>
      <c r="N881" s="105">
        <v>0</v>
      </c>
      <c r="O881" s="105">
        <v>0</v>
      </c>
      <c r="P881" s="105">
        <v>0</v>
      </c>
    </row>
    <row r="882" spans="11:16" x14ac:dyDescent="0.25">
      <c r="K882" s="105">
        <v>127030</v>
      </c>
      <c r="L882" s="105" t="s">
        <v>1136</v>
      </c>
      <c r="M882" s="105">
        <v>0</v>
      </c>
      <c r="N882" s="105">
        <v>0</v>
      </c>
      <c r="O882" s="105">
        <v>0</v>
      </c>
      <c r="P882" s="105">
        <v>0</v>
      </c>
    </row>
    <row r="883" spans="11:16" x14ac:dyDescent="0.25">
      <c r="K883" s="105">
        <v>127230</v>
      </c>
      <c r="L883" s="105" t="s">
        <v>1137</v>
      </c>
      <c r="M883" s="105">
        <v>0</v>
      </c>
      <c r="N883" s="105">
        <v>0</v>
      </c>
      <c r="O883" s="105">
        <v>0</v>
      </c>
      <c r="P883" s="105">
        <v>0</v>
      </c>
    </row>
    <row r="884" spans="11:16" x14ac:dyDescent="0.25">
      <c r="K884" s="105">
        <v>27030</v>
      </c>
      <c r="L884" s="105" t="s">
        <v>1138</v>
      </c>
      <c r="M884" s="105">
        <v>0</v>
      </c>
      <c r="N884" s="105">
        <v>0</v>
      </c>
      <c r="O884" s="105">
        <v>0</v>
      </c>
      <c r="P884" s="105">
        <v>0</v>
      </c>
    </row>
    <row r="885" spans="11:16" x14ac:dyDescent="0.25">
      <c r="K885" s="105">
        <v>4113</v>
      </c>
      <c r="L885" s="105" t="s">
        <v>1133</v>
      </c>
      <c r="M885" s="105">
        <v>0</v>
      </c>
      <c r="N885" s="105">
        <v>0</v>
      </c>
      <c r="O885" s="105">
        <v>0</v>
      </c>
      <c r="P885" s="105">
        <v>0</v>
      </c>
    </row>
    <row r="886" spans="11:16" x14ac:dyDescent="0.25">
      <c r="K886" s="105">
        <v>4123</v>
      </c>
      <c r="L886" s="105" t="s">
        <v>1134</v>
      </c>
      <c r="M886" s="105">
        <v>0</v>
      </c>
      <c r="N886" s="105">
        <v>0</v>
      </c>
      <c r="O886" s="105">
        <v>0</v>
      </c>
      <c r="P886" s="105">
        <v>0</v>
      </c>
    </row>
    <row r="887" spans="11:16" x14ac:dyDescent="0.25">
      <c r="K887" s="105">
        <v>5113</v>
      </c>
      <c r="L887" s="105" t="s">
        <v>1139</v>
      </c>
      <c r="M887" s="105">
        <v>0</v>
      </c>
      <c r="N887" s="105">
        <v>0</v>
      </c>
      <c r="O887" s="105">
        <v>0</v>
      </c>
      <c r="P887" s="105">
        <v>0</v>
      </c>
    </row>
    <row r="888" spans="11:16" x14ac:dyDescent="0.25">
      <c r="K888" s="105" t="s">
        <v>1140</v>
      </c>
      <c r="L888" s="105" t="s">
        <v>1139</v>
      </c>
      <c r="M888" s="105">
        <v>0</v>
      </c>
      <c r="N888" s="105">
        <v>0</v>
      </c>
      <c r="O888" s="105">
        <v>0</v>
      </c>
      <c r="P888" s="105">
        <v>0</v>
      </c>
    </row>
    <row r="889" spans="11:16" x14ac:dyDescent="0.25">
      <c r="K889" s="105">
        <v>5123</v>
      </c>
      <c r="L889" s="105" t="s">
        <v>1141</v>
      </c>
      <c r="M889" s="105">
        <v>0</v>
      </c>
      <c r="N889" s="105">
        <v>0</v>
      </c>
      <c r="O889" s="105">
        <v>0</v>
      </c>
      <c r="P889" s="105">
        <v>0</v>
      </c>
    </row>
    <row r="890" spans="11:16" x14ac:dyDescent="0.25">
      <c r="K890" s="105" t="s">
        <v>1142</v>
      </c>
      <c r="L890" s="105" t="s">
        <v>1141</v>
      </c>
      <c r="M890" s="105">
        <v>0</v>
      </c>
      <c r="N890" s="105">
        <v>0</v>
      </c>
      <c r="O890" s="105">
        <v>0</v>
      </c>
      <c r="P890" s="105">
        <v>0</v>
      </c>
    </row>
    <row r="891" spans="11:16" x14ac:dyDescent="0.25">
      <c r="K891" s="105" t="s">
        <v>1143</v>
      </c>
      <c r="L891" s="105" t="s">
        <v>1144</v>
      </c>
      <c r="M891" s="105">
        <v>0</v>
      </c>
      <c r="N891" s="105">
        <v>0</v>
      </c>
      <c r="O891" s="105">
        <v>0</v>
      </c>
      <c r="P891" s="105">
        <v>0</v>
      </c>
    </row>
    <row r="892" spans="11:16" x14ac:dyDescent="0.25">
      <c r="K892" s="105">
        <v>11154</v>
      </c>
      <c r="L892" s="105" t="s">
        <v>1145</v>
      </c>
      <c r="M892" s="105">
        <v>0</v>
      </c>
      <c r="N892" s="105">
        <v>0</v>
      </c>
      <c r="O892" s="105">
        <v>0</v>
      </c>
      <c r="P892" s="105">
        <v>0</v>
      </c>
    </row>
    <row r="893" spans="11:16" x14ac:dyDescent="0.25">
      <c r="K893" s="105">
        <v>1124</v>
      </c>
      <c r="L893" s="105" t="s">
        <v>1083</v>
      </c>
      <c r="M893" s="105">
        <v>0</v>
      </c>
      <c r="N893" s="105">
        <v>0</v>
      </c>
      <c r="O893" s="105">
        <v>0</v>
      </c>
      <c r="P893" s="105">
        <v>0</v>
      </c>
    </row>
    <row r="894" spans="11:16" x14ac:dyDescent="0.25">
      <c r="K894" s="105">
        <v>12346</v>
      </c>
      <c r="L894" s="105" t="s">
        <v>1146</v>
      </c>
      <c r="M894" s="105">
        <v>0</v>
      </c>
      <c r="N894" s="105">
        <v>0</v>
      </c>
      <c r="O894" s="105">
        <v>0</v>
      </c>
      <c r="P894" s="105">
        <v>0</v>
      </c>
    </row>
    <row r="895" spans="11:16" x14ac:dyDescent="0.25">
      <c r="K895" s="105">
        <v>127040</v>
      </c>
      <c r="L895" s="105" t="s">
        <v>1147</v>
      </c>
      <c r="M895" s="105">
        <v>0</v>
      </c>
      <c r="N895" s="105">
        <v>0</v>
      </c>
      <c r="O895" s="105">
        <v>0</v>
      </c>
      <c r="P895" s="105">
        <v>0</v>
      </c>
    </row>
    <row r="896" spans="11:16" x14ac:dyDescent="0.25">
      <c r="K896" s="105">
        <v>127240</v>
      </c>
      <c r="L896" s="105" t="s">
        <v>1148</v>
      </c>
      <c r="M896" s="105">
        <v>0</v>
      </c>
      <c r="N896" s="105">
        <v>0</v>
      </c>
      <c r="O896" s="105">
        <v>0</v>
      </c>
      <c r="P896" s="105">
        <v>0</v>
      </c>
    </row>
    <row r="897" spans="11:16" x14ac:dyDescent="0.25">
      <c r="K897" s="105">
        <v>8501</v>
      </c>
      <c r="L897" s="105" t="s">
        <v>1149</v>
      </c>
      <c r="M897" s="105">
        <v>0</v>
      </c>
      <c r="N897" s="105">
        <v>0</v>
      </c>
      <c r="O897" s="105">
        <v>0</v>
      </c>
      <c r="P897" s="105">
        <v>0</v>
      </c>
    </row>
    <row r="898" spans="11:16" x14ac:dyDescent="0.25">
      <c r="K898" s="105">
        <v>43130</v>
      </c>
      <c r="L898" s="105" t="s">
        <v>1150</v>
      </c>
      <c r="M898" s="105">
        <v>0</v>
      </c>
      <c r="N898" s="105">
        <v>0</v>
      </c>
      <c r="O898" s="105">
        <v>0</v>
      </c>
      <c r="P898" s="105">
        <v>0</v>
      </c>
    </row>
    <row r="899" spans="11:16" x14ac:dyDescent="0.25">
      <c r="K899" s="105">
        <v>43230</v>
      </c>
      <c r="L899" s="105" t="s">
        <v>1151</v>
      </c>
      <c r="M899" s="105">
        <v>0</v>
      </c>
      <c r="N899" s="105">
        <v>0</v>
      </c>
      <c r="O899" s="105">
        <v>0</v>
      </c>
      <c r="P899" s="105">
        <v>0</v>
      </c>
    </row>
    <row r="900" spans="11:16" x14ac:dyDescent="0.25">
      <c r="K900" s="105">
        <v>43140</v>
      </c>
      <c r="L900" s="105" t="s">
        <v>1152</v>
      </c>
      <c r="M900" s="105">
        <v>0</v>
      </c>
      <c r="N900" s="105">
        <v>0</v>
      </c>
      <c r="O900" s="105">
        <v>0</v>
      </c>
      <c r="P900" s="105">
        <v>0</v>
      </c>
    </row>
    <row r="901" spans="11:16" x14ac:dyDescent="0.25">
      <c r="K901" s="105">
        <v>43240</v>
      </c>
      <c r="L901" s="105" t="s">
        <v>1153</v>
      </c>
      <c r="M901" s="105">
        <v>0</v>
      </c>
      <c r="N901" s="105">
        <v>0</v>
      </c>
      <c r="O901" s="105">
        <v>0</v>
      </c>
      <c r="P901" s="105">
        <v>0</v>
      </c>
    </row>
    <row r="902" spans="11:16" x14ac:dyDescent="0.25">
      <c r="K902" s="105">
        <v>43250</v>
      </c>
      <c r="L902" s="105" t="s">
        <v>1154</v>
      </c>
      <c r="M902" s="105">
        <v>0</v>
      </c>
      <c r="N902" s="105">
        <v>0</v>
      </c>
      <c r="O902" s="105">
        <v>0</v>
      </c>
      <c r="P902" s="105">
        <v>0</v>
      </c>
    </row>
    <row r="903" spans="11:16" x14ac:dyDescent="0.25">
      <c r="K903" s="105">
        <v>45230</v>
      </c>
      <c r="L903" s="105" t="s">
        <v>1155</v>
      </c>
      <c r="M903" s="105">
        <v>0</v>
      </c>
      <c r="N903" s="105">
        <v>0</v>
      </c>
      <c r="O903" s="105">
        <v>0</v>
      </c>
      <c r="P903" s="105">
        <v>0</v>
      </c>
    </row>
    <row r="904" spans="11:16" x14ac:dyDescent="0.25">
      <c r="K904" s="105">
        <v>46230</v>
      </c>
      <c r="L904" s="105" t="s">
        <v>1156</v>
      </c>
      <c r="M904" s="105">
        <v>0</v>
      </c>
      <c r="N904" s="105">
        <v>0</v>
      </c>
      <c r="O904" s="105">
        <v>0</v>
      </c>
      <c r="P904" s="105">
        <v>0</v>
      </c>
    </row>
    <row r="905" spans="11:16" x14ac:dyDescent="0.25">
      <c r="K905" s="105">
        <v>46140</v>
      </c>
      <c r="L905" s="105" t="s">
        <v>1157</v>
      </c>
      <c r="M905" s="105">
        <v>0</v>
      </c>
      <c r="N905" s="105">
        <v>0</v>
      </c>
      <c r="O905" s="105">
        <v>0</v>
      </c>
      <c r="P905" s="105">
        <v>0</v>
      </c>
    </row>
    <row r="906" spans="11:16" x14ac:dyDescent="0.25">
      <c r="K906" s="105">
        <v>45151</v>
      </c>
      <c r="L906" s="105" t="s">
        <v>965</v>
      </c>
      <c r="M906" s="105">
        <v>0</v>
      </c>
      <c r="N906" s="105">
        <v>0</v>
      </c>
      <c r="O906" s="105">
        <v>0</v>
      </c>
      <c r="P906" s="105">
        <v>0</v>
      </c>
    </row>
    <row r="907" spans="11:16" x14ac:dyDescent="0.25">
      <c r="K907" s="105">
        <v>11251</v>
      </c>
      <c r="L907" s="105" t="s">
        <v>1158</v>
      </c>
      <c r="M907" s="105">
        <v>0</v>
      </c>
      <c r="N907" s="105">
        <v>0</v>
      </c>
      <c r="O907" s="105">
        <v>0</v>
      </c>
      <c r="P907" s="105">
        <v>0</v>
      </c>
    </row>
    <row r="908" spans="11:16" x14ac:dyDescent="0.25">
      <c r="K908" s="105">
        <v>11120</v>
      </c>
      <c r="L908" s="105" t="s">
        <v>1159</v>
      </c>
      <c r="M908" s="105">
        <v>0</v>
      </c>
      <c r="N908" s="105">
        <v>0</v>
      </c>
      <c r="O908" s="105">
        <v>0</v>
      </c>
      <c r="P908" s="105">
        <v>0</v>
      </c>
    </row>
    <row r="909" spans="11:16" x14ac:dyDescent="0.25">
      <c r="K909" s="105">
        <v>11122</v>
      </c>
      <c r="L909" s="105" t="s">
        <v>1160</v>
      </c>
      <c r="M909" s="105">
        <v>0</v>
      </c>
      <c r="N909" s="105">
        <v>0</v>
      </c>
      <c r="O909" s="105">
        <v>0</v>
      </c>
      <c r="P909" s="105">
        <v>0</v>
      </c>
    </row>
    <row r="910" spans="11:16" x14ac:dyDescent="0.25">
      <c r="K910" s="105">
        <v>11124</v>
      </c>
      <c r="L910" s="105" t="s">
        <v>1161</v>
      </c>
      <c r="M910" s="105">
        <v>0</v>
      </c>
      <c r="N910" s="105">
        <v>0</v>
      </c>
      <c r="O910" s="105">
        <v>0</v>
      </c>
      <c r="P910" s="105">
        <v>0</v>
      </c>
    </row>
    <row r="911" spans="11:16" x14ac:dyDescent="0.25">
      <c r="K911" s="105">
        <v>24727</v>
      </c>
      <c r="L911" s="105" t="s">
        <v>1162</v>
      </c>
      <c r="M911" s="105">
        <v>0</v>
      </c>
      <c r="N911" s="105">
        <v>0</v>
      </c>
      <c r="O911" s="105">
        <v>0</v>
      </c>
      <c r="P911" s="105">
        <v>0</v>
      </c>
    </row>
    <row r="912" spans="11:16" x14ac:dyDescent="0.25">
      <c r="K912" s="105" t="s">
        <v>1163</v>
      </c>
      <c r="L912" s="105" t="s">
        <v>1164</v>
      </c>
      <c r="M912" s="105">
        <v>0</v>
      </c>
      <c r="N912" s="105">
        <v>0</v>
      </c>
      <c r="O912" s="105">
        <v>0</v>
      </c>
      <c r="P912" s="105">
        <v>0</v>
      </c>
    </row>
    <row r="913" spans="11:16" x14ac:dyDescent="0.25">
      <c r="K913" s="105">
        <v>43141</v>
      </c>
      <c r="L913" s="105" t="s">
        <v>1165</v>
      </c>
      <c r="M913" s="105">
        <v>0</v>
      </c>
      <c r="N913" s="105">
        <v>0</v>
      </c>
      <c r="O913" s="105">
        <v>0</v>
      </c>
      <c r="P913" s="105">
        <v>0</v>
      </c>
    </row>
    <row r="914" spans="11:16" x14ac:dyDescent="0.25">
      <c r="K914" s="105">
        <v>43150</v>
      </c>
      <c r="L914" s="105" t="s">
        <v>1166</v>
      </c>
      <c r="M914" s="105">
        <v>0</v>
      </c>
      <c r="N914" s="105">
        <v>0</v>
      </c>
      <c r="O914" s="105">
        <v>0</v>
      </c>
      <c r="P914" s="105">
        <v>0</v>
      </c>
    </row>
    <row r="915" spans="11:16" x14ac:dyDescent="0.25">
      <c r="K915" s="105">
        <v>1211</v>
      </c>
      <c r="L915" s="105" t="s">
        <v>1167</v>
      </c>
      <c r="M915" s="105">
        <v>0</v>
      </c>
      <c r="N915" s="105">
        <v>0</v>
      </c>
      <c r="O915" s="105">
        <v>0</v>
      </c>
      <c r="P915" s="105">
        <v>0</v>
      </c>
    </row>
    <row r="916" spans="11:16" x14ac:dyDescent="0.25">
      <c r="K916" s="105">
        <v>1212</v>
      </c>
      <c r="L916" s="105" t="s">
        <v>1168</v>
      </c>
      <c r="M916" s="105">
        <v>0</v>
      </c>
      <c r="N916" s="105">
        <v>0</v>
      </c>
      <c r="O916" s="105">
        <v>0</v>
      </c>
      <c r="P916" s="105">
        <v>0</v>
      </c>
    </row>
    <row r="917" spans="11:16" x14ac:dyDescent="0.25">
      <c r="K917" s="105">
        <v>27041</v>
      </c>
      <c r="L917" s="105" t="s">
        <v>1169</v>
      </c>
      <c r="M917" s="105">
        <v>0</v>
      </c>
      <c r="N917" s="105">
        <v>0</v>
      </c>
      <c r="O917" s="105">
        <v>0</v>
      </c>
      <c r="P917" s="105">
        <v>0</v>
      </c>
    </row>
    <row r="918" spans="11:16" x14ac:dyDescent="0.25">
      <c r="K918" s="105" t="s">
        <v>1170</v>
      </c>
      <c r="L918" s="105" t="s">
        <v>1171</v>
      </c>
      <c r="M918" s="105">
        <v>0</v>
      </c>
      <c r="N918" s="105">
        <v>0</v>
      </c>
      <c r="O918" s="105">
        <v>0</v>
      </c>
      <c r="P918" s="105">
        <v>0</v>
      </c>
    </row>
    <row r="919" spans="11:16" x14ac:dyDescent="0.25">
      <c r="K919" s="105">
        <v>43220</v>
      </c>
      <c r="L919" s="105" t="s">
        <v>1172</v>
      </c>
      <c r="M919" s="105">
        <v>0</v>
      </c>
      <c r="N919" s="105">
        <v>0</v>
      </c>
      <c r="O919" s="105">
        <v>0</v>
      </c>
      <c r="P919" s="105">
        <v>0</v>
      </c>
    </row>
    <row r="920" spans="11:16" x14ac:dyDescent="0.25">
      <c r="K920" s="105">
        <v>43231</v>
      </c>
      <c r="L920" s="105" t="s">
        <v>1173</v>
      </c>
      <c r="M920" s="105">
        <v>0</v>
      </c>
      <c r="N920" s="105">
        <v>0</v>
      </c>
      <c r="O920" s="105">
        <v>0</v>
      </c>
      <c r="P920" s="105">
        <v>0</v>
      </c>
    </row>
    <row r="921" spans="11:16" x14ac:dyDescent="0.25">
      <c r="K921" s="105">
        <v>45331</v>
      </c>
      <c r="L921" s="105" t="s">
        <v>1174</v>
      </c>
      <c r="M921" s="105">
        <v>0</v>
      </c>
      <c r="N921" s="105">
        <v>0</v>
      </c>
      <c r="O921" s="105">
        <v>0</v>
      </c>
      <c r="P921" s="105">
        <v>0</v>
      </c>
    </row>
    <row r="922" spans="11:16" x14ac:dyDescent="0.25">
      <c r="K922" s="105">
        <v>45251</v>
      </c>
      <c r="L922" s="105" t="s">
        <v>1175</v>
      </c>
      <c r="M922" s="105">
        <v>0</v>
      </c>
      <c r="N922" s="105">
        <v>0</v>
      </c>
      <c r="O922" s="105">
        <v>0</v>
      </c>
      <c r="P922" s="105">
        <v>0</v>
      </c>
    </row>
    <row r="923" spans="11:16" x14ac:dyDescent="0.25">
      <c r="K923" s="105">
        <v>45351</v>
      </c>
      <c r="L923" s="105" t="s">
        <v>1176</v>
      </c>
      <c r="M923" s="105">
        <v>0</v>
      </c>
      <c r="N923" s="105">
        <v>0</v>
      </c>
      <c r="O923" s="105">
        <v>0</v>
      </c>
      <c r="P923" s="105">
        <v>0</v>
      </c>
    </row>
    <row r="924" spans="11:16" x14ac:dyDescent="0.25">
      <c r="K924" s="105">
        <v>46251</v>
      </c>
      <c r="L924" s="105" t="s">
        <v>1177</v>
      </c>
      <c r="M924" s="105">
        <v>0</v>
      </c>
      <c r="N924" s="105">
        <v>0</v>
      </c>
      <c r="O924" s="105">
        <v>0</v>
      </c>
      <c r="P924" s="105">
        <v>0</v>
      </c>
    </row>
    <row r="925" spans="11:16" x14ac:dyDescent="0.25">
      <c r="K925" s="105">
        <v>43241</v>
      </c>
      <c r="L925" s="105" t="s">
        <v>1178</v>
      </c>
      <c r="M925" s="105">
        <v>0</v>
      </c>
      <c r="N925" s="105">
        <v>0</v>
      </c>
      <c r="O925" s="105">
        <v>0</v>
      </c>
      <c r="P925" s="105">
        <v>0</v>
      </c>
    </row>
    <row r="926" spans="11:16" x14ac:dyDescent="0.25">
      <c r="K926" s="105">
        <v>45220</v>
      </c>
      <c r="L926" s="105" t="s">
        <v>1179</v>
      </c>
      <c r="M926" s="105">
        <v>0</v>
      </c>
      <c r="N926" s="105">
        <v>0</v>
      </c>
      <c r="O926" s="105">
        <v>0</v>
      </c>
      <c r="P926" s="105">
        <v>0</v>
      </c>
    </row>
    <row r="927" spans="11:16" x14ac:dyDescent="0.25">
      <c r="K927" s="105">
        <v>45130</v>
      </c>
      <c r="L927" s="105" t="s">
        <v>1180</v>
      </c>
      <c r="M927" s="105">
        <v>0</v>
      </c>
      <c r="N927" s="105">
        <v>0</v>
      </c>
      <c r="O927" s="105">
        <v>0</v>
      </c>
      <c r="P927" s="105">
        <v>0</v>
      </c>
    </row>
    <row r="928" spans="11:16" x14ac:dyDescent="0.25">
      <c r="K928" s="105">
        <v>45140</v>
      </c>
      <c r="L928" s="105" t="s">
        <v>1181</v>
      </c>
      <c r="M928" s="105">
        <v>0</v>
      </c>
      <c r="N928" s="105">
        <v>0</v>
      </c>
      <c r="O928" s="105">
        <v>0</v>
      </c>
      <c r="P928" s="105">
        <v>0</v>
      </c>
    </row>
    <row r="929" spans="11:16" x14ac:dyDescent="0.25">
      <c r="K929" s="105">
        <v>45240</v>
      </c>
      <c r="L929" s="105" t="s">
        <v>1182</v>
      </c>
      <c r="M929" s="105">
        <v>0</v>
      </c>
      <c r="N929" s="105">
        <v>0</v>
      </c>
      <c r="O929" s="105">
        <v>0</v>
      </c>
      <c r="P929" s="105">
        <v>0</v>
      </c>
    </row>
    <row r="930" spans="11:16" x14ac:dyDescent="0.25">
      <c r="K930" s="105">
        <v>45150</v>
      </c>
      <c r="L930" s="105" t="s">
        <v>1183</v>
      </c>
      <c r="M930" s="105">
        <v>0</v>
      </c>
      <c r="N930" s="105">
        <v>0</v>
      </c>
      <c r="O930" s="105">
        <v>0</v>
      </c>
      <c r="P930" s="105">
        <v>0</v>
      </c>
    </row>
    <row r="931" spans="11:16" x14ac:dyDescent="0.25">
      <c r="K931" s="105">
        <v>45250</v>
      </c>
      <c r="L931" s="105" t="s">
        <v>1184</v>
      </c>
      <c r="M931" s="105">
        <v>0</v>
      </c>
      <c r="N931" s="105">
        <v>0</v>
      </c>
      <c r="O931" s="105">
        <v>0</v>
      </c>
      <c r="P931" s="105">
        <v>0</v>
      </c>
    </row>
    <row r="932" spans="11:16" x14ac:dyDescent="0.25">
      <c r="K932" s="105">
        <v>42230</v>
      </c>
      <c r="L932" s="105" t="s">
        <v>1185</v>
      </c>
      <c r="M932" s="105">
        <v>0</v>
      </c>
      <c r="N932" s="105">
        <v>0</v>
      </c>
      <c r="O932" s="105">
        <v>0</v>
      </c>
      <c r="P932" s="105">
        <v>0</v>
      </c>
    </row>
    <row r="933" spans="11:16" x14ac:dyDescent="0.25">
      <c r="K933" s="105">
        <v>42140</v>
      </c>
      <c r="L933" s="105" t="s">
        <v>1186</v>
      </c>
      <c r="M933" s="105">
        <v>0</v>
      </c>
      <c r="N933" s="105">
        <v>0</v>
      </c>
      <c r="O933" s="105">
        <v>0</v>
      </c>
      <c r="P933" s="105">
        <v>0</v>
      </c>
    </row>
    <row r="934" spans="11:16" x14ac:dyDescent="0.25">
      <c r="K934" s="105">
        <v>42240</v>
      </c>
      <c r="L934" s="105" t="s">
        <v>1187</v>
      </c>
      <c r="M934" s="105">
        <v>0</v>
      </c>
      <c r="N934" s="105">
        <v>0</v>
      </c>
      <c r="O934" s="105">
        <v>0</v>
      </c>
      <c r="P934" s="105">
        <v>0</v>
      </c>
    </row>
    <row r="935" spans="11:16" x14ac:dyDescent="0.25">
      <c r="K935" s="105">
        <v>46220</v>
      </c>
      <c r="L935" s="105" t="s">
        <v>1188</v>
      </c>
      <c r="M935" s="105">
        <v>0</v>
      </c>
      <c r="N935" s="105">
        <v>0</v>
      </c>
      <c r="O935" s="105">
        <v>0</v>
      </c>
      <c r="P935" s="105">
        <v>0</v>
      </c>
    </row>
    <row r="936" spans="11:16" x14ac:dyDescent="0.25">
      <c r="K936" s="105">
        <v>46130</v>
      </c>
      <c r="L936" s="105" t="s">
        <v>1189</v>
      </c>
      <c r="M936" s="105">
        <v>0</v>
      </c>
      <c r="N936" s="105">
        <v>0</v>
      </c>
      <c r="O936" s="105">
        <v>0</v>
      </c>
      <c r="P936" s="105">
        <v>0</v>
      </c>
    </row>
    <row r="937" spans="11:16" x14ac:dyDescent="0.25">
      <c r="K937" s="105">
        <v>12116</v>
      </c>
      <c r="L937" s="105" t="s">
        <v>1190</v>
      </c>
      <c r="M937" s="105">
        <v>0</v>
      </c>
      <c r="N937" s="105">
        <v>0</v>
      </c>
      <c r="O937" s="105">
        <v>0</v>
      </c>
      <c r="P937" s="105">
        <v>0</v>
      </c>
    </row>
    <row r="938" spans="11:16" x14ac:dyDescent="0.25">
      <c r="K938" s="105">
        <v>12126</v>
      </c>
      <c r="L938" s="105" t="s">
        <v>1191</v>
      </c>
      <c r="M938" s="105">
        <v>0</v>
      </c>
      <c r="N938" s="105">
        <v>0</v>
      </c>
      <c r="O938" s="105">
        <v>0</v>
      </c>
      <c r="P938" s="105">
        <v>0</v>
      </c>
    </row>
    <row r="939" spans="11:16" x14ac:dyDescent="0.25">
      <c r="K939" s="105">
        <v>12146</v>
      </c>
      <c r="L939" s="105" t="s">
        <v>1192</v>
      </c>
      <c r="M939" s="105">
        <v>0</v>
      </c>
      <c r="N939" s="105">
        <v>0</v>
      </c>
      <c r="O939" s="105">
        <v>0</v>
      </c>
      <c r="P939" s="105">
        <v>0</v>
      </c>
    </row>
    <row r="940" spans="11:16" x14ac:dyDescent="0.25">
      <c r="K940" s="105">
        <v>12216</v>
      </c>
      <c r="L940" s="105" t="s">
        <v>1193</v>
      </c>
      <c r="M940" s="105">
        <v>0</v>
      </c>
      <c r="N940" s="105">
        <v>0</v>
      </c>
      <c r="O940" s="105">
        <v>0</v>
      </c>
      <c r="P940" s="105">
        <v>0</v>
      </c>
    </row>
    <row r="941" spans="11:16" x14ac:dyDescent="0.25">
      <c r="K941" s="105">
        <v>11150</v>
      </c>
      <c r="L941" s="105" t="s">
        <v>1194</v>
      </c>
      <c r="M941" s="105">
        <v>0</v>
      </c>
      <c r="N941" s="105">
        <v>0</v>
      </c>
      <c r="O941" s="105">
        <v>0</v>
      </c>
      <c r="P941" s="105">
        <v>0</v>
      </c>
    </row>
    <row r="942" spans="11:16" x14ac:dyDescent="0.25">
      <c r="K942" s="105">
        <v>24725</v>
      </c>
      <c r="L942" s="105" t="s">
        <v>1195</v>
      </c>
      <c r="M942" s="105">
        <v>0</v>
      </c>
      <c r="N942" s="105">
        <v>0</v>
      </c>
      <c r="O942" s="105">
        <v>0</v>
      </c>
      <c r="P942" s="105">
        <v>0</v>
      </c>
    </row>
    <row r="943" spans="11:16" x14ac:dyDescent="0.25">
      <c r="K943" s="105">
        <v>46322</v>
      </c>
      <c r="L943" s="105" t="s">
        <v>1196</v>
      </c>
      <c r="M943" s="105">
        <v>0</v>
      </c>
      <c r="N943" s="105">
        <v>0</v>
      </c>
      <c r="O943" s="105">
        <v>0</v>
      </c>
      <c r="P943" s="105">
        <v>0</v>
      </c>
    </row>
    <row r="944" spans="11:16" x14ac:dyDescent="0.25">
      <c r="K944" s="105">
        <v>5212</v>
      </c>
      <c r="L944" s="105" t="s">
        <v>1197</v>
      </c>
      <c r="M944" s="105">
        <v>0</v>
      </c>
      <c r="N944" s="105">
        <v>0</v>
      </c>
      <c r="O944" s="105">
        <v>0</v>
      </c>
      <c r="P944" s="105">
        <v>0</v>
      </c>
    </row>
    <row r="945" spans="11:16" x14ac:dyDescent="0.25">
      <c r="K945" s="105">
        <v>45131</v>
      </c>
      <c r="L945" s="105" t="s">
        <v>1189</v>
      </c>
      <c r="M945" s="105">
        <v>0</v>
      </c>
      <c r="N945" s="105">
        <v>0</v>
      </c>
      <c r="O945" s="105">
        <v>0</v>
      </c>
      <c r="P945" s="105">
        <v>0</v>
      </c>
    </row>
    <row r="946" spans="11:16" x14ac:dyDescent="0.25">
      <c r="K946" s="105">
        <v>45231</v>
      </c>
      <c r="L946" s="105" t="s">
        <v>1198</v>
      </c>
      <c r="M946" s="105">
        <v>0</v>
      </c>
      <c r="N946" s="105">
        <v>0</v>
      </c>
      <c r="O946" s="105">
        <v>0</v>
      </c>
      <c r="P946" s="105">
        <v>0</v>
      </c>
    </row>
    <row r="947" spans="11:16" x14ac:dyDescent="0.25">
      <c r="K947" s="105">
        <v>45241</v>
      </c>
      <c r="L947" s="105" t="s">
        <v>1199</v>
      </c>
      <c r="M947" s="105">
        <v>0</v>
      </c>
      <c r="N947" s="105">
        <v>0</v>
      </c>
      <c r="O947" s="105">
        <v>0</v>
      </c>
      <c r="P947" s="105">
        <v>0</v>
      </c>
    </row>
    <row r="948" spans="11:16" x14ac:dyDescent="0.25">
      <c r="K948" s="105">
        <v>46332</v>
      </c>
      <c r="L948" s="105" t="s">
        <v>1200</v>
      </c>
      <c r="M948" s="105">
        <v>0</v>
      </c>
      <c r="N948" s="105">
        <v>0</v>
      </c>
      <c r="O948" s="105">
        <v>0</v>
      </c>
      <c r="P948" s="105">
        <v>0</v>
      </c>
    </row>
    <row r="949" spans="11:16" x14ac:dyDescent="0.25">
      <c r="K949" s="105">
        <v>43120</v>
      </c>
      <c r="L949" s="105" t="s">
        <v>1201</v>
      </c>
      <c r="M949" s="105">
        <v>0</v>
      </c>
      <c r="N949" s="105">
        <v>0</v>
      </c>
      <c r="O949" s="105">
        <v>0</v>
      </c>
      <c r="P949" s="105">
        <v>0</v>
      </c>
    </row>
    <row r="950" spans="11:16" x14ac:dyDescent="0.25">
      <c r="K950" s="105">
        <v>43341</v>
      </c>
      <c r="L950" s="105" t="s">
        <v>1202</v>
      </c>
      <c r="M950" s="105">
        <v>0</v>
      </c>
      <c r="N950" s="105">
        <v>0</v>
      </c>
      <c r="O950" s="105">
        <v>0</v>
      </c>
      <c r="P950" s="105">
        <v>0</v>
      </c>
    </row>
    <row r="951" spans="11:16" x14ac:dyDescent="0.25">
      <c r="K951" s="105">
        <v>46240</v>
      </c>
      <c r="L951" s="105" t="s">
        <v>1199</v>
      </c>
      <c r="M951" s="105">
        <v>0</v>
      </c>
      <c r="N951" s="105">
        <v>0</v>
      </c>
      <c r="O951" s="105">
        <v>0</v>
      </c>
      <c r="P951" s="105">
        <v>0</v>
      </c>
    </row>
    <row r="952" spans="11:16" x14ac:dyDescent="0.25">
      <c r="K952" s="105">
        <v>12136</v>
      </c>
      <c r="L952" s="105" t="s">
        <v>1203</v>
      </c>
      <c r="M952" s="105">
        <v>0</v>
      </c>
      <c r="N952" s="105">
        <v>0</v>
      </c>
      <c r="O952" s="105">
        <v>0</v>
      </c>
      <c r="P952" s="105">
        <v>0</v>
      </c>
    </row>
    <row r="953" spans="11:16" x14ac:dyDescent="0.25">
      <c r="K953" s="105">
        <v>24728</v>
      </c>
      <c r="L953" s="105" t="s">
        <v>1204</v>
      </c>
      <c r="M953" s="105">
        <v>0</v>
      </c>
      <c r="N953" s="105">
        <v>0</v>
      </c>
      <c r="O953" s="105">
        <v>0</v>
      </c>
      <c r="P953" s="105">
        <v>0</v>
      </c>
    </row>
    <row r="954" spans="11:16" x14ac:dyDescent="0.25">
      <c r="K954" s="105">
        <v>24738</v>
      </c>
      <c r="L954" s="105" t="s">
        <v>1205</v>
      </c>
      <c r="M954" s="105">
        <v>0</v>
      </c>
      <c r="N954" s="105">
        <v>0</v>
      </c>
      <c r="O954" s="105">
        <v>0</v>
      </c>
      <c r="P954" s="105">
        <v>0</v>
      </c>
    </row>
    <row r="955" spans="11:16" x14ac:dyDescent="0.25">
      <c r="K955" s="105">
        <v>24838</v>
      </c>
      <c r="L955" s="105" t="s">
        <v>1206</v>
      </c>
      <c r="M955" s="105">
        <v>0</v>
      </c>
      <c r="N955" s="105">
        <v>0</v>
      </c>
      <c r="O955" s="105">
        <v>0</v>
      </c>
      <c r="P955" s="105">
        <v>0</v>
      </c>
    </row>
    <row r="956" spans="11:16" x14ac:dyDescent="0.25">
      <c r="K956" s="105">
        <v>25808</v>
      </c>
      <c r="L956" s="105" t="s">
        <v>1207</v>
      </c>
      <c r="M956" s="105">
        <v>0</v>
      </c>
      <c r="N956" s="105">
        <v>0</v>
      </c>
      <c r="O956" s="105">
        <v>0</v>
      </c>
      <c r="P956" s="105">
        <v>0</v>
      </c>
    </row>
    <row r="957" spans="11:16" x14ac:dyDescent="0.25">
      <c r="K957" s="105">
        <v>25818</v>
      </c>
      <c r="L957" s="105" t="s">
        <v>864</v>
      </c>
      <c r="M957" s="105">
        <v>0</v>
      </c>
      <c r="N957" s="105">
        <v>0</v>
      </c>
      <c r="O957" s="105">
        <v>0</v>
      </c>
      <c r="P957" s="105">
        <v>0</v>
      </c>
    </row>
    <row r="958" spans="11:16" x14ac:dyDescent="0.25">
      <c r="K958" s="105">
        <v>29717</v>
      </c>
      <c r="L958" s="105" t="s">
        <v>1208</v>
      </c>
      <c r="M958" s="105">
        <v>0</v>
      </c>
      <c r="N958" s="105">
        <v>0</v>
      </c>
      <c r="O958" s="105">
        <v>0</v>
      </c>
      <c r="P958" s="105">
        <v>0</v>
      </c>
    </row>
    <row r="959" spans="11:16" x14ac:dyDescent="0.25">
      <c r="K959" s="105">
        <v>29939</v>
      </c>
      <c r="L959" s="105" t="s">
        <v>1209</v>
      </c>
      <c r="M959" s="105">
        <v>0</v>
      </c>
      <c r="N959" s="105">
        <v>0</v>
      </c>
      <c r="O959" s="105">
        <v>0</v>
      </c>
      <c r="P959" s="105">
        <v>0</v>
      </c>
    </row>
    <row r="960" spans="11:16" x14ac:dyDescent="0.25">
      <c r="K960" s="105">
        <v>43221</v>
      </c>
      <c r="L960" s="105" t="s">
        <v>1172</v>
      </c>
      <c r="M960" s="105">
        <v>0</v>
      </c>
      <c r="N960" s="105">
        <v>0</v>
      </c>
      <c r="O960" s="105">
        <v>0</v>
      </c>
      <c r="P960" s="105">
        <v>0</v>
      </c>
    </row>
    <row r="961" spans="11:16" x14ac:dyDescent="0.25">
      <c r="K961" s="105">
        <v>45221</v>
      </c>
      <c r="L961" s="105" t="s">
        <v>1188</v>
      </c>
      <c r="M961" s="105">
        <v>0</v>
      </c>
      <c r="N961" s="105">
        <v>0</v>
      </c>
      <c r="O961" s="105">
        <v>0</v>
      </c>
      <c r="P961" s="105">
        <v>0</v>
      </c>
    </row>
    <row r="962" spans="11:16" x14ac:dyDescent="0.25">
      <c r="K962" s="105">
        <v>45321</v>
      </c>
      <c r="L962" s="105" t="s">
        <v>1210</v>
      </c>
      <c r="M962" s="105">
        <v>0</v>
      </c>
      <c r="N962" s="105">
        <v>0</v>
      </c>
      <c r="O962" s="105">
        <v>0</v>
      </c>
      <c r="P962" s="105">
        <v>0</v>
      </c>
    </row>
    <row r="963" spans="11:16" x14ac:dyDescent="0.25">
      <c r="K963" s="105">
        <v>46221</v>
      </c>
      <c r="L963" s="105" t="s">
        <v>1211</v>
      </c>
      <c r="M963" s="105">
        <v>0</v>
      </c>
      <c r="N963" s="105">
        <v>0</v>
      </c>
      <c r="O963" s="105">
        <v>0</v>
      </c>
      <c r="P963" s="105">
        <v>0</v>
      </c>
    </row>
    <row r="964" spans="11:16" x14ac:dyDescent="0.25">
      <c r="K964" s="105">
        <v>46321</v>
      </c>
      <c r="L964" s="105" t="s">
        <v>1212</v>
      </c>
      <c r="M964" s="105">
        <v>0</v>
      </c>
      <c r="N964" s="105">
        <v>0</v>
      </c>
      <c r="O964" s="105">
        <v>0</v>
      </c>
      <c r="P964" s="105">
        <v>0</v>
      </c>
    </row>
    <row r="965" spans="11:16" x14ac:dyDescent="0.25">
      <c r="K965" s="105" t="s">
        <v>1213</v>
      </c>
      <c r="L965" s="105" t="s">
        <v>1214</v>
      </c>
      <c r="M965" s="105">
        <v>0</v>
      </c>
      <c r="N965" s="105">
        <v>0</v>
      </c>
      <c r="O965" s="105">
        <v>0</v>
      </c>
      <c r="P965" s="105">
        <v>0</v>
      </c>
    </row>
    <row r="966" spans="11:16" x14ac:dyDescent="0.25">
      <c r="K966" s="105">
        <v>45121</v>
      </c>
      <c r="L966" s="105" t="s">
        <v>1215</v>
      </c>
      <c r="M966" s="105">
        <v>0</v>
      </c>
      <c r="N966" s="105">
        <v>0</v>
      </c>
      <c r="O966" s="105">
        <v>0</v>
      </c>
      <c r="P966" s="105">
        <v>0</v>
      </c>
    </row>
    <row r="967" spans="11:16" x14ac:dyDescent="0.25">
      <c r="K967" s="105">
        <v>24839</v>
      </c>
      <c r="L967" s="105" t="s">
        <v>1206</v>
      </c>
      <c r="M967" s="105">
        <v>0</v>
      </c>
      <c r="N967" s="105">
        <v>0</v>
      </c>
      <c r="O967" s="105">
        <v>0</v>
      </c>
      <c r="P967" s="105">
        <v>0</v>
      </c>
    </row>
    <row r="968" spans="11:16" x14ac:dyDescent="0.25">
      <c r="K968" s="105" t="s">
        <v>1216</v>
      </c>
      <c r="L968" s="105" t="s">
        <v>1217</v>
      </c>
      <c r="M968" s="105">
        <v>0</v>
      </c>
      <c r="N968" s="105">
        <v>0</v>
      </c>
      <c r="O968" s="105">
        <v>0</v>
      </c>
      <c r="P968" s="105">
        <v>0</v>
      </c>
    </row>
    <row r="969" spans="11:16" x14ac:dyDescent="0.25">
      <c r="K969" s="105">
        <v>46121</v>
      </c>
      <c r="L969" s="105" t="s">
        <v>1218</v>
      </c>
      <c r="M969" s="105">
        <v>0</v>
      </c>
      <c r="N969" s="105">
        <v>0</v>
      </c>
      <c r="O969" s="105">
        <v>0</v>
      </c>
      <c r="P969" s="105">
        <v>0</v>
      </c>
    </row>
    <row r="970" spans="11:16" x14ac:dyDescent="0.25">
      <c r="K970" s="105" t="s">
        <v>1219</v>
      </c>
      <c r="L970" s="105" t="s">
        <v>1220</v>
      </c>
      <c r="M970" s="105">
        <v>0</v>
      </c>
      <c r="N970" s="105">
        <v>0</v>
      </c>
      <c r="O970" s="105">
        <v>0</v>
      </c>
      <c r="P970" s="105">
        <v>0</v>
      </c>
    </row>
    <row r="971" spans="11:16" x14ac:dyDescent="0.25">
      <c r="K971" s="105">
        <v>46241</v>
      </c>
      <c r="L971" s="105" t="s">
        <v>1221</v>
      </c>
      <c r="M971" s="105">
        <v>0</v>
      </c>
      <c r="N971" s="105">
        <v>0</v>
      </c>
      <c r="O971" s="105">
        <v>0</v>
      </c>
      <c r="P971" s="105">
        <v>0</v>
      </c>
    </row>
    <row r="972" spans="11:16" x14ac:dyDescent="0.25">
      <c r="K972" s="105">
        <v>46341</v>
      </c>
      <c r="L972" s="105" t="s">
        <v>1222</v>
      </c>
      <c r="M972" s="105">
        <v>0</v>
      </c>
      <c r="N972" s="105">
        <v>0</v>
      </c>
      <c r="O972" s="105">
        <v>0</v>
      </c>
      <c r="P972" s="105">
        <v>0</v>
      </c>
    </row>
    <row r="973" spans="11:16" x14ac:dyDescent="0.25">
      <c r="K973" s="105">
        <v>43321</v>
      </c>
      <c r="L973" s="105" t="s">
        <v>1223</v>
      </c>
      <c r="M973" s="105">
        <v>0</v>
      </c>
      <c r="N973" s="105">
        <v>0</v>
      </c>
      <c r="O973" s="105">
        <v>0</v>
      </c>
      <c r="P973" s="105">
        <v>0</v>
      </c>
    </row>
    <row r="974" spans="11:16" x14ac:dyDescent="0.25">
      <c r="K974" s="105">
        <v>43331</v>
      </c>
      <c r="L974" s="105" t="s">
        <v>1224</v>
      </c>
      <c r="M974" s="105">
        <v>0</v>
      </c>
      <c r="N974" s="105">
        <v>0</v>
      </c>
      <c r="O974" s="105">
        <v>0</v>
      </c>
      <c r="P974" s="105">
        <v>0</v>
      </c>
    </row>
    <row r="975" spans="11:16" x14ac:dyDescent="0.25">
      <c r="K975" s="105">
        <v>43351</v>
      </c>
      <c r="L975" s="105" t="s">
        <v>1225</v>
      </c>
      <c r="M975" s="105">
        <v>0</v>
      </c>
      <c r="N975" s="105">
        <v>0</v>
      </c>
      <c r="O975" s="105">
        <v>0</v>
      </c>
      <c r="P975" s="105">
        <v>0</v>
      </c>
    </row>
    <row r="976" spans="11:16" x14ac:dyDescent="0.25">
      <c r="K976" s="105">
        <v>43322</v>
      </c>
      <c r="L976" s="105" t="s">
        <v>1226</v>
      </c>
      <c r="M976" s="105">
        <v>0</v>
      </c>
      <c r="N976" s="105">
        <v>0</v>
      </c>
      <c r="O976" s="105">
        <v>0</v>
      </c>
      <c r="P976" s="105">
        <v>0</v>
      </c>
    </row>
    <row r="977" spans="11:16" x14ac:dyDescent="0.25">
      <c r="K977" s="105">
        <v>43332</v>
      </c>
      <c r="L977" s="105" t="s">
        <v>1227</v>
      </c>
      <c r="M977" s="105">
        <v>0</v>
      </c>
      <c r="N977" s="105">
        <v>0</v>
      </c>
      <c r="O977" s="105">
        <v>0</v>
      </c>
      <c r="P977" s="105">
        <v>0</v>
      </c>
    </row>
    <row r="978" spans="11:16" x14ac:dyDescent="0.25">
      <c r="K978" s="105">
        <v>45141</v>
      </c>
      <c r="L978" s="105" t="s">
        <v>1157</v>
      </c>
      <c r="M978" s="105">
        <v>0</v>
      </c>
      <c r="N978" s="105">
        <v>0</v>
      </c>
      <c r="O978" s="105">
        <v>0</v>
      </c>
      <c r="P978" s="105">
        <v>0</v>
      </c>
    </row>
    <row r="979" spans="11:16" x14ac:dyDescent="0.25">
      <c r="K979" s="105">
        <v>127110</v>
      </c>
      <c r="L979" s="105" t="s">
        <v>1228</v>
      </c>
      <c r="M979" s="105">
        <v>0</v>
      </c>
      <c r="N979" s="105">
        <v>0</v>
      </c>
      <c r="O979" s="105">
        <v>0</v>
      </c>
      <c r="P979" s="105">
        <v>0</v>
      </c>
    </row>
    <row r="980" spans="11:16" x14ac:dyDescent="0.25">
      <c r="K980" s="105">
        <v>127120</v>
      </c>
      <c r="L980" s="105" t="s">
        <v>1229</v>
      </c>
      <c r="M980" s="105">
        <v>0</v>
      </c>
      <c r="N980" s="105">
        <v>0</v>
      </c>
      <c r="O980" s="105">
        <v>0</v>
      </c>
      <c r="P980" s="105">
        <v>0</v>
      </c>
    </row>
    <row r="981" spans="11:16" x14ac:dyDescent="0.25">
      <c r="K981" s="105">
        <v>127130</v>
      </c>
      <c r="L981" s="105" t="s">
        <v>1230</v>
      </c>
      <c r="M981" s="105">
        <v>0</v>
      </c>
      <c r="N981" s="105">
        <v>0</v>
      </c>
      <c r="O981" s="105">
        <v>0</v>
      </c>
      <c r="P981" s="105">
        <v>0</v>
      </c>
    </row>
    <row r="982" spans="11:16" x14ac:dyDescent="0.25">
      <c r="K982" s="105">
        <v>12226</v>
      </c>
      <c r="L982" s="105" t="s">
        <v>1231</v>
      </c>
      <c r="M982" s="105">
        <v>0</v>
      </c>
      <c r="N982" s="105">
        <v>0</v>
      </c>
      <c r="O982" s="105">
        <v>0</v>
      </c>
      <c r="P982" s="105">
        <v>0</v>
      </c>
    </row>
    <row r="983" spans="11:16" x14ac:dyDescent="0.25">
      <c r="K983" s="105">
        <v>12236</v>
      </c>
      <c r="L983" s="105" t="s">
        <v>1232</v>
      </c>
      <c r="M983" s="105">
        <v>0</v>
      </c>
      <c r="N983" s="105">
        <v>0</v>
      </c>
      <c r="O983" s="105">
        <v>0</v>
      </c>
      <c r="P983" s="105">
        <v>0</v>
      </c>
    </row>
    <row r="984" spans="11:16" x14ac:dyDescent="0.25">
      <c r="K984" s="105">
        <v>12246</v>
      </c>
      <c r="L984" s="105" t="s">
        <v>1233</v>
      </c>
      <c r="M984" s="105">
        <v>0</v>
      </c>
      <c r="N984" s="105">
        <v>0</v>
      </c>
      <c r="O984" s="105">
        <v>0</v>
      </c>
      <c r="P984" s="105">
        <v>0</v>
      </c>
    </row>
    <row r="985" spans="11:16" x14ac:dyDescent="0.25">
      <c r="K985" s="105">
        <v>10650</v>
      </c>
      <c r="L985" s="105" t="s">
        <v>653</v>
      </c>
      <c r="M985" s="105">
        <v>0</v>
      </c>
      <c r="N985" s="105">
        <v>0</v>
      </c>
      <c r="O985" s="105">
        <v>0</v>
      </c>
      <c r="P985" s="105">
        <v>0</v>
      </c>
    </row>
    <row r="986" spans="11:16" x14ac:dyDescent="0.25">
      <c r="K986" s="105">
        <v>10651</v>
      </c>
      <c r="L986" s="105" t="s">
        <v>656</v>
      </c>
      <c r="M986" s="105">
        <v>0</v>
      </c>
      <c r="N986" s="105">
        <v>0</v>
      </c>
      <c r="O986" s="105">
        <v>0</v>
      </c>
      <c r="P986" s="105">
        <v>0</v>
      </c>
    </row>
    <row r="987" spans="11:16" x14ac:dyDescent="0.25">
      <c r="K987" s="105">
        <v>10652</v>
      </c>
      <c r="L987" s="105" t="s">
        <v>660</v>
      </c>
      <c r="M987" s="105">
        <v>0</v>
      </c>
      <c r="N987" s="105">
        <v>0</v>
      </c>
      <c r="O987" s="105">
        <v>0</v>
      </c>
      <c r="P987" s="105">
        <v>0</v>
      </c>
    </row>
    <row r="988" spans="11:16" x14ac:dyDescent="0.25">
      <c r="K988" s="105">
        <v>10653</v>
      </c>
      <c r="L988" s="105" t="s">
        <v>664</v>
      </c>
      <c r="M988" s="105">
        <v>0</v>
      </c>
      <c r="N988" s="105">
        <v>0</v>
      </c>
      <c r="O988" s="105">
        <v>0</v>
      </c>
      <c r="P988" s="105">
        <v>0</v>
      </c>
    </row>
    <row r="989" spans="11:16" x14ac:dyDescent="0.25">
      <c r="K989" s="105">
        <v>10654</v>
      </c>
      <c r="L989" s="105" t="s">
        <v>668</v>
      </c>
      <c r="M989" s="105">
        <v>0</v>
      </c>
      <c r="N989" s="105">
        <v>0</v>
      </c>
      <c r="O989" s="105">
        <v>0</v>
      </c>
      <c r="P989" s="105">
        <v>0</v>
      </c>
    </row>
    <row r="990" spans="11:16" x14ac:dyDescent="0.25">
      <c r="K990" s="105">
        <v>46131</v>
      </c>
      <c r="L990" s="105" t="s">
        <v>1234</v>
      </c>
      <c r="M990" s="105">
        <v>0</v>
      </c>
      <c r="N990" s="105">
        <v>0</v>
      </c>
      <c r="O990" s="105">
        <v>0</v>
      </c>
      <c r="P990" s="105">
        <v>0</v>
      </c>
    </row>
    <row r="991" spans="11:16" x14ac:dyDescent="0.25">
      <c r="K991" s="105">
        <v>51022</v>
      </c>
      <c r="L991" s="105" t="s">
        <v>1235</v>
      </c>
      <c r="M991" s="105">
        <v>0</v>
      </c>
      <c r="N991" s="105">
        <v>0</v>
      </c>
      <c r="O991" s="105">
        <v>0</v>
      </c>
      <c r="P991" s="105">
        <v>0</v>
      </c>
    </row>
    <row r="992" spans="11:16" x14ac:dyDescent="0.25">
      <c r="K992" s="105">
        <v>46431</v>
      </c>
      <c r="L992" s="105" t="s">
        <v>1236</v>
      </c>
      <c r="M992" s="105">
        <v>0</v>
      </c>
      <c r="N992" s="105">
        <v>0</v>
      </c>
      <c r="O992" s="105">
        <v>0</v>
      </c>
      <c r="P992" s="105">
        <v>0</v>
      </c>
    </row>
    <row r="993" spans="11:16" x14ac:dyDescent="0.25">
      <c r="K993" s="105" t="s">
        <v>1237</v>
      </c>
      <c r="L993" s="105" t="s">
        <v>1238</v>
      </c>
      <c r="M993" s="105">
        <v>0</v>
      </c>
      <c r="N993" s="105">
        <v>0</v>
      </c>
      <c r="O993" s="105">
        <v>0</v>
      </c>
      <c r="P993" s="105">
        <v>0</v>
      </c>
    </row>
    <row r="994" spans="11:16" x14ac:dyDescent="0.25">
      <c r="K994" s="105">
        <v>46441</v>
      </c>
      <c r="L994" s="105" t="s">
        <v>1222</v>
      </c>
      <c r="M994" s="105">
        <v>0</v>
      </c>
      <c r="N994" s="105">
        <v>0</v>
      </c>
      <c r="O994" s="105">
        <v>0</v>
      </c>
      <c r="P994" s="105">
        <v>0</v>
      </c>
    </row>
    <row r="995" spans="11:16" x14ac:dyDescent="0.25">
      <c r="K995" s="105" t="s">
        <v>1239</v>
      </c>
      <c r="L995" s="105" t="s">
        <v>1240</v>
      </c>
      <c r="M995" s="105">
        <v>0</v>
      </c>
      <c r="N995" s="105">
        <v>0</v>
      </c>
      <c r="O995" s="105">
        <v>0</v>
      </c>
      <c r="P995" s="105">
        <v>0</v>
      </c>
    </row>
    <row r="996" spans="11:16" x14ac:dyDescent="0.25">
      <c r="K996" s="105">
        <v>46451</v>
      </c>
      <c r="L996" s="105" t="s">
        <v>1241</v>
      </c>
      <c r="M996" s="105">
        <v>0</v>
      </c>
      <c r="N996" s="105">
        <v>0</v>
      </c>
      <c r="O996" s="105">
        <v>0</v>
      </c>
      <c r="P996" s="105">
        <v>0</v>
      </c>
    </row>
    <row r="997" spans="11:16" x14ac:dyDescent="0.25">
      <c r="K997" s="105" t="s">
        <v>1242</v>
      </c>
      <c r="L997" s="105" t="s">
        <v>1243</v>
      </c>
      <c r="M997" s="105">
        <v>0</v>
      </c>
      <c r="N997" s="105">
        <v>0</v>
      </c>
      <c r="O997" s="105">
        <v>0</v>
      </c>
      <c r="P997" s="105">
        <v>0</v>
      </c>
    </row>
    <row r="998" spans="11:16" x14ac:dyDescent="0.25">
      <c r="K998" s="105">
        <v>43431</v>
      </c>
      <c r="L998" s="105" t="s">
        <v>1244</v>
      </c>
      <c r="M998" s="105">
        <v>0</v>
      </c>
      <c r="N998" s="105">
        <v>0</v>
      </c>
      <c r="O998" s="105">
        <v>0</v>
      </c>
      <c r="P998" s="105">
        <v>0</v>
      </c>
    </row>
    <row r="999" spans="11:16" x14ac:dyDescent="0.25">
      <c r="K999" s="105">
        <v>43441</v>
      </c>
      <c r="L999" s="105" t="s">
        <v>1245</v>
      </c>
      <c r="M999" s="105">
        <v>0</v>
      </c>
      <c r="N999" s="105">
        <v>0</v>
      </c>
      <c r="O999" s="105">
        <v>0</v>
      </c>
      <c r="P999" s="105">
        <v>0</v>
      </c>
    </row>
    <row r="1000" spans="11:16" x14ac:dyDescent="0.25">
      <c r="K1000" s="105">
        <v>43451</v>
      </c>
      <c r="L1000" s="105" t="s">
        <v>1246</v>
      </c>
      <c r="M1000" s="105">
        <v>0</v>
      </c>
      <c r="N1000" s="105">
        <v>0</v>
      </c>
      <c r="O1000" s="105">
        <v>0</v>
      </c>
      <c r="P1000" s="105">
        <v>0</v>
      </c>
    </row>
    <row r="1001" spans="11:16" x14ac:dyDescent="0.25">
      <c r="K1001" s="105">
        <v>6220320</v>
      </c>
      <c r="L1001" s="105" t="s">
        <v>1247</v>
      </c>
      <c r="M1001" s="105">
        <v>0</v>
      </c>
      <c r="N1001" s="105">
        <v>0</v>
      </c>
      <c r="O1001" s="105">
        <v>0</v>
      </c>
      <c r="P1001" s="105">
        <v>0</v>
      </c>
    </row>
    <row r="1002" spans="11:16" x14ac:dyDescent="0.25">
      <c r="K1002" s="105">
        <v>45431</v>
      </c>
      <c r="L1002" s="105" t="s">
        <v>1174</v>
      </c>
      <c r="M1002" s="105">
        <v>0</v>
      </c>
      <c r="N1002" s="105">
        <v>0</v>
      </c>
      <c r="O1002" s="105">
        <v>0</v>
      </c>
      <c r="P1002" s="105">
        <v>0</v>
      </c>
    </row>
    <row r="1003" spans="11:16" x14ac:dyDescent="0.25">
      <c r="K1003" s="105" t="s">
        <v>1248</v>
      </c>
      <c r="L1003" s="105" t="s">
        <v>1249</v>
      </c>
      <c r="M1003" s="105">
        <v>0</v>
      </c>
      <c r="N1003" s="105">
        <v>0</v>
      </c>
      <c r="O1003" s="105">
        <v>0</v>
      </c>
      <c r="P1003" s="105">
        <v>0</v>
      </c>
    </row>
    <row r="1004" spans="11:16" x14ac:dyDescent="0.25">
      <c r="K1004" s="105">
        <v>45441</v>
      </c>
      <c r="L1004" s="105" t="s">
        <v>1250</v>
      </c>
      <c r="M1004" s="105">
        <v>0</v>
      </c>
      <c r="N1004" s="105">
        <v>0</v>
      </c>
      <c r="O1004" s="105">
        <v>0</v>
      </c>
      <c r="P1004" s="105">
        <v>0</v>
      </c>
    </row>
    <row r="1005" spans="11:16" x14ac:dyDescent="0.25">
      <c r="K1005" s="105" t="s">
        <v>1251</v>
      </c>
      <c r="L1005" s="105" t="s">
        <v>1252</v>
      </c>
      <c r="M1005" s="105">
        <v>0</v>
      </c>
      <c r="N1005" s="105">
        <v>0</v>
      </c>
      <c r="O1005" s="105">
        <v>0</v>
      </c>
      <c r="P1005" s="105">
        <v>0</v>
      </c>
    </row>
    <row r="1006" spans="11:16" x14ac:dyDescent="0.25">
      <c r="K1006" s="105">
        <v>45451</v>
      </c>
      <c r="L1006" s="105" t="s">
        <v>1176</v>
      </c>
      <c r="M1006" s="105">
        <v>0</v>
      </c>
      <c r="N1006" s="105">
        <v>0</v>
      </c>
      <c r="O1006" s="105">
        <v>0</v>
      </c>
      <c r="P1006" s="105">
        <v>0</v>
      </c>
    </row>
    <row r="1007" spans="11:16" x14ac:dyDescent="0.25">
      <c r="K1007" s="105" t="s">
        <v>1253</v>
      </c>
      <c r="L1007" s="105" t="s">
        <v>1254</v>
      </c>
      <c r="M1007" s="105">
        <v>0</v>
      </c>
      <c r="N1007" s="105">
        <v>0</v>
      </c>
      <c r="O1007" s="105">
        <v>0</v>
      </c>
      <c r="P1007" s="105">
        <v>0</v>
      </c>
    </row>
    <row r="1008" spans="11:16" x14ac:dyDescent="0.25">
      <c r="K1008" s="105">
        <v>28929</v>
      </c>
      <c r="L1008" s="105" t="s">
        <v>1255</v>
      </c>
      <c r="M1008" s="105">
        <v>0</v>
      </c>
      <c r="N1008" s="105">
        <v>0</v>
      </c>
      <c r="O1008" s="105">
        <v>0</v>
      </c>
      <c r="P1008" s="105">
        <v>0</v>
      </c>
    </row>
    <row r="1009" spans="11:16" x14ac:dyDescent="0.25">
      <c r="K1009" s="105">
        <v>28834</v>
      </c>
      <c r="L1009" s="105" t="s">
        <v>1256</v>
      </c>
      <c r="M1009" s="105">
        <v>0</v>
      </c>
      <c r="N1009" s="105">
        <v>0</v>
      </c>
      <c r="O1009" s="105">
        <v>0</v>
      </c>
      <c r="P1009" s="105">
        <v>0</v>
      </c>
    </row>
    <row r="1010" spans="11:16" x14ac:dyDescent="0.25">
      <c r="K1010" s="105">
        <v>28862</v>
      </c>
      <c r="L1010" s="105" t="s">
        <v>1257</v>
      </c>
      <c r="M1010" s="105">
        <v>0</v>
      </c>
      <c r="N1010" s="105">
        <v>0</v>
      </c>
      <c r="O1010" s="105">
        <v>0</v>
      </c>
      <c r="P1010" s="105">
        <v>0</v>
      </c>
    </row>
    <row r="1011" spans="11:16" x14ac:dyDescent="0.25">
      <c r="K1011" s="105">
        <v>28864</v>
      </c>
      <c r="L1011" s="105" t="s">
        <v>1258</v>
      </c>
      <c r="M1011" s="105">
        <v>0</v>
      </c>
      <c r="N1011" s="105">
        <v>0</v>
      </c>
      <c r="O1011" s="105">
        <v>0</v>
      </c>
      <c r="P1011" s="105">
        <v>0</v>
      </c>
    </row>
    <row r="1012" spans="11:16" x14ac:dyDescent="0.25">
      <c r="K1012" s="105">
        <v>28842</v>
      </c>
      <c r="L1012" s="105" t="s">
        <v>261</v>
      </c>
      <c r="M1012" s="105">
        <v>0</v>
      </c>
      <c r="N1012" s="105">
        <v>0</v>
      </c>
      <c r="O1012" s="105">
        <v>0</v>
      </c>
      <c r="P1012" s="105">
        <v>0</v>
      </c>
    </row>
    <row r="1013" spans="11:16" x14ac:dyDescent="0.25">
      <c r="K1013" s="105">
        <v>28844</v>
      </c>
      <c r="L1013" s="105" t="s">
        <v>1259</v>
      </c>
      <c r="M1013" s="105">
        <v>0</v>
      </c>
      <c r="N1013" s="105">
        <v>0</v>
      </c>
      <c r="O1013" s="105">
        <v>0</v>
      </c>
      <c r="P1013" s="105">
        <v>0</v>
      </c>
    </row>
    <row r="1014" spans="11:16" x14ac:dyDescent="0.25">
      <c r="K1014" s="105">
        <v>28849</v>
      </c>
      <c r="L1014" s="105" t="s">
        <v>858</v>
      </c>
      <c r="M1014" s="105">
        <v>0</v>
      </c>
      <c r="N1014" s="105">
        <v>0</v>
      </c>
      <c r="O1014" s="105">
        <v>0</v>
      </c>
      <c r="P1014" s="105">
        <v>0</v>
      </c>
    </row>
    <row r="1015" spans="11:16" x14ac:dyDescent="0.25">
      <c r="K1015" s="105">
        <v>28852</v>
      </c>
      <c r="L1015" s="105" t="s">
        <v>877</v>
      </c>
      <c r="M1015" s="105">
        <v>0</v>
      </c>
      <c r="N1015" s="105">
        <v>0</v>
      </c>
      <c r="O1015" s="105">
        <v>0</v>
      </c>
      <c r="P1015" s="105">
        <v>0</v>
      </c>
    </row>
    <row r="1016" spans="11:16" x14ac:dyDescent="0.25">
      <c r="K1016" s="105">
        <v>29108</v>
      </c>
      <c r="L1016" s="105" t="s">
        <v>1260</v>
      </c>
      <c r="M1016" s="105">
        <v>0</v>
      </c>
      <c r="N1016" s="105">
        <v>0</v>
      </c>
      <c r="O1016" s="105">
        <v>0</v>
      </c>
      <c r="P1016" s="105">
        <v>0</v>
      </c>
    </row>
    <row r="1017" spans="11:16" x14ac:dyDescent="0.25">
      <c r="K1017" s="105">
        <v>29802</v>
      </c>
      <c r="L1017" s="105" t="s">
        <v>904</v>
      </c>
      <c r="M1017" s="105">
        <v>0</v>
      </c>
      <c r="N1017" s="105">
        <v>0</v>
      </c>
      <c r="O1017" s="105">
        <v>0</v>
      </c>
      <c r="P1017" s="105">
        <v>0</v>
      </c>
    </row>
    <row r="1018" spans="11:16" x14ac:dyDescent="0.25">
      <c r="K1018" s="105">
        <v>29903</v>
      </c>
      <c r="L1018" s="105" t="s">
        <v>1261</v>
      </c>
      <c r="M1018" s="105">
        <v>0</v>
      </c>
      <c r="N1018" s="105">
        <v>0</v>
      </c>
      <c r="O1018" s="105">
        <v>0</v>
      </c>
      <c r="P1018" s="105">
        <v>0</v>
      </c>
    </row>
    <row r="1019" spans="11:16" x14ac:dyDescent="0.25">
      <c r="K1019" s="105">
        <v>29812</v>
      </c>
      <c r="L1019" s="105" t="s">
        <v>1262</v>
      </c>
      <c r="M1019" s="105">
        <v>0</v>
      </c>
      <c r="N1019" s="105">
        <v>0</v>
      </c>
      <c r="O1019" s="105">
        <v>0</v>
      </c>
      <c r="P1019" s="105">
        <v>0</v>
      </c>
    </row>
    <row r="1020" spans="11:16" x14ac:dyDescent="0.25">
      <c r="K1020" s="105">
        <v>29912</v>
      </c>
      <c r="L1020" s="105" t="s">
        <v>1263</v>
      </c>
      <c r="M1020" s="105">
        <v>0</v>
      </c>
      <c r="N1020" s="105">
        <v>0</v>
      </c>
      <c r="O1020" s="105">
        <v>0</v>
      </c>
      <c r="P1020" s="105">
        <v>0</v>
      </c>
    </row>
    <row r="1021" spans="11:16" x14ac:dyDescent="0.25">
      <c r="K1021" s="105">
        <v>29913</v>
      </c>
      <c r="L1021" s="105" t="s">
        <v>1264</v>
      </c>
      <c r="M1021" s="105">
        <v>0</v>
      </c>
      <c r="N1021" s="105">
        <v>0</v>
      </c>
      <c r="O1021" s="105">
        <v>0</v>
      </c>
      <c r="P1021" s="105">
        <v>0</v>
      </c>
    </row>
    <row r="1022" spans="11:16" x14ac:dyDescent="0.25">
      <c r="K1022" s="105">
        <v>29128</v>
      </c>
      <c r="L1022" s="105" t="s">
        <v>1265</v>
      </c>
      <c r="M1022" s="105">
        <v>0</v>
      </c>
      <c r="N1022" s="105">
        <v>0</v>
      </c>
      <c r="O1022" s="105">
        <v>0</v>
      </c>
      <c r="P1022" s="105">
        <v>0</v>
      </c>
    </row>
    <row r="1023" spans="11:16" x14ac:dyDescent="0.25">
      <c r="K1023" s="105">
        <v>29822</v>
      </c>
      <c r="L1023" s="105" t="s">
        <v>1266</v>
      </c>
      <c r="M1023" s="105">
        <v>0</v>
      </c>
      <c r="N1023" s="105">
        <v>0</v>
      </c>
      <c r="O1023" s="105">
        <v>0</v>
      </c>
      <c r="P1023" s="105">
        <v>0</v>
      </c>
    </row>
    <row r="1024" spans="11:16" x14ac:dyDescent="0.25">
      <c r="K1024" s="105">
        <v>29824</v>
      </c>
      <c r="L1024" s="105" t="s">
        <v>1267</v>
      </c>
      <c r="M1024" s="105">
        <v>0</v>
      </c>
      <c r="N1024" s="105">
        <v>0</v>
      </c>
      <c r="O1024" s="105">
        <v>0</v>
      </c>
      <c r="P1024" s="105">
        <v>0</v>
      </c>
    </row>
    <row r="1025" spans="11:16" x14ac:dyDescent="0.25">
      <c r="K1025" s="105">
        <v>29828</v>
      </c>
      <c r="L1025" s="105" t="s">
        <v>1268</v>
      </c>
      <c r="M1025" s="105">
        <v>0</v>
      </c>
      <c r="N1025" s="105">
        <v>0</v>
      </c>
      <c r="O1025" s="105">
        <v>0</v>
      </c>
      <c r="P1025" s="105">
        <v>0</v>
      </c>
    </row>
    <row r="1026" spans="11:16" x14ac:dyDescent="0.25">
      <c r="K1026" s="105">
        <v>29922</v>
      </c>
      <c r="L1026" s="105" t="s">
        <v>1269</v>
      </c>
      <c r="M1026" s="105">
        <v>0</v>
      </c>
      <c r="N1026" s="105">
        <v>0</v>
      </c>
      <c r="O1026" s="105">
        <v>0</v>
      </c>
      <c r="P1026" s="105">
        <v>0</v>
      </c>
    </row>
    <row r="1027" spans="11:16" x14ac:dyDescent="0.25">
      <c r="K1027" s="105">
        <v>29928</v>
      </c>
      <c r="L1027" s="105" t="s">
        <v>1266</v>
      </c>
      <c r="M1027" s="105">
        <v>0</v>
      </c>
      <c r="N1027" s="105">
        <v>0</v>
      </c>
      <c r="O1027" s="105">
        <v>0</v>
      </c>
      <c r="P1027" s="105">
        <v>0</v>
      </c>
    </row>
    <row r="1028" spans="11:16" x14ac:dyDescent="0.25">
      <c r="K1028" s="105">
        <v>29929</v>
      </c>
      <c r="L1028" s="105" t="s">
        <v>1266</v>
      </c>
      <c r="M1028" s="105">
        <v>0</v>
      </c>
      <c r="N1028" s="105">
        <v>0</v>
      </c>
      <c r="O1028" s="105">
        <v>0</v>
      </c>
      <c r="P1028" s="105">
        <v>0</v>
      </c>
    </row>
    <row r="1029" spans="11:16" x14ac:dyDescent="0.25">
      <c r="K1029" s="105">
        <v>29923</v>
      </c>
      <c r="L1029" s="105" t="s">
        <v>1270</v>
      </c>
      <c r="M1029" s="105">
        <v>0</v>
      </c>
      <c r="N1029" s="105">
        <v>0</v>
      </c>
      <c r="O1029" s="105">
        <v>0</v>
      </c>
      <c r="P1029" s="105">
        <v>0</v>
      </c>
    </row>
    <row r="1030" spans="11:16" x14ac:dyDescent="0.25">
      <c r="K1030" s="105">
        <v>29138</v>
      </c>
      <c r="L1030" s="105" t="s">
        <v>1271</v>
      </c>
      <c r="M1030" s="105">
        <v>0</v>
      </c>
      <c r="N1030" s="105">
        <v>0</v>
      </c>
      <c r="O1030" s="105">
        <v>0</v>
      </c>
      <c r="P1030" s="105">
        <v>0</v>
      </c>
    </row>
    <row r="1031" spans="11:16" x14ac:dyDescent="0.25">
      <c r="K1031" s="105">
        <v>29832</v>
      </c>
      <c r="L1031" s="105" t="s">
        <v>1209</v>
      </c>
      <c r="M1031" s="105">
        <v>0</v>
      </c>
      <c r="N1031" s="105">
        <v>0</v>
      </c>
      <c r="O1031" s="105">
        <v>0</v>
      </c>
      <c r="P1031" s="105">
        <v>0</v>
      </c>
    </row>
    <row r="1032" spans="11:16" x14ac:dyDescent="0.25">
      <c r="K1032" s="105">
        <v>29838</v>
      </c>
      <c r="L1032" s="105" t="s">
        <v>1272</v>
      </c>
      <c r="M1032" s="105">
        <v>0</v>
      </c>
      <c r="N1032" s="105">
        <v>0</v>
      </c>
      <c r="O1032" s="105">
        <v>0</v>
      </c>
      <c r="P1032" s="105">
        <v>0</v>
      </c>
    </row>
    <row r="1033" spans="11:16" x14ac:dyDescent="0.25">
      <c r="K1033" s="105">
        <v>29868</v>
      </c>
      <c r="L1033" s="105" t="s">
        <v>1273</v>
      </c>
      <c r="M1033" s="105">
        <v>0</v>
      </c>
      <c r="N1033" s="105">
        <v>0</v>
      </c>
      <c r="O1033" s="105">
        <v>0</v>
      </c>
      <c r="P1033" s="105">
        <v>0</v>
      </c>
    </row>
    <row r="1034" spans="11:16" x14ac:dyDescent="0.25">
      <c r="K1034" s="105">
        <v>29932</v>
      </c>
      <c r="L1034" s="105" t="s">
        <v>1274</v>
      </c>
      <c r="M1034" s="105">
        <v>0</v>
      </c>
      <c r="N1034" s="105">
        <v>0</v>
      </c>
      <c r="O1034" s="105">
        <v>0</v>
      </c>
      <c r="P1034" s="105">
        <v>0</v>
      </c>
    </row>
    <row r="1035" spans="11:16" x14ac:dyDescent="0.25">
      <c r="K1035" s="105">
        <v>29938</v>
      </c>
      <c r="L1035" s="105" t="s">
        <v>1209</v>
      </c>
      <c r="M1035" s="105">
        <v>0</v>
      </c>
      <c r="N1035" s="105">
        <v>0</v>
      </c>
      <c r="O1035" s="105">
        <v>0</v>
      </c>
      <c r="P1035" s="105">
        <v>0</v>
      </c>
    </row>
    <row r="1036" spans="11:16" x14ac:dyDescent="0.25">
      <c r="K1036" s="105">
        <v>29933</v>
      </c>
      <c r="L1036" s="105" t="s">
        <v>1275</v>
      </c>
      <c r="M1036" s="105">
        <v>0</v>
      </c>
      <c r="N1036" s="105">
        <v>0</v>
      </c>
      <c r="O1036" s="105">
        <v>0</v>
      </c>
      <c r="P1036" s="105">
        <v>0</v>
      </c>
    </row>
    <row r="1037" spans="11:16" x14ac:dyDescent="0.25">
      <c r="K1037" s="105">
        <v>29862</v>
      </c>
      <c r="L1037" s="105" t="s">
        <v>1276</v>
      </c>
      <c r="M1037" s="105">
        <v>0</v>
      </c>
      <c r="N1037" s="105">
        <v>0</v>
      </c>
      <c r="O1037" s="105">
        <v>0</v>
      </c>
      <c r="P1037" s="105">
        <v>0</v>
      </c>
    </row>
    <row r="1038" spans="11:16" x14ac:dyDescent="0.25">
      <c r="K1038" s="105">
        <v>29864</v>
      </c>
      <c r="L1038" s="105" t="s">
        <v>1277</v>
      </c>
      <c r="M1038" s="105">
        <v>0</v>
      </c>
      <c r="N1038" s="105">
        <v>0</v>
      </c>
      <c r="O1038" s="105">
        <v>0</v>
      </c>
      <c r="P1038" s="105">
        <v>0</v>
      </c>
    </row>
    <row r="1039" spans="11:16" x14ac:dyDescent="0.25">
      <c r="K1039" s="105">
        <v>29962</v>
      </c>
      <c r="L1039" s="105" t="s">
        <v>1278</v>
      </c>
      <c r="M1039" s="105">
        <v>0</v>
      </c>
      <c r="N1039" s="105">
        <v>0</v>
      </c>
      <c r="O1039" s="105">
        <v>0</v>
      </c>
      <c r="P1039" s="105">
        <v>0</v>
      </c>
    </row>
    <row r="1040" spans="11:16" x14ac:dyDescent="0.25">
      <c r="K1040" s="105">
        <v>29963</v>
      </c>
      <c r="L1040" s="105" t="s">
        <v>1279</v>
      </c>
      <c r="M1040" s="105">
        <v>0</v>
      </c>
      <c r="N1040" s="105">
        <v>0</v>
      </c>
      <c r="O1040" s="105">
        <v>0</v>
      </c>
      <c r="P1040" s="105">
        <v>0</v>
      </c>
    </row>
    <row r="1041" spans="11:16" x14ac:dyDescent="0.25">
      <c r="K1041" s="105">
        <v>29148</v>
      </c>
      <c r="L1041" s="105" t="s">
        <v>1280</v>
      </c>
      <c r="M1041" s="105">
        <v>0</v>
      </c>
      <c r="N1041" s="105">
        <v>0</v>
      </c>
      <c r="O1041" s="105">
        <v>0</v>
      </c>
      <c r="P1041" s="105">
        <v>0</v>
      </c>
    </row>
    <row r="1042" spans="11:16" x14ac:dyDescent="0.25">
      <c r="K1042" s="105">
        <v>29547</v>
      </c>
      <c r="L1042" s="105" t="s">
        <v>1281</v>
      </c>
      <c r="M1042" s="105">
        <v>0</v>
      </c>
      <c r="N1042" s="105">
        <v>0</v>
      </c>
      <c r="O1042" s="105">
        <v>0</v>
      </c>
      <c r="P1042" s="105">
        <v>0</v>
      </c>
    </row>
    <row r="1043" spans="11:16" x14ac:dyDescent="0.25">
      <c r="K1043" s="105">
        <v>29842</v>
      </c>
      <c r="L1043" s="105" t="s">
        <v>863</v>
      </c>
      <c r="M1043" s="105">
        <v>0</v>
      </c>
      <c r="N1043" s="105">
        <v>0</v>
      </c>
      <c r="O1043" s="105">
        <v>0</v>
      </c>
      <c r="P1043" s="105">
        <v>0</v>
      </c>
    </row>
    <row r="1044" spans="11:16" x14ac:dyDescent="0.25">
      <c r="K1044" s="105">
        <v>29844</v>
      </c>
      <c r="L1044" s="105" t="s">
        <v>1282</v>
      </c>
      <c r="M1044" s="105">
        <v>0</v>
      </c>
      <c r="N1044" s="105">
        <v>0</v>
      </c>
      <c r="O1044" s="105">
        <v>0</v>
      </c>
      <c r="P1044" s="105">
        <v>0</v>
      </c>
    </row>
    <row r="1045" spans="11:16" x14ac:dyDescent="0.25">
      <c r="K1045" s="105">
        <v>29852</v>
      </c>
      <c r="L1045" s="105" t="s">
        <v>1283</v>
      </c>
      <c r="M1045" s="105">
        <v>0</v>
      </c>
      <c r="N1045" s="105">
        <v>0</v>
      </c>
      <c r="O1045" s="105">
        <v>0</v>
      </c>
      <c r="P1045" s="105">
        <v>0</v>
      </c>
    </row>
    <row r="1046" spans="11:16" x14ac:dyDescent="0.25">
      <c r="K1046" s="105">
        <v>29942</v>
      </c>
      <c r="L1046" s="105" t="s">
        <v>1284</v>
      </c>
      <c r="M1046" s="105">
        <v>0</v>
      </c>
      <c r="N1046" s="105">
        <v>0</v>
      </c>
      <c r="O1046" s="105">
        <v>0</v>
      </c>
      <c r="P1046" s="105">
        <v>0</v>
      </c>
    </row>
    <row r="1047" spans="11:16" x14ac:dyDescent="0.25">
      <c r="K1047" s="105">
        <v>29943</v>
      </c>
      <c r="L1047" s="105" t="s">
        <v>1285</v>
      </c>
      <c r="M1047" s="105">
        <v>0</v>
      </c>
      <c r="N1047" s="105">
        <v>0</v>
      </c>
      <c r="O1047" s="105">
        <v>0</v>
      </c>
      <c r="P1047" s="105">
        <v>0</v>
      </c>
    </row>
    <row r="1048" spans="11:16" x14ac:dyDescent="0.25">
      <c r="K1048" s="105">
        <v>29952</v>
      </c>
      <c r="L1048" s="105" t="s">
        <v>1286</v>
      </c>
      <c r="M1048" s="105">
        <v>0</v>
      </c>
      <c r="N1048" s="105">
        <v>0</v>
      </c>
      <c r="O1048" s="105">
        <v>0</v>
      </c>
      <c r="P1048" s="105">
        <v>0</v>
      </c>
    </row>
    <row r="1049" spans="11:16" x14ac:dyDescent="0.25">
      <c r="K1049" s="105">
        <v>29953</v>
      </c>
      <c r="L1049" s="105" t="s">
        <v>1287</v>
      </c>
      <c r="M1049" s="105">
        <v>0</v>
      </c>
      <c r="N1049" s="105">
        <v>0</v>
      </c>
      <c r="O1049" s="105">
        <v>0</v>
      </c>
      <c r="P1049" s="105">
        <v>0</v>
      </c>
    </row>
    <row r="1050" spans="11:16" x14ac:dyDescent="0.25">
      <c r="K1050" s="105">
        <v>25707</v>
      </c>
      <c r="L1050" s="105" t="s">
        <v>1288</v>
      </c>
      <c r="M1050" s="105">
        <v>0</v>
      </c>
      <c r="N1050" s="105">
        <v>0</v>
      </c>
      <c r="O1050" s="105">
        <v>0</v>
      </c>
      <c r="P1050" s="105">
        <v>0</v>
      </c>
    </row>
    <row r="1051" spans="11:16" x14ac:dyDescent="0.25">
      <c r="K1051" s="105">
        <v>25802</v>
      </c>
      <c r="L1051" s="105" t="s">
        <v>886</v>
      </c>
      <c r="M1051" s="105">
        <v>0</v>
      </c>
      <c r="N1051" s="105">
        <v>0</v>
      </c>
      <c r="O1051" s="105">
        <v>0</v>
      </c>
      <c r="P1051" s="105">
        <v>0</v>
      </c>
    </row>
    <row r="1052" spans="11:16" x14ac:dyDescent="0.25">
      <c r="K1052" s="105">
        <v>25804</v>
      </c>
      <c r="L1052" s="105" t="s">
        <v>1289</v>
      </c>
      <c r="M1052" s="105">
        <v>0</v>
      </c>
      <c r="N1052" s="105">
        <v>0</v>
      </c>
      <c r="O1052" s="105">
        <v>0</v>
      </c>
      <c r="P1052" s="105">
        <v>0</v>
      </c>
    </row>
    <row r="1053" spans="11:16" x14ac:dyDescent="0.25">
      <c r="K1053" s="105">
        <v>25717</v>
      </c>
      <c r="L1053" s="105" t="s">
        <v>1290</v>
      </c>
      <c r="M1053" s="105">
        <v>0</v>
      </c>
      <c r="N1053" s="105">
        <v>0</v>
      </c>
      <c r="O1053" s="105">
        <v>0</v>
      </c>
      <c r="P1053" s="105">
        <v>0</v>
      </c>
    </row>
    <row r="1054" spans="11:16" x14ac:dyDescent="0.25">
      <c r="K1054" s="105">
        <v>25812</v>
      </c>
      <c r="L1054" s="105" t="s">
        <v>1291</v>
      </c>
      <c r="M1054" s="105">
        <v>0</v>
      </c>
      <c r="N1054" s="105">
        <v>0</v>
      </c>
      <c r="O1054" s="105">
        <v>0</v>
      </c>
      <c r="P1054" s="105">
        <v>0</v>
      </c>
    </row>
    <row r="1055" spans="11:16" x14ac:dyDescent="0.25">
      <c r="K1055" s="105">
        <v>25814</v>
      </c>
      <c r="L1055" s="105" t="s">
        <v>1292</v>
      </c>
      <c r="M1055" s="105">
        <v>0</v>
      </c>
      <c r="N1055" s="105">
        <v>0</v>
      </c>
      <c r="O1055" s="105">
        <v>0</v>
      </c>
      <c r="P1055" s="105">
        <v>0</v>
      </c>
    </row>
    <row r="1056" spans="11:16" x14ac:dyDescent="0.25">
      <c r="K1056" s="105">
        <v>25727</v>
      </c>
      <c r="L1056" s="105" t="s">
        <v>1293</v>
      </c>
      <c r="M1056" s="105">
        <v>0</v>
      </c>
      <c r="N1056" s="105">
        <v>0</v>
      </c>
      <c r="O1056" s="105">
        <v>0</v>
      </c>
      <c r="P1056" s="105">
        <v>0</v>
      </c>
    </row>
    <row r="1057" spans="11:16" x14ac:dyDescent="0.25">
      <c r="K1057" s="105">
        <v>25822</v>
      </c>
      <c r="L1057" s="105" t="s">
        <v>348</v>
      </c>
      <c r="M1057" s="105">
        <v>0</v>
      </c>
      <c r="N1057" s="105">
        <v>0</v>
      </c>
      <c r="O1057" s="105">
        <v>0</v>
      </c>
      <c r="P1057" s="105">
        <v>0</v>
      </c>
    </row>
    <row r="1058" spans="11:16" x14ac:dyDescent="0.25">
      <c r="K1058" s="105">
        <v>25824</v>
      </c>
      <c r="L1058" s="105" t="s">
        <v>1294</v>
      </c>
      <c r="M1058" s="105">
        <v>0</v>
      </c>
      <c r="N1058" s="105">
        <v>0</v>
      </c>
      <c r="O1058" s="105">
        <v>0</v>
      </c>
      <c r="P1058" s="105">
        <v>0</v>
      </c>
    </row>
    <row r="1059" spans="11:16" x14ac:dyDescent="0.25">
      <c r="K1059" s="105">
        <v>25737</v>
      </c>
      <c r="L1059" s="105" t="s">
        <v>1295</v>
      </c>
      <c r="M1059" s="105">
        <v>0</v>
      </c>
      <c r="N1059" s="105">
        <v>0</v>
      </c>
      <c r="O1059" s="105">
        <v>0</v>
      </c>
      <c r="P1059" s="105">
        <v>0</v>
      </c>
    </row>
    <row r="1060" spans="11:16" x14ac:dyDescent="0.25">
      <c r="K1060" s="105">
        <v>25832</v>
      </c>
      <c r="L1060" s="105" t="s">
        <v>865</v>
      </c>
      <c r="M1060" s="105">
        <v>0</v>
      </c>
      <c r="N1060" s="105">
        <v>0</v>
      </c>
      <c r="O1060" s="105">
        <v>0</v>
      </c>
      <c r="P1060" s="105">
        <v>0</v>
      </c>
    </row>
    <row r="1061" spans="11:16" x14ac:dyDescent="0.25">
      <c r="K1061" s="105">
        <v>25862</v>
      </c>
      <c r="L1061" s="105" t="s">
        <v>725</v>
      </c>
      <c r="M1061" s="105">
        <v>0</v>
      </c>
      <c r="N1061" s="105">
        <v>0</v>
      </c>
      <c r="O1061" s="105">
        <v>0</v>
      </c>
      <c r="P1061" s="105">
        <v>0</v>
      </c>
    </row>
    <row r="1062" spans="11:16" x14ac:dyDescent="0.25">
      <c r="K1062" s="105">
        <v>25864</v>
      </c>
      <c r="L1062" s="105" t="s">
        <v>1296</v>
      </c>
      <c r="M1062" s="105">
        <v>0</v>
      </c>
      <c r="N1062" s="105">
        <v>0</v>
      </c>
      <c r="O1062" s="105">
        <v>0</v>
      </c>
      <c r="P1062" s="105">
        <v>0</v>
      </c>
    </row>
    <row r="1063" spans="11:16" x14ac:dyDescent="0.25">
      <c r="K1063" s="105">
        <v>25844</v>
      </c>
      <c r="L1063" s="105" t="s">
        <v>1297</v>
      </c>
      <c r="M1063" s="105">
        <v>0</v>
      </c>
      <c r="N1063" s="105">
        <v>0</v>
      </c>
      <c r="O1063" s="105">
        <v>0</v>
      </c>
      <c r="P1063" s="105">
        <v>0</v>
      </c>
    </row>
    <row r="1064" spans="11:16" x14ac:dyDescent="0.25">
      <c r="K1064" s="105">
        <v>25852</v>
      </c>
      <c r="L1064" s="105" t="s">
        <v>1298</v>
      </c>
      <c r="M1064" s="105">
        <v>0</v>
      </c>
      <c r="N1064" s="105">
        <v>0</v>
      </c>
      <c r="O1064" s="105">
        <v>0</v>
      </c>
      <c r="P1064" s="105">
        <v>0</v>
      </c>
    </row>
    <row r="1065" spans="11:16" x14ac:dyDescent="0.25">
      <c r="K1065" s="105">
        <v>25854</v>
      </c>
      <c r="L1065" s="105" t="s">
        <v>1299</v>
      </c>
      <c r="M1065" s="105">
        <v>0</v>
      </c>
      <c r="N1065" s="105">
        <v>0</v>
      </c>
      <c r="O1065" s="105">
        <v>0</v>
      </c>
      <c r="P1065" s="105">
        <v>0</v>
      </c>
    </row>
    <row r="1066" spans="11:16" x14ac:dyDescent="0.25">
      <c r="K1066" s="105">
        <v>25858</v>
      </c>
      <c r="L1066" s="105" t="s">
        <v>887</v>
      </c>
      <c r="M1066" s="105">
        <v>0</v>
      </c>
      <c r="N1066" s="105">
        <v>0</v>
      </c>
      <c r="O1066" s="105">
        <v>0</v>
      </c>
      <c r="P1066" s="105">
        <v>0</v>
      </c>
    </row>
    <row r="1067" spans="11:16" x14ac:dyDescent="0.25">
      <c r="K1067" s="105">
        <v>27802</v>
      </c>
      <c r="L1067" s="105" t="s">
        <v>905</v>
      </c>
      <c r="M1067" s="105">
        <v>0</v>
      </c>
      <c r="N1067" s="105">
        <v>0</v>
      </c>
      <c r="O1067" s="105">
        <v>0</v>
      </c>
      <c r="P1067" s="105">
        <v>0</v>
      </c>
    </row>
    <row r="1068" spans="11:16" x14ac:dyDescent="0.25">
      <c r="K1068" s="105">
        <v>27803</v>
      </c>
      <c r="L1068" s="105" t="s">
        <v>1300</v>
      </c>
      <c r="M1068" s="105">
        <v>0</v>
      </c>
      <c r="N1068" s="105">
        <v>0</v>
      </c>
      <c r="O1068" s="105">
        <v>0</v>
      </c>
      <c r="P1068" s="105">
        <v>0</v>
      </c>
    </row>
    <row r="1069" spans="11:16" x14ac:dyDescent="0.25">
      <c r="K1069" s="105">
        <v>27812</v>
      </c>
      <c r="L1069" s="105" t="s">
        <v>867</v>
      </c>
      <c r="M1069" s="105">
        <v>0</v>
      </c>
      <c r="N1069" s="105">
        <v>0</v>
      </c>
      <c r="O1069" s="105">
        <v>0</v>
      </c>
      <c r="P1069" s="105">
        <v>0</v>
      </c>
    </row>
    <row r="1070" spans="11:16" x14ac:dyDescent="0.25">
      <c r="K1070" s="105">
        <v>27813</v>
      </c>
      <c r="L1070" s="105" t="s">
        <v>1301</v>
      </c>
      <c r="M1070" s="105">
        <v>0</v>
      </c>
      <c r="N1070" s="105">
        <v>0</v>
      </c>
      <c r="O1070" s="105">
        <v>0</v>
      </c>
      <c r="P1070" s="105">
        <v>0</v>
      </c>
    </row>
    <row r="1071" spans="11:16" x14ac:dyDescent="0.25">
      <c r="K1071" s="105">
        <v>27822</v>
      </c>
      <c r="L1071" s="105" t="s">
        <v>900</v>
      </c>
      <c r="M1071" s="105">
        <v>0</v>
      </c>
      <c r="N1071" s="105">
        <v>0</v>
      </c>
      <c r="O1071" s="105">
        <v>0</v>
      </c>
      <c r="P1071" s="105">
        <v>0</v>
      </c>
    </row>
    <row r="1072" spans="11:16" x14ac:dyDescent="0.25">
      <c r="K1072" s="105">
        <v>27824</v>
      </c>
      <c r="L1072" s="105" t="s">
        <v>1302</v>
      </c>
      <c r="M1072" s="105">
        <v>0</v>
      </c>
      <c r="N1072" s="105">
        <v>0</v>
      </c>
      <c r="O1072" s="105">
        <v>0</v>
      </c>
      <c r="P1072" s="105">
        <v>0</v>
      </c>
    </row>
    <row r="1073" spans="11:16" x14ac:dyDescent="0.25">
      <c r="K1073" s="105">
        <v>27832</v>
      </c>
      <c r="L1073" s="105" t="s">
        <v>868</v>
      </c>
      <c r="M1073" s="105">
        <v>0</v>
      </c>
      <c r="N1073" s="105">
        <v>0</v>
      </c>
      <c r="O1073" s="105">
        <v>0</v>
      </c>
      <c r="P1073" s="105">
        <v>0</v>
      </c>
    </row>
    <row r="1074" spans="11:16" x14ac:dyDescent="0.25">
      <c r="K1074" s="105">
        <v>27833</v>
      </c>
      <c r="L1074" s="105" t="s">
        <v>1303</v>
      </c>
      <c r="M1074" s="105">
        <v>0</v>
      </c>
      <c r="N1074" s="105">
        <v>0</v>
      </c>
      <c r="O1074" s="105">
        <v>0</v>
      </c>
      <c r="P1074" s="105">
        <v>0</v>
      </c>
    </row>
    <row r="1075" spans="11:16" x14ac:dyDescent="0.25">
      <c r="K1075" s="105">
        <v>27834</v>
      </c>
      <c r="L1075" s="105" t="s">
        <v>1304</v>
      </c>
      <c r="M1075" s="105">
        <v>0</v>
      </c>
      <c r="N1075" s="105">
        <v>0</v>
      </c>
      <c r="O1075" s="105">
        <v>0</v>
      </c>
      <c r="P1075" s="105">
        <v>0</v>
      </c>
    </row>
    <row r="1076" spans="11:16" x14ac:dyDescent="0.25">
      <c r="K1076" s="105">
        <v>27862</v>
      </c>
      <c r="L1076" s="105" t="s">
        <v>869</v>
      </c>
      <c r="M1076" s="105">
        <v>0</v>
      </c>
      <c r="N1076" s="105">
        <v>0</v>
      </c>
      <c r="O1076" s="105">
        <v>0</v>
      </c>
      <c r="P1076" s="105">
        <v>0</v>
      </c>
    </row>
    <row r="1077" spans="11:16" x14ac:dyDescent="0.25">
      <c r="K1077" s="105">
        <v>27864</v>
      </c>
      <c r="L1077" s="105" t="s">
        <v>1305</v>
      </c>
      <c r="M1077" s="105">
        <v>0</v>
      </c>
      <c r="N1077" s="105">
        <v>0</v>
      </c>
      <c r="O1077" s="105">
        <v>0</v>
      </c>
      <c r="P1077" s="105">
        <v>0</v>
      </c>
    </row>
    <row r="1078" spans="11:16" x14ac:dyDescent="0.25">
      <c r="K1078" s="105">
        <v>27842</v>
      </c>
      <c r="L1078" s="105" t="s">
        <v>870</v>
      </c>
      <c r="M1078" s="105">
        <v>0</v>
      </c>
      <c r="N1078" s="105">
        <v>0</v>
      </c>
      <c r="O1078" s="105">
        <v>0</v>
      </c>
      <c r="P1078" s="105">
        <v>0</v>
      </c>
    </row>
    <row r="1079" spans="11:16" x14ac:dyDescent="0.25">
      <c r="K1079" s="105">
        <v>27844</v>
      </c>
      <c r="L1079" s="105" t="s">
        <v>1306</v>
      </c>
      <c r="M1079" s="105">
        <v>0</v>
      </c>
      <c r="N1079" s="105">
        <v>0</v>
      </c>
      <c r="O1079" s="105">
        <v>0</v>
      </c>
      <c r="P1079" s="105">
        <v>0</v>
      </c>
    </row>
    <row r="1080" spans="11:16" x14ac:dyDescent="0.25">
      <c r="K1080" s="105">
        <v>27843</v>
      </c>
      <c r="L1080" s="105" t="s">
        <v>1307</v>
      </c>
      <c r="M1080" s="105">
        <v>0</v>
      </c>
      <c r="N1080" s="105">
        <v>0</v>
      </c>
      <c r="O1080" s="105">
        <v>0</v>
      </c>
      <c r="P1080" s="105">
        <v>0</v>
      </c>
    </row>
    <row r="1081" spans="11:16" x14ac:dyDescent="0.25">
      <c r="K1081" s="105" t="s">
        <v>1308</v>
      </c>
      <c r="L1081" s="105" t="s">
        <v>1309</v>
      </c>
      <c r="M1081" s="105">
        <v>0</v>
      </c>
      <c r="N1081" s="105">
        <v>0</v>
      </c>
      <c r="O1081" s="105">
        <v>0</v>
      </c>
      <c r="P1081" s="105">
        <v>0</v>
      </c>
    </row>
    <row r="1082" spans="11:16" x14ac:dyDescent="0.25">
      <c r="K1082" s="105" t="s">
        <v>1310</v>
      </c>
      <c r="L1082" s="105" t="s">
        <v>1311</v>
      </c>
      <c r="M1082" s="105">
        <v>0</v>
      </c>
      <c r="N1082" s="105">
        <v>0</v>
      </c>
      <c r="O1082" s="105">
        <v>0</v>
      </c>
      <c r="P1082" s="105">
        <v>0</v>
      </c>
    </row>
    <row r="1083" spans="11:16" x14ac:dyDescent="0.25">
      <c r="K1083" s="105" t="s">
        <v>1312</v>
      </c>
      <c r="L1083" s="105" t="s">
        <v>1313</v>
      </c>
      <c r="M1083" s="105">
        <v>0</v>
      </c>
      <c r="N1083" s="105">
        <v>0</v>
      </c>
      <c r="O1083" s="105">
        <v>0</v>
      </c>
      <c r="P1083" s="105">
        <v>0</v>
      </c>
    </row>
    <row r="1084" spans="11:16" x14ac:dyDescent="0.25">
      <c r="K1084" s="105">
        <v>22804</v>
      </c>
      <c r="L1084" s="105" t="s">
        <v>1314</v>
      </c>
      <c r="M1084" s="105">
        <v>0</v>
      </c>
      <c r="N1084" s="105">
        <v>0</v>
      </c>
      <c r="O1084" s="105">
        <v>0</v>
      </c>
      <c r="P1084" s="105">
        <v>0</v>
      </c>
    </row>
    <row r="1085" spans="11:16" x14ac:dyDescent="0.25">
      <c r="K1085" s="105" t="s">
        <v>1315</v>
      </c>
      <c r="L1085" s="105" t="s">
        <v>1316</v>
      </c>
      <c r="M1085" s="105">
        <v>0</v>
      </c>
      <c r="N1085" s="105">
        <v>0</v>
      </c>
      <c r="O1085" s="105">
        <v>0</v>
      </c>
      <c r="P1085" s="105">
        <v>0</v>
      </c>
    </row>
    <row r="1086" spans="11:16" x14ac:dyDescent="0.25">
      <c r="K1086" s="105">
        <v>22805</v>
      </c>
      <c r="L1086" s="105" t="s">
        <v>1317</v>
      </c>
      <c r="M1086" s="105">
        <v>0</v>
      </c>
      <c r="N1086" s="105">
        <v>0</v>
      </c>
      <c r="O1086" s="105">
        <v>0</v>
      </c>
      <c r="P1086" s="105">
        <v>0</v>
      </c>
    </row>
    <row r="1087" spans="11:16" x14ac:dyDescent="0.25">
      <c r="K1087" s="105">
        <v>22806</v>
      </c>
      <c r="L1087" s="105" t="s">
        <v>1318</v>
      </c>
      <c r="M1087" s="105">
        <v>0</v>
      </c>
      <c r="N1087" s="105">
        <v>0</v>
      </c>
      <c r="O1087" s="105">
        <v>0</v>
      </c>
      <c r="P1087" s="105">
        <v>0</v>
      </c>
    </row>
    <row r="1088" spans="11:16" x14ac:dyDescent="0.25">
      <c r="K1088" s="105">
        <v>22707</v>
      </c>
      <c r="L1088" s="105" t="s">
        <v>1319</v>
      </c>
      <c r="M1088" s="105">
        <v>0</v>
      </c>
      <c r="N1088" s="105">
        <v>0</v>
      </c>
      <c r="O1088" s="105">
        <v>0</v>
      </c>
      <c r="P1088" s="105">
        <v>0</v>
      </c>
    </row>
    <row r="1089" spans="11:16" x14ac:dyDescent="0.25">
      <c r="K1089" s="105">
        <v>24802</v>
      </c>
      <c r="L1089" s="105" t="s">
        <v>1320</v>
      </c>
      <c r="M1089" s="105">
        <v>0</v>
      </c>
      <c r="N1089" s="105">
        <v>0</v>
      </c>
      <c r="O1089" s="105">
        <v>0</v>
      </c>
      <c r="P1089" s="105">
        <v>0</v>
      </c>
    </row>
    <row r="1090" spans="11:16" x14ac:dyDescent="0.25">
      <c r="K1090" s="105">
        <v>24803</v>
      </c>
      <c r="L1090" s="105" t="s">
        <v>1321</v>
      </c>
      <c r="M1090" s="105">
        <v>0</v>
      </c>
      <c r="N1090" s="105">
        <v>0</v>
      </c>
      <c r="O1090" s="105">
        <v>0</v>
      </c>
      <c r="P1090" s="105">
        <v>0</v>
      </c>
    </row>
    <row r="1091" spans="11:16" x14ac:dyDescent="0.25">
      <c r="K1091" s="105">
        <v>24902</v>
      </c>
      <c r="L1091" s="105" t="s">
        <v>1322</v>
      </c>
      <c r="M1091" s="105">
        <v>0</v>
      </c>
      <c r="N1091" s="105">
        <v>0</v>
      </c>
      <c r="O1091" s="105">
        <v>0</v>
      </c>
      <c r="P1091" s="105">
        <v>0</v>
      </c>
    </row>
    <row r="1092" spans="11:16" x14ac:dyDescent="0.25">
      <c r="K1092" s="105">
        <v>24903</v>
      </c>
      <c r="L1092" s="105" t="s">
        <v>1323</v>
      </c>
      <c r="M1092" s="105">
        <v>0</v>
      </c>
      <c r="N1092" s="105">
        <v>0</v>
      </c>
      <c r="O1092" s="105">
        <v>0</v>
      </c>
      <c r="P1092" s="105">
        <v>0</v>
      </c>
    </row>
    <row r="1093" spans="11:16" x14ac:dyDescent="0.25">
      <c r="K1093" s="105">
        <v>27708</v>
      </c>
      <c r="L1093" s="105" t="s">
        <v>1324</v>
      </c>
      <c r="M1093" s="105">
        <v>0</v>
      </c>
      <c r="N1093" s="105">
        <v>0</v>
      </c>
      <c r="O1093" s="105">
        <v>0</v>
      </c>
      <c r="P1093" s="105">
        <v>0</v>
      </c>
    </row>
    <row r="1094" spans="11:16" x14ac:dyDescent="0.25">
      <c r="K1094" s="105">
        <v>24812</v>
      </c>
      <c r="L1094" s="105" t="s">
        <v>874</v>
      </c>
      <c r="M1094" s="105">
        <v>0</v>
      </c>
      <c r="N1094" s="105">
        <v>0</v>
      </c>
      <c r="O1094" s="105">
        <v>0</v>
      </c>
      <c r="P1094" s="105">
        <v>0</v>
      </c>
    </row>
    <row r="1095" spans="11:16" x14ac:dyDescent="0.25">
      <c r="K1095" s="105">
        <v>24813</v>
      </c>
      <c r="L1095" s="105" t="s">
        <v>1325</v>
      </c>
      <c r="M1095" s="105">
        <v>0</v>
      </c>
      <c r="N1095" s="105">
        <v>0</v>
      </c>
      <c r="O1095" s="105">
        <v>0</v>
      </c>
      <c r="P1095" s="105">
        <v>0</v>
      </c>
    </row>
    <row r="1096" spans="11:16" x14ac:dyDescent="0.25">
      <c r="K1096" s="105">
        <v>24912</v>
      </c>
      <c r="L1096" s="105" t="s">
        <v>1326</v>
      </c>
      <c r="M1096" s="105">
        <v>0</v>
      </c>
      <c r="N1096" s="105">
        <v>0</v>
      </c>
      <c r="O1096" s="105">
        <v>0</v>
      </c>
      <c r="P1096" s="105">
        <v>0</v>
      </c>
    </row>
    <row r="1097" spans="11:16" x14ac:dyDescent="0.25">
      <c r="K1097" s="105">
        <v>24913</v>
      </c>
      <c r="L1097" s="105" t="s">
        <v>1327</v>
      </c>
      <c r="M1097" s="105">
        <v>0</v>
      </c>
      <c r="N1097" s="105">
        <v>0</v>
      </c>
      <c r="O1097" s="105">
        <v>0</v>
      </c>
      <c r="P1097" s="105">
        <v>0</v>
      </c>
    </row>
    <row r="1098" spans="11:16" x14ac:dyDescent="0.25">
      <c r="K1098" s="105">
        <v>27415</v>
      </c>
      <c r="L1098" s="105" t="s">
        <v>1328</v>
      </c>
      <c r="M1098" s="105">
        <v>0</v>
      </c>
      <c r="N1098" s="105">
        <v>0</v>
      </c>
      <c r="O1098" s="105">
        <v>0</v>
      </c>
      <c r="P1098" s="105">
        <v>0</v>
      </c>
    </row>
    <row r="1099" spans="11:16" x14ac:dyDescent="0.25">
      <c r="K1099" s="105">
        <v>24822</v>
      </c>
      <c r="L1099" s="105" t="s">
        <v>848</v>
      </c>
      <c r="M1099" s="105">
        <v>0</v>
      </c>
      <c r="N1099" s="105">
        <v>0</v>
      </c>
      <c r="O1099" s="105">
        <v>0</v>
      </c>
      <c r="P1099" s="105">
        <v>0</v>
      </c>
    </row>
    <row r="1100" spans="11:16" x14ac:dyDescent="0.25">
      <c r="K1100" s="105">
        <v>24823</v>
      </c>
      <c r="L1100" s="105" t="s">
        <v>1329</v>
      </c>
      <c r="M1100" s="105">
        <v>0</v>
      </c>
      <c r="N1100" s="105">
        <v>0</v>
      </c>
      <c r="O1100" s="105">
        <v>0</v>
      </c>
      <c r="P1100" s="105">
        <v>0</v>
      </c>
    </row>
    <row r="1101" spans="11:16" x14ac:dyDescent="0.25">
      <c r="K1101" s="105">
        <v>24824</v>
      </c>
      <c r="L1101" s="105" t="s">
        <v>1330</v>
      </c>
      <c r="M1101" s="105">
        <v>0</v>
      </c>
      <c r="N1101" s="105">
        <v>0</v>
      </c>
      <c r="O1101" s="105">
        <v>0</v>
      </c>
      <c r="P1101" s="105">
        <v>0</v>
      </c>
    </row>
    <row r="1102" spans="11:16" x14ac:dyDescent="0.25">
      <c r="K1102" s="105">
        <v>24829</v>
      </c>
      <c r="L1102" s="105" t="s">
        <v>848</v>
      </c>
      <c r="M1102" s="105">
        <v>0</v>
      </c>
      <c r="N1102" s="105">
        <v>0</v>
      </c>
      <c r="O1102" s="105">
        <v>0</v>
      </c>
      <c r="P1102" s="105">
        <v>0</v>
      </c>
    </row>
    <row r="1103" spans="11:16" x14ac:dyDescent="0.25">
      <c r="K1103" s="105">
        <v>24922</v>
      </c>
      <c r="L1103" s="105" t="s">
        <v>593</v>
      </c>
      <c r="M1103" s="105">
        <v>0</v>
      </c>
      <c r="N1103" s="105">
        <v>0</v>
      </c>
      <c r="O1103" s="105">
        <v>0</v>
      </c>
      <c r="P1103" s="105">
        <v>0</v>
      </c>
    </row>
    <row r="1104" spans="11:16" x14ac:dyDescent="0.25">
      <c r="K1104" s="105">
        <v>24923</v>
      </c>
      <c r="L1104" s="105" t="s">
        <v>1331</v>
      </c>
      <c r="M1104" s="105">
        <v>0</v>
      </c>
      <c r="N1104" s="105">
        <v>0</v>
      </c>
      <c r="O1104" s="105">
        <v>0</v>
      </c>
      <c r="P1104" s="105">
        <v>0</v>
      </c>
    </row>
    <row r="1105" spans="11:16" x14ac:dyDescent="0.25">
      <c r="K1105" s="105">
        <v>24832</v>
      </c>
      <c r="L1105" s="105" t="s">
        <v>1206</v>
      </c>
      <c r="M1105" s="105">
        <v>0</v>
      </c>
      <c r="N1105" s="105">
        <v>0</v>
      </c>
      <c r="O1105" s="105">
        <v>0</v>
      </c>
      <c r="P1105" s="105">
        <v>0</v>
      </c>
    </row>
    <row r="1106" spans="11:16" x14ac:dyDescent="0.25">
      <c r="K1106" s="105">
        <v>24932</v>
      </c>
      <c r="L1106" s="105" t="s">
        <v>594</v>
      </c>
      <c r="M1106" s="105">
        <v>0</v>
      </c>
      <c r="N1106" s="105">
        <v>0</v>
      </c>
      <c r="O1106" s="105">
        <v>0</v>
      </c>
      <c r="P1106" s="105">
        <v>0</v>
      </c>
    </row>
    <row r="1107" spans="11:16" x14ac:dyDescent="0.25">
      <c r="K1107" s="105">
        <v>24933</v>
      </c>
      <c r="L1107" s="105" t="s">
        <v>1332</v>
      </c>
      <c r="M1107" s="105">
        <v>0</v>
      </c>
      <c r="N1107" s="105">
        <v>0</v>
      </c>
      <c r="O1107" s="105">
        <v>0</v>
      </c>
      <c r="P1107" s="105">
        <v>0</v>
      </c>
    </row>
    <row r="1108" spans="11:16" x14ac:dyDescent="0.25">
      <c r="K1108" s="105">
        <v>24864</v>
      </c>
      <c r="L1108" s="105" t="s">
        <v>1333</v>
      </c>
      <c r="M1108" s="105">
        <v>0</v>
      </c>
      <c r="N1108" s="105">
        <v>0</v>
      </c>
      <c r="O1108" s="105">
        <v>0</v>
      </c>
      <c r="P1108" s="105">
        <v>0</v>
      </c>
    </row>
    <row r="1109" spans="11:16" x14ac:dyDescent="0.25">
      <c r="K1109" s="105">
        <v>24962</v>
      </c>
      <c r="L1109" s="105" t="s">
        <v>1334</v>
      </c>
      <c r="M1109" s="105">
        <v>0</v>
      </c>
      <c r="N1109" s="105">
        <v>0</v>
      </c>
      <c r="O1109" s="105">
        <v>0</v>
      </c>
      <c r="P1109" s="105">
        <v>0</v>
      </c>
    </row>
    <row r="1110" spans="11:16" x14ac:dyDescent="0.25">
      <c r="K1110" s="105">
        <v>24963</v>
      </c>
      <c r="L1110" s="105" t="s">
        <v>1335</v>
      </c>
      <c r="M1110" s="105">
        <v>0</v>
      </c>
      <c r="N1110" s="105">
        <v>0</v>
      </c>
      <c r="O1110" s="105">
        <v>0</v>
      </c>
      <c r="P1110" s="105">
        <v>0</v>
      </c>
    </row>
    <row r="1111" spans="11:16" x14ac:dyDescent="0.25">
      <c r="K1111" s="105">
        <v>24968</v>
      </c>
      <c r="L1111" s="105" t="s">
        <v>1334</v>
      </c>
      <c r="M1111" s="105">
        <v>0</v>
      </c>
      <c r="N1111" s="105">
        <v>0</v>
      </c>
      <c r="O1111" s="105">
        <v>0</v>
      </c>
      <c r="P1111" s="105">
        <v>0</v>
      </c>
    </row>
    <row r="1112" spans="11:16" x14ac:dyDescent="0.25">
      <c r="K1112" s="105">
        <v>24842</v>
      </c>
      <c r="L1112" s="105" t="s">
        <v>875</v>
      </c>
      <c r="M1112" s="105">
        <v>0</v>
      </c>
      <c r="N1112" s="105">
        <v>0</v>
      </c>
      <c r="O1112" s="105">
        <v>0</v>
      </c>
      <c r="P1112" s="105">
        <v>0</v>
      </c>
    </row>
    <row r="1113" spans="11:16" x14ac:dyDescent="0.25">
      <c r="K1113" s="105">
        <v>24844</v>
      </c>
      <c r="L1113" s="105" t="s">
        <v>1336</v>
      </c>
      <c r="M1113" s="105">
        <v>0</v>
      </c>
      <c r="N1113" s="105">
        <v>0</v>
      </c>
      <c r="O1113" s="105">
        <v>0</v>
      </c>
      <c r="P1113" s="105">
        <v>0</v>
      </c>
    </row>
    <row r="1114" spans="11:16" x14ac:dyDescent="0.25">
      <c r="K1114" s="105">
        <v>24942</v>
      </c>
      <c r="L1114" s="105" t="s">
        <v>595</v>
      </c>
      <c r="M1114" s="105">
        <v>0</v>
      </c>
      <c r="N1114" s="105">
        <v>0</v>
      </c>
      <c r="O1114" s="105">
        <v>0</v>
      </c>
      <c r="P1114" s="105">
        <v>0</v>
      </c>
    </row>
    <row r="1115" spans="11:16" x14ac:dyDescent="0.25">
      <c r="K1115" s="105">
        <v>24943</v>
      </c>
      <c r="L1115" s="105" t="s">
        <v>1337</v>
      </c>
      <c r="M1115" s="105">
        <v>0</v>
      </c>
      <c r="N1115" s="105">
        <v>0</v>
      </c>
      <c r="O1115" s="105">
        <v>0</v>
      </c>
      <c r="P1115" s="105">
        <v>0</v>
      </c>
    </row>
    <row r="1116" spans="11:16" x14ac:dyDescent="0.25">
      <c r="K1116" s="105">
        <v>24843</v>
      </c>
      <c r="L1116" s="105" t="s">
        <v>1338</v>
      </c>
      <c r="M1116" s="105">
        <v>0</v>
      </c>
      <c r="N1116" s="105">
        <v>0</v>
      </c>
      <c r="O1116" s="105">
        <v>0</v>
      </c>
      <c r="P1116" s="105">
        <v>0</v>
      </c>
    </row>
    <row r="1117" spans="11:16" x14ac:dyDescent="0.25">
      <c r="K1117" s="105">
        <v>24852</v>
      </c>
      <c r="L1117" s="105" t="s">
        <v>890</v>
      </c>
      <c r="M1117" s="105">
        <v>0</v>
      </c>
      <c r="N1117" s="105">
        <v>0</v>
      </c>
      <c r="O1117" s="105">
        <v>0</v>
      </c>
      <c r="P1117" s="105">
        <v>0</v>
      </c>
    </row>
    <row r="1118" spans="11:16" x14ac:dyDescent="0.25">
      <c r="K1118" s="105">
        <v>24952</v>
      </c>
      <c r="L1118" s="105" t="s">
        <v>596</v>
      </c>
      <c r="M1118" s="105">
        <v>0</v>
      </c>
      <c r="N1118" s="105">
        <v>0</v>
      </c>
      <c r="O1118" s="105">
        <v>0</v>
      </c>
      <c r="P1118" s="105">
        <v>0</v>
      </c>
    </row>
    <row r="1119" spans="11:16" x14ac:dyDescent="0.25">
      <c r="K1119" s="105">
        <v>24953</v>
      </c>
      <c r="L1119" s="105" t="s">
        <v>1339</v>
      </c>
      <c r="M1119" s="105">
        <v>0</v>
      </c>
      <c r="N1119" s="105">
        <v>0</v>
      </c>
      <c r="O1119" s="105">
        <v>0</v>
      </c>
      <c r="P1119" s="105">
        <v>0</v>
      </c>
    </row>
    <row r="1120" spans="11:16" x14ac:dyDescent="0.25">
      <c r="K1120" s="105">
        <v>24853</v>
      </c>
      <c r="L1120" s="105" t="s">
        <v>1340</v>
      </c>
      <c r="M1120" s="105">
        <v>0</v>
      </c>
      <c r="N1120" s="105">
        <v>0</v>
      </c>
      <c r="O1120" s="105">
        <v>0</v>
      </c>
      <c r="P1120" s="105">
        <v>0</v>
      </c>
    </row>
    <row r="1121" spans="11:16" x14ac:dyDescent="0.25">
      <c r="K1121" s="105">
        <v>25507</v>
      </c>
      <c r="L1121" s="105" t="s">
        <v>1341</v>
      </c>
      <c r="M1121" s="105">
        <v>0</v>
      </c>
      <c r="N1121" s="105">
        <v>0</v>
      </c>
      <c r="O1121" s="105">
        <v>0</v>
      </c>
      <c r="P1121" s="105">
        <v>0</v>
      </c>
    </row>
    <row r="1122" spans="11:16" x14ac:dyDescent="0.25">
      <c r="K1122" s="105">
        <v>10760</v>
      </c>
      <c r="L1122" s="105" t="s">
        <v>1342</v>
      </c>
      <c r="M1122" s="105">
        <v>0</v>
      </c>
      <c r="N1122" s="105">
        <v>0</v>
      </c>
      <c r="O1122" s="105">
        <v>0</v>
      </c>
      <c r="P1122" s="105">
        <v>0</v>
      </c>
    </row>
    <row r="1123" spans="11:16" x14ac:dyDescent="0.25">
      <c r="K1123" s="105">
        <v>10761</v>
      </c>
      <c r="L1123" s="105" t="s">
        <v>1343</v>
      </c>
      <c r="M1123" s="105">
        <v>0</v>
      </c>
      <c r="N1123" s="105">
        <v>0</v>
      </c>
      <c r="O1123" s="105">
        <v>0</v>
      </c>
      <c r="P1123" s="105">
        <v>0</v>
      </c>
    </row>
    <row r="1124" spans="11:16" x14ac:dyDescent="0.25">
      <c r="K1124" s="105">
        <v>10762</v>
      </c>
      <c r="L1124" s="105" t="s">
        <v>1344</v>
      </c>
      <c r="M1124" s="105">
        <v>0</v>
      </c>
      <c r="N1124" s="105">
        <v>0</v>
      </c>
      <c r="O1124" s="105">
        <v>0</v>
      </c>
      <c r="P1124" s="105">
        <v>0</v>
      </c>
    </row>
    <row r="1125" spans="11:16" x14ac:dyDescent="0.25">
      <c r="K1125" s="105">
        <v>10763</v>
      </c>
      <c r="L1125" s="105" t="s">
        <v>1345</v>
      </c>
      <c r="M1125" s="105">
        <v>0</v>
      </c>
      <c r="N1125" s="105">
        <v>0</v>
      </c>
      <c r="O1125" s="105">
        <v>0</v>
      </c>
      <c r="P1125" s="105">
        <v>0</v>
      </c>
    </row>
    <row r="1126" spans="11:16" x14ac:dyDescent="0.25">
      <c r="K1126" s="105">
        <v>10764</v>
      </c>
      <c r="L1126" s="105" t="s">
        <v>1346</v>
      </c>
      <c r="M1126" s="105">
        <v>0</v>
      </c>
      <c r="N1126" s="105">
        <v>0</v>
      </c>
      <c r="O1126" s="105">
        <v>0</v>
      </c>
      <c r="P1126" s="105">
        <v>0</v>
      </c>
    </row>
    <row r="1127" spans="11:16" x14ac:dyDescent="0.25">
      <c r="K1127" s="105">
        <v>52511</v>
      </c>
      <c r="L1127" s="105" t="s">
        <v>1347</v>
      </c>
      <c r="M1127" s="105">
        <v>0</v>
      </c>
      <c r="N1127" s="105">
        <v>0</v>
      </c>
      <c r="O1127" s="105">
        <v>0</v>
      </c>
      <c r="P1127" s="105">
        <v>0</v>
      </c>
    </row>
    <row r="1128" spans="11:16" x14ac:dyDescent="0.25">
      <c r="K1128" s="105" t="s">
        <v>1348</v>
      </c>
      <c r="L1128" s="105" t="s">
        <v>1349</v>
      </c>
      <c r="M1128" s="105">
        <v>0</v>
      </c>
      <c r="N1128" s="105">
        <v>0</v>
      </c>
      <c r="O1128" s="105">
        <v>0</v>
      </c>
      <c r="P1128" s="105">
        <v>0</v>
      </c>
    </row>
    <row r="1129" spans="11:16" x14ac:dyDescent="0.25">
      <c r="K1129" s="105">
        <v>51131</v>
      </c>
      <c r="L1129" s="105" t="s">
        <v>1350</v>
      </c>
      <c r="M1129" s="105">
        <v>0</v>
      </c>
      <c r="N1129" s="105">
        <v>0</v>
      </c>
      <c r="O1129" s="105">
        <v>0</v>
      </c>
      <c r="P1129" s="105">
        <v>0</v>
      </c>
    </row>
    <row r="1130" spans="11:16" x14ac:dyDescent="0.25">
      <c r="K1130" s="105">
        <v>51231</v>
      </c>
      <c r="L1130" s="105" t="s">
        <v>1351</v>
      </c>
      <c r="M1130" s="105">
        <v>0</v>
      </c>
      <c r="N1130" s="105">
        <v>0</v>
      </c>
      <c r="O1130" s="105">
        <v>0</v>
      </c>
      <c r="P1130" s="105">
        <v>0</v>
      </c>
    </row>
    <row r="1131" spans="11:16" x14ac:dyDescent="0.25">
      <c r="K1131" s="105">
        <v>6210620</v>
      </c>
      <c r="L1131" s="105" t="s">
        <v>1352</v>
      </c>
      <c r="M1131" s="105">
        <v>0</v>
      </c>
      <c r="N1131" s="105">
        <v>0</v>
      </c>
      <c r="O1131" s="105">
        <v>0</v>
      </c>
      <c r="P1131" s="105">
        <v>0</v>
      </c>
    </row>
    <row r="1132" spans="11:16" x14ac:dyDescent="0.25">
      <c r="K1132" s="105">
        <v>51711</v>
      </c>
      <c r="L1132" s="105" t="s">
        <v>1353</v>
      </c>
      <c r="M1132" s="105">
        <v>0</v>
      </c>
      <c r="N1132" s="105">
        <v>0</v>
      </c>
      <c r="O1132" s="105">
        <v>0</v>
      </c>
      <c r="P1132" s="105">
        <v>0</v>
      </c>
    </row>
    <row r="1133" spans="11:16" x14ac:dyDescent="0.25">
      <c r="K1133" s="105">
        <v>54611</v>
      </c>
      <c r="L1133" s="105" t="s">
        <v>1354</v>
      </c>
      <c r="M1133" s="105">
        <v>0</v>
      </c>
      <c r="N1133" s="105">
        <v>0</v>
      </c>
      <c r="O1133" s="105">
        <v>0</v>
      </c>
      <c r="P1133" s="105">
        <v>0</v>
      </c>
    </row>
    <row r="1134" spans="11:16" x14ac:dyDescent="0.25">
      <c r="K1134" s="105">
        <v>54612</v>
      </c>
      <c r="L1134" s="105" t="s">
        <v>1355</v>
      </c>
      <c r="M1134" s="105">
        <v>0</v>
      </c>
      <c r="N1134" s="105">
        <v>0</v>
      </c>
      <c r="O1134" s="105">
        <v>0</v>
      </c>
      <c r="P1134" s="105">
        <v>0</v>
      </c>
    </row>
    <row r="1135" spans="11:16" x14ac:dyDescent="0.25">
      <c r="K1135" s="105">
        <v>51712</v>
      </c>
      <c r="L1135" s="105" t="s">
        <v>1356</v>
      </c>
      <c r="M1135" s="105">
        <v>0</v>
      </c>
      <c r="N1135" s="105">
        <v>0</v>
      </c>
      <c r="O1135" s="105">
        <v>0</v>
      </c>
      <c r="P1135" s="105">
        <v>0</v>
      </c>
    </row>
    <row r="1136" spans="11:16" x14ac:dyDescent="0.25">
      <c r="K1136" s="105">
        <v>46421</v>
      </c>
      <c r="L1136" s="105" t="s">
        <v>1212</v>
      </c>
      <c r="M1136" s="105">
        <v>0</v>
      </c>
      <c r="N1136" s="105">
        <v>0</v>
      </c>
      <c r="O1136" s="105">
        <v>0</v>
      </c>
      <c r="P1136" s="105">
        <v>3</v>
      </c>
    </row>
    <row r="1137" spans="11:16" x14ac:dyDescent="0.25">
      <c r="K1137" s="105">
        <v>46231</v>
      </c>
      <c r="L1137" s="105" t="s">
        <v>1357</v>
      </c>
      <c r="M1137" s="105">
        <v>0</v>
      </c>
      <c r="N1137" s="105">
        <v>0</v>
      </c>
      <c r="O1137" s="105">
        <v>0</v>
      </c>
      <c r="P1137" s="105">
        <v>0</v>
      </c>
    </row>
    <row r="1138" spans="11:16" x14ac:dyDescent="0.25">
      <c r="K1138" s="105">
        <v>46331</v>
      </c>
      <c r="L1138" s="105" t="s">
        <v>1236</v>
      </c>
      <c r="M1138" s="105">
        <v>0</v>
      </c>
      <c r="N1138" s="105">
        <v>0</v>
      </c>
      <c r="O1138" s="105">
        <v>0</v>
      </c>
      <c r="P1138" s="105">
        <v>0.5</v>
      </c>
    </row>
    <row r="1139" spans="11:16" x14ac:dyDescent="0.25">
      <c r="K1139" s="105">
        <v>43121</v>
      </c>
      <c r="L1139" s="105" t="s">
        <v>1201</v>
      </c>
      <c r="M1139" s="105">
        <v>0</v>
      </c>
      <c r="N1139" s="105">
        <v>0</v>
      </c>
      <c r="O1139" s="105">
        <v>0</v>
      </c>
      <c r="P1139" s="105">
        <v>0</v>
      </c>
    </row>
    <row r="1140" spans="11:16" x14ac:dyDescent="0.25">
      <c r="K1140" s="105">
        <v>43421</v>
      </c>
      <c r="L1140" s="105" t="s">
        <v>1358</v>
      </c>
      <c r="M1140" s="105">
        <v>0</v>
      </c>
      <c r="N1140" s="105">
        <v>0</v>
      </c>
      <c r="O1140" s="105">
        <v>0</v>
      </c>
      <c r="P1140" s="105">
        <v>3</v>
      </c>
    </row>
    <row r="1141" spans="11:16" x14ac:dyDescent="0.25">
      <c r="K1141" s="105">
        <v>43131</v>
      </c>
      <c r="L1141" s="105" t="s">
        <v>1359</v>
      </c>
      <c r="M1141" s="105">
        <v>0</v>
      </c>
      <c r="N1141" s="105">
        <v>0</v>
      </c>
      <c r="O1141" s="105">
        <v>0</v>
      </c>
      <c r="P1141" s="105">
        <v>0.37</v>
      </c>
    </row>
    <row r="1142" spans="11:16" x14ac:dyDescent="0.25">
      <c r="K1142" s="105">
        <v>41323</v>
      </c>
      <c r="L1142" s="105" t="s">
        <v>1360</v>
      </c>
      <c r="M1142" s="105">
        <v>0</v>
      </c>
      <c r="N1142" s="105">
        <v>0</v>
      </c>
      <c r="O1142" s="105">
        <v>2</v>
      </c>
      <c r="P1142" s="105">
        <v>0</v>
      </c>
    </row>
    <row r="1143" spans="11:16" x14ac:dyDescent="0.25">
      <c r="K1143" s="105">
        <v>41343</v>
      </c>
      <c r="L1143" s="105" t="s">
        <v>1361</v>
      </c>
      <c r="M1143" s="105">
        <v>0</v>
      </c>
      <c r="N1143" s="105">
        <v>0</v>
      </c>
      <c r="O1143" s="105">
        <v>0</v>
      </c>
      <c r="P1143" s="105">
        <v>0</v>
      </c>
    </row>
    <row r="1144" spans="11:16" x14ac:dyDescent="0.25">
      <c r="K1144" s="105">
        <v>45421</v>
      </c>
      <c r="L1144" s="105" t="s">
        <v>1210</v>
      </c>
      <c r="M1144" s="105">
        <v>0</v>
      </c>
      <c r="N1144" s="105">
        <v>0</v>
      </c>
      <c r="O1144" s="105">
        <v>0</v>
      </c>
      <c r="P1144" s="105">
        <v>0.33</v>
      </c>
    </row>
    <row r="1145" spans="11:16" x14ac:dyDescent="0.25">
      <c r="K1145" s="105">
        <v>28822</v>
      </c>
      <c r="L1145" s="105" t="s">
        <v>1362</v>
      </c>
      <c r="M1145" s="105">
        <v>0</v>
      </c>
      <c r="N1145" s="105">
        <v>0</v>
      </c>
      <c r="O1145" s="105">
        <v>0</v>
      </c>
      <c r="P1145" s="105">
        <v>0</v>
      </c>
    </row>
    <row r="1146" spans="11:16" x14ac:dyDescent="0.25">
      <c r="K1146" s="105">
        <v>28824</v>
      </c>
      <c r="L1146" s="105" t="s">
        <v>1363</v>
      </c>
      <c r="M1146" s="105">
        <v>0</v>
      </c>
      <c r="N1146" s="105">
        <v>0</v>
      </c>
      <c r="O1146" s="105">
        <v>0</v>
      </c>
      <c r="P1146" s="105">
        <v>0.67</v>
      </c>
    </row>
    <row r="1147" spans="11:16" x14ac:dyDescent="0.25">
      <c r="K1147" s="105">
        <v>28832</v>
      </c>
      <c r="L1147" s="105" t="s">
        <v>1364</v>
      </c>
      <c r="M1147" s="105">
        <v>0</v>
      </c>
      <c r="N1147" s="105">
        <v>0</v>
      </c>
      <c r="O1147" s="105">
        <v>0</v>
      </c>
      <c r="P1147" s="105">
        <v>0</v>
      </c>
    </row>
    <row r="1148" spans="11:16" x14ac:dyDescent="0.25">
      <c r="K1148" s="105">
        <v>28854</v>
      </c>
      <c r="L1148" s="105" t="s">
        <v>1365</v>
      </c>
      <c r="M1148" s="105">
        <v>0</v>
      </c>
      <c r="N1148" s="105">
        <v>0</v>
      </c>
      <c r="O1148" s="105">
        <v>0</v>
      </c>
      <c r="P1148" s="105">
        <v>0.67</v>
      </c>
    </row>
    <row r="1149" spans="11:16" x14ac:dyDescent="0.25">
      <c r="K1149" s="105">
        <v>29804</v>
      </c>
      <c r="L1149" s="105" t="s">
        <v>1366</v>
      </c>
      <c r="M1149" s="105">
        <v>0</v>
      </c>
      <c r="N1149" s="105">
        <v>0</v>
      </c>
      <c r="O1149" s="105">
        <v>0</v>
      </c>
      <c r="P1149" s="105">
        <v>2</v>
      </c>
    </row>
    <row r="1150" spans="11:16" x14ac:dyDescent="0.25">
      <c r="K1150" s="105">
        <v>29902</v>
      </c>
      <c r="L1150" s="105" t="s">
        <v>1367</v>
      </c>
      <c r="M1150" s="105">
        <v>0</v>
      </c>
      <c r="N1150" s="105">
        <v>0</v>
      </c>
      <c r="O1150" s="105">
        <v>0</v>
      </c>
      <c r="P1150" s="105">
        <v>9</v>
      </c>
    </row>
    <row r="1151" spans="11:16" x14ac:dyDescent="0.25">
      <c r="K1151" s="105">
        <v>29814</v>
      </c>
      <c r="L1151" s="105" t="s">
        <v>1368</v>
      </c>
      <c r="M1151" s="105">
        <v>0</v>
      </c>
      <c r="N1151" s="105">
        <v>0</v>
      </c>
      <c r="O1151" s="105">
        <v>0</v>
      </c>
      <c r="P1151" s="105">
        <v>0.66</v>
      </c>
    </row>
    <row r="1152" spans="11:16" x14ac:dyDescent="0.25">
      <c r="K1152" s="105">
        <v>29834</v>
      </c>
      <c r="L1152" s="105" t="s">
        <v>1369</v>
      </c>
      <c r="M1152" s="105">
        <v>0</v>
      </c>
      <c r="N1152" s="105">
        <v>0</v>
      </c>
      <c r="O1152" s="105">
        <v>0</v>
      </c>
      <c r="P1152" s="105">
        <v>1.33</v>
      </c>
    </row>
    <row r="1153" spans="11:16" x14ac:dyDescent="0.25">
      <c r="K1153" s="105">
        <v>25705</v>
      </c>
      <c r="L1153" s="105" t="s">
        <v>1370</v>
      </c>
      <c r="M1153" s="105">
        <v>0</v>
      </c>
      <c r="N1153" s="105">
        <v>0</v>
      </c>
      <c r="O1153" s="105">
        <v>0</v>
      </c>
      <c r="P1153" s="105">
        <v>0</v>
      </c>
    </row>
    <row r="1154" spans="11:16" x14ac:dyDescent="0.25">
      <c r="K1154" s="105">
        <v>25834</v>
      </c>
      <c r="L1154" s="105" t="s">
        <v>1371</v>
      </c>
      <c r="M1154" s="105">
        <v>0</v>
      </c>
      <c r="N1154" s="105">
        <v>0</v>
      </c>
      <c r="O1154" s="105">
        <v>0</v>
      </c>
      <c r="P1154" s="105">
        <v>0</v>
      </c>
    </row>
    <row r="1155" spans="11:16" x14ac:dyDescent="0.25">
      <c r="K1155" s="105" t="s">
        <v>1372</v>
      </c>
      <c r="L1155" s="105" t="s">
        <v>1373</v>
      </c>
      <c r="M1155" s="105">
        <v>0</v>
      </c>
      <c r="N1155" s="105">
        <v>0</v>
      </c>
      <c r="O1155" s="105">
        <v>0</v>
      </c>
      <c r="P1155" s="105">
        <v>3</v>
      </c>
    </row>
    <row r="1156" spans="11:16" x14ac:dyDescent="0.25">
      <c r="K1156" s="105">
        <v>25842</v>
      </c>
      <c r="L1156" s="105" t="s">
        <v>389</v>
      </c>
      <c r="M1156" s="105">
        <v>0</v>
      </c>
      <c r="N1156" s="105">
        <v>0</v>
      </c>
      <c r="O1156" s="105">
        <v>0</v>
      </c>
      <c r="P1156" s="105">
        <v>0</v>
      </c>
    </row>
    <row r="1157" spans="11:16" x14ac:dyDescent="0.25">
      <c r="K1157" s="105">
        <v>27804</v>
      </c>
      <c r="L1157" s="105" t="s">
        <v>1374</v>
      </c>
      <c r="M1157" s="105">
        <v>0</v>
      </c>
      <c r="N1157" s="105">
        <v>0</v>
      </c>
      <c r="O1157" s="105">
        <v>0</v>
      </c>
      <c r="P1157" s="105">
        <v>2</v>
      </c>
    </row>
    <row r="1158" spans="11:16" x14ac:dyDescent="0.25">
      <c r="K1158" s="105">
        <v>27814</v>
      </c>
      <c r="L1158" s="105" t="s">
        <v>1375</v>
      </c>
      <c r="M1158" s="105">
        <v>0</v>
      </c>
      <c r="N1158" s="105">
        <v>0</v>
      </c>
      <c r="O1158" s="105">
        <v>0</v>
      </c>
      <c r="P1158" s="105">
        <v>3.25</v>
      </c>
    </row>
    <row r="1159" spans="11:16" x14ac:dyDescent="0.25">
      <c r="K1159" s="105">
        <v>27823</v>
      </c>
      <c r="L1159" s="105" t="s">
        <v>1376</v>
      </c>
      <c r="M1159" s="105">
        <v>0</v>
      </c>
      <c r="N1159" s="105">
        <v>0</v>
      </c>
      <c r="O1159" s="105">
        <v>0</v>
      </c>
      <c r="P1159" s="105">
        <v>0.25</v>
      </c>
    </row>
    <row r="1160" spans="11:16" x14ac:dyDescent="0.25">
      <c r="K1160" s="105">
        <v>27853</v>
      </c>
      <c r="L1160" s="105" t="s">
        <v>1377</v>
      </c>
      <c r="M1160" s="105">
        <v>0</v>
      </c>
      <c r="N1160" s="105">
        <v>0</v>
      </c>
      <c r="O1160" s="105">
        <v>0</v>
      </c>
      <c r="P1160" s="105">
        <v>0.25</v>
      </c>
    </row>
    <row r="1161" spans="11:16" x14ac:dyDescent="0.25">
      <c r="K1161" s="105">
        <v>22705</v>
      </c>
      <c r="L1161" s="105" t="s">
        <v>1378</v>
      </c>
      <c r="M1161" s="105">
        <v>0</v>
      </c>
      <c r="N1161" s="105">
        <v>0</v>
      </c>
      <c r="O1161" s="105">
        <v>0</v>
      </c>
      <c r="P1161" s="105">
        <v>1</v>
      </c>
    </row>
    <row r="1162" spans="11:16" x14ac:dyDescent="0.25">
      <c r="K1162" s="105">
        <v>22803</v>
      </c>
      <c r="L1162" s="105" t="s">
        <v>1379</v>
      </c>
      <c r="M1162" s="105">
        <v>0</v>
      </c>
      <c r="N1162" s="105">
        <v>0</v>
      </c>
      <c r="O1162" s="105">
        <v>34</v>
      </c>
      <c r="P1162" s="105">
        <v>0</v>
      </c>
    </row>
    <row r="1163" spans="11:16" x14ac:dyDescent="0.25">
      <c r="K1163" s="105">
        <v>21623</v>
      </c>
      <c r="L1163" s="105" t="s">
        <v>551</v>
      </c>
      <c r="M1163" s="105">
        <v>0</v>
      </c>
      <c r="N1163" s="105">
        <v>0</v>
      </c>
      <c r="O1163" s="105">
        <v>0</v>
      </c>
      <c r="P1163" s="105">
        <v>0</v>
      </c>
    </row>
    <row r="1164" spans="11:16" x14ac:dyDescent="0.25">
      <c r="K1164" s="105">
        <v>21633</v>
      </c>
      <c r="L1164" s="105" t="s">
        <v>556</v>
      </c>
      <c r="M1164" s="105">
        <v>0</v>
      </c>
      <c r="N1164" s="105">
        <v>0</v>
      </c>
      <c r="O1164" s="105">
        <v>0</v>
      </c>
      <c r="P1164" s="105">
        <v>0</v>
      </c>
    </row>
    <row r="1165" spans="11:16" x14ac:dyDescent="0.25">
      <c r="K1165" s="105">
        <v>24804</v>
      </c>
      <c r="L1165" s="105" t="s">
        <v>1380</v>
      </c>
      <c r="M1165" s="105">
        <v>0</v>
      </c>
      <c r="N1165" s="105">
        <v>0</v>
      </c>
      <c r="O1165" s="105">
        <v>0</v>
      </c>
      <c r="P1165" s="105">
        <v>2</v>
      </c>
    </row>
    <row r="1166" spans="11:16" x14ac:dyDescent="0.25">
      <c r="K1166" s="105">
        <v>24814</v>
      </c>
      <c r="L1166" s="105" t="s">
        <v>1381</v>
      </c>
      <c r="M1166" s="105">
        <v>0</v>
      </c>
      <c r="N1166" s="105">
        <v>0</v>
      </c>
      <c r="O1166" s="105">
        <v>0</v>
      </c>
      <c r="P1166" s="105">
        <v>0.67</v>
      </c>
    </row>
    <row r="1167" spans="11:16" x14ac:dyDescent="0.25">
      <c r="K1167" s="105">
        <v>24833</v>
      </c>
      <c r="L1167" s="105" t="s">
        <v>1382</v>
      </c>
      <c r="M1167" s="105">
        <v>0</v>
      </c>
      <c r="N1167" s="105">
        <v>0</v>
      </c>
      <c r="O1167" s="105">
        <v>0</v>
      </c>
      <c r="P1167" s="105">
        <v>0.67</v>
      </c>
    </row>
    <row r="1168" spans="11:16" x14ac:dyDescent="0.25">
      <c r="K1168" s="105">
        <v>24834</v>
      </c>
      <c r="L1168" s="105" t="s">
        <v>1383</v>
      </c>
      <c r="M1168" s="105">
        <v>0</v>
      </c>
      <c r="N1168" s="105">
        <v>0</v>
      </c>
      <c r="O1168" s="105">
        <v>0</v>
      </c>
      <c r="P1168" s="105">
        <v>0.67</v>
      </c>
    </row>
    <row r="1169" spans="11:16" x14ac:dyDescent="0.25">
      <c r="K1169" s="105">
        <v>24862</v>
      </c>
      <c r="L1169" s="105" t="s">
        <v>1384</v>
      </c>
      <c r="M1169" s="105">
        <v>0</v>
      </c>
      <c r="N1169" s="105">
        <v>0</v>
      </c>
      <c r="O1169" s="105">
        <v>0</v>
      </c>
      <c r="P1169" s="105">
        <v>1.34</v>
      </c>
    </row>
    <row r="1170" spans="11:16" x14ac:dyDescent="0.25">
      <c r="K1170" s="105" t="s">
        <v>1385</v>
      </c>
      <c r="L1170" s="105" t="s">
        <v>1386</v>
      </c>
      <c r="M1170" s="105">
        <v>0</v>
      </c>
      <c r="N1170" s="105">
        <v>0</v>
      </c>
      <c r="O1170" s="105">
        <v>0</v>
      </c>
      <c r="P1170" s="105">
        <v>6</v>
      </c>
    </row>
    <row r="1171" spans="11:16" x14ac:dyDescent="0.25">
      <c r="K1171" s="105">
        <v>10582</v>
      </c>
      <c r="L1171" s="105" t="s">
        <v>1387</v>
      </c>
      <c r="M1171" s="105">
        <v>0</v>
      </c>
      <c r="N1171" s="105">
        <v>0</v>
      </c>
      <c r="O1171" s="105">
        <v>0</v>
      </c>
      <c r="P1171" s="105">
        <v>0</v>
      </c>
    </row>
    <row r="1172" spans="11:16" x14ac:dyDescent="0.25">
      <c r="K1172" s="105">
        <v>17331</v>
      </c>
      <c r="L1172" s="105" t="s">
        <v>1388</v>
      </c>
      <c r="M1172" s="105">
        <v>0</v>
      </c>
      <c r="N1172" s="105">
        <v>0</v>
      </c>
      <c r="O1172" s="105">
        <v>0</v>
      </c>
      <c r="P1172" s="105">
        <v>0</v>
      </c>
    </row>
    <row r="1173" spans="11:16" x14ac:dyDescent="0.25">
      <c r="K1173" s="105">
        <v>17431</v>
      </c>
      <c r="L1173" s="105" t="s">
        <v>1389</v>
      </c>
      <c r="M1173" s="105">
        <v>0</v>
      </c>
      <c r="N1173" s="105">
        <v>0</v>
      </c>
      <c r="O1173" s="105">
        <v>0</v>
      </c>
      <c r="P1173" s="105">
        <v>0</v>
      </c>
    </row>
    <row r="1174" spans="11:16" x14ac:dyDescent="0.25">
      <c r="K1174" s="105">
        <v>17351</v>
      </c>
      <c r="L1174" s="105" t="s">
        <v>1390</v>
      </c>
      <c r="M1174" s="105">
        <v>0</v>
      </c>
      <c r="N1174" s="105">
        <v>0</v>
      </c>
      <c r="O1174" s="105">
        <v>0</v>
      </c>
      <c r="P1174" s="105">
        <v>0</v>
      </c>
    </row>
    <row r="1175" spans="11:16" x14ac:dyDescent="0.25">
      <c r="K1175" s="105">
        <v>17451</v>
      </c>
      <c r="L1175" s="105" t="s">
        <v>1391</v>
      </c>
      <c r="M1175" s="105">
        <v>0</v>
      </c>
      <c r="N1175" s="105">
        <v>0</v>
      </c>
      <c r="O1175" s="105">
        <v>0</v>
      </c>
      <c r="P1175" s="105">
        <v>0</v>
      </c>
    </row>
    <row r="1176" spans="11:16" x14ac:dyDescent="0.25">
      <c r="K1176" s="105">
        <v>17371</v>
      </c>
      <c r="L1176" s="105" t="s">
        <v>1392</v>
      </c>
      <c r="M1176" s="105">
        <v>0</v>
      </c>
      <c r="N1176" s="105">
        <v>0</v>
      </c>
      <c r="O1176" s="105">
        <v>0</v>
      </c>
      <c r="P1176" s="105">
        <v>0</v>
      </c>
    </row>
    <row r="1177" spans="11:16" x14ac:dyDescent="0.25">
      <c r="K1177" s="105">
        <v>17471</v>
      </c>
      <c r="L1177" s="105" t="s">
        <v>1393</v>
      </c>
      <c r="M1177" s="105">
        <v>0</v>
      </c>
      <c r="N1177" s="105">
        <v>0</v>
      </c>
      <c r="O1177" s="105">
        <v>0</v>
      </c>
      <c r="P1177" s="105">
        <v>0</v>
      </c>
    </row>
    <row r="1178" spans="11:16" x14ac:dyDescent="0.25">
      <c r="K1178" s="105">
        <v>17381</v>
      </c>
      <c r="L1178" s="105" t="s">
        <v>1394</v>
      </c>
      <c r="M1178" s="105">
        <v>0</v>
      </c>
      <c r="N1178" s="105">
        <v>0</v>
      </c>
      <c r="O1178" s="105">
        <v>0</v>
      </c>
      <c r="P1178" s="105">
        <v>0</v>
      </c>
    </row>
    <row r="1179" spans="11:16" x14ac:dyDescent="0.25">
      <c r="K1179" s="105">
        <v>17151</v>
      </c>
      <c r="L1179" s="105" t="s">
        <v>1395</v>
      </c>
      <c r="M1179" s="105">
        <v>0</v>
      </c>
      <c r="N1179" s="105">
        <v>0</v>
      </c>
      <c r="O1179" s="105">
        <v>0</v>
      </c>
      <c r="P1179" s="105">
        <v>0.25</v>
      </c>
    </row>
    <row r="1180" spans="11:16" x14ac:dyDescent="0.25">
      <c r="K1180" s="105">
        <v>17171</v>
      </c>
      <c r="L1180" s="105" t="s">
        <v>1396</v>
      </c>
      <c r="M1180" s="105">
        <v>0</v>
      </c>
      <c r="N1180" s="105">
        <v>0</v>
      </c>
      <c r="O1180" s="105">
        <v>0</v>
      </c>
      <c r="P1180" s="105">
        <v>2.75</v>
      </c>
    </row>
    <row r="1181" spans="11:16" x14ac:dyDescent="0.25">
      <c r="K1181" s="105">
        <v>17000</v>
      </c>
      <c r="L1181" s="105" t="s">
        <v>1397</v>
      </c>
      <c r="M1181" s="105">
        <v>0</v>
      </c>
      <c r="N1181" s="105">
        <v>0</v>
      </c>
      <c r="O1181" s="105">
        <v>0</v>
      </c>
      <c r="P1181" s="105">
        <v>6</v>
      </c>
    </row>
    <row r="1182" spans="11:16" x14ac:dyDescent="0.25">
      <c r="K1182" s="105">
        <v>17252</v>
      </c>
      <c r="L1182" s="105" t="s">
        <v>1398</v>
      </c>
      <c r="M1182" s="105">
        <v>0</v>
      </c>
      <c r="N1182" s="105">
        <v>0</v>
      </c>
      <c r="O1182" s="105">
        <v>0</v>
      </c>
      <c r="P1182" s="105">
        <v>0</v>
      </c>
    </row>
    <row r="1183" spans="11:16" x14ac:dyDescent="0.25">
      <c r="K1183" s="105">
        <v>17272</v>
      </c>
      <c r="L1183" s="105" t="s">
        <v>1399</v>
      </c>
      <c r="M1183" s="105">
        <v>0</v>
      </c>
      <c r="N1183" s="105">
        <v>0</v>
      </c>
      <c r="O1183" s="105">
        <v>0</v>
      </c>
      <c r="P1183" s="105">
        <v>0</v>
      </c>
    </row>
    <row r="1184" spans="11:16" x14ac:dyDescent="0.25">
      <c r="K1184" s="105" t="s">
        <v>1400</v>
      </c>
      <c r="L1184" s="105" t="s">
        <v>1401</v>
      </c>
      <c r="M1184" s="105">
        <v>0</v>
      </c>
      <c r="N1184" s="105">
        <v>0</v>
      </c>
      <c r="O1184" s="105">
        <v>0</v>
      </c>
      <c r="P1184" s="105">
        <v>0</v>
      </c>
    </row>
    <row r="1185" spans="11:16" x14ac:dyDescent="0.25">
      <c r="K1185" s="105" t="s">
        <v>1402</v>
      </c>
      <c r="L1185" s="105" t="s">
        <v>1403</v>
      </c>
      <c r="M1185" s="105">
        <v>0</v>
      </c>
      <c r="N1185" s="105">
        <v>0</v>
      </c>
      <c r="O1185" s="105">
        <v>0</v>
      </c>
      <c r="P1185" s="105">
        <v>13.45</v>
      </c>
    </row>
    <row r="1186" spans="11:16" x14ac:dyDescent="0.25">
      <c r="K1186" s="105" t="s">
        <v>1404</v>
      </c>
      <c r="L1186" s="105" t="s">
        <v>1405</v>
      </c>
      <c r="M1186" s="105">
        <v>0</v>
      </c>
      <c r="N1186" s="105">
        <v>0</v>
      </c>
      <c r="O1186" s="105">
        <v>0</v>
      </c>
      <c r="P1186" s="105">
        <v>6.9</v>
      </c>
    </row>
    <row r="1187" spans="11:16" x14ac:dyDescent="0.25">
      <c r="K1187" s="105">
        <v>58212</v>
      </c>
      <c r="L1187" s="105" t="s">
        <v>1406</v>
      </c>
      <c r="M1187" s="105">
        <v>0</v>
      </c>
      <c r="N1187" s="105">
        <v>0</v>
      </c>
      <c r="O1187" s="105">
        <v>0</v>
      </c>
      <c r="P1187" s="105">
        <v>14.35</v>
      </c>
    </row>
    <row r="1188" spans="11:16" x14ac:dyDescent="0.25">
      <c r="K1188" s="105">
        <v>58213</v>
      </c>
      <c r="L1188" s="105" t="s">
        <v>1407</v>
      </c>
      <c r="M1188" s="105">
        <v>0</v>
      </c>
      <c r="N1188" s="105">
        <v>0</v>
      </c>
      <c r="O1188" s="105">
        <v>0</v>
      </c>
      <c r="P1188" s="105">
        <v>5.4</v>
      </c>
    </row>
    <row r="1189" spans="11:16" x14ac:dyDescent="0.25">
      <c r="K1189" s="105">
        <v>58222</v>
      </c>
      <c r="L1189" s="105" t="s">
        <v>1408</v>
      </c>
      <c r="M1189" s="105">
        <v>0</v>
      </c>
      <c r="N1189" s="105">
        <v>0</v>
      </c>
      <c r="O1189" s="105">
        <v>0</v>
      </c>
      <c r="P1189" s="105">
        <v>7.26</v>
      </c>
    </row>
    <row r="1190" spans="11:16" x14ac:dyDescent="0.25">
      <c r="K1190" s="105">
        <v>52011</v>
      </c>
      <c r="L1190" s="105" t="s">
        <v>1409</v>
      </c>
      <c r="M1190" s="105">
        <v>0</v>
      </c>
      <c r="N1190" s="105">
        <v>0</v>
      </c>
      <c r="O1190" s="105">
        <v>0</v>
      </c>
      <c r="P1190" s="105">
        <v>0</v>
      </c>
    </row>
    <row r="1191" spans="11:16" x14ac:dyDescent="0.25">
      <c r="K1191" s="105" t="s">
        <v>1410</v>
      </c>
      <c r="L1191" s="105" t="s">
        <v>1411</v>
      </c>
      <c r="M1191" s="105">
        <v>0</v>
      </c>
      <c r="N1191" s="105">
        <v>0</v>
      </c>
      <c r="O1191" s="105">
        <v>0</v>
      </c>
      <c r="P1191" s="105">
        <v>0</v>
      </c>
    </row>
    <row r="1192" spans="11:16" x14ac:dyDescent="0.25">
      <c r="K1192" s="105" t="s">
        <v>1412</v>
      </c>
      <c r="L1192" s="105" t="s">
        <v>1413</v>
      </c>
      <c r="M1192" s="105">
        <v>0</v>
      </c>
      <c r="N1192" s="105">
        <v>0</v>
      </c>
      <c r="O1192" s="105">
        <v>0</v>
      </c>
      <c r="P1192" s="105">
        <v>0</v>
      </c>
    </row>
    <row r="1193" spans="11:16" x14ac:dyDescent="0.25">
      <c r="K1193" s="105">
        <v>52012</v>
      </c>
      <c r="L1193" s="105" t="s">
        <v>1414</v>
      </c>
      <c r="M1193" s="105">
        <v>0</v>
      </c>
      <c r="N1193" s="105">
        <v>0</v>
      </c>
      <c r="O1193" s="105">
        <v>0</v>
      </c>
      <c r="P1193" s="105">
        <v>0</v>
      </c>
    </row>
    <row r="1194" spans="11:16" x14ac:dyDescent="0.25">
      <c r="K1194" s="105" t="s">
        <v>1415</v>
      </c>
      <c r="L1194" s="105" t="s">
        <v>1416</v>
      </c>
      <c r="M1194" s="105">
        <v>0</v>
      </c>
      <c r="N1194" s="105">
        <v>0</v>
      </c>
      <c r="O1194" s="105">
        <v>0</v>
      </c>
      <c r="P1194" s="105">
        <v>2</v>
      </c>
    </row>
    <row r="1195" spans="11:16" x14ac:dyDescent="0.25">
      <c r="K1195" s="105" t="s">
        <v>1417</v>
      </c>
      <c r="L1195" s="105" t="s">
        <v>1418</v>
      </c>
      <c r="M1195" s="105">
        <v>0</v>
      </c>
      <c r="N1195" s="105">
        <v>0</v>
      </c>
      <c r="O1195" s="105">
        <v>0</v>
      </c>
      <c r="P1195" s="105">
        <v>0</v>
      </c>
    </row>
    <row r="1196" spans="11:16" x14ac:dyDescent="0.25">
      <c r="K1196" s="105" t="s">
        <v>1419</v>
      </c>
      <c r="L1196" s="105" t="s">
        <v>1420</v>
      </c>
      <c r="M1196" s="105">
        <v>0</v>
      </c>
      <c r="N1196" s="105">
        <v>0</v>
      </c>
      <c r="O1196" s="105">
        <v>0</v>
      </c>
      <c r="P1196" s="105">
        <v>0</v>
      </c>
    </row>
    <row r="1197" spans="11:16" x14ac:dyDescent="0.25">
      <c r="K1197" s="105" t="s">
        <v>1421</v>
      </c>
      <c r="L1197" s="105" t="s">
        <v>1422</v>
      </c>
      <c r="M1197" s="105">
        <v>0</v>
      </c>
      <c r="N1197" s="105">
        <v>0</v>
      </c>
      <c r="O1197" s="105">
        <v>0</v>
      </c>
      <c r="P1197" s="105">
        <v>0</v>
      </c>
    </row>
    <row r="1198" spans="11:16" x14ac:dyDescent="0.25">
      <c r="K1198" s="105">
        <v>51511</v>
      </c>
      <c r="L1198" s="105" t="s">
        <v>1423</v>
      </c>
      <c r="M1198" s="105">
        <v>0</v>
      </c>
      <c r="N1198" s="105">
        <v>0</v>
      </c>
      <c r="O1198" s="105">
        <v>0</v>
      </c>
      <c r="P1198" s="105">
        <v>0.185</v>
      </c>
    </row>
    <row r="1199" spans="11:16" x14ac:dyDescent="0.25">
      <c r="K1199" s="105">
        <v>57511</v>
      </c>
      <c r="L1199" s="105" t="s">
        <v>1424</v>
      </c>
      <c r="M1199" s="105">
        <v>0</v>
      </c>
      <c r="N1199" s="105">
        <v>0</v>
      </c>
      <c r="O1199" s="105">
        <v>0</v>
      </c>
      <c r="P1199" s="105">
        <v>8.9866659999999996</v>
      </c>
    </row>
    <row r="1200" spans="11:16" x14ac:dyDescent="0.25">
      <c r="K1200" s="105">
        <v>58511</v>
      </c>
      <c r="L1200" s="105" t="s">
        <v>1425</v>
      </c>
      <c r="M1200" s="105">
        <v>0</v>
      </c>
      <c r="N1200" s="105">
        <v>0</v>
      </c>
      <c r="O1200" s="105">
        <v>0</v>
      </c>
      <c r="P1200" s="105">
        <v>1.5</v>
      </c>
    </row>
    <row r="1201" spans="11:16" x14ac:dyDescent="0.25">
      <c r="K1201" s="105">
        <v>51233</v>
      </c>
      <c r="L1201" s="105" t="s">
        <v>1426</v>
      </c>
      <c r="M1201" s="105">
        <v>0</v>
      </c>
      <c r="N1201" s="105">
        <v>0</v>
      </c>
      <c r="O1201" s="105">
        <v>0</v>
      </c>
      <c r="P1201" s="105">
        <v>0</v>
      </c>
    </row>
    <row r="1202" spans="11:16" x14ac:dyDescent="0.25">
      <c r="K1202" s="105">
        <v>46422</v>
      </c>
      <c r="L1202" s="105" t="s">
        <v>1427</v>
      </c>
      <c r="M1202" s="105">
        <v>0</v>
      </c>
      <c r="N1202" s="105">
        <v>0</v>
      </c>
      <c r="O1202" s="105">
        <v>0</v>
      </c>
      <c r="P1202" s="105">
        <v>3</v>
      </c>
    </row>
    <row r="1203" spans="11:16" x14ac:dyDescent="0.25">
      <c r="K1203" s="105">
        <v>57512</v>
      </c>
      <c r="L1203" s="105" t="s">
        <v>1424</v>
      </c>
      <c r="M1203" s="105">
        <v>0</v>
      </c>
      <c r="N1203" s="105">
        <v>0</v>
      </c>
      <c r="O1203" s="105">
        <v>0</v>
      </c>
      <c r="P1203" s="105">
        <v>0</v>
      </c>
    </row>
    <row r="1204" spans="11:16" x14ac:dyDescent="0.25">
      <c r="K1204" s="105">
        <v>58512</v>
      </c>
      <c r="L1204" s="105" t="s">
        <v>1428</v>
      </c>
      <c r="M1204" s="105">
        <v>0</v>
      </c>
      <c r="N1204" s="105">
        <v>0</v>
      </c>
      <c r="O1204" s="105">
        <v>0</v>
      </c>
      <c r="P1204" s="105">
        <v>0</v>
      </c>
    </row>
    <row r="1205" spans="11:16" x14ac:dyDescent="0.25">
      <c r="K1205" s="105">
        <v>10681</v>
      </c>
      <c r="L1205" s="105" t="s">
        <v>1429</v>
      </c>
      <c r="M1205" s="105">
        <v>0</v>
      </c>
      <c r="N1205" s="105">
        <v>0</v>
      </c>
      <c r="O1205" s="105">
        <v>0</v>
      </c>
      <c r="P1205" s="105">
        <v>22.25</v>
      </c>
    </row>
    <row r="1206" spans="11:16" x14ac:dyDescent="0.25">
      <c r="K1206" s="105">
        <v>10682</v>
      </c>
      <c r="L1206" s="105" t="s">
        <v>1430</v>
      </c>
      <c r="M1206" s="105">
        <v>0</v>
      </c>
      <c r="N1206" s="105">
        <v>0</v>
      </c>
      <c r="O1206" s="105">
        <v>0</v>
      </c>
      <c r="P1206" s="105">
        <v>3.25</v>
      </c>
    </row>
    <row r="1207" spans="11:16" x14ac:dyDescent="0.25">
      <c r="K1207" s="105">
        <v>24135</v>
      </c>
      <c r="L1207" s="105" t="s">
        <v>1431</v>
      </c>
      <c r="M1207" s="105">
        <v>0</v>
      </c>
      <c r="N1207" s="105">
        <v>0</v>
      </c>
      <c r="O1207" s="105">
        <v>0</v>
      </c>
      <c r="P1207" s="105">
        <v>0</v>
      </c>
    </row>
    <row r="1208" spans="11:16" x14ac:dyDescent="0.25">
      <c r="K1208" s="105">
        <v>24748</v>
      </c>
      <c r="L1208" s="105" t="s">
        <v>1432</v>
      </c>
      <c r="M1208" s="105">
        <v>0</v>
      </c>
      <c r="N1208" s="105">
        <v>0</v>
      </c>
      <c r="O1208" s="105">
        <v>0</v>
      </c>
      <c r="P1208" s="105">
        <v>0</v>
      </c>
    </row>
    <row r="1209" spans="11:16" x14ac:dyDescent="0.25">
      <c r="K1209" s="105">
        <v>29743</v>
      </c>
      <c r="L1209" s="105" t="s">
        <v>1433</v>
      </c>
      <c r="M1209" s="105">
        <v>0</v>
      </c>
      <c r="N1209" s="105">
        <v>0</v>
      </c>
      <c r="O1209" s="105">
        <v>0</v>
      </c>
      <c r="P1209" s="105">
        <v>0</v>
      </c>
    </row>
    <row r="1210" spans="11:16" x14ac:dyDescent="0.25">
      <c r="K1210" s="105">
        <v>25622</v>
      </c>
      <c r="L1210" s="105" t="s">
        <v>330</v>
      </c>
      <c r="M1210" s="105">
        <v>0</v>
      </c>
      <c r="N1210" s="105">
        <v>0</v>
      </c>
      <c r="O1210" s="105">
        <v>0</v>
      </c>
      <c r="P1210" s="105">
        <v>0</v>
      </c>
    </row>
    <row r="1211" spans="11:16" x14ac:dyDescent="0.25">
      <c r="K1211" s="105">
        <v>25851</v>
      </c>
      <c r="L1211" s="105" t="s">
        <v>1298</v>
      </c>
      <c r="M1211" s="105">
        <v>0</v>
      </c>
      <c r="N1211" s="105">
        <v>0</v>
      </c>
      <c r="O1211" s="105">
        <v>0</v>
      </c>
      <c r="P1211" s="105">
        <v>0</v>
      </c>
    </row>
    <row r="1212" spans="11:16" x14ac:dyDescent="0.25">
      <c r="K1212" s="105">
        <v>24949</v>
      </c>
      <c r="L1212" s="105" t="s">
        <v>875</v>
      </c>
      <c r="M1212" s="105">
        <v>0</v>
      </c>
      <c r="N1212" s="105">
        <v>0</v>
      </c>
      <c r="O1212" s="105">
        <v>0</v>
      </c>
      <c r="P1212" s="105">
        <v>0</v>
      </c>
    </row>
    <row r="1213" spans="11:16" x14ac:dyDescent="0.25">
      <c r="K1213" s="105">
        <v>27758</v>
      </c>
      <c r="L1213" s="105" t="s">
        <v>1434</v>
      </c>
      <c r="M1213" s="105">
        <v>0</v>
      </c>
      <c r="N1213" s="105">
        <v>0</v>
      </c>
      <c r="O1213" s="105">
        <v>0</v>
      </c>
      <c r="P1213" s="105">
        <v>0</v>
      </c>
    </row>
    <row r="1214" spans="11:16" x14ac:dyDescent="0.25">
      <c r="K1214" s="105">
        <v>27725</v>
      </c>
      <c r="L1214" s="105" t="s">
        <v>1435</v>
      </c>
      <c r="M1214" s="105">
        <v>0</v>
      </c>
      <c r="N1214" s="105">
        <v>0</v>
      </c>
      <c r="O1214" s="105">
        <v>0</v>
      </c>
      <c r="P1214" s="105">
        <v>0</v>
      </c>
    </row>
    <row r="1215" spans="11:16" x14ac:dyDescent="0.25">
      <c r="K1215" s="105">
        <v>52022</v>
      </c>
      <c r="L1215" s="105" t="s">
        <v>1436</v>
      </c>
      <c r="M1215" s="105">
        <v>0</v>
      </c>
      <c r="N1215" s="105">
        <v>0</v>
      </c>
      <c r="O1215" s="105">
        <v>0</v>
      </c>
      <c r="P1215" s="105">
        <v>0</v>
      </c>
    </row>
    <row r="1216" spans="11:16" x14ac:dyDescent="0.25">
      <c r="K1216" s="105">
        <v>29737</v>
      </c>
      <c r="L1216" s="105" t="s">
        <v>1437</v>
      </c>
      <c r="M1216" s="105">
        <v>0</v>
      </c>
      <c r="N1216" s="105">
        <v>0</v>
      </c>
      <c r="O1216" s="105">
        <v>0</v>
      </c>
      <c r="P1216" s="105">
        <v>0</v>
      </c>
    </row>
    <row r="1217" spans="11:16" x14ac:dyDescent="0.25">
      <c r="K1217" s="105">
        <v>27726</v>
      </c>
      <c r="L1217" s="105" t="s">
        <v>775</v>
      </c>
      <c r="M1217" s="105">
        <v>0</v>
      </c>
      <c r="N1217" s="105">
        <v>0</v>
      </c>
      <c r="O1217" s="105">
        <v>0</v>
      </c>
      <c r="P1217" s="105">
        <v>0</v>
      </c>
    </row>
    <row r="1218" spans="11:16" x14ac:dyDescent="0.25">
      <c r="K1218" s="105" t="s">
        <v>1438</v>
      </c>
      <c r="L1218" s="105" t="s">
        <v>1439</v>
      </c>
      <c r="M1218" s="105">
        <v>0</v>
      </c>
      <c r="N1218" s="105">
        <v>0</v>
      </c>
      <c r="O1218" s="105">
        <v>0</v>
      </c>
      <c r="P1218" s="105">
        <v>0</v>
      </c>
    </row>
    <row r="1219" spans="11:16" x14ac:dyDescent="0.25">
      <c r="K1219" s="105" t="s">
        <v>1440</v>
      </c>
      <c r="L1219" s="105" t="s">
        <v>1441</v>
      </c>
      <c r="M1219" s="105">
        <v>0</v>
      </c>
      <c r="N1219" s="105">
        <v>0</v>
      </c>
      <c r="O1219" s="105">
        <v>0</v>
      </c>
      <c r="P1219" s="105">
        <v>0</v>
      </c>
    </row>
    <row r="1220" spans="11:16" x14ac:dyDescent="0.25">
      <c r="K1220" s="105">
        <v>42130</v>
      </c>
      <c r="L1220" s="105" t="s">
        <v>1442</v>
      </c>
      <c r="M1220" s="105">
        <v>0</v>
      </c>
      <c r="N1220" s="105">
        <v>0</v>
      </c>
      <c r="O1220" s="105">
        <v>0</v>
      </c>
      <c r="P1220" s="105">
        <v>0</v>
      </c>
    </row>
    <row r="1221" spans="11:16" x14ac:dyDescent="0.25">
      <c r="K1221" s="105" t="s">
        <v>1443</v>
      </c>
      <c r="L1221" s="105" t="s">
        <v>1444</v>
      </c>
      <c r="M1221" s="105">
        <v>0</v>
      </c>
      <c r="N1221" s="105">
        <v>0</v>
      </c>
      <c r="O1221" s="105">
        <v>0</v>
      </c>
      <c r="P1221" s="105">
        <v>0</v>
      </c>
    </row>
    <row r="1222" spans="11:16" x14ac:dyDescent="0.25">
      <c r="K1222" s="105">
        <v>127210</v>
      </c>
      <c r="L1222" s="105" t="s">
        <v>1445</v>
      </c>
      <c r="M1222" s="105">
        <v>0</v>
      </c>
      <c r="N1222" s="105">
        <v>0</v>
      </c>
      <c r="O1222" s="105">
        <v>0</v>
      </c>
      <c r="P1222" s="105">
        <v>0</v>
      </c>
    </row>
    <row r="1223" spans="11:16" x14ac:dyDescent="0.25">
      <c r="K1223" s="105">
        <v>6300</v>
      </c>
      <c r="L1223" s="105" t="s">
        <v>1446</v>
      </c>
      <c r="M1223" s="105">
        <v>0</v>
      </c>
      <c r="N1223" s="105">
        <v>0</v>
      </c>
      <c r="O1223" s="105">
        <v>0</v>
      </c>
      <c r="P1223" s="105">
        <v>0</v>
      </c>
    </row>
    <row r="1224" spans="11:16" x14ac:dyDescent="0.25">
      <c r="K1224" s="105">
        <v>6305</v>
      </c>
      <c r="L1224" s="105" t="s">
        <v>1447</v>
      </c>
      <c r="M1224" s="105">
        <v>0</v>
      </c>
      <c r="N1224" s="105">
        <v>0</v>
      </c>
      <c r="O1224" s="105">
        <v>0</v>
      </c>
      <c r="P1224" s="105">
        <v>0</v>
      </c>
    </row>
    <row r="1225" spans="11:16" x14ac:dyDescent="0.25">
      <c r="K1225" s="105">
        <v>6307</v>
      </c>
      <c r="L1225" s="105" t="s">
        <v>1448</v>
      </c>
      <c r="M1225" s="105">
        <v>0</v>
      </c>
      <c r="N1225" s="105">
        <v>0</v>
      </c>
      <c r="O1225" s="105">
        <v>0</v>
      </c>
      <c r="P1225" s="105">
        <v>0</v>
      </c>
    </row>
    <row r="1226" spans="11:16" x14ac:dyDescent="0.25">
      <c r="K1226" s="105" t="s">
        <v>1449</v>
      </c>
      <c r="L1226" s="105" t="s">
        <v>1450</v>
      </c>
      <c r="M1226" s="105">
        <v>0</v>
      </c>
      <c r="N1226" s="105">
        <v>0</v>
      </c>
      <c r="O1226" s="105">
        <v>0</v>
      </c>
      <c r="P1226" s="105">
        <v>0</v>
      </c>
    </row>
    <row r="1227" spans="11:16" x14ac:dyDescent="0.25">
      <c r="K1227" s="105">
        <v>6313</v>
      </c>
      <c r="L1227" s="105" t="s">
        <v>1451</v>
      </c>
      <c r="M1227" s="105">
        <v>0</v>
      </c>
      <c r="N1227" s="105">
        <v>0</v>
      </c>
      <c r="O1227" s="105">
        <v>0</v>
      </c>
      <c r="P1227" s="105">
        <v>0</v>
      </c>
    </row>
    <row r="1228" spans="11:16" x14ac:dyDescent="0.25">
      <c r="K1228" s="105">
        <v>6314</v>
      </c>
      <c r="L1228" s="105" t="s">
        <v>1452</v>
      </c>
      <c r="M1228" s="105">
        <v>0</v>
      </c>
      <c r="N1228" s="105">
        <v>0</v>
      </c>
      <c r="O1228" s="105">
        <v>0</v>
      </c>
      <c r="P1228" s="105">
        <v>0</v>
      </c>
    </row>
    <row r="1229" spans="11:16" x14ac:dyDescent="0.25">
      <c r="K1229" s="105">
        <v>6317</v>
      </c>
      <c r="L1229" s="105" t="s">
        <v>1453</v>
      </c>
      <c r="M1229" s="105">
        <v>0</v>
      </c>
      <c r="N1229" s="105">
        <v>0</v>
      </c>
      <c r="O1229" s="105">
        <v>0</v>
      </c>
      <c r="P1229" s="105">
        <v>0</v>
      </c>
    </row>
    <row r="1230" spans="11:16" x14ac:dyDescent="0.25">
      <c r="K1230" s="105">
        <v>6319</v>
      </c>
      <c r="L1230" s="105" t="s">
        <v>1454</v>
      </c>
      <c r="M1230" s="105">
        <v>0</v>
      </c>
      <c r="N1230" s="105">
        <v>0</v>
      </c>
      <c r="O1230" s="105">
        <v>0</v>
      </c>
      <c r="P1230" s="105">
        <v>0</v>
      </c>
    </row>
    <row r="1231" spans="11:16" x14ac:dyDescent="0.25">
      <c r="K1231" s="105">
        <v>6332</v>
      </c>
      <c r="L1231" s="105" t="s">
        <v>1455</v>
      </c>
      <c r="M1231" s="105">
        <v>0</v>
      </c>
      <c r="N1231" s="105">
        <v>0</v>
      </c>
      <c r="O1231" s="105">
        <v>0</v>
      </c>
      <c r="P1231" s="105">
        <v>0</v>
      </c>
    </row>
    <row r="1232" spans="11:16" x14ac:dyDescent="0.25">
      <c r="K1232" s="105">
        <v>6333</v>
      </c>
      <c r="L1232" s="105" t="s">
        <v>1456</v>
      </c>
      <c r="M1232" s="105">
        <v>0</v>
      </c>
      <c r="N1232" s="105">
        <v>0</v>
      </c>
      <c r="O1232" s="105">
        <v>0</v>
      </c>
      <c r="P1232" s="105">
        <v>0</v>
      </c>
    </row>
    <row r="1233" spans="11:16" x14ac:dyDescent="0.25">
      <c r="K1233" s="105">
        <v>6334</v>
      </c>
      <c r="L1233" s="105" t="s">
        <v>1457</v>
      </c>
      <c r="M1233" s="105">
        <v>0</v>
      </c>
      <c r="N1233" s="105">
        <v>0</v>
      </c>
      <c r="O1233" s="105">
        <v>0</v>
      </c>
      <c r="P1233" s="105">
        <v>0</v>
      </c>
    </row>
    <row r="1234" spans="11:16" x14ac:dyDescent="0.25">
      <c r="K1234" s="105" t="s">
        <v>1458</v>
      </c>
      <c r="L1234" s="105" t="s">
        <v>1459</v>
      </c>
      <c r="M1234" s="105">
        <v>0</v>
      </c>
      <c r="N1234" s="105">
        <v>0</v>
      </c>
      <c r="O1234" s="105">
        <v>0</v>
      </c>
      <c r="P1234" s="105">
        <v>0</v>
      </c>
    </row>
    <row r="1235" spans="11:16" x14ac:dyDescent="0.25">
      <c r="K1235" s="105">
        <v>6339</v>
      </c>
      <c r="L1235" s="105" t="s">
        <v>1460</v>
      </c>
      <c r="M1235" s="105">
        <v>0</v>
      </c>
      <c r="N1235" s="105">
        <v>0</v>
      </c>
      <c r="O1235" s="105">
        <v>0</v>
      </c>
      <c r="P1235" s="105">
        <v>0</v>
      </c>
    </row>
    <row r="1236" spans="11:16" x14ac:dyDescent="0.25">
      <c r="K1236" s="105">
        <v>6340</v>
      </c>
      <c r="L1236" s="105" t="s">
        <v>1461</v>
      </c>
      <c r="M1236" s="105">
        <v>0</v>
      </c>
      <c r="N1236" s="105">
        <v>0</v>
      </c>
      <c r="O1236" s="105">
        <v>0</v>
      </c>
      <c r="P1236" s="105">
        <v>0</v>
      </c>
    </row>
    <row r="1237" spans="11:16" x14ac:dyDescent="0.25">
      <c r="K1237" s="105">
        <v>6341</v>
      </c>
      <c r="L1237" s="105" t="s">
        <v>1462</v>
      </c>
      <c r="M1237" s="105">
        <v>0</v>
      </c>
      <c r="N1237" s="105">
        <v>0</v>
      </c>
      <c r="O1237" s="105">
        <v>0</v>
      </c>
      <c r="P1237" s="105">
        <v>0</v>
      </c>
    </row>
    <row r="1238" spans="11:16" x14ac:dyDescent="0.25">
      <c r="K1238" s="105">
        <v>6342</v>
      </c>
      <c r="L1238" s="105" t="s">
        <v>1463</v>
      </c>
      <c r="M1238" s="105">
        <v>0</v>
      </c>
      <c r="N1238" s="105">
        <v>0</v>
      </c>
      <c r="O1238" s="105">
        <v>0</v>
      </c>
      <c r="P1238" s="105">
        <v>0</v>
      </c>
    </row>
    <row r="1239" spans="11:16" x14ac:dyDescent="0.25">
      <c r="K1239" s="105">
        <v>6344</v>
      </c>
      <c r="L1239" s="105" t="s">
        <v>1464</v>
      </c>
      <c r="M1239" s="105">
        <v>0</v>
      </c>
      <c r="N1239" s="105">
        <v>0</v>
      </c>
      <c r="O1239" s="105">
        <v>0</v>
      </c>
      <c r="P1239" s="105">
        <v>0</v>
      </c>
    </row>
    <row r="1240" spans="11:16" x14ac:dyDescent="0.25">
      <c r="K1240" s="105">
        <v>5007</v>
      </c>
      <c r="L1240" s="105" t="s">
        <v>1465</v>
      </c>
      <c r="M1240" s="105">
        <v>0</v>
      </c>
      <c r="N1240" s="105">
        <v>0</v>
      </c>
      <c r="O1240" s="105">
        <v>0</v>
      </c>
      <c r="P1240" s="105">
        <v>0</v>
      </c>
    </row>
    <row r="1241" spans="11:16" x14ac:dyDescent="0.25">
      <c r="K1241" s="105" t="s">
        <v>1466</v>
      </c>
      <c r="L1241" s="105" t="s">
        <v>1467</v>
      </c>
      <c r="M1241" s="105">
        <v>0</v>
      </c>
      <c r="N1241" s="105">
        <v>0</v>
      </c>
      <c r="O1241" s="105">
        <v>0</v>
      </c>
      <c r="P1241" s="105">
        <v>0</v>
      </c>
    </row>
    <row r="1242" spans="11:16" x14ac:dyDescent="0.25">
      <c r="K1242" s="105">
        <v>5009</v>
      </c>
      <c r="L1242" s="105" t="s">
        <v>1468</v>
      </c>
      <c r="M1242" s="105">
        <v>0</v>
      </c>
      <c r="N1242" s="105">
        <v>0</v>
      </c>
      <c r="O1242" s="105">
        <v>0</v>
      </c>
      <c r="P1242" s="105">
        <v>0</v>
      </c>
    </row>
    <row r="1243" spans="11:16" x14ac:dyDescent="0.25">
      <c r="K1243" s="105">
        <v>5010</v>
      </c>
      <c r="L1243" s="105" t="s">
        <v>1465</v>
      </c>
      <c r="M1243" s="105">
        <v>0</v>
      </c>
      <c r="N1243" s="105">
        <v>0</v>
      </c>
      <c r="O1243" s="105">
        <v>0</v>
      </c>
      <c r="P1243" s="105">
        <v>0</v>
      </c>
    </row>
    <row r="1244" spans="11:16" x14ac:dyDescent="0.25">
      <c r="K1244" s="105">
        <v>5012</v>
      </c>
      <c r="L1244" s="105" t="s">
        <v>1469</v>
      </c>
      <c r="M1244" s="105">
        <v>0</v>
      </c>
      <c r="N1244" s="105">
        <v>0</v>
      </c>
      <c r="O1244" s="105">
        <v>0</v>
      </c>
      <c r="P1244" s="105">
        <v>0</v>
      </c>
    </row>
    <row r="1245" spans="11:16" x14ac:dyDescent="0.25">
      <c r="K1245" s="105">
        <v>5014</v>
      </c>
      <c r="L1245" s="105" t="s">
        <v>1470</v>
      </c>
      <c r="M1245" s="105">
        <v>0</v>
      </c>
      <c r="N1245" s="105">
        <v>0</v>
      </c>
      <c r="O1245" s="105">
        <v>0</v>
      </c>
      <c r="P1245" s="105">
        <v>0</v>
      </c>
    </row>
    <row r="1246" spans="11:16" x14ac:dyDescent="0.25">
      <c r="K1246" s="105">
        <v>5017</v>
      </c>
      <c r="L1246" s="105" t="s">
        <v>1471</v>
      </c>
      <c r="M1246" s="105">
        <v>0</v>
      </c>
      <c r="N1246" s="105">
        <v>0</v>
      </c>
      <c r="O1246" s="105">
        <v>0</v>
      </c>
      <c r="P1246" s="105">
        <v>0</v>
      </c>
    </row>
    <row r="1247" spans="11:16" x14ac:dyDescent="0.25">
      <c r="K1247" s="105">
        <v>5018</v>
      </c>
      <c r="L1247" s="105" t="s">
        <v>1472</v>
      </c>
      <c r="M1247" s="105">
        <v>0</v>
      </c>
      <c r="N1247" s="105">
        <v>0</v>
      </c>
      <c r="O1247" s="105">
        <v>0</v>
      </c>
      <c r="P1247" s="105">
        <v>0</v>
      </c>
    </row>
    <row r="1248" spans="11:16" x14ac:dyDescent="0.25">
      <c r="K1248" s="105">
        <v>5038</v>
      </c>
      <c r="L1248" s="105" t="s">
        <v>1473</v>
      </c>
      <c r="M1248" s="105">
        <v>0</v>
      </c>
      <c r="N1248" s="105">
        <v>0</v>
      </c>
      <c r="O1248" s="105">
        <v>0</v>
      </c>
      <c r="P1248" s="105">
        <v>0</v>
      </c>
    </row>
    <row r="1249" spans="11:16" x14ac:dyDescent="0.25">
      <c r="K1249" s="105">
        <v>5039</v>
      </c>
      <c r="L1249" s="105" t="s">
        <v>1474</v>
      </c>
      <c r="M1249" s="105">
        <v>0</v>
      </c>
      <c r="N1249" s="105">
        <v>0</v>
      </c>
      <c r="O1249" s="105">
        <v>0</v>
      </c>
      <c r="P1249" s="105">
        <v>0</v>
      </c>
    </row>
    <row r="1250" spans="11:16" x14ac:dyDescent="0.25">
      <c r="K1250" s="105">
        <v>5042</v>
      </c>
      <c r="L1250" s="105" t="s">
        <v>1475</v>
      </c>
      <c r="M1250" s="105">
        <v>0</v>
      </c>
      <c r="N1250" s="105">
        <v>0</v>
      </c>
      <c r="O1250" s="105">
        <v>0</v>
      </c>
      <c r="P1250" s="105">
        <v>0</v>
      </c>
    </row>
    <row r="1251" spans="11:16" x14ac:dyDescent="0.25">
      <c r="K1251" s="105">
        <v>5043</v>
      </c>
      <c r="L1251" s="105" t="s">
        <v>1476</v>
      </c>
      <c r="M1251" s="105">
        <v>0</v>
      </c>
      <c r="N1251" s="105">
        <v>0</v>
      </c>
      <c r="O1251" s="105">
        <v>0</v>
      </c>
      <c r="P1251" s="105">
        <v>0</v>
      </c>
    </row>
    <row r="1252" spans="11:16" x14ac:dyDescent="0.25">
      <c r="K1252" s="105">
        <v>5044</v>
      </c>
      <c r="L1252" s="105" t="s">
        <v>1477</v>
      </c>
      <c r="M1252" s="105">
        <v>0</v>
      </c>
      <c r="N1252" s="105">
        <v>0</v>
      </c>
      <c r="O1252" s="105">
        <v>0</v>
      </c>
      <c r="P1252" s="105">
        <v>0</v>
      </c>
    </row>
    <row r="1253" spans="11:16" x14ac:dyDescent="0.25">
      <c r="K1253" s="105">
        <v>5045</v>
      </c>
      <c r="L1253" s="105" t="s">
        <v>1478</v>
      </c>
      <c r="M1253" s="105">
        <v>0</v>
      </c>
      <c r="N1253" s="105">
        <v>0</v>
      </c>
      <c r="O1253" s="105">
        <v>0</v>
      </c>
      <c r="P1253" s="105">
        <v>0</v>
      </c>
    </row>
    <row r="1254" spans="11:16" x14ac:dyDescent="0.25">
      <c r="K1254" s="105" t="s">
        <v>1479</v>
      </c>
      <c r="L1254" s="105" t="s">
        <v>1480</v>
      </c>
      <c r="M1254" s="105">
        <v>0</v>
      </c>
      <c r="N1254" s="105">
        <v>0</v>
      </c>
      <c r="O1254" s="105">
        <v>0</v>
      </c>
      <c r="P1254" s="105">
        <v>0</v>
      </c>
    </row>
    <row r="1255" spans="11:16" x14ac:dyDescent="0.25">
      <c r="K1255" s="105">
        <v>5047</v>
      </c>
      <c r="L1255" s="105" t="s">
        <v>1481</v>
      </c>
      <c r="M1255" s="105">
        <v>0</v>
      </c>
      <c r="N1255" s="105">
        <v>0</v>
      </c>
      <c r="O1255" s="105">
        <v>0</v>
      </c>
      <c r="P1255" s="105">
        <v>0</v>
      </c>
    </row>
    <row r="1256" spans="11:16" x14ac:dyDescent="0.25">
      <c r="K1256" s="105">
        <v>5051</v>
      </c>
      <c r="L1256" s="105" t="s">
        <v>1482</v>
      </c>
      <c r="M1256" s="105">
        <v>0</v>
      </c>
      <c r="N1256" s="105">
        <v>0</v>
      </c>
      <c r="O1256" s="105">
        <v>0</v>
      </c>
      <c r="P1256" s="105">
        <v>0</v>
      </c>
    </row>
    <row r="1257" spans="11:16" x14ac:dyDescent="0.25">
      <c r="K1257" s="105">
        <v>5052</v>
      </c>
      <c r="L1257" s="105" t="s">
        <v>1482</v>
      </c>
      <c r="M1257" s="105">
        <v>0</v>
      </c>
      <c r="N1257" s="105">
        <v>0</v>
      </c>
      <c r="O1257" s="105">
        <v>0</v>
      </c>
      <c r="P1257" s="105">
        <v>0</v>
      </c>
    </row>
    <row r="1258" spans="11:16" x14ac:dyDescent="0.25">
      <c r="K1258" s="105">
        <v>8101</v>
      </c>
      <c r="L1258" s="105" t="s">
        <v>1483</v>
      </c>
      <c r="M1258" s="105">
        <v>0</v>
      </c>
      <c r="N1258" s="105">
        <v>0</v>
      </c>
      <c r="O1258" s="105">
        <v>0</v>
      </c>
      <c r="P1258" s="105">
        <v>0</v>
      </c>
    </row>
    <row r="1259" spans="11:16" x14ac:dyDescent="0.25">
      <c r="K1259" s="105">
        <v>8103</v>
      </c>
      <c r="L1259" s="105" t="s">
        <v>1484</v>
      </c>
      <c r="M1259" s="105">
        <v>0</v>
      </c>
      <c r="N1259" s="105">
        <v>0</v>
      </c>
      <c r="O1259" s="105">
        <v>0</v>
      </c>
      <c r="P1259" s="105">
        <v>0</v>
      </c>
    </row>
    <row r="1260" spans="11:16" x14ac:dyDescent="0.25">
      <c r="K1260" s="105">
        <v>8107</v>
      </c>
      <c r="L1260" s="105" t="s">
        <v>1485</v>
      </c>
      <c r="M1260" s="105">
        <v>0</v>
      </c>
      <c r="N1260" s="105">
        <v>0</v>
      </c>
      <c r="O1260" s="105">
        <v>0</v>
      </c>
      <c r="P1260" s="105">
        <v>0</v>
      </c>
    </row>
    <row r="1261" spans="11:16" x14ac:dyDescent="0.25">
      <c r="K1261" s="105">
        <v>8113</v>
      </c>
      <c r="L1261" s="105" t="s">
        <v>1486</v>
      </c>
      <c r="M1261" s="105">
        <v>0</v>
      </c>
      <c r="N1261" s="105">
        <v>0</v>
      </c>
      <c r="O1261" s="105">
        <v>0</v>
      </c>
      <c r="P1261" s="105">
        <v>0</v>
      </c>
    </row>
    <row r="1262" spans="11:16" x14ac:dyDescent="0.25">
      <c r="K1262" s="105">
        <v>8400</v>
      </c>
      <c r="L1262" s="105" t="s">
        <v>1487</v>
      </c>
      <c r="M1262" s="105">
        <v>0</v>
      </c>
      <c r="N1262" s="105">
        <v>0</v>
      </c>
      <c r="O1262" s="105">
        <v>0</v>
      </c>
      <c r="P1262" s="105">
        <v>0</v>
      </c>
    </row>
    <row r="1263" spans="11:16" x14ac:dyDescent="0.25">
      <c r="K1263" s="105" t="s">
        <v>1488</v>
      </c>
      <c r="L1263" s="105" t="s">
        <v>1489</v>
      </c>
      <c r="M1263" s="105">
        <v>0</v>
      </c>
      <c r="N1263" s="105">
        <v>0</v>
      </c>
      <c r="O1263" s="105">
        <v>0</v>
      </c>
      <c r="P1263" s="105">
        <v>0</v>
      </c>
    </row>
    <row r="1264" spans="11:16" x14ac:dyDescent="0.25">
      <c r="K1264" s="105" t="s">
        <v>1490</v>
      </c>
      <c r="L1264" s="105" t="s">
        <v>1491</v>
      </c>
      <c r="M1264" s="105">
        <v>0</v>
      </c>
      <c r="N1264" s="105">
        <v>0</v>
      </c>
      <c r="O1264" s="105">
        <v>0</v>
      </c>
      <c r="P1264" s="105">
        <v>0</v>
      </c>
    </row>
    <row r="1265" spans="11:16" x14ac:dyDescent="0.25">
      <c r="K1265" s="105">
        <v>6908</v>
      </c>
      <c r="L1265" s="105" t="s">
        <v>1492</v>
      </c>
      <c r="M1265" s="105">
        <v>0</v>
      </c>
      <c r="N1265" s="105">
        <v>0</v>
      </c>
      <c r="O1265" s="105">
        <v>0</v>
      </c>
      <c r="P1265" s="105">
        <v>0</v>
      </c>
    </row>
    <row r="1266" spans="11:16" x14ac:dyDescent="0.25">
      <c r="K1266" s="105" t="s">
        <v>1493</v>
      </c>
      <c r="L1266" s="105" t="s">
        <v>1494</v>
      </c>
      <c r="M1266" s="105">
        <v>0</v>
      </c>
      <c r="N1266" s="105">
        <v>0</v>
      </c>
      <c r="O1266" s="105">
        <v>0</v>
      </c>
      <c r="P1266" s="105">
        <v>0</v>
      </c>
    </row>
    <row r="1267" spans="11:16" x14ac:dyDescent="0.25">
      <c r="K1267" s="105">
        <v>6915</v>
      </c>
      <c r="L1267" s="105" t="s">
        <v>1495</v>
      </c>
      <c r="M1267" s="105">
        <v>0</v>
      </c>
      <c r="N1267" s="105">
        <v>0</v>
      </c>
      <c r="O1267" s="105">
        <v>0</v>
      </c>
      <c r="P1267" s="105">
        <v>0</v>
      </c>
    </row>
    <row r="1268" spans="11:16" x14ac:dyDescent="0.25">
      <c r="K1268" s="105">
        <v>6922</v>
      </c>
      <c r="L1268" s="105" t="s">
        <v>1496</v>
      </c>
      <c r="M1268" s="105">
        <v>0</v>
      </c>
      <c r="N1268" s="105">
        <v>0</v>
      </c>
      <c r="O1268" s="105">
        <v>0</v>
      </c>
      <c r="P1268" s="105">
        <v>0</v>
      </c>
    </row>
    <row r="1269" spans="11:16" x14ac:dyDescent="0.25">
      <c r="K1269" s="105">
        <v>6924</v>
      </c>
      <c r="L1269" s="105" t="s">
        <v>1497</v>
      </c>
      <c r="M1269" s="105">
        <v>0</v>
      </c>
      <c r="N1269" s="105">
        <v>0</v>
      </c>
      <c r="O1269" s="105">
        <v>0</v>
      </c>
      <c r="P1269" s="105">
        <v>0</v>
      </c>
    </row>
    <row r="1270" spans="11:16" x14ac:dyDescent="0.25">
      <c r="K1270" s="105">
        <v>6930</v>
      </c>
      <c r="L1270" s="105" t="s">
        <v>1498</v>
      </c>
      <c r="M1270" s="105">
        <v>0</v>
      </c>
      <c r="N1270" s="105">
        <v>0</v>
      </c>
      <c r="O1270" s="105">
        <v>0</v>
      </c>
      <c r="P1270" s="105">
        <v>0</v>
      </c>
    </row>
    <row r="1271" spans="11:16" x14ac:dyDescent="0.25">
      <c r="K1271" s="105">
        <v>5019</v>
      </c>
      <c r="L1271" s="105" t="s">
        <v>1499</v>
      </c>
      <c r="M1271" s="105">
        <v>0</v>
      </c>
      <c r="N1271" s="105">
        <v>0</v>
      </c>
      <c r="O1271" s="105">
        <v>0</v>
      </c>
      <c r="P1271" s="105">
        <v>0</v>
      </c>
    </row>
    <row r="1272" spans="11:16" x14ac:dyDescent="0.25">
      <c r="K1272" s="105">
        <v>5029</v>
      </c>
      <c r="L1272" s="105" t="s">
        <v>1500</v>
      </c>
      <c r="M1272" s="105">
        <v>0</v>
      </c>
      <c r="N1272" s="105">
        <v>0</v>
      </c>
      <c r="O1272" s="105">
        <v>0</v>
      </c>
      <c r="P1272" s="105">
        <v>0</v>
      </c>
    </row>
    <row r="1273" spans="11:16" x14ac:dyDescent="0.25">
      <c r="K1273" s="105">
        <v>5031</v>
      </c>
      <c r="L1273" s="105" t="s">
        <v>1501</v>
      </c>
      <c r="M1273" s="105">
        <v>0</v>
      </c>
      <c r="N1273" s="105">
        <v>0</v>
      </c>
      <c r="O1273" s="105">
        <v>0</v>
      </c>
      <c r="P1273" s="105">
        <v>0</v>
      </c>
    </row>
    <row r="1274" spans="11:16" x14ac:dyDescent="0.25">
      <c r="K1274" s="105">
        <v>5033</v>
      </c>
      <c r="L1274" s="105" t="s">
        <v>1502</v>
      </c>
      <c r="M1274" s="105">
        <v>0</v>
      </c>
      <c r="N1274" s="105">
        <v>0</v>
      </c>
      <c r="O1274" s="105">
        <v>0</v>
      </c>
      <c r="P1274" s="105">
        <v>0</v>
      </c>
    </row>
    <row r="1275" spans="11:16" x14ac:dyDescent="0.25">
      <c r="K1275" s="105">
        <v>5049</v>
      </c>
      <c r="L1275" s="105" t="s">
        <v>1503</v>
      </c>
      <c r="M1275" s="105">
        <v>0</v>
      </c>
      <c r="N1275" s="105">
        <v>0</v>
      </c>
      <c r="O1275" s="105">
        <v>0</v>
      </c>
      <c r="P1275" s="105">
        <v>0</v>
      </c>
    </row>
    <row r="1276" spans="11:16" x14ac:dyDescent="0.25">
      <c r="K1276" s="105">
        <v>5057</v>
      </c>
      <c r="L1276" s="105" t="s">
        <v>1504</v>
      </c>
      <c r="M1276" s="105">
        <v>0</v>
      </c>
      <c r="N1276" s="105">
        <v>0</v>
      </c>
      <c r="O1276" s="105">
        <v>0</v>
      </c>
      <c r="P1276" s="105">
        <v>0</v>
      </c>
    </row>
    <row r="1277" spans="11:16" x14ac:dyDescent="0.25">
      <c r="K1277" s="105">
        <v>6325</v>
      </c>
      <c r="L1277" s="105" t="s">
        <v>1505</v>
      </c>
      <c r="M1277" s="105">
        <v>0</v>
      </c>
      <c r="N1277" s="105">
        <v>0</v>
      </c>
      <c r="O1277" s="105">
        <v>0</v>
      </c>
      <c r="P1277" s="105">
        <v>0</v>
      </c>
    </row>
    <row r="1278" spans="11:16" x14ac:dyDescent="0.25">
      <c r="K1278" s="105">
        <v>6326</v>
      </c>
      <c r="L1278" s="105" t="s">
        <v>1506</v>
      </c>
      <c r="M1278" s="105">
        <v>0</v>
      </c>
      <c r="N1278" s="105">
        <v>0</v>
      </c>
      <c r="O1278" s="105">
        <v>0</v>
      </c>
      <c r="P1278" s="105">
        <v>0</v>
      </c>
    </row>
    <row r="1279" spans="11:16" x14ac:dyDescent="0.25">
      <c r="K1279" s="105">
        <v>6328</v>
      </c>
      <c r="L1279" s="105" t="s">
        <v>1507</v>
      </c>
      <c r="M1279" s="105">
        <v>0</v>
      </c>
      <c r="N1279" s="105">
        <v>0</v>
      </c>
      <c r="O1279" s="105">
        <v>0</v>
      </c>
      <c r="P1279" s="105">
        <v>0</v>
      </c>
    </row>
    <row r="1280" spans="11:16" x14ac:dyDescent="0.25">
      <c r="K1280" s="105">
        <v>6329</v>
      </c>
      <c r="L1280" s="105" t="s">
        <v>1508</v>
      </c>
      <c r="M1280" s="105">
        <v>0</v>
      </c>
      <c r="N1280" s="105">
        <v>0</v>
      </c>
      <c r="O1280" s="105">
        <v>0</v>
      </c>
      <c r="P1280" s="105">
        <v>0</v>
      </c>
    </row>
    <row r="1281" spans="11:16" x14ac:dyDescent="0.25">
      <c r="K1281" s="105" t="s">
        <v>1509</v>
      </c>
      <c r="L1281" s="105" t="s">
        <v>1510</v>
      </c>
      <c r="M1281" s="105">
        <v>0</v>
      </c>
      <c r="N1281" s="105">
        <v>0</v>
      </c>
      <c r="O1281" s="105">
        <v>0</v>
      </c>
      <c r="P1281" s="105">
        <v>0</v>
      </c>
    </row>
    <row r="1282" spans="11:16" x14ac:dyDescent="0.25">
      <c r="K1282" s="105" t="s">
        <v>1511</v>
      </c>
      <c r="L1282" s="105" t="s">
        <v>1510</v>
      </c>
      <c r="M1282" s="105">
        <v>0</v>
      </c>
      <c r="N1282" s="105">
        <v>0</v>
      </c>
      <c r="O1282" s="105">
        <v>0</v>
      </c>
      <c r="P1282" s="105">
        <v>0</v>
      </c>
    </row>
    <row r="1283" spans="11:16" x14ac:dyDescent="0.25">
      <c r="K1283" s="105" t="s">
        <v>1512</v>
      </c>
      <c r="L1283" s="105" t="s">
        <v>1510</v>
      </c>
      <c r="M1283" s="105">
        <v>0</v>
      </c>
      <c r="N1283" s="105">
        <v>0</v>
      </c>
      <c r="O1283" s="105">
        <v>0</v>
      </c>
      <c r="P1283" s="105">
        <v>0</v>
      </c>
    </row>
    <row r="1284" spans="11:16" x14ac:dyDescent="0.25">
      <c r="K1284" s="105" t="s">
        <v>1513</v>
      </c>
      <c r="L1284" s="105" t="s">
        <v>1510</v>
      </c>
      <c r="M1284" s="105">
        <v>0</v>
      </c>
      <c r="N1284" s="105">
        <v>0</v>
      </c>
      <c r="O1284" s="105">
        <v>0</v>
      </c>
      <c r="P1284" s="105">
        <v>0</v>
      </c>
    </row>
    <row r="1285" spans="11:16" x14ac:dyDescent="0.25">
      <c r="K1285" s="105">
        <v>50061</v>
      </c>
      <c r="L1285" s="105" t="s">
        <v>1514</v>
      </c>
      <c r="M1285" s="105">
        <v>0</v>
      </c>
      <c r="N1285" s="105">
        <v>0</v>
      </c>
      <c r="O1285" s="105">
        <v>0</v>
      </c>
      <c r="P1285" s="105">
        <v>0</v>
      </c>
    </row>
    <row r="1286" spans="11:16" x14ac:dyDescent="0.25">
      <c r="K1286" s="105">
        <v>50062</v>
      </c>
      <c r="L1286" s="105" t="s">
        <v>1515</v>
      </c>
      <c r="M1286" s="105">
        <v>0</v>
      </c>
      <c r="N1286" s="105">
        <v>0</v>
      </c>
      <c r="O1286" s="105">
        <v>0</v>
      </c>
      <c r="P1286" s="105">
        <v>0</v>
      </c>
    </row>
    <row r="1287" spans="11:16" x14ac:dyDescent="0.25">
      <c r="K1287" s="105">
        <v>50065</v>
      </c>
      <c r="L1287" s="105" t="s">
        <v>1516</v>
      </c>
      <c r="M1287" s="105">
        <v>0</v>
      </c>
      <c r="N1287" s="105">
        <v>0</v>
      </c>
      <c r="O1287" s="105">
        <v>0</v>
      </c>
      <c r="P1287" s="105">
        <v>0</v>
      </c>
    </row>
    <row r="1288" spans="11:16" x14ac:dyDescent="0.25">
      <c r="K1288" s="105">
        <v>50066</v>
      </c>
      <c r="L1288" s="105" t="s">
        <v>1517</v>
      </c>
      <c r="M1288" s="105">
        <v>0</v>
      </c>
      <c r="N1288" s="105">
        <v>0</v>
      </c>
      <c r="O1288" s="105">
        <v>0</v>
      </c>
      <c r="P1288" s="105">
        <v>0</v>
      </c>
    </row>
    <row r="1289" spans="11:16" x14ac:dyDescent="0.25">
      <c r="K1289" s="105">
        <v>50067</v>
      </c>
      <c r="L1289" s="105" t="s">
        <v>1518</v>
      </c>
      <c r="M1289" s="105">
        <v>0</v>
      </c>
      <c r="N1289" s="105">
        <v>0</v>
      </c>
      <c r="O1289" s="105">
        <v>0</v>
      </c>
      <c r="P1289" s="105">
        <v>0</v>
      </c>
    </row>
    <row r="1290" spans="11:16" x14ac:dyDescent="0.25">
      <c r="K1290" s="105">
        <v>50071</v>
      </c>
      <c r="L1290" s="105" t="s">
        <v>1519</v>
      </c>
      <c r="M1290" s="105">
        <v>0</v>
      </c>
      <c r="N1290" s="105">
        <v>0</v>
      </c>
      <c r="O1290" s="105">
        <v>0</v>
      </c>
      <c r="P1290" s="105">
        <v>0</v>
      </c>
    </row>
    <row r="1291" spans="11:16" x14ac:dyDescent="0.25">
      <c r="K1291" s="105">
        <v>50072</v>
      </c>
      <c r="L1291" s="105" t="s">
        <v>1520</v>
      </c>
      <c r="M1291" s="105">
        <v>0</v>
      </c>
      <c r="N1291" s="105">
        <v>0</v>
      </c>
      <c r="O1291" s="105">
        <v>0</v>
      </c>
      <c r="P1291" s="105">
        <v>0</v>
      </c>
    </row>
    <row r="1292" spans="11:16" x14ac:dyDescent="0.25">
      <c r="K1292" s="105">
        <v>50074</v>
      </c>
      <c r="L1292" s="105" t="s">
        <v>1518</v>
      </c>
      <c r="M1292" s="105">
        <v>0</v>
      </c>
      <c r="N1292" s="105">
        <v>0</v>
      </c>
      <c r="O1292" s="105">
        <v>0</v>
      </c>
      <c r="P1292" s="105">
        <v>0</v>
      </c>
    </row>
    <row r="1293" spans="11:16" x14ac:dyDescent="0.25">
      <c r="K1293" s="105">
        <v>50075</v>
      </c>
      <c r="L1293" s="105" t="s">
        <v>1521</v>
      </c>
      <c r="M1293" s="105">
        <v>0</v>
      </c>
      <c r="N1293" s="105">
        <v>0</v>
      </c>
      <c r="O1293" s="105">
        <v>0</v>
      </c>
      <c r="P1293" s="105">
        <v>0</v>
      </c>
    </row>
    <row r="1294" spans="11:16" x14ac:dyDescent="0.25">
      <c r="K1294" s="105">
        <v>50076</v>
      </c>
      <c r="L1294" s="105" t="s">
        <v>1522</v>
      </c>
      <c r="M1294" s="105">
        <v>0</v>
      </c>
      <c r="N1294" s="105">
        <v>0</v>
      </c>
      <c r="O1294" s="105">
        <v>0</v>
      </c>
      <c r="P1294" s="105">
        <v>0</v>
      </c>
    </row>
    <row r="1295" spans="11:16" x14ac:dyDescent="0.25">
      <c r="K1295" s="105">
        <v>50077</v>
      </c>
      <c r="L1295" s="105" t="s">
        <v>1522</v>
      </c>
      <c r="M1295" s="105">
        <v>0</v>
      </c>
      <c r="N1295" s="105">
        <v>0</v>
      </c>
      <c r="O1295" s="105">
        <v>0</v>
      </c>
      <c r="P1295" s="105">
        <v>0</v>
      </c>
    </row>
    <row r="1296" spans="11:16" x14ac:dyDescent="0.25">
      <c r="K1296" s="105">
        <v>50078</v>
      </c>
      <c r="L1296" s="105" t="s">
        <v>1522</v>
      </c>
      <c r="M1296" s="105">
        <v>0</v>
      </c>
      <c r="N1296" s="105">
        <v>0</v>
      </c>
      <c r="O1296" s="105">
        <v>0</v>
      </c>
      <c r="P1296" s="105">
        <v>0</v>
      </c>
    </row>
    <row r="1297" spans="11:16" x14ac:dyDescent="0.25">
      <c r="K1297" s="105">
        <v>50079</v>
      </c>
      <c r="L1297" s="105" t="s">
        <v>1523</v>
      </c>
      <c r="M1297" s="105">
        <v>0</v>
      </c>
      <c r="N1297" s="105">
        <v>0</v>
      </c>
      <c r="O1297" s="105">
        <v>0</v>
      </c>
      <c r="P1297" s="105">
        <v>0</v>
      </c>
    </row>
    <row r="1298" spans="11:16" x14ac:dyDescent="0.25">
      <c r="K1298" s="105">
        <v>50080</v>
      </c>
      <c r="L1298" s="105" t="s">
        <v>1524</v>
      </c>
      <c r="M1298" s="105">
        <v>0</v>
      </c>
      <c r="N1298" s="105">
        <v>0</v>
      </c>
      <c r="O1298" s="105">
        <v>0</v>
      </c>
      <c r="P1298" s="105">
        <v>0</v>
      </c>
    </row>
    <row r="1299" spans="11:16" x14ac:dyDescent="0.25">
      <c r="K1299" s="105">
        <v>50081</v>
      </c>
      <c r="L1299" s="105" t="s">
        <v>1525</v>
      </c>
      <c r="M1299" s="105">
        <v>0</v>
      </c>
      <c r="N1299" s="105">
        <v>0</v>
      </c>
      <c r="O1299" s="105">
        <v>0</v>
      </c>
      <c r="P1299" s="105">
        <v>0</v>
      </c>
    </row>
    <row r="1300" spans="11:16" x14ac:dyDescent="0.25">
      <c r="K1300" s="105">
        <v>50082</v>
      </c>
      <c r="L1300" s="105" t="s">
        <v>1526</v>
      </c>
      <c r="M1300" s="105">
        <v>0</v>
      </c>
      <c r="N1300" s="105">
        <v>0</v>
      </c>
      <c r="O1300" s="105">
        <v>0</v>
      </c>
      <c r="P1300" s="105">
        <v>0</v>
      </c>
    </row>
    <row r="1301" spans="11:16" x14ac:dyDescent="0.25">
      <c r="K1301" s="105">
        <v>50085</v>
      </c>
      <c r="L1301" s="105" t="s">
        <v>1527</v>
      </c>
      <c r="M1301" s="105">
        <v>0</v>
      </c>
      <c r="N1301" s="105">
        <v>0</v>
      </c>
      <c r="O1301" s="105">
        <v>0</v>
      </c>
      <c r="P1301" s="105">
        <v>0</v>
      </c>
    </row>
    <row r="1302" spans="11:16" x14ac:dyDescent="0.25">
      <c r="K1302" s="105">
        <v>50086</v>
      </c>
      <c r="L1302" s="105" t="s">
        <v>1524</v>
      </c>
      <c r="M1302" s="105">
        <v>0</v>
      </c>
      <c r="N1302" s="105">
        <v>0</v>
      </c>
      <c r="O1302" s="105">
        <v>0</v>
      </c>
      <c r="P1302" s="105">
        <v>0</v>
      </c>
    </row>
    <row r="1303" spans="11:16" x14ac:dyDescent="0.25">
      <c r="K1303" s="105">
        <v>50088</v>
      </c>
      <c r="L1303" s="105" t="s">
        <v>1528</v>
      </c>
      <c r="M1303" s="105">
        <v>0</v>
      </c>
      <c r="N1303" s="105">
        <v>0</v>
      </c>
      <c r="O1303" s="105">
        <v>0</v>
      </c>
      <c r="P1303" s="105">
        <v>0</v>
      </c>
    </row>
    <row r="1304" spans="11:16" x14ac:dyDescent="0.25">
      <c r="K1304" s="105">
        <v>63011</v>
      </c>
      <c r="L1304" s="105" t="s">
        <v>1529</v>
      </c>
      <c r="M1304" s="105">
        <v>0</v>
      </c>
      <c r="N1304" s="105">
        <v>0</v>
      </c>
      <c r="O1304" s="105">
        <v>0</v>
      </c>
      <c r="P1304" s="105">
        <v>0</v>
      </c>
    </row>
    <row r="1305" spans="11:16" x14ac:dyDescent="0.25">
      <c r="K1305" s="105">
        <v>63013</v>
      </c>
      <c r="L1305" s="105" t="s">
        <v>1530</v>
      </c>
      <c r="M1305" s="105">
        <v>0</v>
      </c>
      <c r="N1305" s="105">
        <v>0</v>
      </c>
      <c r="O1305" s="105">
        <v>0</v>
      </c>
      <c r="P1305" s="105">
        <v>0</v>
      </c>
    </row>
    <row r="1306" spans="11:16" x14ac:dyDescent="0.25">
      <c r="K1306" s="105">
        <v>63014</v>
      </c>
      <c r="L1306" s="105" t="s">
        <v>1531</v>
      </c>
      <c r="M1306" s="105">
        <v>0</v>
      </c>
      <c r="N1306" s="105">
        <v>0</v>
      </c>
      <c r="O1306" s="105">
        <v>0</v>
      </c>
      <c r="P1306" s="105">
        <v>0</v>
      </c>
    </row>
    <row r="1307" spans="11:16" x14ac:dyDescent="0.25">
      <c r="K1307" s="105">
        <v>63015</v>
      </c>
      <c r="L1307" s="105" t="s">
        <v>1532</v>
      </c>
      <c r="M1307" s="105">
        <v>0</v>
      </c>
      <c r="N1307" s="105">
        <v>0</v>
      </c>
      <c r="O1307" s="105">
        <v>0</v>
      </c>
      <c r="P1307" s="105">
        <v>0</v>
      </c>
    </row>
    <row r="1308" spans="11:16" x14ac:dyDescent="0.25">
      <c r="K1308" s="105">
        <v>63016</v>
      </c>
      <c r="L1308" s="105" t="s">
        <v>1533</v>
      </c>
      <c r="M1308" s="105">
        <v>0</v>
      </c>
      <c r="N1308" s="105">
        <v>0</v>
      </c>
      <c r="O1308" s="105">
        <v>0</v>
      </c>
      <c r="P1308" s="105">
        <v>0</v>
      </c>
    </row>
    <row r="1309" spans="11:16" x14ac:dyDescent="0.25">
      <c r="K1309" s="105">
        <v>63021</v>
      </c>
      <c r="L1309" s="105" t="s">
        <v>1534</v>
      </c>
      <c r="M1309" s="105">
        <v>0</v>
      </c>
      <c r="N1309" s="105">
        <v>0</v>
      </c>
      <c r="O1309" s="105">
        <v>0</v>
      </c>
      <c r="P1309" s="105">
        <v>0</v>
      </c>
    </row>
    <row r="1310" spans="11:16" x14ac:dyDescent="0.25">
      <c r="K1310" s="105">
        <v>63023</v>
      </c>
      <c r="L1310" s="105" t="s">
        <v>1535</v>
      </c>
      <c r="M1310" s="105">
        <v>0</v>
      </c>
      <c r="N1310" s="105">
        <v>0</v>
      </c>
      <c r="O1310" s="105">
        <v>0</v>
      </c>
      <c r="P1310" s="105">
        <v>0</v>
      </c>
    </row>
    <row r="1311" spans="11:16" x14ac:dyDescent="0.25">
      <c r="K1311" s="105">
        <v>63024</v>
      </c>
      <c r="L1311" s="105" t="s">
        <v>1536</v>
      </c>
      <c r="M1311" s="105">
        <v>0</v>
      </c>
      <c r="N1311" s="105">
        <v>0</v>
      </c>
      <c r="O1311" s="105">
        <v>0</v>
      </c>
      <c r="P1311" s="105">
        <v>0</v>
      </c>
    </row>
    <row r="1312" spans="11:16" x14ac:dyDescent="0.25">
      <c r="K1312" s="105">
        <v>63025</v>
      </c>
      <c r="L1312" s="105" t="s">
        <v>1537</v>
      </c>
      <c r="M1312" s="105">
        <v>0</v>
      </c>
      <c r="N1312" s="105">
        <v>0</v>
      </c>
      <c r="O1312" s="105">
        <v>0</v>
      </c>
      <c r="P1312" s="105">
        <v>0</v>
      </c>
    </row>
    <row r="1313" spans="11:16" x14ac:dyDescent="0.25">
      <c r="K1313" s="105">
        <v>63026</v>
      </c>
      <c r="L1313" s="105" t="s">
        <v>1538</v>
      </c>
      <c r="M1313" s="105">
        <v>0</v>
      </c>
      <c r="N1313" s="105">
        <v>0</v>
      </c>
      <c r="O1313" s="105">
        <v>0</v>
      </c>
      <c r="P1313" s="105">
        <v>0</v>
      </c>
    </row>
    <row r="1314" spans="11:16" x14ac:dyDescent="0.25">
      <c r="K1314" s="105">
        <v>63027</v>
      </c>
      <c r="L1314" s="105" t="s">
        <v>1539</v>
      </c>
      <c r="M1314" s="105">
        <v>0</v>
      </c>
      <c r="N1314" s="105">
        <v>0</v>
      </c>
      <c r="O1314" s="105">
        <v>0</v>
      </c>
      <c r="P1314" s="105">
        <v>0</v>
      </c>
    </row>
    <row r="1315" spans="11:16" x14ac:dyDescent="0.25">
      <c r="K1315" s="105">
        <v>63030</v>
      </c>
      <c r="L1315" s="105" t="s">
        <v>1540</v>
      </c>
      <c r="M1315" s="105">
        <v>0</v>
      </c>
      <c r="N1315" s="105">
        <v>0</v>
      </c>
      <c r="O1315" s="105">
        <v>0</v>
      </c>
      <c r="P1315" s="105">
        <v>0</v>
      </c>
    </row>
    <row r="1316" spans="11:16" x14ac:dyDescent="0.25">
      <c r="K1316" s="105">
        <v>63033</v>
      </c>
      <c r="L1316" s="105" t="s">
        <v>1541</v>
      </c>
      <c r="M1316" s="105">
        <v>0</v>
      </c>
      <c r="N1316" s="105">
        <v>0</v>
      </c>
      <c r="O1316" s="105">
        <v>0</v>
      </c>
      <c r="P1316" s="105">
        <v>0</v>
      </c>
    </row>
    <row r="1317" spans="11:16" x14ac:dyDescent="0.25">
      <c r="K1317" s="105">
        <v>63034</v>
      </c>
      <c r="L1317" s="105" t="s">
        <v>1542</v>
      </c>
      <c r="M1317" s="105">
        <v>0</v>
      </c>
      <c r="N1317" s="105">
        <v>0</v>
      </c>
      <c r="O1317" s="105">
        <v>0</v>
      </c>
      <c r="P1317" s="105">
        <v>0</v>
      </c>
    </row>
    <row r="1318" spans="11:16" x14ac:dyDescent="0.25">
      <c r="K1318" s="105">
        <v>63036</v>
      </c>
      <c r="L1318" s="105" t="s">
        <v>1543</v>
      </c>
      <c r="M1318" s="105">
        <v>0</v>
      </c>
      <c r="N1318" s="105">
        <v>0</v>
      </c>
      <c r="O1318" s="105">
        <v>0</v>
      </c>
      <c r="P1318" s="105">
        <v>0</v>
      </c>
    </row>
    <row r="1319" spans="11:16" x14ac:dyDescent="0.25">
      <c r="K1319" s="105" t="s">
        <v>1544</v>
      </c>
      <c r="L1319" s="105" t="s">
        <v>1545</v>
      </c>
      <c r="M1319" s="105">
        <v>0</v>
      </c>
      <c r="N1319" s="105">
        <v>0</v>
      </c>
      <c r="O1319" s="105">
        <v>0</v>
      </c>
      <c r="P1319" s="105">
        <v>0</v>
      </c>
    </row>
    <row r="1320" spans="11:16" x14ac:dyDescent="0.25">
      <c r="K1320" s="105">
        <v>63081</v>
      </c>
      <c r="L1320" s="105" t="s">
        <v>1546</v>
      </c>
      <c r="M1320" s="105">
        <v>0</v>
      </c>
      <c r="N1320" s="105">
        <v>0</v>
      </c>
      <c r="O1320" s="105">
        <v>0</v>
      </c>
      <c r="P1320" s="105">
        <v>0</v>
      </c>
    </row>
    <row r="1321" spans="11:16" x14ac:dyDescent="0.25">
      <c r="K1321" s="105" t="s">
        <v>1547</v>
      </c>
      <c r="L1321" s="105" t="s">
        <v>1548</v>
      </c>
      <c r="M1321" s="105">
        <v>0</v>
      </c>
      <c r="N1321" s="105">
        <v>0</v>
      </c>
      <c r="O1321" s="105">
        <v>0</v>
      </c>
      <c r="P1321" s="105">
        <v>0</v>
      </c>
    </row>
    <row r="1322" spans="11:16" x14ac:dyDescent="0.25">
      <c r="K1322" s="105">
        <v>63211</v>
      </c>
      <c r="L1322" s="105" t="s">
        <v>1529</v>
      </c>
      <c r="M1322" s="105">
        <v>0</v>
      </c>
      <c r="N1322" s="105">
        <v>0</v>
      </c>
      <c r="O1322" s="105">
        <v>0</v>
      </c>
      <c r="P1322" s="105">
        <v>0</v>
      </c>
    </row>
    <row r="1323" spans="11:16" x14ac:dyDescent="0.25">
      <c r="K1323" s="105">
        <v>63212</v>
      </c>
      <c r="L1323" s="105" t="s">
        <v>1549</v>
      </c>
      <c r="M1323" s="105">
        <v>0</v>
      </c>
      <c r="N1323" s="105">
        <v>0</v>
      </c>
      <c r="O1323" s="105">
        <v>0</v>
      </c>
      <c r="P1323" s="105">
        <v>0</v>
      </c>
    </row>
    <row r="1324" spans="11:16" x14ac:dyDescent="0.25">
      <c r="K1324" s="105">
        <v>63214</v>
      </c>
      <c r="L1324" s="105" t="s">
        <v>1550</v>
      </c>
      <c r="M1324" s="105">
        <v>0</v>
      </c>
      <c r="N1324" s="105">
        <v>0</v>
      </c>
      <c r="O1324" s="105">
        <v>0</v>
      </c>
      <c r="P1324" s="105">
        <v>0</v>
      </c>
    </row>
    <row r="1325" spans="11:16" x14ac:dyDescent="0.25">
      <c r="K1325" s="105">
        <v>63215</v>
      </c>
      <c r="L1325" s="105" t="s">
        <v>1551</v>
      </c>
      <c r="M1325" s="105">
        <v>0</v>
      </c>
      <c r="N1325" s="105">
        <v>0</v>
      </c>
      <c r="O1325" s="105">
        <v>0</v>
      </c>
      <c r="P1325" s="105">
        <v>0</v>
      </c>
    </row>
    <row r="1326" spans="11:16" x14ac:dyDescent="0.25">
      <c r="K1326" s="105">
        <v>63216</v>
      </c>
      <c r="L1326" s="105" t="s">
        <v>1542</v>
      </c>
      <c r="M1326" s="105">
        <v>0</v>
      </c>
      <c r="N1326" s="105">
        <v>0</v>
      </c>
      <c r="O1326" s="105">
        <v>0</v>
      </c>
      <c r="P1326" s="105">
        <v>0</v>
      </c>
    </row>
    <row r="1327" spans="11:16" x14ac:dyDescent="0.25">
      <c r="K1327" s="105">
        <v>63221</v>
      </c>
      <c r="L1327" s="105" t="s">
        <v>1534</v>
      </c>
      <c r="M1327" s="105">
        <v>0</v>
      </c>
      <c r="N1327" s="105">
        <v>0</v>
      </c>
      <c r="O1327" s="105">
        <v>0</v>
      </c>
      <c r="P1327" s="105">
        <v>0</v>
      </c>
    </row>
    <row r="1328" spans="11:16" x14ac:dyDescent="0.25">
      <c r="K1328" s="105">
        <v>69011</v>
      </c>
      <c r="L1328" s="105" t="s">
        <v>1552</v>
      </c>
      <c r="M1328" s="105">
        <v>0</v>
      </c>
      <c r="N1328" s="105">
        <v>0</v>
      </c>
      <c r="O1328" s="105">
        <v>0</v>
      </c>
      <c r="P1328" s="105">
        <v>0</v>
      </c>
    </row>
    <row r="1329" spans="11:16" x14ac:dyDescent="0.25">
      <c r="K1329" s="105">
        <v>69013</v>
      </c>
      <c r="L1329" s="105" t="s">
        <v>1553</v>
      </c>
      <c r="M1329" s="105">
        <v>0</v>
      </c>
      <c r="N1329" s="105">
        <v>0</v>
      </c>
      <c r="O1329" s="105">
        <v>0</v>
      </c>
      <c r="P1329" s="105">
        <v>0</v>
      </c>
    </row>
    <row r="1330" spans="11:16" x14ac:dyDescent="0.25">
      <c r="K1330" s="105">
        <v>69022</v>
      </c>
      <c r="L1330" s="105" t="s">
        <v>1554</v>
      </c>
      <c r="M1330" s="105">
        <v>0</v>
      </c>
      <c r="N1330" s="105">
        <v>0</v>
      </c>
      <c r="O1330" s="105">
        <v>0</v>
      </c>
      <c r="P1330" s="105">
        <v>0</v>
      </c>
    </row>
    <row r="1331" spans="11:16" x14ac:dyDescent="0.25">
      <c r="K1331" s="105">
        <v>69023</v>
      </c>
      <c r="L1331" s="105" t="s">
        <v>1555</v>
      </c>
      <c r="M1331" s="105">
        <v>0</v>
      </c>
      <c r="N1331" s="105">
        <v>0</v>
      </c>
      <c r="O1331" s="105">
        <v>0</v>
      </c>
      <c r="P1331" s="105">
        <v>0</v>
      </c>
    </row>
    <row r="1332" spans="11:16" x14ac:dyDescent="0.25">
      <c r="K1332" s="105">
        <v>69024</v>
      </c>
      <c r="L1332" s="105" t="s">
        <v>1556</v>
      </c>
      <c r="M1332" s="105">
        <v>0</v>
      </c>
      <c r="N1332" s="105">
        <v>0</v>
      </c>
      <c r="O1332" s="105">
        <v>0</v>
      </c>
      <c r="P1332" s="105">
        <v>0</v>
      </c>
    </row>
    <row r="1333" spans="11:16" x14ac:dyDescent="0.25">
      <c r="K1333" s="105">
        <v>69030</v>
      </c>
      <c r="L1333" s="105" t="s">
        <v>1557</v>
      </c>
      <c r="M1333" s="105">
        <v>0</v>
      </c>
      <c r="N1333" s="105">
        <v>0</v>
      </c>
      <c r="O1333" s="105">
        <v>0</v>
      </c>
      <c r="P1333" s="105">
        <v>0</v>
      </c>
    </row>
    <row r="1334" spans="11:16" x14ac:dyDescent="0.25">
      <c r="K1334" s="105">
        <v>69031</v>
      </c>
      <c r="L1334" s="105" t="s">
        <v>1558</v>
      </c>
      <c r="M1334" s="105">
        <v>0</v>
      </c>
      <c r="N1334" s="105">
        <v>0</v>
      </c>
      <c r="O1334" s="105">
        <v>0</v>
      </c>
      <c r="P1334" s="105">
        <v>0</v>
      </c>
    </row>
    <row r="1335" spans="11:16" x14ac:dyDescent="0.25">
      <c r="K1335" s="105">
        <v>69032</v>
      </c>
      <c r="L1335" s="105" t="s">
        <v>1559</v>
      </c>
      <c r="M1335" s="105">
        <v>0</v>
      </c>
      <c r="N1335" s="105">
        <v>0</v>
      </c>
      <c r="O1335" s="105">
        <v>0</v>
      </c>
      <c r="P1335" s="105">
        <v>0</v>
      </c>
    </row>
    <row r="1336" spans="11:16" x14ac:dyDescent="0.25">
      <c r="K1336" s="105">
        <v>69033</v>
      </c>
      <c r="L1336" s="105" t="s">
        <v>1560</v>
      </c>
      <c r="M1336" s="105">
        <v>0</v>
      </c>
      <c r="N1336" s="105">
        <v>0</v>
      </c>
      <c r="O1336" s="105">
        <v>0</v>
      </c>
      <c r="P1336" s="105">
        <v>0</v>
      </c>
    </row>
    <row r="1337" spans="11:16" x14ac:dyDescent="0.25">
      <c r="K1337" s="105">
        <v>69034</v>
      </c>
      <c r="L1337" s="105" t="s">
        <v>1561</v>
      </c>
      <c r="M1337" s="105">
        <v>0</v>
      </c>
      <c r="N1337" s="105">
        <v>0</v>
      </c>
      <c r="O1337" s="105">
        <v>0</v>
      </c>
      <c r="P1337" s="105">
        <v>0</v>
      </c>
    </row>
    <row r="1338" spans="11:16" x14ac:dyDescent="0.25">
      <c r="K1338" s="105">
        <v>69041</v>
      </c>
      <c r="L1338" s="105" t="s">
        <v>1562</v>
      </c>
      <c r="M1338" s="105">
        <v>0</v>
      </c>
      <c r="N1338" s="105">
        <v>0</v>
      </c>
      <c r="O1338" s="105">
        <v>0</v>
      </c>
      <c r="P1338" s="105">
        <v>0</v>
      </c>
    </row>
    <row r="1339" spans="11:16" x14ac:dyDescent="0.25">
      <c r="K1339" s="105">
        <v>69047</v>
      </c>
      <c r="L1339" s="105" t="s">
        <v>1563</v>
      </c>
      <c r="M1339" s="105">
        <v>0</v>
      </c>
      <c r="N1339" s="105">
        <v>0</v>
      </c>
      <c r="O1339" s="105">
        <v>0</v>
      </c>
      <c r="P1339" s="105">
        <v>0</v>
      </c>
    </row>
    <row r="1340" spans="11:16" x14ac:dyDescent="0.25">
      <c r="K1340" s="105">
        <v>69048</v>
      </c>
      <c r="L1340" s="105" t="s">
        <v>1564</v>
      </c>
      <c r="M1340" s="105">
        <v>0</v>
      </c>
      <c r="N1340" s="105">
        <v>0</v>
      </c>
      <c r="O1340" s="105">
        <v>0</v>
      </c>
      <c r="P1340" s="105">
        <v>0</v>
      </c>
    </row>
    <row r="1341" spans="11:16" x14ac:dyDescent="0.25">
      <c r="K1341" s="105">
        <v>69081</v>
      </c>
      <c r="L1341" s="105" t="s">
        <v>1565</v>
      </c>
      <c r="M1341" s="105">
        <v>0</v>
      </c>
      <c r="N1341" s="105">
        <v>0</v>
      </c>
      <c r="O1341" s="105">
        <v>0</v>
      </c>
      <c r="P1341" s="105">
        <v>0</v>
      </c>
    </row>
    <row r="1342" spans="11:16" x14ac:dyDescent="0.25">
      <c r="K1342" s="105">
        <v>81061</v>
      </c>
      <c r="L1342" s="105" t="s">
        <v>1566</v>
      </c>
      <c r="M1342" s="105">
        <v>0</v>
      </c>
      <c r="N1342" s="105">
        <v>0</v>
      </c>
      <c r="O1342" s="105">
        <v>0</v>
      </c>
      <c r="P1342" s="105">
        <v>0</v>
      </c>
    </row>
    <row r="1343" spans="11:16" x14ac:dyDescent="0.25">
      <c r="K1343" s="105">
        <v>81062</v>
      </c>
      <c r="L1343" s="105" t="s">
        <v>1567</v>
      </c>
      <c r="M1343" s="105">
        <v>0</v>
      </c>
      <c r="N1343" s="105">
        <v>0</v>
      </c>
      <c r="O1343" s="105">
        <v>0</v>
      </c>
      <c r="P1343" s="105">
        <v>0</v>
      </c>
    </row>
    <row r="1344" spans="11:16" x14ac:dyDescent="0.25">
      <c r="K1344" s="105">
        <v>84001</v>
      </c>
      <c r="L1344" s="105" t="s">
        <v>1568</v>
      </c>
      <c r="M1344" s="105">
        <v>0</v>
      </c>
      <c r="N1344" s="105">
        <v>0</v>
      </c>
      <c r="O1344" s="105">
        <v>0</v>
      </c>
      <c r="P1344" s="105">
        <v>0</v>
      </c>
    </row>
    <row r="1345" spans="11:16" x14ac:dyDescent="0.25">
      <c r="K1345" s="105">
        <v>84002</v>
      </c>
      <c r="L1345" s="105" t="s">
        <v>1569</v>
      </c>
      <c r="M1345" s="105">
        <v>0</v>
      </c>
      <c r="N1345" s="105">
        <v>0</v>
      </c>
      <c r="O1345" s="105">
        <v>0</v>
      </c>
      <c r="P1345" s="105">
        <v>0</v>
      </c>
    </row>
    <row r="1346" spans="11:16" x14ac:dyDescent="0.25">
      <c r="K1346" s="105">
        <v>84003</v>
      </c>
      <c r="L1346" s="105" t="s">
        <v>1570</v>
      </c>
      <c r="M1346" s="105">
        <v>0</v>
      </c>
      <c r="N1346" s="105">
        <v>0</v>
      </c>
      <c r="O1346" s="105">
        <v>0</v>
      </c>
      <c r="P1346" s="105">
        <v>0</v>
      </c>
    </row>
    <row r="1347" spans="11:16" x14ac:dyDescent="0.25">
      <c r="K1347" s="105">
        <v>84004</v>
      </c>
      <c r="L1347" s="105" t="s">
        <v>1571</v>
      </c>
      <c r="M1347" s="105">
        <v>0</v>
      </c>
      <c r="N1347" s="105">
        <v>0</v>
      </c>
      <c r="O1347" s="105">
        <v>0</v>
      </c>
      <c r="P1347" s="105">
        <v>0</v>
      </c>
    </row>
    <row r="1348" spans="11:16" x14ac:dyDescent="0.25">
      <c r="K1348" s="105">
        <v>84005</v>
      </c>
      <c r="L1348" s="105" t="s">
        <v>1572</v>
      </c>
      <c r="M1348" s="105">
        <v>0</v>
      </c>
      <c r="N1348" s="105">
        <v>0</v>
      </c>
      <c r="O1348" s="105">
        <v>0</v>
      </c>
      <c r="P1348" s="105">
        <v>0</v>
      </c>
    </row>
    <row r="1349" spans="11:16" x14ac:dyDescent="0.25">
      <c r="K1349" s="105">
        <v>84006</v>
      </c>
      <c r="L1349" s="105" t="s">
        <v>1573</v>
      </c>
      <c r="M1349" s="105">
        <v>0</v>
      </c>
      <c r="N1349" s="105">
        <v>0</v>
      </c>
      <c r="O1349" s="105">
        <v>0</v>
      </c>
      <c r="P1349" s="105">
        <v>0</v>
      </c>
    </row>
    <row r="1350" spans="11:16" x14ac:dyDescent="0.25">
      <c r="K1350" s="105">
        <v>84007</v>
      </c>
      <c r="L1350" s="105" t="s">
        <v>1574</v>
      </c>
      <c r="M1350" s="105">
        <v>0</v>
      </c>
      <c r="N1350" s="105">
        <v>0</v>
      </c>
      <c r="O1350" s="105">
        <v>0</v>
      </c>
      <c r="P1350" s="105">
        <v>0</v>
      </c>
    </row>
    <row r="1351" spans="11:16" x14ac:dyDescent="0.25">
      <c r="K1351" s="105">
        <v>84008</v>
      </c>
      <c r="L1351" s="105" t="s">
        <v>1575</v>
      </c>
      <c r="M1351" s="105">
        <v>0</v>
      </c>
      <c r="N1351" s="105">
        <v>0</v>
      </c>
      <c r="O1351" s="105">
        <v>0</v>
      </c>
      <c r="P1351" s="105">
        <v>0</v>
      </c>
    </row>
    <row r="1352" spans="11:16" x14ac:dyDescent="0.25">
      <c r="K1352" s="105">
        <v>84009</v>
      </c>
      <c r="L1352" s="105" t="s">
        <v>1576</v>
      </c>
      <c r="M1352" s="105">
        <v>0</v>
      </c>
      <c r="N1352" s="105">
        <v>0</v>
      </c>
      <c r="O1352" s="105">
        <v>0</v>
      </c>
      <c r="P1352" s="105">
        <v>0</v>
      </c>
    </row>
    <row r="1353" spans="11:16" x14ac:dyDescent="0.25">
      <c r="K1353" s="105">
        <v>84010</v>
      </c>
      <c r="L1353" s="105" t="s">
        <v>1577</v>
      </c>
      <c r="M1353" s="105">
        <v>0</v>
      </c>
      <c r="N1353" s="105">
        <v>0</v>
      </c>
      <c r="O1353" s="105">
        <v>0</v>
      </c>
      <c r="P1353" s="105">
        <v>0</v>
      </c>
    </row>
    <row r="1354" spans="11:16" x14ac:dyDescent="0.25">
      <c r="K1354" s="105">
        <v>84011</v>
      </c>
      <c r="L1354" s="105" t="s">
        <v>1578</v>
      </c>
      <c r="M1354" s="105">
        <v>0</v>
      </c>
      <c r="N1354" s="105">
        <v>0</v>
      </c>
      <c r="O1354" s="105">
        <v>0</v>
      </c>
      <c r="P1354" s="105">
        <v>0</v>
      </c>
    </row>
    <row r="1355" spans="11:16" x14ac:dyDescent="0.25">
      <c r="K1355" s="105">
        <v>84012</v>
      </c>
      <c r="L1355" s="105" t="s">
        <v>1579</v>
      </c>
      <c r="M1355" s="105">
        <v>0</v>
      </c>
      <c r="N1355" s="105">
        <v>0</v>
      </c>
      <c r="O1355" s="105">
        <v>0</v>
      </c>
      <c r="P1355" s="105">
        <v>0</v>
      </c>
    </row>
    <row r="1356" spans="11:16" x14ac:dyDescent="0.25">
      <c r="K1356" s="105">
        <v>84013</v>
      </c>
      <c r="L1356" s="105" t="s">
        <v>1580</v>
      </c>
      <c r="M1356" s="105">
        <v>0</v>
      </c>
      <c r="N1356" s="105">
        <v>0</v>
      </c>
      <c r="O1356" s="105">
        <v>0</v>
      </c>
      <c r="P1356" s="105">
        <v>0</v>
      </c>
    </row>
    <row r="1357" spans="11:16" x14ac:dyDescent="0.25">
      <c r="K1357" s="105">
        <v>84014</v>
      </c>
      <c r="L1357" s="105" t="s">
        <v>1581</v>
      </c>
      <c r="M1357" s="105">
        <v>0</v>
      </c>
      <c r="N1357" s="105">
        <v>0</v>
      </c>
      <c r="O1357" s="105">
        <v>0</v>
      </c>
      <c r="P1357" s="105">
        <v>0</v>
      </c>
    </row>
    <row r="1358" spans="11:16" x14ac:dyDescent="0.25">
      <c r="K1358" s="105">
        <v>84015</v>
      </c>
      <c r="L1358" s="105" t="s">
        <v>1582</v>
      </c>
      <c r="M1358" s="105">
        <v>0</v>
      </c>
      <c r="N1358" s="105">
        <v>0</v>
      </c>
      <c r="O1358" s="105">
        <v>0</v>
      </c>
      <c r="P1358" s="105">
        <v>0</v>
      </c>
    </row>
    <row r="1359" spans="11:16" x14ac:dyDescent="0.25">
      <c r="K1359" s="105">
        <v>84018</v>
      </c>
      <c r="L1359" s="105" t="s">
        <v>1583</v>
      </c>
      <c r="M1359" s="105">
        <v>0</v>
      </c>
      <c r="N1359" s="105">
        <v>0</v>
      </c>
      <c r="O1359" s="105">
        <v>0</v>
      </c>
      <c r="P1359" s="105">
        <v>0</v>
      </c>
    </row>
    <row r="1360" spans="11:16" x14ac:dyDescent="0.25">
      <c r="K1360" s="105">
        <v>84020</v>
      </c>
      <c r="L1360" s="105" t="s">
        <v>1584</v>
      </c>
      <c r="M1360" s="105">
        <v>0</v>
      </c>
      <c r="N1360" s="105">
        <v>0</v>
      </c>
      <c r="O1360" s="105">
        <v>0</v>
      </c>
      <c r="P1360" s="105">
        <v>0</v>
      </c>
    </row>
    <row r="1361" spans="11:16" x14ac:dyDescent="0.25">
      <c r="K1361" s="105">
        <v>84021</v>
      </c>
      <c r="L1361" s="105" t="s">
        <v>1585</v>
      </c>
      <c r="M1361" s="105">
        <v>0</v>
      </c>
      <c r="N1361" s="105">
        <v>0</v>
      </c>
      <c r="O1361" s="105">
        <v>0</v>
      </c>
      <c r="P1361" s="105">
        <v>0</v>
      </c>
    </row>
    <row r="1362" spans="11:16" x14ac:dyDescent="0.25">
      <c r="K1362" s="105">
        <v>84022</v>
      </c>
      <c r="L1362" s="105" t="s">
        <v>1586</v>
      </c>
      <c r="M1362" s="105">
        <v>0</v>
      </c>
      <c r="N1362" s="105">
        <v>0</v>
      </c>
      <c r="O1362" s="105">
        <v>0</v>
      </c>
      <c r="P1362" s="105">
        <v>0</v>
      </c>
    </row>
    <row r="1363" spans="11:16" x14ac:dyDescent="0.25">
      <c r="K1363" s="105">
        <v>84023</v>
      </c>
      <c r="L1363" s="105" t="s">
        <v>1587</v>
      </c>
      <c r="M1363" s="105">
        <v>0</v>
      </c>
      <c r="N1363" s="105">
        <v>0</v>
      </c>
      <c r="O1363" s="105">
        <v>0</v>
      </c>
      <c r="P1363" s="105">
        <v>0</v>
      </c>
    </row>
    <row r="1364" spans="11:16" x14ac:dyDescent="0.25">
      <c r="K1364" s="105">
        <v>84024</v>
      </c>
      <c r="L1364" s="105" t="s">
        <v>1588</v>
      </c>
      <c r="M1364" s="105">
        <v>0</v>
      </c>
      <c r="N1364" s="105">
        <v>0</v>
      </c>
      <c r="O1364" s="105">
        <v>0</v>
      </c>
      <c r="P1364" s="105">
        <v>0</v>
      </c>
    </row>
    <row r="1365" spans="11:16" x14ac:dyDescent="0.25">
      <c r="K1365" s="105">
        <v>84025</v>
      </c>
      <c r="L1365" s="105" t="s">
        <v>1589</v>
      </c>
      <c r="M1365" s="105">
        <v>0</v>
      </c>
      <c r="N1365" s="105">
        <v>0</v>
      </c>
      <c r="O1365" s="105">
        <v>0</v>
      </c>
      <c r="P1365" s="105">
        <v>0</v>
      </c>
    </row>
    <row r="1366" spans="11:16" x14ac:dyDescent="0.25">
      <c r="K1366" s="105">
        <v>84027</v>
      </c>
      <c r="L1366" s="105" t="s">
        <v>1590</v>
      </c>
      <c r="M1366" s="105">
        <v>0</v>
      </c>
      <c r="N1366" s="105">
        <v>0</v>
      </c>
      <c r="O1366" s="105">
        <v>0</v>
      </c>
      <c r="P1366" s="105">
        <v>0</v>
      </c>
    </row>
    <row r="1367" spans="11:16" x14ac:dyDescent="0.25">
      <c r="K1367" s="105">
        <v>84028</v>
      </c>
      <c r="L1367" s="105" t="s">
        <v>1591</v>
      </c>
      <c r="M1367" s="105">
        <v>0</v>
      </c>
      <c r="N1367" s="105">
        <v>0</v>
      </c>
      <c r="O1367" s="105">
        <v>0</v>
      </c>
      <c r="P1367" s="105">
        <v>0</v>
      </c>
    </row>
    <row r="1368" spans="11:16" x14ac:dyDescent="0.25">
      <c r="K1368" s="105">
        <v>84029</v>
      </c>
      <c r="L1368" s="105" t="s">
        <v>1592</v>
      </c>
      <c r="M1368" s="105">
        <v>0</v>
      </c>
      <c r="N1368" s="105">
        <v>0</v>
      </c>
      <c r="O1368" s="105">
        <v>0</v>
      </c>
      <c r="P1368" s="105">
        <v>0</v>
      </c>
    </row>
    <row r="1369" spans="11:16" x14ac:dyDescent="0.25">
      <c r="K1369" s="105">
        <v>84030</v>
      </c>
      <c r="L1369" s="105" t="s">
        <v>1591</v>
      </c>
      <c r="M1369" s="105">
        <v>0</v>
      </c>
      <c r="N1369" s="105">
        <v>0</v>
      </c>
      <c r="O1369" s="105">
        <v>0</v>
      </c>
      <c r="P1369" s="105">
        <v>0</v>
      </c>
    </row>
    <row r="1370" spans="11:16" x14ac:dyDescent="0.25">
      <c r="K1370" s="105">
        <v>84031</v>
      </c>
      <c r="L1370" s="105" t="s">
        <v>1593</v>
      </c>
      <c r="M1370" s="105">
        <v>0</v>
      </c>
      <c r="N1370" s="105">
        <v>0</v>
      </c>
      <c r="O1370" s="105">
        <v>0</v>
      </c>
      <c r="P1370" s="105">
        <v>0</v>
      </c>
    </row>
    <row r="1371" spans="11:16" x14ac:dyDescent="0.25">
      <c r="K1371" s="105">
        <v>84032</v>
      </c>
      <c r="L1371" s="105" t="s">
        <v>1594</v>
      </c>
      <c r="M1371" s="105">
        <v>0</v>
      </c>
      <c r="N1371" s="105">
        <v>0</v>
      </c>
      <c r="O1371" s="105">
        <v>0</v>
      </c>
      <c r="P1371" s="105">
        <v>0</v>
      </c>
    </row>
    <row r="1372" spans="11:16" x14ac:dyDescent="0.25">
      <c r="K1372" s="105">
        <v>84033</v>
      </c>
      <c r="L1372" s="105" t="s">
        <v>1595</v>
      </c>
      <c r="M1372" s="105">
        <v>0</v>
      </c>
      <c r="N1372" s="105">
        <v>0</v>
      </c>
      <c r="O1372" s="105">
        <v>0</v>
      </c>
      <c r="P1372" s="105">
        <v>0</v>
      </c>
    </row>
    <row r="1373" spans="11:16" x14ac:dyDescent="0.25">
      <c r="K1373" s="105">
        <v>85000</v>
      </c>
      <c r="L1373" s="105" t="s">
        <v>1596</v>
      </c>
      <c r="M1373" s="105">
        <v>0</v>
      </c>
      <c r="N1373" s="105">
        <v>0</v>
      </c>
      <c r="O1373" s="105">
        <v>0</v>
      </c>
      <c r="P1373" s="105">
        <v>0</v>
      </c>
    </row>
    <row r="1374" spans="11:16" x14ac:dyDescent="0.25">
      <c r="K1374" s="105">
        <v>85002</v>
      </c>
      <c r="L1374" s="105" t="s">
        <v>1597</v>
      </c>
      <c r="M1374" s="105">
        <v>0</v>
      </c>
      <c r="N1374" s="105">
        <v>0</v>
      </c>
      <c r="O1374" s="105">
        <v>0</v>
      </c>
      <c r="P1374" s="105">
        <v>0</v>
      </c>
    </row>
    <row r="1375" spans="11:16" x14ac:dyDescent="0.25">
      <c r="K1375" s="105">
        <v>86001</v>
      </c>
      <c r="L1375" s="105" t="s">
        <v>1598</v>
      </c>
      <c r="M1375" s="105">
        <v>0</v>
      </c>
      <c r="N1375" s="105">
        <v>0</v>
      </c>
      <c r="O1375" s="105">
        <v>0</v>
      </c>
      <c r="P1375" s="105">
        <v>0</v>
      </c>
    </row>
    <row r="1376" spans="11:16" x14ac:dyDescent="0.25">
      <c r="K1376" s="105">
        <v>86002</v>
      </c>
      <c r="L1376" s="105" t="s">
        <v>1599</v>
      </c>
      <c r="M1376" s="105">
        <v>0</v>
      </c>
      <c r="N1376" s="105">
        <v>0</v>
      </c>
      <c r="O1376" s="105">
        <v>0</v>
      </c>
      <c r="P1376" s="105">
        <v>0</v>
      </c>
    </row>
    <row r="1377" spans="11:16" x14ac:dyDescent="0.25">
      <c r="K1377" s="105">
        <v>8690</v>
      </c>
      <c r="L1377" s="105" t="s">
        <v>1600</v>
      </c>
      <c r="M1377" s="105">
        <v>0</v>
      </c>
      <c r="N1377" s="105">
        <v>0</v>
      </c>
      <c r="O1377" s="105">
        <v>0</v>
      </c>
      <c r="P1377" s="105">
        <v>0</v>
      </c>
    </row>
    <row r="1378" spans="11:16" x14ac:dyDescent="0.25">
      <c r="K1378" s="105">
        <v>89001</v>
      </c>
      <c r="L1378" s="105" t="s">
        <v>1601</v>
      </c>
      <c r="M1378" s="105">
        <v>0</v>
      </c>
      <c r="N1378" s="105">
        <v>0</v>
      </c>
      <c r="O1378" s="105">
        <v>0</v>
      </c>
      <c r="P1378" s="105">
        <v>0</v>
      </c>
    </row>
    <row r="1379" spans="11:16" x14ac:dyDescent="0.25">
      <c r="K1379" s="105" t="s">
        <v>1602</v>
      </c>
      <c r="L1379" s="105" t="s">
        <v>1603</v>
      </c>
      <c r="M1379" s="105">
        <v>0</v>
      </c>
      <c r="N1379" s="105">
        <v>0</v>
      </c>
      <c r="O1379" s="105">
        <v>0</v>
      </c>
      <c r="P1379" s="105">
        <v>0</v>
      </c>
    </row>
    <row r="1380" spans="11:16" x14ac:dyDescent="0.25">
      <c r="K1380" s="105" t="s">
        <v>1604</v>
      </c>
      <c r="L1380" s="105" t="s">
        <v>1605</v>
      </c>
      <c r="M1380" s="105">
        <v>0</v>
      </c>
      <c r="N1380" s="105">
        <v>0</v>
      </c>
      <c r="O1380" s="105">
        <v>0</v>
      </c>
      <c r="P1380" s="105">
        <v>0</v>
      </c>
    </row>
    <row r="1381" spans="11:16" x14ac:dyDescent="0.25">
      <c r="K1381" s="105">
        <v>7029</v>
      </c>
      <c r="L1381" s="105" t="s">
        <v>1606</v>
      </c>
      <c r="M1381" s="105">
        <v>0</v>
      </c>
      <c r="N1381" s="105">
        <v>0</v>
      </c>
      <c r="O1381" s="105">
        <v>0</v>
      </c>
      <c r="P1381" s="105">
        <v>0</v>
      </c>
    </row>
    <row r="1382" spans="11:16" x14ac:dyDescent="0.25">
      <c r="K1382" s="105">
        <v>7051</v>
      </c>
      <c r="L1382" s="105" t="s">
        <v>1607</v>
      </c>
      <c r="M1382" s="105">
        <v>0</v>
      </c>
      <c r="N1382" s="105">
        <v>0</v>
      </c>
      <c r="O1382" s="105">
        <v>0</v>
      </c>
      <c r="P1382" s="105">
        <v>0</v>
      </c>
    </row>
    <row r="1383" spans="11:16" x14ac:dyDescent="0.25">
      <c r="K1383" s="105">
        <v>7014</v>
      </c>
      <c r="L1383" s="105" t="s">
        <v>1608</v>
      </c>
      <c r="M1383" s="105">
        <v>0</v>
      </c>
      <c r="N1383" s="105">
        <v>0</v>
      </c>
      <c r="O1383" s="105">
        <v>0</v>
      </c>
      <c r="P1383" s="105">
        <v>0</v>
      </c>
    </row>
    <row r="1384" spans="11:16" x14ac:dyDescent="0.25">
      <c r="K1384" s="105" t="s">
        <v>1609</v>
      </c>
      <c r="L1384" s="105" t="s">
        <v>1610</v>
      </c>
      <c r="M1384" s="105">
        <v>0</v>
      </c>
      <c r="N1384" s="105">
        <v>0</v>
      </c>
      <c r="O1384" s="105">
        <v>0</v>
      </c>
      <c r="P1384" s="105">
        <v>0</v>
      </c>
    </row>
    <row r="1385" spans="11:16" x14ac:dyDescent="0.25">
      <c r="K1385" s="105">
        <v>7016</v>
      </c>
      <c r="L1385" s="105" t="s">
        <v>1611</v>
      </c>
      <c r="M1385" s="105">
        <v>0</v>
      </c>
      <c r="N1385" s="105">
        <v>0</v>
      </c>
      <c r="O1385" s="105">
        <v>0</v>
      </c>
      <c r="P1385" s="105">
        <v>0</v>
      </c>
    </row>
    <row r="1386" spans="11:16" x14ac:dyDescent="0.25">
      <c r="K1386" s="105">
        <v>7018</v>
      </c>
      <c r="L1386" s="105" t="s">
        <v>1612</v>
      </c>
      <c r="M1386" s="105">
        <v>0</v>
      </c>
      <c r="N1386" s="105">
        <v>0</v>
      </c>
      <c r="O1386" s="105">
        <v>0</v>
      </c>
      <c r="P1386" s="105">
        <v>0</v>
      </c>
    </row>
    <row r="1387" spans="11:16" x14ac:dyDescent="0.25">
      <c r="K1387" s="105">
        <v>7026</v>
      </c>
      <c r="L1387" s="105" t="s">
        <v>1613</v>
      </c>
      <c r="M1387" s="105">
        <v>0</v>
      </c>
      <c r="N1387" s="105">
        <v>0</v>
      </c>
      <c r="O1387" s="105">
        <v>0</v>
      </c>
      <c r="P1387" s="105">
        <v>0</v>
      </c>
    </row>
    <row r="1388" spans="11:16" x14ac:dyDescent="0.25">
      <c r="K1388" s="105">
        <v>7030</v>
      </c>
      <c r="L1388" s="105" t="s">
        <v>1614</v>
      </c>
      <c r="M1388" s="105">
        <v>0</v>
      </c>
      <c r="N1388" s="105">
        <v>0</v>
      </c>
      <c r="O1388" s="105">
        <v>0</v>
      </c>
      <c r="P1388" s="105">
        <v>0</v>
      </c>
    </row>
    <row r="1389" spans="11:16" x14ac:dyDescent="0.25">
      <c r="K1389" s="105" t="s">
        <v>1615</v>
      </c>
      <c r="L1389" s="105" t="s">
        <v>1616</v>
      </c>
      <c r="M1389" s="105">
        <v>0</v>
      </c>
      <c r="N1389" s="105">
        <v>0</v>
      </c>
      <c r="O1389" s="105">
        <v>0</v>
      </c>
      <c r="P1389" s="105">
        <v>0</v>
      </c>
    </row>
    <row r="1390" spans="11:16" x14ac:dyDescent="0.25">
      <c r="K1390" s="105">
        <v>7012</v>
      </c>
      <c r="L1390" s="105" t="s">
        <v>1617</v>
      </c>
      <c r="M1390" s="105">
        <v>0</v>
      </c>
      <c r="N1390" s="105">
        <v>0</v>
      </c>
      <c r="O1390" s="105">
        <v>0</v>
      </c>
      <c r="P1390" s="105">
        <v>0</v>
      </c>
    </row>
    <row r="1391" spans="11:16" x14ac:dyDescent="0.25">
      <c r="K1391" s="105">
        <v>7031</v>
      </c>
      <c r="L1391" s="105" t="s">
        <v>1618</v>
      </c>
      <c r="M1391" s="105">
        <v>0</v>
      </c>
      <c r="N1391" s="105">
        <v>0</v>
      </c>
      <c r="O1391" s="105">
        <v>0</v>
      </c>
      <c r="P1391" s="105">
        <v>0</v>
      </c>
    </row>
    <row r="1392" spans="11:16" x14ac:dyDescent="0.25">
      <c r="K1392" s="105" t="s">
        <v>1619</v>
      </c>
      <c r="L1392" s="105" t="s">
        <v>1620</v>
      </c>
      <c r="M1392" s="105">
        <v>0</v>
      </c>
      <c r="N1392" s="105">
        <v>0</v>
      </c>
      <c r="O1392" s="105">
        <v>0</v>
      </c>
      <c r="P1392" s="105">
        <v>0</v>
      </c>
    </row>
    <row r="1393" spans="11:16" x14ac:dyDescent="0.25">
      <c r="K1393" s="105">
        <v>7034</v>
      </c>
      <c r="L1393" s="105" t="s">
        <v>1621</v>
      </c>
      <c r="M1393" s="105">
        <v>0</v>
      </c>
      <c r="N1393" s="105">
        <v>0</v>
      </c>
      <c r="O1393" s="105">
        <v>0</v>
      </c>
      <c r="P1393" s="105">
        <v>0</v>
      </c>
    </row>
    <row r="1394" spans="11:16" x14ac:dyDescent="0.25">
      <c r="K1394" s="105">
        <v>7004</v>
      </c>
      <c r="L1394" s="105" t="s">
        <v>1622</v>
      </c>
      <c r="M1394" s="105">
        <v>0</v>
      </c>
      <c r="N1394" s="105">
        <v>0</v>
      </c>
      <c r="O1394" s="105">
        <v>0</v>
      </c>
      <c r="P1394" s="105">
        <v>0</v>
      </c>
    </row>
    <row r="1395" spans="11:16" x14ac:dyDescent="0.25">
      <c r="K1395" s="105">
        <v>70080</v>
      </c>
      <c r="L1395" s="105" t="s">
        <v>1623</v>
      </c>
      <c r="M1395" s="105">
        <v>0</v>
      </c>
      <c r="N1395" s="105">
        <v>0</v>
      </c>
      <c r="O1395" s="105">
        <v>0</v>
      </c>
      <c r="P1395" s="105">
        <v>0</v>
      </c>
    </row>
    <row r="1396" spans="11:16" x14ac:dyDescent="0.25">
      <c r="K1396" s="105">
        <v>70081</v>
      </c>
      <c r="L1396" s="105" t="s">
        <v>1624</v>
      </c>
      <c r="M1396" s="105">
        <v>0</v>
      </c>
      <c r="N1396" s="105">
        <v>0</v>
      </c>
      <c r="O1396" s="105">
        <v>0</v>
      </c>
      <c r="P1396" s="105">
        <v>0</v>
      </c>
    </row>
    <row r="1397" spans="11:16" x14ac:dyDescent="0.25">
      <c r="K1397" s="105">
        <v>70082</v>
      </c>
      <c r="L1397" s="105" t="s">
        <v>1625</v>
      </c>
      <c r="M1397" s="105">
        <v>0</v>
      </c>
      <c r="N1397" s="105">
        <v>0</v>
      </c>
      <c r="O1397" s="105">
        <v>0</v>
      </c>
      <c r="P1397" s="105">
        <v>0</v>
      </c>
    </row>
    <row r="1398" spans="11:16" x14ac:dyDescent="0.25">
      <c r="K1398" s="105">
        <v>70083</v>
      </c>
      <c r="L1398" s="105" t="s">
        <v>1626</v>
      </c>
      <c r="M1398" s="105">
        <v>0</v>
      </c>
      <c r="N1398" s="105">
        <v>0</v>
      </c>
      <c r="O1398" s="105">
        <v>0</v>
      </c>
      <c r="P1398" s="105">
        <v>0</v>
      </c>
    </row>
    <row r="1399" spans="11:16" x14ac:dyDescent="0.25">
      <c r="K1399" s="105">
        <v>70084</v>
      </c>
      <c r="L1399" s="105" t="s">
        <v>1627</v>
      </c>
      <c r="M1399" s="105">
        <v>0</v>
      </c>
      <c r="N1399" s="105">
        <v>0</v>
      </c>
      <c r="O1399" s="105">
        <v>0</v>
      </c>
      <c r="P1399" s="105">
        <v>0</v>
      </c>
    </row>
    <row r="1400" spans="11:16" x14ac:dyDescent="0.25">
      <c r="K1400" s="105">
        <v>70085</v>
      </c>
      <c r="L1400" s="105" t="s">
        <v>1628</v>
      </c>
      <c r="M1400" s="105">
        <v>0</v>
      </c>
      <c r="N1400" s="105">
        <v>0</v>
      </c>
      <c r="O1400" s="105">
        <v>0</v>
      </c>
      <c r="P1400" s="105">
        <v>0</v>
      </c>
    </row>
    <row r="1401" spans="11:16" x14ac:dyDescent="0.25">
      <c r="K1401" s="105">
        <v>70086</v>
      </c>
      <c r="L1401" s="105" t="s">
        <v>1629</v>
      </c>
      <c r="M1401" s="105">
        <v>0</v>
      </c>
      <c r="N1401" s="105">
        <v>0</v>
      </c>
      <c r="O1401" s="105">
        <v>0</v>
      </c>
      <c r="P1401" s="105">
        <v>0</v>
      </c>
    </row>
    <row r="1402" spans="11:16" x14ac:dyDescent="0.25">
      <c r="K1402" s="105">
        <v>70087</v>
      </c>
      <c r="L1402" s="105" t="s">
        <v>1630</v>
      </c>
      <c r="M1402" s="105">
        <v>0</v>
      </c>
      <c r="N1402" s="105">
        <v>0</v>
      </c>
      <c r="O1402" s="105">
        <v>0</v>
      </c>
      <c r="P1402" s="105">
        <v>0</v>
      </c>
    </row>
    <row r="1403" spans="11:16" x14ac:dyDescent="0.25">
      <c r="K1403" s="105">
        <v>70088</v>
      </c>
      <c r="L1403" s="105" t="s">
        <v>1631</v>
      </c>
      <c r="M1403" s="105">
        <v>0</v>
      </c>
      <c r="N1403" s="105">
        <v>0</v>
      </c>
      <c r="O1403" s="105">
        <v>0</v>
      </c>
      <c r="P1403" s="105">
        <v>0</v>
      </c>
    </row>
    <row r="1404" spans="11:16" x14ac:dyDescent="0.25">
      <c r="K1404" s="105">
        <v>70090</v>
      </c>
      <c r="L1404" s="105" t="s">
        <v>1632</v>
      </c>
      <c r="M1404" s="105">
        <v>0</v>
      </c>
      <c r="N1404" s="105">
        <v>0</v>
      </c>
      <c r="O1404" s="105">
        <v>0</v>
      </c>
      <c r="P1404" s="105">
        <v>0</v>
      </c>
    </row>
    <row r="1405" spans="11:16" x14ac:dyDescent="0.25">
      <c r="K1405" s="105">
        <v>70091</v>
      </c>
      <c r="L1405" s="105" t="s">
        <v>1633</v>
      </c>
      <c r="M1405" s="105">
        <v>0</v>
      </c>
      <c r="N1405" s="105">
        <v>0</v>
      </c>
      <c r="O1405" s="105">
        <v>0</v>
      </c>
      <c r="P1405" s="105">
        <v>0</v>
      </c>
    </row>
    <row r="1406" spans="11:16" x14ac:dyDescent="0.25">
      <c r="K1406" s="105">
        <v>70094</v>
      </c>
      <c r="L1406" s="105" t="s">
        <v>1634</v>
      </c>
      <c r="M1406" s="105">
        <v>0</v>
      </c>
      <c r="N1406" s="105">
        <v>0</v>
      </c>
      <c r="O1406" s="105">
        <v>0</v>
      </c>
      <c r="P1406" s="105">
        <v>0</v>
      </c>
    </row>
    <row r="1407" spans="11:16" x14ac:dyDescent="0.25">
      <c r="K1407" s="105">
        <v>70095</v>
      </c>
      <c r="L1407" s="105" t="s">
        <v>1635</v>
      </c>
      <c r="M1407" s="105">
        <v>0</v>
      </c>
      <c r="N1407" s="105">
        <v>0</v>
      </c>
      <c r="O1407" s="105">
        <v>0</v>
      </c>
      <c r="P1407" s="105">
        <v>0</v>
      </c>
    </row>
    <row r="1408" spans="11:16" x14ac:dyDescent="0.25">
      <c r="K1408" s="105">
        <v>70096</v>
      </c>
      <c r="L1408" s="105" t="s">
        <v>1636</v>
      </c>
      <c r="M1408" s="105">
        <v>0</v>
      </c>
      <c r="N1408" s="105">
        <v>0</v>
      </c>
      <c r="O1408" s="105">
        <v>0</v>
      </c>
      <c r="P1408" s="105">
        <v>0</v>
      </c>
    </row>
    <row r="1409" spans="11:16" x14ac:dyDescent="0.25">
      <c r="K1409" s="105">
        <v>70097</v>
      </c>
      <c r="L1409" s="105" t="s">
        <v>1637</v>
      </c>
      <c r="M1409" s="105">
        <v>0</v>
      </c>
      <c r="N1409" s="105">
        <v>0</v>
      </c>
      <c r="O1409" s="105">
        <v>0</v>
      </c>
      <c r="P1409" s="105">
        <v>0</v>
      </c>
    </row>
    <row r="1410" spans="11:16" x14ac:dyDescent="0.25">
      <c r="K1410" s="105">
        <v>70098</v>
      </c>
      <c r="L1410" s="105" t="s">
        <v>1638</v>
      </c>
      <c r="M1410" s="105">
        <v>0</v>
      </c>
      <c r="N1410" s="105">
        <v>0</v>
      </c>
      <c r="O1410" s="105">
        <v>0</v>
      </c>
      <c r="P1410" s="105">
        <v>0</v>
      </c>
    </row>
    <row r="1411" spans="11:16" x14ac:dyDescent="0.25">
      <c r="K1411" s="105">
        <v>70099</v>
      </c>
      <c r="L1411" s="105" t="s">
        <v>1639</v>
      </c>
      <c r="M1411" s="105">
        <v>0</v>
      </c>
      <c r="N1411" s="105">
        <v>0</v>
      </c>
      <c r="O1411" s="105">
        <v>0</v>
      </c>
      <c r="P1411" s="105">
        <v>0</v>
      </c>
    </row>
    <row r="1412" spans="11:16" x14ac:dyDescent="0.25">
      <c r="K1412" s="105">
        <v>70100</v>
      </c>
      <c r="L1412" s="105" t="s">
        <v>1640</v>
      </c>
      <c r="M1412" s="105">
        <v>0</v>
      </c>
      <c r="N1412" s="105">
        <v>0</v>
      </c>
      <c r="O1412" s="105">
        <v>0</v>
      </c>
      <c r="P1412" s="105">
        <v>0</v>
      </c>
    </row>
    <row r="1413" spans="11:16" x14ac:dyDescent="0.25">
      <c r="K1413" s="105">
        <v>70102</v>
      </c>
      <c r="L1413" s="105" t="s">
        <v>1641</v>
      </c>
      <c r="M1413" s="105">
        <v>0</v>
      </c>
      <c r="N1413" s="105">
        <v>0</v>
      </c>
      <c r="O1413" s="105">
        <v>0</v>
      </c>
      <c r="P1413" s="105">
        <v>0</v>
      </c>
    </row>
    <row r="1414" spans="11:16" x14ac:dyDescent="0.25">
      <c r="K1414" s="105">
        <v>70103</v>
      </c>
      <c r="L1414" s="105" t="s">
        <v>1642</v>
      </c>
      <c r="M1414" s="105">
        <v>0</v>
      </c>
      <c r="N1414" s="105">
        <v>0</v>
      </c>
      <c r="O1414" s="105">
        <v>0</v>
      </c>
      <c r="P1414" s="105">
        <v>0</v>
      </c>
    </row>
    <row r="1415" spans="11:16" x14ac:dyDescent="0.25">
      <c r="K1415" s="105">
        <v>70104</v>
      </c>
      <c r="L1415" s="105" t="s">
        <v>1643</v>
      </c>
      <c r="M1415" s="105">
        <v>0</v>
      </c>
      <c r="N1415" s="105">
        <v>0</v>
      </c>
      <c r="O1415" s="105">
        <v>0</v>
      </c>
      <c r="P1415" s="105">
        <v>0</v>
      </c>
    </row>
    <row r="1416" spans="11:16" x14ac:dyDescent="0.25">
      <c r="K1416" s="105">
        <v>70106</v>
      </c>
      <c r="L1416" s="105" t="s">
        <v>1644</v>
      </c>
      <c r="M1416" s="105">
        <v>0</v>
      </c>
      <c r="N1416" s="105">
        <v>0</v>
      </c>
      <c r="O1416" s="105">
        <v>0</v>
      </c>
      <c r="P1416" s="105">
        <v>0</v>
      </c>
    </row>
    <row r="1417" spans="11:16" x14ac:dyDescent="0.25">
      <c r="K1417" s="105">
        <v>70107</v>
      </c>
      <c r="L1417" s="105" t="s">
        <v>1645</v>
      </c>
      <c r="M1417" s="105">
        <v>0</v>
      </c>
      <c r="N1417" s="105">
        <v>0</v>
      </c>
      <c r="O1417" s="105">
        <v>0</v>
      </c>
      <c r="P1417" s="105">
        <v>0</v>
      </c>
    </row>
    <row r="1418" spans="11:16" x14ac:dyDescent="0.25">
      <c r="K1418" s="105">
        <v>70108</v>
      </c>
      <c r="L1418" s="105" t="s">
        <v>1646</v>
      </c>
      <c r="M1418" s="105">
        <v>0</v>
      </c>
      <c r="N1418" s="105">
        <v>0</v>
      </c>
      <c r="O1418" s="105">
        <v>0</v>
      </c>
      <c r="P1418" s="105">
        <v>0</v>
      </c>
    </row>
    <row r="1419" spans="11:16" x14ac:dyDescent="0.25">
      <c r="K1419" s="105">
        <v>70109</v>
      </c>
      <c r="L1419" s="105" t="s">
        <v>1647</v>
      </c>
      <c r="M1419" s="105">
        <v>0</v>
      </c>
      <c r="N1419" s="105">
        <v>0</v>
      </c>
      <c r="O1419" s="105">
        <v>0</v>
      </c>
      <c r="P1419" s="105">
        <v>0</v>
      </c>
    </row>
    <row r="1420" spans="11:16" x14ac:dyDescent="0.25">
      <c r="K1420" s="105">
        <v>70110</v>
      </c>
      <c r="L1420" s="105" t="s">
        <v>1648</v>
      </c>
      <c r="M1420" s="105">
        <v>0</v>
      </c>
      <c r="N1420" s="105">
        <v>0</v>
      </c>
      <c r="O1420" s="105">
        <v>0</v>
      </c>
      <c r="P1420" s="105">
        <v>0</v>
      </c>
    </row>
    <row r="1421" spans="11:16" x14ac:dyDescent="0.25">
      <c r="K1421" s="105">
        <v>70111</v>
      </c>
      <c r="L1421" s="105" t="s">
        <v>1649</v>
      </c>
      <c r="M1421" s="105">
        <v>0</v>
      </c>
      <c r="N1421" s="105">
        <v>0</v>
      </c>
      <c r="O1421" s="105">
        <v>0</v>
      </c>
      <c r="P1421" s="105">
        <v>0</v>
      </c>
    </row>
    <row r="1422" spans="11:16" x14ac:dyDescent="0.25">
      <c r="K1422" s="105">
        <v>70112</v>
      </c>
      <c r="L1422" s="105" t="s">
        <v>1650</v>
      </c>
      <c r="M1422" s="105">
        <v>0</v>
      </c>
      <c r="N1422" s="105">
        <v>0</v>
      </c>
      <c r="O1422" s="105">
        <v>0</v>
      </c>
      <c r="P1422" s="105">
        <v>0</v>
      </c>
    </row>
    <row r="1423" spans="11:16" x14ac:dyDescent="0.25">
      <c r="K1423" s="105">
        <v>70113</v>
      </c>
      <c r="L1423" s="105" t="s">
        <v>1651</v>
      </c>
      <c r="M1423" s="105">
        <v>0</v>
      </c>
      <c r="N1423" s="105">
        <v>0</v>
      </c>
      <c r="O1423" s="105">
        <v>0</v>
      </c>
      <c r="P1423" s="105">
        <v>0</v>
      </c>
    </row>
    <row r="1424" spans="11:16" x14ac:dyDescent="0.25">
      <c r="K1424" s="105">
        <v>70114</v>
      </c>
      <c r="L1424" s="105" t="s">
        <v>1652</v>
      </c>
      <c r="M1424" s="105">
        <v>0</v>
      </c>
      <c r="N1424" s="105">
        <v>0</v>
      </c>
      <c r="O1424" s="105">
        <v>0</v>
      </c>
      <c r="P1424" s="105">
        <v>0</v>
      </c>
    </row>
    <row r="1425" spans="11:16" x14ac:dyDescent="0.25">
      <c r="K1425" s="105">
        <v>70116</v>
      </c>
      <c r="L1425" s="105" t="s">
        <v>1653</v>
      </c>
      <c r="M1425" s="105">
        <v>0</v>
      </c>
      <c r="N1425" s="105">
        <v>0</v>
      </c>
      <c r="O1425" s="105">
        <v>0</v>
      </c>
      <c r="P1425" s="105">
        <v>0</v>
      </c>
    </row>
    <row r="1426" spans="11:16" x14ac:dyDescent="0.25">
      <c r="K1426" s="105">
        <v>70117</v>
      </c>
      <c r="L1426" s="105" t="s">
        <v>1654</v>
      </c>
      <c r="M1426" s="105">
        <v>0</v>
      </c>
      <c r="N1426" s="105">
        <v>0</v>
      </c>
      <c r="O1426" s="105">
        <v>0</v>
      </c>
      <c r="P1426" s="105">
        <v>0</v>
      </c>
    </row>
    <row r="1427" spans="11:16" x14ac:dyDescent="0.25">
      <c r="K1427" s="105">
        <v>70118</v>
      </c>
      <c r="L1427" s="105" t="s">
        <v>1655</v>
      </c>
      <c r="M1427" s="105">
        <v>0</v>
      </c>
      <c r="N1427" s="105">
        <v>0</v>
      </c>
      <c r="O1427" s="105">
        <v>0</v>
      </c>
      <c r="P1427" s="105">
        <v>0</v>
      </c>
    </row>
    <row r="1428" spans="11:16" x14ac:dyDescent="0.25">
      <c r="K1428" s="105">
        <v>70119</v>
      </c>
      <c r="L1428" s="105" t="s">
        <v>1656</v>
      </c>
      <c r="M1428" s="105">
        <v>0</v>
      </c>
      <c r="N1428" s="105">
        <v>0</v>
      </c>
      <c r="O1428" s="105">
        <v>0</v>
      </c>
      <c r="P1428" s="105">
        <v>0</v>
      </c>
    </row>
    <row r="1429" spans="11:16" x14ac:dyDescent="0.25">
      <c r="K1429" s="105">
        <v>70120</v>
      </c>
      <c r="L1429" s="105" t="s">
        <v>1657</v>
      </c>
      <c r="M1429" s="105">
        <v>0</v>
      </c>
      <c r="N1429" s="105">
        <v>0</v>
      </c>
      <c r="O1429" s="105">
        <v>0</v>
      </c>
      <c r="P1429" s="105">
        <v>0</v>
      </c>
    </row>
    <row r="1430" spans="11:16" x14ac:dyDescent="0.25">
      <c r="K1430" s="105">
        <v>70121</v>
      </c>
      <c r="L1430" s="105" t="s">
        <v>1658</v>
      </c>
      <c r="M1430" s="105">
        <v>0</v>
      </c>
      <c r="N1430" s="105">
        <v>0</v>
      </c>
      <c r="O1430" s="105">
        <v>0</v>
      </c>
      <c r="P1430" s="105">
        <v>0</v>
      </c>
    </row>
    <row r="1431" spans="11:16" x14ac:dyDescent="0.25">
      <c r="K1431" s="105">
        <v>70122</v>
      </c>
      <c r="L1431" s="105" t="s">
        <v>1659</v>
      </c>
      <c r="M1431" s="105">
        <v>0</v>
      </c>
      <c r="N1431" s="105">
        <v>0</v>
      </c>
      <c r="O1431" s="105">
        <v>0</v>
      </c>
      <c r="P1431" s="105">
        <v>0</v>
      </c>
    </row>
    <row r="1432" spans="11:16" x14ac:dyDescent="0.25">
      <c r="K1432" s="105">
        <v>70123</v>
      </c>
      <c r="L1432" s="105" t="s">
        <v>1660</v>
      </c>
      <c r="M1432" s="105">
        <v>0</v>
      </c>
      <c r="N1432" s="105">
        <v>0</v>
      </c>
      <c r="O1432" s="105">
        <v>0</v>
      </c>
      <c r="P1432" s="105">
        <v>0</v>
      </c>
    </row>
    <row r="1433" spans="11:16" x14ac:dyDescent="0.25">
      <c r="K1433" s="105">
        <v>70124</v>
      </c>
      <c r="L1433" s="105" t="s">
        <v>1661</v>
      </c>
      <c r="M1433" s="105">
        <v>0</v>
      </c>
      <c r="N1433" s="105">
        <v>0</v>
      </c>
      <c r="O1433" s="105">
        <v>0</v>
      </c>
      <c r="P1433" s="105">
        <v>0</v>
      </c>
    </row>
    <row r="1434" spans="11:16" x14ac:dyDescent="0.25">
      <c r="K1434" s="105">
        <v>70125</v>
      </c>
      <c r="L1434" s="105" t="s">
        <v>1662</v>
      </c>
      <c r="M1434" s="105">
        <v>0</v>
      </c>
      <c r="N1434" s="105">
        <v>0</v>
      </c>
      <c r="O1434" s="105">
        <v>0</v>
      </c>
      <c r="P1434" s="105">
        <v>0</v>
      </c>
    </row>
    <row r="1435" spans="11:16" x14ac:dyDescent="0.25">
      <c r="K1435" s="105">
        <v>70126</v>
      </c>
      <c r="L1435" s="105" t="s">
        <v>1663</v>
      </c>
      <c r="M1435" s="105">
        <v>0</v>
      </c>
      <c r="N1435" s="105">
        <v>0</v>
      </c>
      <c r="O1435" s="105">
        <v>0</v>
      </c>
      <c r="P1435" s="105">
        <v>0</v>
      </c>
    </row>
    <row r="1436" spans="11:16" x14ac:dyDescent="0.25">
      <c r="K1436" s="105">
        <v>70127</v>
      </c>
      <c r="L1436" s="105" t="s">
        <v>1664</v>
      </c>
      <c r="M1436" s="105">
        <v>0</v>
      </c>
      <c r="N1436" s="105">
        <v>0</v>
      </c>
      <c r="O1436" s="105">
        <v>0</v>
      </c>
      <c r="P1436" s="105">
        <v>0</v>
      </c>
    </row>
    <row r="1437" spans="11:16" x14ac:dyDescent="0.25">
      <c r="K1437" s="105">
        <v>70128</v>
      </c>
      <c r="L1437" s="105" t="s">
        <v>1665</v>
      </c>
      <c r="M1437" s="105">
        <v>0</v>
      </c>
      <c r="N1437" s="105">
        <v>0</v>
      </c>
      <c r="O1437" s="105">
        <v>0</v>
      </c>
      <c r="P1437" s="105">
        <v>0</v>
      </c>
    </row>
    <row r="1438" spans="11:16" x14ac:dyDescent="0.25">
      <c r="K1438" s="105">
        <v>70129</v>
      </c>
      <c r="L1438" s="105" t="s">
        <v>1666</v>
      </c>
      <c r="M1438" s="105">
        <v>0</v>
      </c>
      <c r="N1438" s="105">
        <v>0</v>
      </c>
      <c r="O1438" s="105">
        <v>0</v>
      </c>
      <c r="P1438" s="105">
        <v>0</v>
      </c>
    </row>
    <row r="1439" spans="11:16" x14ac:dyDescent="0.25">
      <c r="K1439" s="105">
        <v>70131</v>
      </c>
      <c r="L1439" s="105" t="s">
        <v>1667</v>
      </c>
      <c r="M1439" s="105">
        <v>0</v>
      </c>
      <c r="N1439" s="105">
        <v>0</v>
      </c>
      <c r="O1439" s="105">
        <v>0</v>
      </c>
      <c r="P1439" s="105">
        <v>0</v>
      </c>
    </row>
    <row r="1440" spans="11:16" x14ac:dyDescent="0.25">
      <c r="K1440" s="105">
        <v>70132</v>
      </c>
      <c r="L1440" s="105" t="s">
        <v>1668</v>
      </c>
      <c r="M1440" s="105">
        <v>0</v>
      </c>
      <c r="N1440" s="105">
        <v>0</v>
      </c>
      <c r="O1440" s="105">
        <v>0</v>
      </c>
      <c r="P1440" s="105">
        <v>0</v>
      </c>
    </row>
    <row r="1441" spans="11:16" x14ac:dyDescent="0.25">
      <c r="K1441" s="105">
        <v>70133</v>
      </c>
      <c r="L1441" s="105" t="s">
        <v>1669</v>
      </c>
      <c r="M1441" s="105">
        <v>0</v>
      </c>
      <c r="N1441" s="105">
        <v>0</v>
      </c>
      <c r="O1441" s="105">
        <v>0</v>
      </c>
      <c r="P1441" s="105">
        <v>0</v>
      </c>
    </row>
    <row r="1442" spans="11:16" x14ac:dyDescent="0.25">
      <c r="K1442" s="105">
        <v>70134</v>
      </c>
      <c r="L1442" s="105" t="s">
        <v>1670</v>
      </c>
      <c r="M1442" s="105">
        <v>0</v>
      </c>
      <c r="N1442" s="105">
        <v>0</v>
      </c>
      <c r="O1442" s="105">
        <v>0</v>
      </c>
      <c r="P1442" s="105">
        <v>0</v>
      </c>
    </row>
    <row r="1443" spans="11:16" x14ac:dyDescent="0.25">
      <c r="K1443" s="105">
        <v>70135</v>
      </c>
      <c r="L1443" s="105" t="s">
        <v>1671</v>
      </c>
      <c r="M1443" s="105">
        <v>0</v>
      </c>
      <c r="N1443" s="105">
        <v>0</v>
      </c>
      <c r="O1443" s="105">
        <v>0</v>
      </c>
      <c r="P1443" s="105">
        <v>0</v>
      </c>
    </row>
    <row r="1444" spans="11:16" x14ac:dyDescent="0.25">
      <c r="K1444" s="105">
        <v>70136</v>
      </c>
      <c r="L1444" s="105" t="s">
        <v>1672</v>
      </c>
      <c r="M1444" s="105">
        <v>0</v>
      </c>
      <c r="N1444" s="105">
        <v>0</v>
      </c>
      <c r="O1444" s="105">
        <v>0</v>
      </c>
      <c r="P1444" s="105">
        <v>0</v>
      </c>
    </row>
    <row r="1445" spans="11:16" x14ac:dyDescent="0.25">
      <c r="K1445" s="105">
        <v>70137</v>
      </c>
      <c r="L1445" s="105" t="s">
        <v>1673</v>
      </c>
      <c r="M1445" s="105">
        <v>0</v>
      </c>
      <c r="N1445" s="105">
        <v>0</v>
      </c>
      <c r="O1445" s="105">
        <v>0</v>
      </c>
      <c r="P1445" s="105">
        <v>0</v>
      </c>
    </row>
    <row r="1446" spans="11:16" x14ac:dyDescent="0.25">
      <c r="K1446" s="105">
        <v>70138</v>
      </c>
      <c r="L1446" s="105" t="s">
        <v>1674</v>
      </c>
      <c r="M1446" s="105">
        <v>0</v>
      </c>
      <c r="N1446" s="105">
        <v>0</v>
      </c>
      <c r="O1446" s="105">
        <v>0</v>
      </c>
      <c r="P1446" s="105">
        <v>0</v>
      </c>
    </row>
    <row r="1447" spans="11:16" x14ac:dyDescent="0.25">
      <c r="K1447" s="105">
        <v>70139</v>
      </c>
      <c r="L1447" s="105" t="s">
        <v>1675</v>
      </c>
      <c r="M1447" s="105">
        <v>0</v>
      </c>
      <c r="N1447" s="105">
        <v>0</v>
      </c>
      <c r="O1447" s="105">
        <v>0</v>
      </c>
      <c r="P1447" s="105">
        <v>0</v>
      </c>
    </row>
    <row r="1448" spans="11:16" x14ac:dyDescent="0.25">
      <c r="K1448" s="105">
        <v>70140</v>
      </c>
      <c r="L1448" s="105" t="s">
        <v>1676</v>
      </c>
      <c r="M1448" s="105">
        <v>0</v>
      </c>
      <c r="N1448" s="105">
        <v>0</v>
      </c>
      <c r="O1448" s="105">
        <v>0</v>
      </c>
      <c r="P1448" s="105">
        <v>0</v>
      </c>
    </row>
    <row r="1449" spans="11:16" x14ac:dyDescent="0.25">
      <c r="K1449" s="105">
        <v>70141</v>
      </c>
      <c r="L1449" s="105" t="s">
        <v>1677</v>
      </c>
      <c r="M1449" s="105">
        <v>0</v>
      </c>
      <c r="N1449" s="105">
        <v>0</v>
      </c>
      <c r="O1449" s="105">
        <v>0</v>
      </c>
      <c r="P1449" s="105">
        <v>0</v>
      </c>
    </row>
    <row r="1450" spans="11:16" x14ac:dyDescent="0.25">
      <c r="K1450" s="105">
        <v>70143</v>
      </c>
      <c r="L1450" s="105" t="s">
        <v>1678</v>
      </c>
      <c r="M1450" s="105">
        <v>0</v>
      </c>
      <c r="N1450" s="105">
        <v>0</v>
      </c>
      <c r="O1450" s="105">
        <v>0</v>
      </c>
      <c r="P1450" s="105">
        <v>0</v>
      </c>
    </row>
    <row r="1451" spans="11:16" x14ac:dyDescent="0.25">
      <c r="K1451" s="105">
        <v>70144</v>
      </c>
      <c r="L1451" s="105" t="s">
        <v>1679</v>
      </c>
      <c r="M1451" s="105">
        <v>0</v>
      </c>
      <c r="N1451" s="105">
        <v>0</v>
      </c>
      <c r="O1451" s="105">
        <v>0</v>
      </c>
      <c r="P1451" s="105">
        <v>0</v>
      </c>
    </row>
    <row r="1452" spans="11:16" x14ac:dyDescent="0.25">
      <c r="K1452" s="105">
        <v>70145</v>
      </c>
      <c r="L1452" s="105" t="s">
        <v>1680</v>
      </c>
      <c r="M1452" s="105">
        <v>0</v>
      </c>
      <c r="N1452" s="105">
        <v>0</v>
      </c>
      <c r="O1452" s="105">
        <v>0</v>
      </c>
      <c r="P1452" s="105">
        <v>0</v>
      </c>
    </row>
    <row r="1453" spans="11:16" x14ac:dyDescent="0.25">
      <c r="K1453" s="105">
        <v>70146</v>
      </c>
      <c r="L1453" s="105" t="s">
        <v>1681</v>
      </c>
      <c r="M1453" s="105">
        <v>0</v>
      </c>
      <c r="N1453" s="105">
        <v>0</v>
      </c>
      <c r="O1453" s="105">
        <v>0</v>
      </c>
      <c r="P1453" s="105">
        <v>0</v>
      </c>
    </row>
    <row r="1454" spans="11:16" x14ac:dyDescent="0.25">
      <c r="K1454" s="105">
        <v>70147</v>
      </c>
      <c r="L1454" s="105" t="s">
        <v>1682</v>
      </c>
      <c r="M1454" s="105">
        <v>0</v>
      </c>
      <c r="N1454" s="105">
        <v>0</v>
      </c>
      <c r="O1454" s="105">
        <v>0</v>
      </c>
      <c r="P1454" s="105">
        <v>0</v>
      </c>
    </row>
    <row r="1455" spans="11:16" x14ac:dyDescent="0.25">
      <c r="K1455" s="105">
        <v>70148</v>
      </c>
      <c r="L1455" s="105" t="s">
        <v>1683</v>
      </c>
      <c r="M1455" s="105">
        <v>0</v>
      </c>
      <c r="N1455" s="105">
        <v>0</v>
      </c>
      <c r="O1455" s="105">
        <v>0</v>
      </c>
      <c r="P1455" s="105">
        <v>0</v>
      </c>
    </row>
    <row r="1456" spans="11:16" x14ac:dyDescent="0.25">
      <c r="K1456" s="105">
        <v>70149</v>
      </c>
      <c r="L1456" s="105" t="s">
        <v>1684</v>
      </c>
      <c r="M1456" s="105">
        <v>0</v>
      </c>
      <c r="N1456" s="105">
        <v>0</v>
      </c>
      <c r="O1456" s="105">
        <v>0</v>
      </c>
      <c r="P1456" s="105">
        <v>0</v>
      </c>
    </row>
    <row r="1457" spans="11:16" x14ac:dyDescent="0.25">
      <c r="K1457" s="105">
        <v>70150</v>
      </c>
      <c r="L1457" s="105" t="s">
        <v>1685</v>
      </c>
      <c r="M1457" s="105">
        <v>0</v>
      </c>
      <c r="N1457" s="105">
        <v>0</v>
      </c>
      <c r="O1457" s="105">
        <v>0</v>
      </c>
      <c r="P1457" s="105">
        <v>0</v>
      </c>
    </row>
    <row r="1458" spans="11:16" x14ac:dyDescent="0.25">
      <c r="K1458" s="105">
        <v>70151</v>
      </c>
      <c r="L1458" s="105" t="s">
        <v>1686</v>
      </c>
      <c r="M1458" s="105">
        <v>0</v>
      </c>
      <c r="N1458" s="105">
        <v>0</v>
      </c>
      <c r="O1458" s="105">
        <v>0</v>
      </c>
      <c r="P1458" s="105">
        <v>0</v>
      </c>
    </row>
    <row r="1459" spans="11:16" x14ac:dyDescent="0.25">
      <c r="K1459" s="105">
        <v>70152</v>
      </c>
      <c r="L1459" s="105" t="s">
        <v>1687</v>
      </c>
      <c r="M1459" s="105">
        <v>0</v>
      </c>
      <c r="N1459" s="105">
        <v>0</v>
      </c>
      <c r="O1459" s="105">
        <v>0</v>
      </c>
      <c r="P1459" s="105">
        <v>0</v>
      </c>
    </row>
    <row r="1460" spans="11:16" x14ac:dyDescent="0.25">
      <c r="K1460" s="105">
        <v>70153</v>
      </c>
      <c r="L1460" s="105" t="s">
        <v>1688</v>
      </c>
      <c r="M1460" s="105">
        <v>0</v>
      </c>
      <c r="N1460" s="105">
        <v>0</v>
      </c>
      <c r="O1460" s="105">
        <v>0</v>
      </c>
      <c r="P1460" s="105">
        <v>0</v>
      </c>
    </row>
    <row r="1461" spans="11:16" x14ac:dyDescent="0.25">
      <c r="K1461" s="105">
        <v>70154</v>
      </c>
      <c r="L1461" s="105" t="s">
        <v>1689</v>
      </c>
      <c r="M1461" s="105">
        <v>0</v>
      </c>
      <c r="N1461" s="105">
        <v>0</v>
      </c>
      <c r="O1461" s="105">
        <v>0</v>
      </c>
      <c r="P1461" s="105">
        <v>0</v>
      </c>
    </row>
    <row r="1462" spans="11:16" x14ac:dyDescent="0.25">
      <c r="K1462" s="105">
        <v>70155</v>
      </c>
      <c r="L1462" s="105" t="s">
        <v>1690</v>
      </c>
      <c r="M1462" s="105">
        <v>0</v>
      </c>
      <c r="N1462" s="105">
        <v>0</v>
      </c>
      <c r="O1462" s="105">
        <v>0</v>
      </c>
      <c r="P1462" s="105">
        <v>0</v>
      </c>
    </row>
    <row r="1463" spans="11:16" x14ac:dyDescent="0.25">
      <c r="K1463" s="105">
        <v>70156</v>
      </c>
      <c r="L1463" s="105" t="s">
        <v>1691</v>
      </c>
      <c r="M1463" s="105">
        <v>0</v>
      </c>
      <c r="N1463" s="105">
        <v>0</v>
      </c>
      <c r="O1463" s="105">
        <v>0</v>
      </c>
      <c r="P1463" s="105">
        <v>0</v>
      </c>
    </row>
    <row r="1464" spans="11:16" x14ac:dyDescent="0.25">
      <c r="K1464" s="105">
        <v>70157</v>
      </c>
      <c r="L1464" s="105" t="s">
        <v>1692</v>
      </c>
      <c r="M1464" s="105">
        <v>0</v>
      </c>
      <c r="N1464" s="105">
        <v>0</v>
      </c>
      <c r="O1464" s="105">
        <v>0</v>
      </c>
      <c r="P1464" s="105">
        <v>0</v>
      </c>
    </row>
    <row r="1465" spans="11:16" x14ac:dyDescent="0.25">
      <c r="K1465" s="105">
        <v>70158</v>
      </c>
      <c r="L1465" s="105" t="s">
        <v>1693</v>
      </c>
      <c r="M1465" s="105">
        <v>0</v>
      </c>
      <c r="N1465" s="105">
        <v>0</v>
      </c>
      <c r="O1465" s="105">
        <v>0</v>
      </c>
      <c r="P1465" s="105">
        <v>0</v>
      </c>
    </row>
    <row r="1466" spans="11:16" x14ac:dyDescent="0.25">
      <c r="K1466" s="105">
        <v>70159</v>
      </c>
      <c r="L1466" s="105" t="s">
        <v>1694</v>
      </c>
      <c r="M1466" s="105">
        <v>0</v>
      </c>
      <c r="N1466" s="105">
        <v>0</v>
      </c>
      <c r="O1466" s="105">
        <v>0</v>
      </c>
      <c r="P1466" s="105">
        <v>0</v>
      </c>
    </row>
    <row r="1467" spans="11:16" x14ac:dyDescent="0.25">
      <c r="K1467" s="105">
        <v>70160</v>
      </c>
      <c r="L1467" s="105" t="s">
        <v>1695</v>
      </c>
      <c r="M1467" s="105">
        <v>0</v>
      </c>
      <c r="N1467" s="105">
        <v>0</v>
      </c>
      <c r="O1467" s="105">
        <v>0</v>
      </c>
      <c r="P1467" s="105">
        <v>0</v>
      </c>
    </row>
    <row r="1468" spans="11:16" x14ac:dyDescent="0.25">
      <c r="K1468" s="105">
        <v>70161</v>
      </c>
      <c r="L1468" s="105" t="s">
        <v>1696</v>
      </c>
      <c r="M1468" s="105">
        <v>0</v>
      </c>
      <c r="N1468" s="105">
        <v>0</v>
      </c>
      <c r="O1468" s="105">
        <v>0</v>
      </c>
      <c r="P1468" s="105">
        <v>0</v>
      </c>
    </row>
    <row r="1469" spans="11:16" x14ac:dyDescent="0.25">
      <c r="K1469" s="105">
        <v>70162</v>
      </c>
      <c r="L1469" s="105" t="s">
        <v>1697</v>
      </c>
      <c r="M1469" s="105">
        <v>0</v>
      </c>
      <c r="N1469" s="105">
        <v>0</v>
      </c>
      <c r="O1469" s="105">
        <v>0</v>
      </c>
      <c r="P1469" s="105">
        <v>0</v>
      </c>
    </row>
    <row r="1470" spans="11:16" x14ac:dyDescent="0.25">
      <c r="K1470" s="105">
        <v>70163</v>
      </c>
      <c r="L1470" s="105" t="s">
        <v>1698</v>
      </c>
      <c r="M1470" s="105">
        <v>0</v>
      </c>
      <c r="N1470" s="105">
        <v>0</v>
      </c>
      <c r="O1470" s="105">
        <v>0</v>
      </c>
      <c r="P1470" s="105">
        <v>0</v>
      </c>
    </row>
    <row r="1471" spans="11:16" x14ac:dyDescent="0.25">
      <c r="K1471" s="105">
        <v>70164</v>
      </c>
      <c r="L1471" s="105" t="s">
        <v>1699</v>
      </c>
      <c r="M1471" s="105">
        <v>0</v>
      </c>
      <c r="N1471" s="105">
        <v>0</v>
      </c>
      <c r="O1471" s="105">
        <v>0</v>
      </c>
      <c r="P1471" s="105">
        <v>0</v>
      </c>
    </row>
    <row r="1472" spans="11:16" x14ac:dyDescent="0.25">
      <c r="K1472" s="105">
        <v>70166</v>
      </c>
      <c r="L1472" s="105" t="s">
        <v>1700</v>
      </c>
      <c r="M1472" s="105">
        <v>0</v>
      </c>
      <c r="N1472" s="105">
        <v>0</v>
      </c>
      <c r="O1472" s="105">
        <v>0</v>
      </c>
      <c r="P1472" s="105">
        <v>0</v>
      </c>
    </row>
    <row r="1473" spans="11:16" x14ac:dyDescent="0.25">
      <c r="K1473" s="105">
        <v>70167</v>
      </c>
      <c r="L1473" s="105" t="s">
        <v>1701</v>
      </c>
      <c r="M1473" s="105">
        <v>0</v>
      </c>
      <c r="N1473" s="105">
        <v>0</v>
      </c>
      <c r="O1473" s="105">
        <v>0</v>
      </c>
      <c r="P1473" s="105">
        <v>0</v>
      </c>
    </row>
    <row r="1474" spans="11:16" x14ac:dyDescent="0.25">
      <c r="K1474" s="105">
        <v>70168</v>
      </c>
      <c r="L1474" s="105" t="s">
        <v>1702</v>
      </c>
      <c r="M1474" s="105">
        <v>0</v>
      </c>
      <c r="N1474" s="105">
        <v>0</v>
      </c>
      <c r="O1474" s="105">
        <v>0</v>
      </c>
      <c r="P1474" s="105">
        <v>0</v>
      </c>
    </row>
    <row r="1475" spans="11:16" x14ac:dyDescent="0.25">
      <c r="K1475" s="105">
        <v>70169</v>
      </c>
      <c r="L1475" s="105" t="s">
        <v>1703</v>
      </c>
      <c r="M1475" s="105">
        <v>0</v>
      </c>
      <c r="N1475" s="105">
        <v>0</v>
      </c>
      <c r="O1475" s="105">
        <v>0</v>
      </c>
      <c r="P1475" s="105">
        <v>0</v>
      </c>
    </row>
    <row r="1476" spans="11:16" x14ac:dyDescent="0.25">
      <c r="K1476" s="105">
        <v>70170</v>
      </c>
      <c r="L1476" s="105" t="s">
        <v>1704</v>
      </c>
      <c r="M1476" s="105">
        <v>0</v>
      </c>
      <c r="N1476" s="105">
        <v>0</v>
      </c>
      <c r="O1476" s="105">
        <v>0</v>
      </c>
      <c r="P1476" s="105">
        <v>0</v>
      </c>
    </row>
    <row r="1477" spans="11:16" x14ac:dyDescent="0.25">
      <c r="K1477" s="105">
        <v>70171</v>
      </c>
      <c r="L1477" s="105" t="s">
        <v>1705</v>
      </c>
      <c r="M1477" s="105">
        <v>0</v>
      </c>
      <c r="N1477" s="105">
        <v>0</v>
      </c>
      <c r="O1477" s="105">
        <v>0</v>
      </c>
      <c r="P1477" s="105">
        <v>0</v>
      </c>
    </row>
    <row r="1478" spans="11:16" x14ac:dyDescent="0.25">
      <c r="K1478" s="105">
        <v>70172</v>
      </c>
      <c r="L1478" s="105" t="s">
        <v>1706</v>
      </c>
      <c r="M1478" s="105">
        <v>0</v>
      </c>
      <c r="N1478" s="105">
        <v>0</v>
      </c>
      <c r="O1478" s="105">
        <v>0</v>
      </c>
      <c r="P1478" s="105">
        <v>0</v>
      </c>
    </row>
    <row r="1479" spans="11:16" x14ac:dyDescent="0.25">
      <c r="K1479" s="105">
        <v>70173</v>
      </c>
      <c r="L1479" s="105" t="s">
        <v>1707</v>
      </c>
      <c r="M1479" s="105">
        <v>0</v>
      </c>
      <c r="N1479" s="105">
        <v>0</v>
      </c>
      <c r="O1479" s="105">
        <v>0</v>
      </c>
      <c r="P1479" s="105">
        <v>0</v>
      </c>
    </row>
    <row r="1480" spans="11:16" x14ac:dyDescent="0.25">
      <c r="K1480" s="105">
        <v>70174</v>
      </c>
      <c r="L1480" s="105" t="s">
        <v>1708</v>
      </c>
      <c r="M1480" s="105">
        <v>0</v>
      </c>
      <c r="N1480" s="105">
        <v>0</v>
      </c>
      <c r="O1480" s="105">
        <v>0</v>
      </c>
      <c r="P1480" s="105">
        <v>0</v>
      </c>
    </row>
    <row r="1481" spans="11:16" x14ac:dyDescent="0.25">
      <c r="K1481" s="105">
        <v>70175</v>
      </c>
      <c r="L1481" s="105" t="s">
        <v>1709</v>
      </c>
      <c r="M1481" s="105">
        <v>0</v>
      </c>
      <c r="N1481" s="105">
        <v>0</v>
      </c>
      <c r="O1481" s="105">
        <v>0</v>
      </c>
      <c r="P1481" s="105">
        <v>0</v>
      </c>
    </row>
    <row r="1482" spans="11:16" x14ac:dyDescent="0.25">
      <c r="K1482" s="105">
        <v>70176</v>
      </c>
      <c r="L1482" s="105" t="s">
        <v>1710</v>
      </c>
      <c r="M1482" s="105">
        <v>0</v>
      </c>
      <c r="N1482" s="105">
        <v>0</v>
      </c>
      <c r="O1482" s="105">
        <v>0</v>
      </c>
      <c r="P1482" s="105">
        <v>0</v>
      </c>
    </row>
    <row r="1483" spans="11:16" x14ac:dyDescent="0.25">
      <c r="K1483" s="105">
        <v>70177</v>
      </c>
      <c r="L1483" s="105" t="s">
        <v>1711</v>
      </c>
      <c r="M1483" s="105">
        <v>0</v>
      </c>
      <c r="N1483" s="105">
        <v>0</v>
      </c>
      <c r="O1483" s="105">
        <v>0</v>
      </c>
      <c r="P1483" s="105">
        <v>0</v>
      </c>
    </row>
    <row r="1484" spans="11:16" x14ac:dyDescent="0.25">
      <c r="K1484" s="105" t="s">
        <v>1712</v>
      </c>
      <c r="L1484" s="105" t="s">
        <v>1713</v>
      </c>
      <c r="M1484" s="105">
        <v>0</v>
      </c>
      <c r="N1484" s="105">
        <v>0</v>
      </c>
      <c r="O1484" s="105">
        <v>0</v>
      </c>
      <c r="P1484" s="105">
        <v>0</v>
      </c>
    </row>
    <row r="1485" spans="11:16" x14ac:dyDescent="0.25">
      <c r="K1485" s="105">
        <v>70182</v>
      </c>
      <c r="L1485" s="105" t="s">
        <v>1714</v>
      </c>
      <c r="M1485" s="105">
        <v>0</v>
      </c>
      <c r="N1485" s="105">
        <v>0</v>
      </c>
      <c r="O1485" s="105">
        <v>0</v>
      </c>
      <c r="P1485" s="105">
        <v>0</v>
      </c>
    </row>
    <row r="1486" spans="11:16" x14ac:dyDescent="0.25">
      <c r="K1486" s="105">
        <v>70183</v>
      </c>
      <c r="L1486" s="105" t="s">
        <v>1715</v>
      </c>
      <c r="M1486" s="105">
        <v>0</v>
      </c>
      <c r="N1486" s="105">
        <v>0</v>
      </c>
      <c r="O1486" s="105">
        <v>0</v>
      </c>
      <c r="P1486" s="105">
        <v>0</v>
      </c>
    </row>
    <row r="1487" spans="11:16" x14ac:dyDescent="0.25">
      <c r="K1487" s="105">
        <v>70184</v>
      </c>
      <c r="L1487" s="105" t="s">
        <v>1716</v>
      </c>
      <c r="M1487" s="105">
        <v>0</v>
      </c>
      <c r="N1487" s="105">
        <v>0</v>
      </c>
      <c r="O1487" s="105">
        <v>0</v>
      </c>
      <c r="P1487" s="105">
        <v>0</v>
      </c>
    </row>
    <row r="1488" spans="11:16" x14ac:dyDescent="0.25">
      <c r="K1488" s="105">
        <v>70186</v>
      </c>
      <c r="L1488" s="105" t="s">
        <v>1717</v>
      </c>
      <c r="M1488" s="105">
        <v>0</v>
      </c>
      <c r="N1488" s="105">
        <v>0</v>
      </c>
      <c r="O1488" s="105">
        <v>0</v>
      </c>
      <c r="P1488" s="105">
        <v>0</v>
      </c>
    </row>
    <row r="1489" spans="11:16" x14ac:dyDescent="0.25">
      <c r="K1489" s="105">
        <v>70188</v>
      </c>
      <c r="L1489" s="105" t="s">
        <v>1718</v>
      </c>
      <c r="M1489" s="105">
        <v>0</v>
      </c>
      <c r="N1489" s="105">
        <v>0</v>
      </c>
      <c r="O1489" s="105">
        <v>0</v>
      </c>
      <c r="P1489" s="105">
        <v>0</v>
      </c>
    </row>
    <row r="1490" spans="11:16" x14ac:dyDescent="0.25">
      <c r="K1490" s="105">
        <v>70189</v>
      </c>
      <c r="L1490" s="105" t="s">
        <v>1719</v>
      </c>
      <c r="M1490" s="105">
        <v>0</v>
      </c>
      <c r="N1490" s="105">
        <v>0</v>
      </c>
      <c r="O1490" s="105">
        <v>0</v>
      </c>
      <c r="P1490" s="105">
        <v>0</v>
      </c>
    </row>
    <row r="1491" spans="11:16" x14ac:dyDescent="0.25">
      <c r="K1491" s="105">
        <v>70190</v>
      </c>
      <c r="L1491" s="105" t="s">
        <v>1720</v>
      </c>
      <c r="M1491" s="105">
        <v>0</v>
      </c>
      <c r="N1491" s="105">
        <v>0</v>
      </c>
      <c r="O1491" s="105">
        <v>0</v>
      </c>
      <c r="P1491" s="105">
        <v>0</v>
      </c>
    </row>
    <row r="1492" spans="11:16" x14ac:dyDescent="0.25">
      <c r="K1492" s="105">
        <v>70191</v>
      </c>
      <c r="L1492" s="105" t="s">
        <v>1721</v>
      </c>
      <c r="M1492" s="105">
        <v>0</v>
      </c>
      <c r="N1492" s="105">
        <v>0</v>
      </c>
      <c r="O1492" s="105">
        <v>0</v>
      </c>
      <c r="P1492" s="105">
        <v>0</v>
      </c>
    </row>
    <row r="1493" spans="11:16" x14ac:dyDescent="0.25">
      <c r="K1493" s="105">
        <v>70192</v>
      </c>
      <c r="L1493" s="105" t="s">
        <v>1722</v>
      </c>
      <c r="M1493" s="105">
        <v>0</v>
      </c>
      <c r="N1493" s="105">
        <v>0</v>
      </c>
      <c r="O1493" s="105">
        <v>0</v>
      </c>
      <c r="P1493" s="105">
        <v>0</v>
      </c>
    </row>
    <row r="1494" spans="11:16" x14ac:dyDescent="0.25">
      <c r="K1494" s="105">
        <v>70193</v>
      </c>
      <c r="L1494" s="105" t="s">
        <v>1723</v>
      </c>
      <c r="M1494" s="105">
        <v>0</v>
      </c>
      <c r="N1494" s="105">
        <v>0</v>
      </c>
      <c r="O1494" s="105">
        <v>0</v>
      </c>
      <c r="P1494" s="105">
        <v>0</v>
      </c>
    </row>
    <row r="1495" spans="11:16" x14ac:dyDescent="0.25">
      <c r="K1495" s="105">
        <v>70194</v>
      </c>
      <c r="L1495" s="105" t="s">
        <v>1724</v>
      </c>
      <c r="M1495" s="105">
        <v>0</v>
      </c>
      <c r="N1495" s="105">
        <v>0</v>
      </c>
      <c r="O1495" s="105">
        <v>0</v>
      </c>
      <c r="P1495" s="105">
        <v>0</v>
      </c>
    </row>
    <row r="1496" spans="11:16" x14ac:dyDescent="0.25">
      <c r="K1496" s="105">
        <v>70195</v>
      </c>
      <c r="L1496" s="105" t="s">
        <v>1725</v>
      </c>
      <c r="M1496" s="105">
        <v>0</v>
      </c>
      <c r="N1496" s="105">
        <v>0</v>
      </c>
      <c r="O1496" s="105">
        <v>0</v>
      </c>
      <c r="P1496" s="105">
        <v>0</v>
      </c>
    </row>
    <row r="1497" spans="11:16" x14ac:dyDescent="0.25">
      <c r="K1497" s="105">
        <v>70196</v>
      </c>
      <c r="L1497" s="105" t="s">
        <v>1726</v>
      </c>
      <c r="M1497" s="105">
        <v>0</v>
      </c>
      <c r="N1497" s="105">
        <v>0</v>
      </c>
      <c r="O1497" s="105">
        <v>0</v>
      </c>
      <c r="P1497" s="105">
        <v>0</v>
      </c>
    </row>
    <row r="1498" spans="11:16" x14ac:dyDescent="0.25">
      <c r="K1498" s="105">
        <v>70197</v>
      </c>
      <c r="L1498" s="105" t="s">
        <v>1727</v>
      </c>
      <c r="M1498" s="105">
        <v>0</v>
      </c>
      <c r="N1498" s="105">
        <v>0</v>
      </c>
      <c r="O1498" s="105">
        <v>0</v>
      </c>
      <c r="P1498" s="105">
        <v>0</v>
      </c>
    </row>
    <row r="1499" spans="11:16" x14ac:dyDescent="0.25">
      <c r="K1499" s="105">
        <v>70198</v>
      </c>
      <c r="L1499" s="105" t="s">
        <v>1728</v>
      </c>
      <c r="M1499" s="105">
        <v>0</v>
      </c>
      <c r="N1499" s="105">
        <v>0</v>
      </c>
      <c r="O1499" s="105">
        <v>0</v>
      </c>
      <c r="P1499" s="105">
        <v>0</v>
      </c>
    </row>
    <row r="1500" spans="11:16" x14ac:dyDescent="0.25">
      <c r="K1500" s="105">
        <v>70200</v>
      </c>
      <c r="L1500" s="105" t="s">
        <v>1729</v>
      </c>
      <c r="M1500" s="105">
        <v>0</v>
      </c>
      <c r="N1500" s="105">
        <v>0</v>
      </c>
      <c r="O1500" s="105">
        <v>0</v>
      </c>
      <c r="P1500" s="105">
        <v>0</v>
      </c>
    </row>
    <row r="1501" spans="11:16" x14ac:dyDescent="0.25">
      <c r="K1501" s="105">
        <v>70201</v>
      </c>
      <c r="L1501" s="105" t="s">
        <v>1730</v>
      </c>
      <c r="M1501" s="105">
        <v>0</v>
      </c>
      <c r="N1501" s="105">
        <v>0</v>
      </c>
      <c r="O1501" s="105">
        <v>0</v>
      </c>
      <c r="P1501" s="105">
        <v>0</v>
      </c>
    </row>
    <row r="1502" spans="11:16" x14ac:dyDescent="0.25">
      <c r="K1502" s="105">
        <v>70203</v>
      </c>
      <c r="L1502" s="105" t="s">
        <v>1731</v>
      </c>
      <c r="M1502" s="105">
        <v>0</v>
      </c>
      <c r="N1502" s="105">
        <v>0</v>
      </c>
      <c r="O1502" s="105">
        <v>0</v>
      </c>
      <c r="P1502" s="105">
        <v>0</v>
      </c>
    </row>
    <row r="1503" spans="11:16" x14ac:dyDescent="0.25">
      <c r="K1503" s="105">
        <v>70204</v>
      </c>
      <c r="L1503" s="105" t="s">
        <v>1732</v>
      </c>
      <c r="M1503" s="105">
        <v>0</v>
      </c>
      <c r="N1503" s="105">
        <v>0</v>
      </c>
      <c r="O1503" s="105">
        <v>0</v>
      </c>
      <c r="P1503" s="105">
        <v>0</v>
      </c>
    </row>
    <row r="1504" spans="11:16" x14ac:dyDescent="0.25">
      <c r="K1504" s="105">
        <v>70205</v>
      </c>
      <c r="L1504" s="105" t="s">
        <v>1733</v>
      </c>
      <c r="M1504" s="105">
        <v>0</v>
      </c>
      <c r="N1504" s="105">
        <v>0</v>
      </c>
      <c r="O1504" s="105">
        <v>0</v>
      </c>
      <c r="P1504" s="105">
        <v>0</v>
      </c>
    </row>
    <row r="1505" spans="11:16" x14ac:dyDescent="0.25">
      <c r="K1505" s="105">
        <v>70206</v>
      </c>
      <c r="L1505" s="105" t="s">
        <v>1734</v>
      </c>
      <c r="M1505" s="105">
        <v>0</v>
      </c>
      <c r="N1505" s="105">
        <v>0</v>
      </c>
      <c r="O1505" s="105">
        <v>0</v>
      </c>
      <c r="P1505" s="105">
        <v>0</v>
      </c>
    </row>
    <row r="1506" spans="11:16" x14ac:dyDescent="0.25">
      <c r="K1506" s="105">
        <v>70207</v>
      </c>
      <c r="L1506" s="105" t="s">
        <v>1735</v>
      </c>
      <c r="M1506" s="105">
        <v>0</v>
      </c>
      <c r="N1506" s="105">
        <v>0</v>
      </c>
      <c r="O1506" s="105">
        <v>0</v>
      </c>
      <c r="P1506" s="105">
        <v>0</v>
      </c>
    </row>
    <row r="1507" spans="11:16" x14ac:dyDescent="0.25">
      <c r="K1507" s="105">
        <v>70208</v>
      </c>
      <c r="L1507" s="105" t="s">
        <v>1736</v>
      </c>
      <c r="M1507" s="105">
        <v>0</v>
      </c>
      <c r="N1507" s="105">
        <v>0</v>
      </c>
      <c r="O1507" s="105">
        <v>0</v>
      </c>
      <c r="P1507" s="105">
        <v>0</v>
      </c>
    </row>
    <row r="1508" spans="11:16" x14ac:dyDescent="0.25">
      <c r="K1508" s="105">
        <v>70212</v>
      </c>
      <c r="L1508" s="105" t="s">
        <v>1737</v>
      </c>
      <c r="M1508" s="105">
        <v>0</v>
      </c>
      <c r="N1508" s="105">
        <v>0</v>
      </c>
      <c r="O1508" s="105">
        <v>0</v>
      </c>
      <c r="P1508" s="105">
        <v>0</v>
      </c>
    </row>
    <row r="1509" spans="11:16" x14ac:dyDescent="0.25">
      <c r="K1509" s="105">
        <v>70213</v>
      </c>
      <c r="L1509" s="105" t="s">
        <v>1738</v>
      </c>
      <c r="M1509" s="105">
        <v>0</v>
      </c>
      <c r="N1509" s="105">
        <v>0</v>
      </c>
      <c r="O1509" s="105">
        <v>0</v>
      </c>
      <c r="P1509" s="105">
        <v>0</v>
      </c>
    </row>
    <row r="1510" spans="11:16" x14ac:dyDescent="0.25">
      <c r="K1510" s="105">
        <v>70214</v>
      </c>
      <c r="L1510" s="105" t="s">
        <v>1739</v>
      </c>
      <c r="M1510" s="105">
        <v>0</v>
      </c>
      <c r="N1510" s="105">
        <v>0</v>
      </c>
      <c r="O1510" s="105">
        <v>0</v>
      </c>
      <c r="P1510" s="105">
        <v>0</v>
      </c>
    </row>
    <row r="1511" spans="11:16" x14ac:dyDescent="0.25">
      <c r="K1511" s="105">
        <v>70215</v>
      </c>
      <c r="L1511" s="105" t="s">
        <v>1740</v>
      </c>
      <c r="M1511" s="105">
        <v>0</v>
      </c>
      <c r="N1511" s="105">
        <v>0</v>
      </c>
      <c r="O1511" s="105">
        <v>0</v>
      </c>
      <c r="P1511" s="105">
        <v>0</v>
      </c>
    </row>
    <row r="1512" spans="11:16" x14ac:dyDescent="0.25">
      <c r="K1512" s="105">
        <v>70217</v>
      </c>
      <c r="L1512" s="105" t="s">
        <v>1741</v>
      </c>
      <c r="M1512" s="105">
        <v>0</v>
      </c>
      <c r="N1512" s="105">
        <v>0</v>
      </c>
      <c r="O1512" s="105">
        <v>0</v>
      </c>
      <c r="P1512" s="105">
        <v>0</v>
      </c>
    </row>
    <row r="1513" spans="11:16" x14ac:dyDescent="0.25">
      <c r="K1513" s="105">
        <v>70218</v>
      </c>
      <c r="L1513" s="105" t="s">
        <v>1742</v>
      </c>
      <c r="M1513" s="105">
        <v>0</v>
      </c>
      <c r="N1513" s="105">
        <v>0</v>
      </c>
      <c r="O1513" s="105">
        <v>0</v>
      </c>
      <c r="P1513" s="105">
        <v>0</v>
      </c>
    </row>
    <row r="1514" spans="11:16" x14ac:dyDescent="0.25">
      <c r="K1514" s="105">
        <v>70219</v>
      </c>
      <c r="L1514" s="105" t="s">
        <v>1743</v>
      </c>
      <c r="M1514" s="105">
        <v>0</v>
      </c>
      <c r="N1514" s="105">
        <v>0</v>
      </c>
      <c r="O1514" s="105">
        <v>0</v>
      </c>
      <c r="P1514" s="105">
        <v>0</v>
      </c>
    </row>
    <row r="1515" spans="11:16" x14ac:dyDescent="0.25">
      <c r="K1515" s="105">
        <v>70220</v>
      </c>
      <c r="L1515" s="105" t="s">
        <v>1744</v>
      </c>
      <c r="M1515" s="105">
        <v>0</v>
      </c>
      <c r="N1515" s="105">
        <v>0</v>
      </c>
      <c r="O1515" s="105">
        <v>0</v>
      </c>
      <c r="P1515" s="105">
        <v>0</v>
      </c>
    </row>
    <row r="1516" spans="11:16" x14ac:dyDescent="0.25">
      <c r="K1516" s="105">
        <v>70221</v>
      </c>
      <c r="L1516" s="105" t="s">
        <v>1745</v>
      </c>
      <c r="M1516" s="105">
        <v>0</v>
      </c>
      <c r="N1516" s="105">
        <v>0</v>
      </c>
      <c r="O1516" s="105">
        <v>0</v>
      </c>
      <c r="P1516" s="105">
        <v>0</v>
      </c>
    </row>
    <row r="1517" spans="11:16" x14ac:dyDescent="0.25">
      <c r="K1517" s="105">
        <v>70222</v>
      </c>
      <c r="L1517" s="105" t="s">
        <v>1746</v>
      </c>
      <c r="M1517" s="105">
        <v>0</v>
      </c>
      <c r="N1517" s="105">
        <v>0</v>
      </c>
      <c r="O1517" s="105">
        <v>0</v>
      </c>
      <c r="P1517" s="105">
        <v>0</v>
      </c>
    </row>
    <row r="1518" spans="11:16" x14ac:dyDescent="0.25">
      <c r="K1518" s="105">
        <v>70223</v>
      </c>
      <c r="L1518" s="105" t="s">
        <v>1747</v>
      </c>
      <c r="M1518" s="105">
        <v>0</v>
      </c>
      <c r="N1518" s="105">
        <v>0</v>
      </c>
      <c r="O1518" s="105">
        <v>0</v>
      </c>
      <c r="P1518" s="105">
        <v>0</v>
      </c>
    </row>
    <row r="1519" spans="11:16" x14ac:dyDescent="0.25">
      <c r="K1519" s="105">
        <v>70224</v>
      </c>
      <c r="L1519" s="105" t="s">
        <v>1748</v>
      </c>
      <c r="M1519" s="105">
        <v>0</v>
      </c>
      <c r="N1519" s="105">
        <v>0</v>
      </c>
      <c r="O1519" s="105">
        <v>0</v>
      </c>
      <c r="P1519" s="105">
        <v>0</v>
      </c>
    </row>
    <row r="1520" spans="11:16" x14ac:dyDescent="0.25">
      <c r="K1520" s="105">
        <v>70225</v>
      </c>
      <c r="L1520" s="105" t="s">
        <v>1749</v>
      </c>
      <c r="M1520" s="105">
        <v>0</v>
      </c>
      <c r="N1520" s="105">
        <v>0</v>
      </c>
      <c r="O1520" s="105">
        <v>0</v>
      </c>
      <c r="P1520" s="105">
        <v>0</v>
      </c>
    </row>
    <row r="1521" spans="11:16" x14ac:dyDescent="0.25">
      <c r="K1521" s="105">
        <v>70226</v>
      </c>
      <c r="L1521" s="105" t="s">
        <v>1750</v>
      </c>
      <c r="M1521" s="105">
        <v>0</v>
      </c>
      <c r="N1521" s="105">
        <v>0</v>
      </c>
      <c r="O1521" s="105">
        <v>0</v>
      </c>
      <c r="P1521" s="105">
        <v>0</v>
      </c>
    </row>
    <row r="1522" spans="11:16" x14ac:dyDescent="0.25">
      <c r="K1522" s="105">
        <v>70228</v>
      </c>
      <c r="L1522" s="105" t="s">
        <v>1751</v>
      </c>
      <c r="M1522" s="105">
        <v>0</v>
      </c>
      <c r="N1522" s="105">
        <v>0</v>
      </c>
      <c r="O1522" s="105">
        <v>0</v>
      </c>
      <c r="P1522" s="105">
        <v>0</v>
      </c>
    </row>
    <row r="1523" spans="11:16" x14ac:dyDescent="0.25">
      <c r="K1523" s="105">
        <v>70229</v>
      </c>
      <c r="L1523" s="105" t="s">
        <v>1752</v>
      </c>
      <c r="M1523" s="105">
        <v>0</v>
      </c>
      <c r="N1523" s="105">
        <v>0</v>
      </c>
      <c r="O1523" s="105">
        <v>0</v>
      </c>
      <c r="P1523" s="105">
        <v>0</v>
      </c>
    </row>
    <row r="1524" spans="11:16" x14ac:dyDescent="0.25">
      <c r="K1524" s="105">
        <v>70231</v>
      </c>
      <c r="L1524" s="105" t="s">
        <v>1753</v>
      </c>
      <c r="M1524" s="105">
        <v>0</v>
      </c>
      <c r="N1524" s="105">
        <v>0</v>
      </c>
      <c r="O1524" s="105">
        <v>0</v>
      </c>
      <c r="P1524" s="105">
        <v>0</v>
      </c>
    </row>
    <row r="1525" spans="11:16" x14ac:dyDescent="0.25">
      <c r="K1525" s="105">
        <v>70232</v>
      </c>
      <c r="L1525" s="105" t="s">
        <v>1754</v>
      </c>
      <c r="M1525" s="105">
        <v>0</v>
      </c>
      <c r="N1525" s="105">
        <v>0</v>
      </c>
      <c r="O1525" s="105">
        <v>0</v>
      </c>
      <c r="P1525" s="105">
        <v>0</v>
      </c>
    </row>
    <row r="1526" spans="11:16" x14ac:dyDescent="0.25">
      <c r="K1526" s="105">
        <v>70233</v>
      </c>
      <c r="L1526" s="105" t="s">
        <v>1755</v>
      </c>
      <c r="M1526" s="105">
        <v>0</v>
      </c>
      <c r="N1526" s="105">
        <v>0</v>
      </c>
      <c r="O1526" s="105">
        <v>0</v>
      </c>
      <c r="P1526" s="105">
        <v>0</v>
      </c>
    </row>
    <row r="1527" spans="11:16" x14ac:dyDescent="0.25">
      <c r="K1527" s="105">
        <v>70234</v>
      </c>
      <c r="L1527" s="105" t="s">
        <v>1756</v>
      </c>
      <c r="M1527" s="105">
        <v>0</v>
      </c>
      <c r="N1527" s="105">
        <v>0</v>
      </c>
      <c r="O1527" s="105">
        <v>0</v>
      </c>
      <c r="P1527" s="105">
        <v>0</v>
      </c>
    </row>
    <row r="1528" spans="11:16" x14ac:dyDescent="0.25">
      <c r="K1528" s="105">
        <v>70235</v>
      </c>
      <c r="L1528" s="105" t="s">
        <v>1757</v>
      </c>
      <c r="M1528" s="105">
        <v>0</v>
      </c>
      <c r="N1528" s="105">
        <v>0</v>
      </c>
      <c r="O1528" s="105">
        <v>0</v>
      </c>
      <c r="P1528" s="105">
        <v>0</v>
      </c>
    </row>
    <row r="1529" spans="11:16" x14ac:dyDescent="0.25">
      <c r="K1529" s="105">
        <v>70236</v>
      </c>
      <c r="L1529" s="105" t="s">
        <v>1758</v>
      </c>
      <c r="M1529" s="105">
        <v>0</v>
      </c>
      <c r="N1529" s="105">
        <v>0</v>
      </c>
      <c r="O1529" s="105">
        <v>0</v>
      </c>
      <c r="P1529" s="105">
        <v>0</v>
      </c>
    </row>
    <row r="1530" spans="11:16" x14ac:dyDescent="0.25">
      <c r="K1530" s="105">
        <v>70237</v>
      </c>
      <c r="L1530" s="105" t="s">
        <v>1759</v>
      </c>
      <c r="M1530" s="105">
        <v>0</v>
      </c>
      <c r="N1530" s="105">
        <v>0</v>
      </c>
      <c r="O1530" s="105">
        <v>0</v>
      </c>
      <c r="P1530" s="105">
        <v>0</v>
      </c>
    </row>
    <row r="1531" spans="11:16" x14ac:dyDescent="0.25">
      <c r="K1531" s="105">
        <v>70238</v>
      </c>
      <c r="L1531" s="105" t="s">
        <v>1760</v>
      </c>
      <c r="M1531" s="105">
        <v>0</v>
      </c>
      <c r="N1531" s="105">
        <v>0</v>
      </c>
      <c r="O1531" s="105">
        <v>0</v>
      </c>
      <c r="P1531" s="105">
        <v>0</v>
      </c>
    </row>
    <row r="1532" spans="11:16" x14ac:dyDescent="0.25">
      <c r="K1532" s="105">
        <v>70239</v>
      </c>
      <c r="L1532" s="105" t="s">
        <v>1761</v>
      </c>
      <c r="M1532" s="105">
        <v>0</v>
      </c>
      <c r="N1532" s="105">
        <v>0</v>
      </c>
      <c r="O1532" s="105">
        <v>0</v>
      </c>
      <c r="P1532" s="105">
        <v>0</v>
      </c>
    </row>
    <row r="1533" spans="11:16" x14ac:dyDescent="0.25">
      <c r="K1533" s="105">
        <v>70240</v>
      </c>
      <c r="L1533" s="105" t="s">
        <v>1762</v>
      </c>
      <c r="M1533" s="105">
        <v>0</v>
      </c>
      <c r="N1533" s="105">
        <v>0</v>
      </c>
      <c r="O1533" s="105">
        <v>0</v>
      </c>
      <c r="P1533" s="105">
        <v>0</v>
      </c>
    </row>
    <row r="1534" spans="11:16" x14ac:dyDescent="0.25">
      <c r="K1534" s="105">
        <v>70241</v>
      </c>
      <c r="L1534" s="105" t="s">
        <v>1763</v>
      </c>
      <c r="M1534" s="105">
        <v>0</v>
      </c>
      <c r="N1534" s="105">
        <v>0</v>
      </c>
      <c r="O1534" s="105">
        <v>0</v>
      </c>
      <c r="P1534" s="105">
        <v>0</v>
      </c>
    </row>
    <row r="1535" spans="11:16" x14ac:dyDescent="0.25">
      <c r="K1535" s="105">
        <v>70245</v>
      </c>
      <c r="L1535" s="105" t="s">
        <v>1764</v>
      </c>
      <c r="M1535" s="105">
        <v>0</v>
      </c>
      <c r="N1535" s="105">
        <v>0</v>
      </c>
      <c r="O1535" s="105">
        <v>0</v>
      </c>
      <c r="P1535" s="105">
        <v>0</v>
      </c>
    </row>
    <row r="1536" spans="11:16" x14ac:dyDescent="0.25">
      <c r="K1536" s="105">
        <v>70246</v>
      </c>
      <c r="L1536" s="105" t="s">
        <v>1765</v>
      </c>
      <c r="M1536" s="105">
        <v>0</v>
      </c>
      <c r="N1536" s="105">
        <v>0</v>
      </c>
      <c r="O1536" s="105">
        <v>0</v>
      </c>
      <c r="P1536" s="105">
        <v>0</v>
      </c>
    </row>
    <row r="1537" spans="11:16" x14ac:dyDescent="0.25">
      <c r="K1537" s="105">
        <v>70247</v>
      </c>
      <c r="L1537" s="105" t="s">
        <v>1766</v>
      </c>
      <c r="M1537" s="105">
        <v>0</v>
      </c>
      <c r="N1537" s="105">
        <v>0</v>
      </c>
      <c r="O1537" s="105">
        <v>0</v>
      </c>
      <c r="P1537" s="105">
        <v>0</v>
      </c>
    </row>
    <row r="1538" spans="11:16" x14ac:dyDescent="0.25">
      <c r="K1538" s="105">
        <v>70248</v>
      </c>
      <c r="L1538" s="105" t="s">
        <v>1767</v>
      </c>
      <c r="M1538" s="105">
        <v>0</v>
      </c>
      <c r="N1538" s="105">
        <v>0</v>
      </c>
      <c r="O1538" s="105">
        <v>0</v>
      </c>
      <c r="P1538" s="105">
        <v>0</v>
      </c>
    </row>
    <row r="1539" spans="11:16" x14ac:dyDescent="0.25">
      <c r="K1539" s="105">
        <v>70249</v>
      </c>
      <c r="L1539" s="105" t="s">
        <v>1768</v>
      </c>
      <c r="M1539" s="105">
        <v>0</v>
      </c>
      <c r="N1539" s="105">
        <v>0</v>
      </c>
      <c r="O1539" s="105">
        <v>0</v>
      </c>
      <c r="P1539" s="105">
        <v>0</v>
      </c>
    </row>
    <row r="1540" spans="11:16" x14ac:dyDescent="0.25">
      <c r="K1540" s="105">
        <v>70250</v>
      </c>
      <c r="L1540" s="105" t="s">
        <v>1769</v>
      </c>
      <c r="M1540" s="105">
        <v>0</v>
      </c>
      <c r="N1540" s="105">
        <v>0</v>
      </c>
      <c r="O1540" s="105">
        <v>0</v>
      </c>
      <c r="P1540" s="105">
        <v>0</v>
      </c>
    </row>
    <row r="1541" spans="11:16" x14ac:dyDescent="0.25">
      <c r="K1541" s="105">
        <v>70253</v>
      </c>
      <c r="L1541" s="105" t="s">
        <v>1770</v>
      </c>
      <c r="M1541" s="105">
        <v>0</v>
      </c>
      <c r="N1541" s="105">
        <v>0</v>
      </c>
      <c r="O1541" s="105">
        <v>0</v>
      </c>
      <c r="P1541" s="105">
        <v>0</v>
      </c>
    </row>
    <row r="1542" spans="11:16" x14ac:dyDescent="0.25">
      <c r="K1542" s="105">
        <v>70254</v>
      </c>
      <c r="L1542" s="105" t="s">
        <v>1771</v>
      </c>
      <c r="M1542" s="105">
        <v>0</v>
      </c>
      <c r="N1542" s="105">
        <v>0</v>
      </c>
      <c r="O1542" s="105">
        <v>0</v>
      </c>
      <c r="P1542" s="105">
        <v>0</v>
      </c>
    </row>
    <row r="1543" spans="11:16" x14ac:dyDescent="0.25">
      <c r="K1543" s="105">
        <v>70255</v>
      </c>
      <c r="L1543" s="105" t="s">
        <v>1772</v>
      </c>
      <c r="M1543" s="105">
        <v>0</v>
      </c>
      <c r="N1543" s="105">
        <v>0</v>
      </c>
      <c r="O1543" s="105">
        <v>0</v>
      </c>
      <c r="P1543" s="105">
        <v>0</v>
      </c>
    </row>
    <row r="1544" spans="11:16" x14ac:dyDescent="0.25">
      <c r="K1544" s="105">
        <v>70256</v>
      </c>
      <c r="L1544" s="105" t="s">
        <v>1773</v>
      </c>
      <c r="M1544" s="105">
        <v>0</v>
      </c>
      <c r="N1544" s="105">
        <v>0</v>
      </c>
      <c r="O1544" s="105">
        <v>0</v>
      </c>
      <c r="P1544" s="105">
        <v>0</v>
      </c>
    </row>
    <row r="1545" spans="11:16" x14ac:dyDescent="0.25">
      <c r="K1545" s="105">
        <v>70259</v>
      </c>
      <c r="L1545" s="105" t="s">
        <v>1774</v>
      </c>
      <c r="M1545" s="105">
        <v>0</v>
      </c>
      <c r="N1545" s="105">
        <v>0</v>
      </c>
      <c r="O1545" s="105">
        <v>0</v>
      </c>
      <c r="P1545" s="105">
        <v>0</v>
      </c>
    </row>
    <row r="1546" spans="11:16" x14ac:dyDescent="0.25">
      <c r="K1546" s="105">
        <v>70260</v>
      </c>
      <c r="L1546" s="105" t="s">
        <v>1775</v>
      </c>
      <c r="M1546" s="105">
        <v>0</v>
      </c>
      <c r="N1546" s="105">
        <v>0</v>
      </c>
      <c r="O1546" s="105">
        <v>0</v>
      </c>
      <c r="P1546" s="105">
        <v>0</v>
      </c>
    </row>
    <row r="1547" spans="11:16" x14ac:dyDescent="0.25">
      <c r="K1547" s="105">
        <v>70261</v>
      </c>
      <c r="L1547" s="105" t="s">
        <v>1776</v>
      </c>
      <c r="M1547" s="105">
        <v>0</v>
      </c>
      <c r="N1547" s="105">
        <v>0</v>
      </c>
      <c r="O1547" s="105">
        <v>0</v>
      </c>
      <c r="P1547" s="105">
        <v>0</v>
      </c>
    </row>
    <row r="1548" spans="11:16" x14ac:dyDescent="0.25">
      <c r="K1548" s="105">
        <v>70262</v>
      </c>
      <c r="L1548" s="105" t="s">
        <v>1777</v>
      </c>
      <c r="M1548" s="105">
        <v>0</v>
      </c>
      <c r="N1548" s="105">
        <v>0</v>
      </c>
      <c r="O1548" s="105">
        <v>0</v>
      </c>
      <c r="P1548" s="105">
        <v>0</v>
      </c>
    </row>
    <row r="1549" spans="11:16" x14ac:dyDescent="0.25">
      <c r="K1549" s="105">
        <v>70263</v>
      </c>
      <c r="L1549" s="105" t="s">
        <v>1778</v>
      </c>
      <c r="M1549" s="105">
        <v>0</v>
      </c>
      <c r="N1549" s="105">
        <v>0</v>
      </c>
      <c r="O1549" s="105">
        <v>0</v>
      </c>
      <c r="P1549" s="105">
        <v>0</v>
      </c>
    </row>
    <row r="1550" spans="11:16" x14ac:dyDescent="0.25">
      <c r="K1550" s="105">
        <v>7024</v>
      </c>
      <c r="L1550" s="105" t="s">
        <v>1779</v>
      </c>
      <c r="M1550" s="105">
        <v>0</v>
      </c>
      <c r="N1550" s="105">
        <v>0</v>
      </c>
      <c r="O1550" s="105">
        <v>0</v>
      </c>
      <c r="P1550" s="105">
        <v>0</v>
      </c>
    </row>
    <row r="1551" spans="11:16" x14ac:dyDescent="0.25">
      <c r="K1551" s="105">
        <v>7027</v>
      </c>
      <c r="L1551" s="105" t="s">
        <v>1780</v>
      </c>
      <c r="M1551" s="105">
        <v>0</v>
      </c>
      <c r="N1551" s="105">
        <v>0</v>
      </c>
      <c r="O1551" s="105">
        <v>0</v>
      </c>
      <c r="P1551" s="105">
        <v>0</v>
      </c>
    </row>
    <row r="1552" spans="11:16" x14ac:dyDescent="0.25">
      <c r="K1552" s="105">
        <v>7009</v>
      </c>
      <c r="L1552" s="105" t="s">
        <v>1781</v>
      </c>
      <c r="M1552" s="105">
        <v>0</v>
      </c>
      <c r="N1552" s="105">
        <v>0</v>
      </c>
      <c r="O1552" s="105">
        <v>0</v>
      </c>
      <c r="P1552" s="105">
        <v>0</v>
      </c>
    </row>
    <row r="1553" spans="11:16" x14ac:dyDescent="0.25">
      <c r="K1553" s="105">
        <v>7025</v>
      </c>
      <c r="L1553" s="105" t="s">
        <v>1782</v>
      </c>
      <c r="M1553" s="105">
        <v>0</v>
      </c>
      <c r="N1553" s="105">
        <v>0</v>
      </c>
      <c r="O1553" s="105">
        <v>0</v>
      </c>
      <c r="P1553" s="105">
        <v>0</v>
      </c>
    </row>
    <row r="1554" spans="11:16" x14ac:dyDescent="0.25">
      <c r="K1554" s="105">
        <v>6302</v>
      </c>
      <c r="L1554" s="105" t="s">
        <v>1448</v>
      </c>
      <c r="M1554" s="105">
        <v>0</v>
      </c>
      <c r="N1554" s="105">
        <v>0</v>
      </c>
      <c r="O1554" s="105">
        <v>0</v>
      </c>
      <c r="P1554" s="105">
        <v>0</v>
      </c>
    </row>
    <row r="1555" spans="11:16" x14ac:dyDescent="0.25">
      <c r="K1555" s="105">
        <v>6308</v>
      </c>
      <c r="L1555" s="105" t="s">
        <v>1783</v>
      </c>
      <c r="M1555" s="105">
        <v>0</v>
      </c>
      <c r="N1555" s="105">
        <v>0</v>
      </c>
      <c r="O1555" s="105">
        <v>0</v>
      </c>
      <c r="P1555" s="105">
        <v>0</v>
      </c>
    </row>
    <row r="1556" spans="11:16" x14ac:dyDescent="0.25">
      <c r="K1556" s="105">
        <v>6309</v>
      </c>
      <c r="L1556" s="105" t="s">
        <v>1783</v>
      </c>
      <c r="M1556" s="105">
        <v>0</v>
      </c>
      <c r="N1556" s="105">
        <v>0</v>
      </c>
      <c r="O1556" s="105">
        <v>0</v>
      </c>
      <c r="P1556" s="105">
        <v>0</v>
      </c>
    </row>
    <row r="1557" spans="11:16" x14ac:dyDescent="0.25">
      <c r="K1557" s="105">
        <v>8100</v>
      </c>
      <c r="L1557" s="105" t="s">
        <v>1784</v>
      </c>
      <c r="M1557" s="105">
        <v>0</v>
      </c>
      <c r="N1557" s="105">
        <v>0</v>
      </c>
      <c r="O1557" s="105">
        <v>0</v>
      </c>
      <c r="P1557" s="105">
        <v>0</v>
      </c>
    </row>
    <row r="1558" spans="11:16" x14ac:dyDescent="0.25">
      <c r="K1558" s="105">
        <v>8105</v>
      </c>
      <c r="L1558" s="105" t="s">
        <v>1484</v>
      </c>
      <c r="M1558" s="105">
        <v>0</v>
      </c>
      <c r="N1558" s="105">
        <v>0</v>
      </c>
      <c r="O1558" s="105">
        <v>0</v>
      </c>
      <c r="P1558" s="105">
        <v>0</v>
      </c>
    </row>
    <row r="1559" spans="11:16" x14ac:dyDescent="0.25">
      <c r="K1559" s="105" t="s">
        <v>1785</v>
      </c>
      <c r="L1559" s="105" t="s">
        <v>1786</v>
      </c>
      <c r="M1559" s="105">
        <v>0</v>
      </c>
      <c r="N1559" s="105">
        <v>0</v>
      </c>
      <c r="O1559" s="105">
        <v>0</v>
      </c>
      <c r="P1559" s="105">
        <v>0</v>
      </c>
    </row>
    <row r="1560" spans="11:16" x14ac:dyDescent="0.25">
      <c r="K1560" s="105">
        <v>63012</v>
      </c>
      <c r="L1560" s="105" t="s">
        <v>1787</v>
      </c>
      <c r="M1560" s="105">
        <v>0</v>
      </c>
      <c r="N1560" s="105">
        <v>0</v>
      </c>
      <c r="O1560" s="105">
        <v>0</v>
      </c>
      <c r="P1560" s="105">
        <v>0</v>
      </c>
    </row>
    <row r="1561" spans="11:16" x14ac:dyDescent="0.25">
      <c r="K1561" s="105">
        <v>63019</v>
      </c>
      <c r="L1561" s="105" t="s">
        <v>1788</v>
      </c>
      <c r="M1561" s="105">
        <v>0</v>
      </c>
      <c r="N1561" s="105">
        <v>0</v>
      </c>
      <c r="O1561" s="105">
        <v>0</v>
      </c>
      <c r="P1561" s="105">
        <v>0</v>
      </c>
    </row>
    <row r="1562" spans="11:16" x14ac:dyDescent="0.25">
      <c r="K1562" s="105">
        <v>63020</v>
      </c>
      <c r="L1562" s="105" t="s">
        <v>1789</v>
      </c>
      <c r="M1562" s="105">
        <v>0</v>
      </c>
      <c r="N1562" s="105">
        <v>0</v>
      </c>
      <c r="O1562" s="105">
        <v>0</v>
      </c>
      <c r="P1562" s="105">
        <v>0</v>
      </c>
    </row>
    <row r="1563" spans="11:16" x14ac:dyDescent="0.25">
      <c r="K1563" s="105">
        <v>63031</v>
      </c>
      <c r="L1563" s="105" t="s">
        <v>1790</v>
      </c>
      <c r="M1563" s="105">
        <v>0</v>
      </c>
      <c r="N1563" s="105">
        <v>0</v>
      </c>
      <c r="O1563" s="105">
        <v>0</v>
      </c>
      <c r="P1563" s="105">
        <v>0</v>
      </c>
    </row>
    <row r="1564" spans="11:16" x14ac:dyDescent="0.25">
      <c r="K1564" s="105">
        <v>1214</v>
      </c>
      <c r="L1564" s="105" t="s">
        <v>1791</v>
      </c>
      <c r="M1564" s="105">
        <v>0</v>
      </c>
      <c r="N1564" s="105">
        <v>0</v>
      </c>
      <c r="O1564" s="105">
        <v>0</v>
      </c>
      <c r="P1564" s="105">
        <v>0</v>
      </c>
    </row>
    <row r="1565" spans="11:16" x14ac:dyDescent="0.25">
      <c r="K1565" s="105">
        <v>7002</v>
      </c>
      <c r="L1565" s="105" t="s">
        <v>1792</v>
      </c>
      <c r="M1565" s="105">
        <v>0</v>
      </c>
      <c r="N1565" s="105">
        <v>0</v>
      </c>
      <c r="O1565" s="105">
        <v>0</v>
      </c>
      <c r="P1565" s="105">
        <v>0</v>
      </c>
    </row>
    <row r="1566" spans="11:16" x14ac:dyDescent="0.25">
      <c r="K1566" s="105">
        <v>6301</v>
      </c>
      <c r="L1566" s="105" t="s">
        <v>1793</v>
      </c>
      <c r="M1566" s="105">
        <v>0</v>
      </c>
      <c r="N1566" s="105">
        <v>0</v>
      </c>
      <c r="O1566" s="105">
        <v>0</v>
      </c>
      <c r="P1566" s="105">
        <v>0</v>
      </c>
    </row>
    <row r="1567" spans="11:16" x14ac:dyDescent="0.25">
      <c r="K1567" s="105">
        <v>8300</v>
      </c>
      <c r="L1567" s="105" t="s">
        <v>1794</v>
      </c>
      <c r="M1567" s="105">
        <v>0</v>
      </c>
      <c r="N1567" s="105">
        <v>0</v>
      </c>
      <c r="O1567" s="105">
        <v>0</v>
      </c>
      <c r="P1567" s="105">
        <v>0</v>
      </c>
    </row>
    <row r="1568" spans="11:16" x14ac:dyDescent="0.25">
      <c r="K1568" s="105">
        <v>8600</v>
      </c>
      <c r="L1568" s="105" t="s">
        <v>1795</v>
      </c>
      <c r="M1568" s="105">
        <v>0</v>
      </c>
      <c r="N1568" s="105">
        <v>0</v>
      </c>
      <c r="O1568" s="105">
        <v>0</v>
      </c>
      <c r="P1568" s="105">
        <v>0</v>
      </c>
    </row>
    <row r="1569" spans="11:16" x14ac:dyDescent="0.25">
      <c r="K1569" s="105">
        <v>84026</v>
      </c>
      <c r="L1569" s="105" t="s">
        <v>1796</v>
      </c>
      <c r="M1569" s="105">
        <v>0</v>
      </c>
      <c r="N1569" s="105">
        <v>0</v>
      </c>
      <c r="O1569" s="105">
        <v>0</v>
      </c>
      <c r="P1569" s="105">
        <v>0</v>
      </c>
    </row>
    <row r="1570" spans="11:16" x14ac:dyDescent="0.25">
      <c r="K1570" s="105">
        <v>46120</v>
      </c>
      <c r="L1570" s="105" t="s">
        <v>1797</v>
      </c>
      <c r="M1570" s="105">
        <v>0</v>
      </c>
      <c r="N1570" s="105">
        <v>0</v>
      </c>
      <c r="O1570" s="105">
        <v>0</v>
      </c>
      <c r="P1570" s="105">
        <v>0</v>
      </c>
    </row>
    <row r="1571" spans="11:16" x14ac:dyDescent="0.25">
      <c r="K1571" s="105">
        <v>6911</v>
      </c>
      <c r="L1571" s="105" t="s">
        <v>1798</v>
      </c>
      <c r="M1571" s="105">
        <v>0</v>
      </c>
      <c r="N1571" s="105">
        <v>0</v>
      </c>
      <c r="O1571" s="105">
        <v>0</v>
      </c>
      <c r="P1571" s="105">
        <v>0</v>
      </c>
    </row>
    <row r="1572" spans="11:16" x14ac:dyDescent="0.25">
      <c r="K1572" s="105">
        <v>6345</v>
      </c>
      <c r="L1572" s="105" t="s">
        <v>1799</v>
      </c>
      <c r="M1572" s="105">
        <v>0</v>
      </c>
      <c r="N1572" s="105">
        <v>0</v>
      </c>
      <c r="O1572" s="105">
        <v>0</v>
      </c>
      <c r="P1572" s="105">
        <v>0</v>
      </c>
    </row>
    <row r="1573" spans="11:16" x14ac:dyDescent="0.25">
      <c r="K1573" s="105">
        <v>11121</v>
      </c>
      <c r="L1573" s="105" t="s">
        <v>1800</v>
      </c>
      <c r="M1573" s="105">
        <v>0</v>
      </c>
      <c r="N1573" s="105">
        <v>0</v>
      </c>
      <c r="O1573" s="105">
        <v>0</v>
      </c>
      <c r="P1573" s="105">
        <v>0</v>
      </c>
    </row>
    <row r="1574" spans="11:16" x14ac:dyDescent="0.25">
      <c r="K1574" s="105">
        <v>46151</v>
      </c>
      <c r="L1574" s="105" t="s">
        <v>1801</v>
      </c>
      <c r="M1574" s="105">
        <v>0</v>
      </c>
      <c r="N1574" s="105">
        <v>0</v>
      </c>
      <c r="O1574" s="105">
        <v>0</v>
      </c>
      <c r="P1574" s="105">
        <v>0</v>
      </c>
    </row>
    <row r="1575" spans="11:16" x14ac:dyDescent="0.25">
      <c r="K1575" s="105">
        <v>46351</v>
      </c>
      <c r="L1575" s="105" t="s">
        <v>1241</v>
      </c>
      <c r="M1575" s="105">
        <v>0</v>
      </c>
      <c r="N1575" s="105">
        <v>0</v>
      </c>
      <c r="O1575" s="105">
        <v>0</v>
      </c>
      <c r="P1575" s="105">
        <v>0</v>
      </c>
    </row>
    <row r="1576" spans="11:16" x14ac:dyDescent="0.25">
      <c r="K1576" s="105">
        <v>86005</v>
      </c>
      <c r="L1576" s="105" t="s">
        <v>1802</v>
      </c>
      <c r="M1576" s="105">
        <v>0</v>
      </c>
      <c r="N1576" s="105">
        <v>0</v>
      </c>
      <c r="O1576" s="105">
        <v>0</v>
      </c>
      <c r="P1576" s="105">
        <v>0</v>
      </c>
    </row>
    <row r="1577" spans="11:16" x14ac:dyDescent="0.25">
      <c r="K1577" s="105">
        <v>70288</v>
      </c>
      <c r="L1577" s="105" t="s">
        <v>1803</v>
      </c>
      <c r="M1577" s="105">
        <v>0</v>
      </c>
      <c r="N1577" s="105">
        <v>0</v>
      </c>
      <c r="O1577" s="105">
        <v>0</v>
      </c>
      <c r="P1577" s="105">
        <v>0</v>
      </c>
    </row>
    <row r="1578" spans="11:16" x14ac:dyDescent="0.25">
      <c r="K1578" s="105">
        <v>7022</v>
      </c>
      <c r="L1578" s="105" t="s">
        <v>1804</v>
      </c>
      <c r="M1578" s="105">
        <v>0</v>
      </c>
      <c r="N1578" s="105">
        <v>0</v>
      </c>
      <c r="O1578" s="105">
        <v>0</v>
      </c>
      <c r="P1578" s="105">
        <v>0</v>
      </c>
    </row>
    <row r="1579" spans="11:16" x14ac:dyDescent="0.25">
      <c r="K1579" s="105">
        <v>86003</v>
      </c>
      <c r="L1579" s="105" t="s">
        <v>1805</v>
      </c>
      <c r="M1579" s="105">
        <v>0</v>
      </c>
      <c r="N1579" s="105">
        <v>0</v>
      </c>
      <c r="O1579" s="105">
        <v>0</v>
      </c>
      <c r="P1579" s="105">
        <v>0</v>
      </c>
    </row>
    <row r="1580" spans="11:16" x14ac:dyDescent="0.25">
      <c r="K1580" s="105">
        <v>69029</v>
      </c>
      <c r="L1580" s="105" t="s">
        <v>1806</v>
      </c>
      <c r="M1580" s="105">
        <v>0</v>
      </c>
      <c r="N1580" s="105">
        <v>0</v>
      </c>
      <c r="O1580" s="105">
        <v>0</v>
      </c>
      <c r="P1580" s="105">
        <v>0</v>
      </c>
    </row>
    <row r="1581" spans="11:16" x14ac:dyDescent="0.25">
      <c r="K1581" s="105">
        <v>6318</v>
      </c>
      <c r="L1581" s="105" t="s">
        <v>1807</v>
      </c>
      <c r="M1581" s="105">
        <v>0</v>
      </c>
      <c r="N1581" s="105">
        <v>0</v>
      </c>
      <c r="O1581" s="105">
        <v>0</v>
      </c>
      <c r="P1581" s="105">
        <v>0</v>
      </c>
    </row>
    <row r="1582" spans="11:16" x14ac:dyDescent="0.25">
      <c r="K1582" s="105">
        <v>6320</v>
      </c>
      <c r="L1582" s="105" t="s">
        <v>1808</v>
      </c>
      <c r="M1582" s="105">
        <v>0</v>
      </c>
      <c r="N1582" s="105">
        <v>0</v>
      </c>
      <c r="O1582" s="105">
        <v>0</v>
      </c>
      <c r="P1582" s="105">
        <v>0</v>
      </c>
    </row>
    <row r="1583" spans="11:16" x14ac:dyDescent="0.25">
      <c r="K1583" s="105">
        <v>6321</v>
      </c>
      <c r="L1583" s="105" t="s">
        <v>1809</v>
      </c>
      <c r="M1583" s="105">
        <v>0</v>
      </c>
      <c r="N1583" s="105">
        <v>0</v>
      </c>
      <c r="O1583" s="105">
        <v>0</v>
      </c>
      <c r="P1583" s="105">
        <v>0</v>
      </c>
    </row>
    <row r="1584" spans="11:16" x14ac:dyDescent="0.25">
      <c r="K1584" s="105">
        <v>6322</v>
      </c>
      <c r="L1584" s="105" t="s">
        <v>1810</v>
      </c>
      <c r="M1584" s="105">
        <v>0</v>
      </c>
      <c r="N1584" s="105">
        <v>0</v>
      </c>
      <c r="O1584" s="105">
        <v>0</v>
      </c>
      <c r="P1584" s="105">
        <v>0</v>
      </c>
    </row>
    <row r="1585" spans="11:16" x14ac:dyDescent="0.25">
      <c r="K1585" s="105">
        <v>6331</v>
      </c>
      <c r="L1585" s="105" t="s">
        <v>1811</v>
      </c>
      <c r="M1585" s="105">
        <v>0</v>
      </c>
      <c r="N1585" s="105">
        <v>0</v>
      </c>
      <c r="O1585" s="105">
        <v>0</v>
      </c>
      <c r="P1585" s="105">
        <v>0</v>
      </c>
    </row>
    <row r="1586" spans="11:16" x14ac:dyDescent="0.25">
      <c r="K1586" s="105">
        <v>6335</v>
      </c>
      <c r="L1586" s="105" t="s">
        <v>1812</v>
      </c>
      <c r="M1586" s="105">
        <v>0</v>
      </c>
      <c r="N1586" s="105">
        <v>0</v>
      </c>
      <c r="O1586" s="105">
        <v>0</v>
      </c>
      <c r="P1586" s="105">
        <v>0</v>
      </c>
    </row>
    <row r="1587" spans="11:16" x14ac:dyDescent="0.25">
      <c r="K1587" s="105">
        <v>6337</v>
      </c>
      <c r="L1587" s="105" t="s">
        <v>1813</v>
      </c>
      <c r="M1587" s="105">
        <v>0</v>
      </c>
      <c r="N1587" s="105">
        <v>0</v>
      </c>
      <c r="O1587" s="105">
        <v>0</v>
      </c>
      <c r="P1587" s="105">
        <v>0</v>
      </c>
    </row>
    <row r="1588" spans="11:16" x14ac:dyDescent="0.25">
      <c r="K1588" s="105">
        <v>5004</v>
      </c>
      <c r="L1588" s="105" t="s">
        <v>1814</v>
      </c>
      <c r="M1588" s="105">
        <v>0</v>
      </c>
      <c r="N1588" s="105">
        <v>0</v>
      </c>
      <c r="O1588" s="105">
        <v>0</v>
      </c>
      <c r="P1588" s="105">
        <v>0</v>
      </c>
    </row>
    <row r="1589" spans="11:16" x14ac:dyDescent="0.25">
      <c r="K1589" s="105">
        <v>5008</v>
      </c>
      <c r="L1589" s="105" t="s">
        <v>1815</v>
      </c>
      <c r="M1589" s="105">
        <v>0</v>
      </c>
      <c r="N1589" s="105">
        <v>0</v>
      </c>
      <c r="O1589" s="105">
        <v>0</v>
      </c>
      <c r="P1589" s="105">
        <v>0</v>
      </c>
    </row>
    <row r="1590" spans="11:16" x14ac:dyDescent="0.25">
      <c r="K1590" s="105">
        <v>5015</v>
      </c>
      <c r="L1590" s="105" t="s">
        <v>1816</v>
      </c>
      <c r="M1590" s="105">
        <v>0</v>
      </c>
      <c r="N1590" s="105">
        <v>0</v>
      </c>
      <c r="O1590" s="105">
        <v>0</v>
      </c>
      <c r="P1590" s="105">
        <v>0</v>
      </c>
    </row>
    <row r="1591" spans="11:16" x14ac:dyDescent="0.25">
      <c r="K1591" s="105">
        <v>5027</v>
      </c>
      <c r="L1591" s="105" t="s">
        <v>1817</v>
      </c>
      <c r="M1591" s="105">
        <v>0</v>
      </c>
      <c r="N1591" s="105">
        <v>0</v>
      </c>
      <c r="O1591" s="105">
        <v>0</v>
      </c>
      <c r="P1591" s="105">
        <v>0</v>
      </c>
    </row>
    <row r="1592" spans="11:16" x14ac:dyDescent="0.25">
      <c r="K1592" s="105">
        <v>5041</v>
      </c>
      <c r="L1592" s="105" t="s">
        <v>1818</v>
      </c>
      <c r="M1592" s="105">
        <v>0</v>
      </c>
      <c r="N1592" s="105">
        <v>0</v>
      </c>
      <c r="O1592" s="105">
        <v>0</v>
      </c>
      <c r="P1592" s="105">
        <v>0</v>
      </c>
    </row>
    <row r="1593" spans="11:16" x14ac:dyDescent="0.25">
      <c r="K1593" s="105">
        <v>8503</v>
      </c>
      <c r="L1593" s="105" t="s">
        <v>1819</v>
      </c>
      <c r="M1593" s="105">
        <v>0</v>
      </c>
      <c r="N1593" s="105">
        <v>0</v>
      </c>
      <c r="O1593" s="105">
        <v>0</v>
      </c>
      <c r="P1593" s="105">
        <v>0</v>
      </c>
    </row>
    <row r="1594" spans="11:16" x14ac:dyDescent="0.25">
      <c r="K1594" s="105">
        <v>8504</v>
      </c>
      <c r="L1594" s="105" t="s">
        <v>1820</v>
      </c>
      <c r="M1594" s="105">
        <v>0</v>
      </c>
      <c r="N1594" s="105">
        <v>0</v>
      </c>
      <c r="O1594" s="105">
        <v>0</v>
      </c>
      <c r="P1594" s="105">
        <v>0</v>
      </c>
    </row>
    <row r="1595" spans="11:16" x14ac:dyDescent="0.25">
      <c r="K1595" s="105">
        <v>6909</v>
      </c>
      <c r="L1595" s="105" t="s">
        <v>1821</v>
      </c>
      <c r="M1595" s="105">
        <v>0</v>
      </c>
      <c r="N1595" s="105">
        <v>0</v>
      </c>
      <c r="O1595" s="105">
        <v>0</v>
      </c>
      <c r="P1595" s="105">
        <v>0</v>
      </c>
    </row>
    <row r="1596" spans="11:16" x14ac:dyDescent="0.25">
      <c r="K1596" s="105">
        <v>6914</v>
      </c>
      <c r="L1596" s="105" t="s">
        <v>1822</v>
      </c>
      <c r="M1596" s="105">
        <v>0</v>
      </c>
      <c r="N1596" s="105">
        <v>0</v>
      </c>
      <c r="O1596" s="105">
        <v>0</v>
      </c>
      <c r="P1596" s="105">
        <v>0</v>
      </c>
    </row>
    <row r="1597" spans="11:16" x14ac:dyDescent="0.25">
      <c r="K1597" s="105">
        <v>6925</v>
      </c>
      <c r="L1597" s="105" t="s">
        <v>1823</v>
      </c>
      <c r="M1597" s="105">
        <v>0</v>
      </c>
      <c r="N1597" s="105">
        <v>0</v>
      </c>
      <c r="O1597" s="105">
        <v>0</v>
      </c>
      <c r="P1597" s="105">
        <v>0</v>
      </c>
    </row>
    <row r="1598" spans="11:16" x14ac:dyDescent="0.25">
      <c r="K1598" s="105">
        <v>6926</v>
      </c>
      <c r="L1598" s="105" t="s">
        <v>1824</v>
      </c>
      <c r="M1598" s="105">
        <v>0</v>
      </c>
      <c r="N1598" s="105">
        <v>0</v>
      </c>
      <c r="O1598" s="105">
        <v>0</v>
      </c>
      <c r="P1598" s="105">
        <v>0</v>
      </c>
    </row>
    <row r="1599" spans="11:16" x14ac:dyDescent="0.25">
      <c r="K1599" s="105">
        <v>6929</v>
      </c>
      <c r="L1599" s="105" t="s">
        <v>1497</v>
      </c>
      <c r="M1599" s="105">
        <v>0</v>
      </c>
      <c r="N1599" s="105">
        <v>0</v>
      </c>
      <c r="O1599" s="105">
        <v>0</v>
      </c>
      <c r="P1599" s="105">
        <v>0</v>
      </c>
    </row>
    <row r="1600" spans="11:16" x14ac:dyDescent="0.25">
      <c r="K1600" s="105">
        <v>6933</v>
      </c>
      <c r="L1600" s="105" t="s">
        <v>1825</v>
      </c>
      <c r="M1600" s="105">
        <v>0</v>
      </c>
      <c r="N1600" s="105">
        <v>0</v>
      </c>
      <c r="O1600" s="105">
        <v>0</v>
      </c>
      <c r="P1600" s="105">
        <v>0</v>
      </c>
    </row>
    <row r="1601" spans="11:16" x14ac:dyDescent="0.25">
      <c r="K1601" s="105">
        <v>69044</v>
      </c>
      <c r="L1601" s="105" t="s">
        <v>1826</v>
      </c>
      <c r="M1601" s="105">
        <v>0</v>
      </c>
      <c r="N1601" s="105">
        <v>0</v>
      </c>
      <c r="O1601" s="105">
        <v>0</v>
      </c>
      <c r="P1601" s="105">
        <v>0</v>
      </c>
    </row>
    <row r="1602" spans="11:16" x14ac:dyDescent="0.25">
      <c r="K1602" s="105">
        <v>69046</v>
      </c>
      <c r="L1602" s="105" t="s">
        <v>1827</v>
      </c>
      <c r="M1602" s="105">
        <v>0</v>
      </c>
      <c r="N1602" s="105">
        <v>0</v>
      </c>
      <c r="O1602" s="105">
        <v>0</v>
      </c>
      <c r="P1602" s="105">
        <v>0</v>
      </c>
    </row>
    <row r="1603" spans="11:16" x14ac:dyDescent="0.25">
      <c r="K1603" s="105">
        <v>6931</v>
      </c>
      <c r="L1603" s="105" t="s">
        <v>1828</v>
      </c>
      <c r="M1603" s="105">
        <v>0</v>
      </c>
      <c r="N1603" s="105">
        <v>0</v>
      </c>
      <c r="O1603" s="105">
        <v>0</v>
      </c>
      <c r="P1603" s="105">
        <v>0</v>
      </c>
    </row>
    <row r="1604" spans="11:16" x14ac:dyDescent="0.25">
      <c r="K1604" s="105">
        <v>5032</v>
      </c>
      <c r="L1604" s="105" t="s">
        <v>1829</v>
      </c>
      <c r="M1604" s="105">
        <v>0</v>
      </c>
      <c r="N1604" s="105">
        <v>0</v>
      </c>
      <c r="O1604" s="105">
        <v>0</v>
      </c>
      <c r="P1604" s="105">
        <v>0</v>
      </c>
    </row>
    <row r="1605" spans="11:16" x14ac:dyDescent="0.25">
      <c r="K1605" s="105">
        <v>5050</v>
      </c>
      <c r="L1605" s="105" t="s">
        <v>1830</v>
      </c>
      <c r="M1605" s="105">
        <v>0</v>
      </c>
      <c r="N1605" s="105">
        <v>0</v>
      </c>
      <c r="O1605" s="105">
        <v>0</v>
      </c>
      <c r="P1605" s="105">
        <v>0</v>
      </c>
    </row>
    <row r="1606" spans="11:16" x14ac:dyDescent="0.25">
      <c r="K1606" s="105">
        <v>6324</v>
      </c>
      <c r="L1606" s="105" t="s">
        <v>1831</v>
      </c>
      <c r="M1606" s="105">
        <v>0</v>
      </c>
      <c r="N1606" s="105">
        <v>0</v>
      </c>
      <c r="O1606" s="105">
        <v>0</v>
      </c>
      <c r="P1606" s="105">
        <v>0</v>
      </c>
    </row>
    <row r="1607" spans="11:16" x14ac:dyDescent="0.25">
      <c r="K1607" s="105">
        <v>6330</v>
      </c>
      <c r="L1607" s="105" t="s">
        <v>1832</v>
      </c>
      <c r="M1607" s="105">
        <v>0</v>
      </c>
      <c r="N1607" s="105">
        <v>0</v>
      </c>
      <c r="O1607" s="105">
        <v>0</v>
      </c>
      <c r="P1607" s="105">
        <v>0</v>
      </c>
    </row>
    <row r="1608" spans="11:16" x14ac:dyDescent="0.25">
      <c r="K1608" s="105">
        <v>63082</v>
      </c>
      <c r="L1608" s="105" t="s">
        <v>1833</v>
      </c>
      <c r="M1608" s="105">
        <v>0</v>
      </c>
      <c r="N1608" s="105">
        <v>0</v>
      </c>
      <c r="O1608" s="105">
        <v>0</v>
      </c>
      <c r="P1608" s="105">
        <v>0</v>
      </c>
    </row>
    <row r="1609" spans="11:16" x14ac:dyDescent="0.25">
      <c r="K1609" s="105">
        <v>63083</v>
      </c>
      <c r="L1609" s="105" t="s">
        <v>1834</v>
      </c>
      <c r="M1609" s="105">
        <v>0</v>
      </c>
      <c r="N1609" s="105">
        <v>0</v>
      </c>
      <c r="O1609" s="105">
        <v>0</v>
      </c>
      <c r="P1609" s="105">
        <v>0</v>
      </c>
    </row>
    <row r="1610" spans="11:16" x14ac:dyDescent="0.25">
      <c r="K1610" s="105">
        <v>63084</v>
      </c>
      <c r="L1610" s="105" t="s">
        <v>1835</v>
      </c>
      <c r="M1610" s="105">
        <v>0</v>
      </c>
      <c r="N1610" s="105">
        <v>0</v>
      </c>
      <c r="O1610" s="105">
        <v>0</v>
      </c>
      <c r="P1610" s="105">
        <v>0</v>
      </c>
    </row>
    <row r="1611" spans="11:16" x14ac:dyDescent="0.25">
      <c r="K1611" s="105">
        <v>63213</v>
      </c>
      <c r="L1611" s="105" t="s">
        <v>1836</v>
      </c>
      <c r="M1611" s="105">
        <v>0</v>
      </c>
      <c r="N1611" s="105">
        <v>0</v>
      </c>
      <c r="O1611" s="105">
        <v>0</v>
      </c>
      <c r="P1611" s="105">
        <v>0</v>
      </c>
    </row>
    <row r="1612" spans="11:16" x14ac:dyDescent="0.25">
      <c r="K1612" s="105">
        <v>69012</v>
      </c>
      <c r="L1612" s="105" t="s">
        <v>1837</v>
      </c>
      <c r="M1612" s="105">
        <v>0</v>
      </c>
      <c r="N1612" s="105">
        <v>0</v>
      </c>
      <c r="O1612" s="105">
        <v>0</v>
      </c>
      <c r="P1612" s="105">
        <v>0</v>
      </c>
    </row>
    <row r="1613" spans="11:16" x14ac:dyDescent="0.25">
      <c r="K1613" s="105">
        <v>69025</v>
      </c>
      <c r="L1613" s="105" t="s">
        <v>1838</v>
      </c>
      <c r="M1613" s="105">
        <v>0</v>
      </c>
      <c r="N1613" s="105">
        <v>0</v>
      </c>
      <c r="O1613" s="105">
        <v>0</v>
      </c>
      <c r="P1613" s="105">
        <v>0</v>
      </c>
    </row>
    <row r="1614" spans="11:16" x14ac:dyDescent="0.25">
      <c r="K1614" s="105">
        <v>69026</v>
      </c>
      <c r="L1614" s="105" t="s">
        <v>1839</v>
      </c>
      <c r="M1614" s="105">
        <v>0</v>
      </c>
      <c r="N1614" s="105">
        <v>0</v>
      </c>
      <c r="O1614" s="105">
        <v>0</v>
      </c>
      <c r="P1614" s="105">
        <v>0</v>
      </c>
    </row>
    <row r="1615" spans="11:16" x14ac:dyDescent="0.25">
      <c r="K1615" s="105">
        <v>69049</v>
      </c>
      <c r="L1615" s="105" t="s">
        <v>1840</v>
      </c>
      <c r="M1615" s="105">
        <v>0</v>
      </c>
      <c r="N1615" s="105">
        <v>0</v>
      </c>
      <c r="O1615" s="105">
        <v>0</v>
      </c>
      <c r="P1615" s="105">
        <v>0</v>
      </c>
    </row>
    <row r="1616" spans="11:16" x14ac:dyDescent="0.25">
      <c r="K1616" s="105">
        <v>69050</v>
      </c>
      <c r="L1616" s="105" t="s">
        <v>1841</v>
      </c>
      <c r="M1616" s="105">
        <v>0</v>
      </c>
      <c r="N1616" s="105">
        <v>0</v>
      </c>
      <c r="O1616" s="105">
        <v>0</v>
      </c>
      <c r="P1616" s="105">
        <v>0</v>
      </c>
    </row>
    <row r="1617" spans="11:16" x14ac:dyDescent="0.25">
      <c r="K1617" s="105">
        <v>81063</v>
      </c>
      <c r="L1617" s="105" t="s">
        <v>1842</v>
      </c>
      <c r="M1617" s="105">
        <v>0</v>
      </c>
      <c r="N1617" s="105">
        <v>0</v>
      </c>
      <c r="O1617" s="105">
        <v>0</v>
      </c>
      <c r="P1617" s="105">
        <v>0</v>
      </c>
    </row>
    <row r="1618" spans="11:16" x14ac:dyDescent="0.25">
      <c r="K1618" s="105">
        <v>7039</v>
      </c>
      <c r="L1618" s="105" t="s">
        <v>1843</v>
      </c>
      <c r="M1618" s="105">
        <v>0</v>
      </c>
      <c r="N1618" s="105">
        <v>0</v>
      </c>
      <c r="O1618" s="105">
        <v>0</v>
      </c>
      <c r="P1618" s="105">
        <v>0</v>
      </c>
    </row>
    <row r="1619" spans="11:16" x14ac:dyDescent="0.25">
      <c r="K1619" s="105">
        <v>70089</v>
      </c>
      <c r="L1619" s="105" t="s">
        <v>1844</v>
      </c>
      <c r="M1619" s="105">
        <v>0</v>
      </c>
      <c r="N1619" s="105">
        <v>0</v>
      </c>
      <c r="O1619" s="105">
        <v>0</v>
      </c>
      <c r="P1619" s="105">
        <v>0</v>
      </c>
    </row>
    <row r="1620" spans="11:16" x14ac:dyDescent="0.25">
      <c r="K1620" s="105">
        <v>70130</v>
      </c>
      <c r="L1620" s="105" t="s">
        <v>1845</v>
      </c>
      <c r="M1620" s="105">
        <v>0</v>
      </c>
      <c r="N1620" s="105">
        <v>0</v>
      </c>
      <c r="O1620" s="105">
        <v>0</v>
      </c>
      <c r="P1620" s="105">
        <v>0</v>
      </c>
    </row>
    <row r="1621" spans="11:16" x14ac:dyDescent="0.25">
      <c r="K1621" s="105">
        <v>70142</v>
      </c>
      <c r="L1621" s="105" t="s">
        <v>1846</v>
      </c>
      <c r="M1621" s="105">
        <v>0</v>
      </c>
      <c r="N1621" s="105">
        <v>0</v>
      </c>
      <c r="O1621" s="105">
        <v>0</v>
      </c>
      <c r="P1621" s="105">
        <v>0</v>
      </c>
    </row>
    <row r="1622" spans="11:16" x14ac:dyDescent="0.25">
      <c r="K1622" s="105">
        <v>70180</v>
      </c>
      <c r="L1622" s="105" t="s">
        <v>1847</v>
      </c>
      <c r="M1622" s="105">
        <v>0</v>
      </c>
      <c r="N1622" s="105">
        <v>0</v>
      </c>
      <c r="O1622" s="105">
        <v>0</v>
      </c>
      <c r="P1622" s="105">
        <v>0</v>
      </c>
    </row>
    <row r="1623" spans="11:16" x14ac:dyDescent="0.25">
      <c r="K1623" s="105">
        <v>70181</v>
      </c>
      <c r="L1623" s="105" t="s">
        <v>1848</v>
      </c>
      <c r="M1623" s="105">
        <v>0</v>
      </c>
      <c r="N1623" s="105">
        <v>0</v>
      </c>
      <c r="O1623" s="105">
        <v>0</v>
      </c>
      <c r="P1623" s="105">
        <v>0</v>
      </c>
    </row>
    <row r="1624" spans="11:16" x14ac:dyDescent="0.25">
      <c r="K1624" s="105">
        <v>70185</v>
      </c>
      <c r="L1624" s="105" t="s">
        <v>1849</v>
      </c>
      <c r="M1624" s="105">
        <v>0</v>
      </c>
      <c r="N1624" s="105">
        <v>0</v>
      </c>
      <c r="O1624" s="105">
        <v>0</v>
      </c>
      <c r="P1624" s="105">
        <v>0</v>
      </c>
    </row>
    <row r="1625" spans="11:16" x14ac:dyDescent="0.25">
      <c r="K1625" s="105">
        <v>70209</v>
      </c>
      <c r="L1625" s="105" t="s">
        <v>1850</v>
      </c>
      <c r="M1625" s="105">
        <v>0</v>
      </c>
      <c r="N1625" s="105">
        <v>0</v>
      </c>
      <c r="O1625" s="105">
        <v>0</v>
      </c>
      <c r="P1625" s="105">
        <v>0</v>
      </c>
    </row>
    <row r="1626" spans="11:16" x14ac:dyDescent="0.25">
      <c r="K1626" s="105">
        <v>70242</v>
      </c>
      <c r="L1626" s="105" t="s">
        <v>1851</v>
      </c>
      <c r="M1626" s="105">
        <v>0</v>
      </c>
      <c r="N1626" s="105">
        <v>0</v>
      </c>
      <c r="O1626" s="105">
        <v>0</v>
      </c>
      <c r="P1626" s="105">
        <v>0</v>
      </c>
    </row>
    <row r="1627" spans="11:16" x14ac:dyDescent="0.25">
      <c r="K1627" s="105">
        <v>70243</v>
      </c>
      <c r="L1627" s="105" t="s">
        <v>1852</v>
      </c>
      <c r="M1627" s="105">
        <v>0</v>
      </c>
      <c r="N1627" s="105">
        <v>0</v>
      </c>
      <c r="O1627" s="105">
        <v>0</v>
      </c>
      <c r="P1627" s="105">
        <v>0</v>
      </c>
    </row>
    <row r="1628" spans="11:16" x14ac:dyDescent="0.25">
      <c r="K1628" s="105">
        <v>70244</v>
      </c>
      <c r="L1628" s="105" t="s">
        <v>1853</v>
      </c>
      <c r="M1628" s="105">
        <v>0</v>
      </c>
      <c r="N1628" s="105">
        <v>0</v>
      </c>
      <c r="O1628" s="105">
        <v>0</v>
      </c>
      <c r="P1628" s="105">
        <v>0</v>
      </c>
    </row>
    <row r="1629" spans="11:16" x14ac:dyDescent="0.25">
      <c r="K1629" s="105">
        <v>70251</v>
      </c>
      <c r="L1629" s="105" t="s">
        <v>1854</v>
      </c>
      <c r="M1629" s="105">
        <v>0</v>
      </c>
      <c r="N1629" s="105">
        <v>0</v>
      </c>
      <c r="O1629" s="105">
        <v>0</v>
      </c>
      <c r="P1629" s="105">
        <v>0</v>
      </c>
    </row>
    <row r="1630" spans="11:16" x14ac:dyDescent="0.25">
      <c r="K1630" s="105">
        <v>70252</v>
      </c>
      <c r="L1630" s="105" t="s">
        <v>1855</v>
      </c>
      <c r="M1630" s="105">
        <v>0</v>
      </c>
      <c r="N1630" s="105">
        <v>0</v>
      </c>
      <c r="O1630" s="105">
        <v>0</v>
      </c>
      <c r="P1630" s="105">
        <v>0</v>
      </c>
    </row>
    <row r="1631" spans="11:16" x14ac:dyDescent="0.25">
      <c r="K1631" s="105">
        <v>70257</v>
      </c>
      <c r="L1631" s="105" t="s">
        <v>1856</v>
      </c>
      <c r="M1631" s="105">
        <v>0</v>
      </c>
      <c r="N1631" s="105">
        <v>0</v>
      </c>
      <c r="O1631" s="105">
        <v>0</v>
      </c>
      <c r="P1631" s="105">
        <v>0</v>
      </c>
    </row>
    <row r="1632" spans="11:16" x14ac:dyDescent="0.25">
      <c r="K1632" s="105">
        <v>70258</v>
      </c>
      <c r="L1632" s="105" t="s">
        <v>1857</v>
      </c>
      <c r="M1632" s="105">
        <v>0</v>
      </c>
      <c r="N1632" s="105">
        <v>0</v>
      </c>
      <c r="O1632" s="105">
        <v>0</v>
      </c>
      <c r="P1632" s="105">
        <v>0</v>
      </c>
    </row>
    <row r="1633" spans="11:16" x14ac:dyDescent="0.25">
      <c r="K1633" s="105">
        <v>7021</v>
      </c>
      <c r="L1633" s="105" t="s">
        <v>1858</v>
      </c>
      <c r="M1633" s="105">
        <v>0</v>
      </c>
      <c r="N1633" s="105">
        <v>0</v>
      </c>
      <c r="O1633" s="105">
        <v>0</v>
      </c>
      <c r="P1633" s="105">
        <v>0</v>
      </c>
    </row>
    <row r="1634" spans="11:16" x14ac:dyDescent="0.25">
      <c r="K1634" s="105">
        <v>7038</v>
      </c>
      <c r="L1634" s="105" t="s">
        <v>1859</v>
      </c>
      <c r="M1634" s="105">
        <v>0</v>
      </c>
      <c r="N1634" s="105">
        <v>0</v>
      </c>
      <c r="O1634" s="105">
        <v>0</v>
      </c>
      <c r="P1634" s="105">
        <v>0</v>
      </c>
    </row>
    <row r="1635" spans="11:16" x14ac:dyDescent="0.25">
      <c r="K1635" s="105">
        <v>10601</v>
      </c>
      <c r="L1635" s="105" t="s">
        <v>1860</v>
      </c>
      <c r="M1635" s="105">
        <v>0</v>
      </c>
      <c r="N1635" s="105">
        <v>0</v>
      </c>
      <c r="O1635" s="105">
        <v>0</v>
      </c>
      <c r="P1635" s="105">
        <v>0</v>
      </c>
    </row>
    <row r="1636" spans="11:16" x14ac:dyDescent="0.25">
      <c r="K1636" s="105">
        <v>10602</v>
      </c>
      <c r="L1636" s="105" t="s">
        <v>1861</v>
      </c>
      <c r="M1636" s="105">
        <v>0</v>
      </c>
      <c r="N1636" s="105">
        <v>0</v>
      </c>
      <c r="O1636" s="105">
        <v>0</v>
      </c>
      <c r="P1636" s="105">
        <v>0</v>
      </c>
    </row>
    <row r="1637" spans="11:16" x14ac:dyDescent="0.25">
      <c r="K1637" s="105">
        <v>10603</v>
      </c>
      <c r="L1637" s="105" t="s">
        <v>1862</v>
      </c>
      <c r="M1637" s="105">
        <v>0</v>
      </c>
      <c r="N1637" s="105">
        <v>0</v>
      </c>
      <c r="O1637" s="105">
        <v>0</v>
      </c>
      <c r="P1637" s="105">
        <v>0</v>
      </c>
    </row>
    <row r="1638" spans="11:16" x14ac:dyDescent="0.25">
      <c r="K1638" s="105">
        <v>10604</v>
      </c>
      <c r="L1638" s="105" t="s">
        <v>1863</v>
      </c>
      <c r="M1638" s="105">
        <v>0</v>
      </c>
      <c r="N1638" s="105">
        <v>0</v>
      </c>
      <c r="O1638" s="105">
        <v>0</v>
      </c>
      <c r="P1638" s="105">
        <v>0</v>
      </c>
    </row>
    <row r="1639" spans="11:16" x14ac:dyDescent="0.25">
      <c r="K1639" s="105">
        <v>27253</v>
      </c>
      <c r="L1639" s="105" t="s">
        <v>1864</v>
      </c>
      <c r="M1639" s="105">
        <v>0</v>
      </c>
      <c r="N1639" s="105">
        <v>0</v>
      </c>
      <c r="O1639" s="105">
        <v>0</v>
      </c>
      <c r="P1639" s="105">
        <v>0</v>
      </c>
    </row>
    <row r="1640" spans="11:16" x14ac:dyDescent="0.25">
      <c r="K1640" s="105">
        <v>16133</v>
      </c>
      <c r="L1640" s="105" t="s">
        <v>1865</v>
      </c>
      <c r="M1640" s="105">
        <v>0</v>
      </c>
      <c r="N1640" s="105">
        <v>0</v>
      </c>
      <c r="O1640" s="105">
        <v>0</v>
      </c>
      <c r="P1640" s="105">
        <v>0</v>
      </c>
    </row>
    <row r="1641" spans="11:16" x14ac:dyDescent="0.25">
      <c r="K1641" s="105">
        <v>161341</v>
      </c>
      <c r="L1641" s="105" t="s">
        <v>1866</v>
      </c>
      <c r="M1641" s="105">
        <v>0</v>
      </c>
      <c r="N1641" s="105">
        <v>0</v>
      </c>
      <c r="O1641" s="105">
        <v>0</v>
      </c>
      <c r="P1641" s="105">
        <v>0</v>
      </c>
    </row>
    <row r="1642" spans="11:16" x14ac:dyDescent="0.25">
      <c r="K1642" s="105">
        <v>42157</v>
      </c>
      <c r="L1642" s="105" t="s">
        <v>1867</v>
      </c>
      <c r="M1642" s="105">
        <v>0</v>
      </c>
      <c r="N1642" s="105">
        <v>0</v>
      </c>
      <c r="O1642" s="105">
        <v>0</v>
      </c>
      <c r="P1642" s="105">
        <v>0</v>
      </c>
    </row>
    <row r="1643" spans="11:16" x14ac:dyDescent="0.25">
      <c r="K1643" s="105">
        <v>421571</v>
      </c>
      <c r="L1643" s="105" t="s">
        <v>1868</v>
      </c>
      <c r="M1643" s="105">
        <v>0</v>
      </c>
      <c r="N1643" s="105">
        <v>0</v>
      </c>
      <c r="O1643" s="105">
        <v>0</v>
      </c>
      <c r="P1643" s="105">
        <v>0</v>
      </c>
    </row>
    <row r="1644" spans="11:16" x14ac:dyDescent="0.25">
      <c r="K1644" s="105">
        <v>16152</v>
      </c>
      <c r="L1644" s="105" t="s">
        <v>1869</v>
      </c>
      <c r="M1644" s="105">
        <v>0</v>
      </c>
      <c r="N1644" s="105">
        <v>0</v>
      </c>
      <c r="O1644" s="105">
        <v>0</v>
      </c>
      <c r="P1644" s="105">
        <v>0</v>
      </c>
    </row>
    <row r="1645" spans="11:16" x14ac:dyDescent="0.25">
      <c r="K1645" s="105">
        <v>16153</v>
      </c>
      <c r="L1645" s="105" t="s">
        <v>1870</v>
      </c>
      <c r="M1645" s="105">
        <v>0</v>
      </c>
      <c r="N1645" s="105">
        <v>0</v>
      </c>
      <c r="O1645" s="105">
        <v>0</v>
      </c>
      <c r="P1645" s="105">
        <v>0</v>
      </c>
    </row>
    <row r="1646" spans="11:16" x14ac:dyDescent="0.25">
      <c r="K1646" s="105">
        <v>161541</v>
      </c>
      <c r="L1646" s="105" t="s">
        <v>1871</v>
      </c>
      <c r="M1646" s="105">
        <v>0</v>
      </c>
      <c r="N1646" s="105">
        <v>0</v>
      </c>
      <c r="O1646" s="105">
        <v>0</v>
      </c>
      <c r="P1646" s="105">
        <v>0</v>
      </c>
    </row>
    <row r="1647" spans="11:16" x14ac:dyDescent="0.25">
      <c r="K1647" s="105">
        <v>42158</v>
      </c>
      <c r="L1647" s="105" t="s">
        <v>1872</v>
      </c>
      <c r="M1647" s="105">
        <v>0</v>
      </c>
      <c r="N1647" s="105">
        <v>0</v>
      </c>
      <c r="O1647" s="105">
        <v>0</v>
      </c>
      <c r="P1647" s="105">
        <v>0</v>
      </c>
    </row>
    <row r="1648" spans="11:16" x14ac:dyDescent="0.25">
      <c r="K1648" s="105">
        <v>421581</v>
      </c>
      <c r="L1648" s="105" t="s">
        <v>1873</v>
      </c>
      <c r="M1648" s="105">
        <v>0</v>
      </c>
      <c r="N1648" s="105">
        <v>0</v>
      </c>
      <c r="O1648" s="105">
        <v>0</v>
      </c>
      <c r="P1648" s="105">
        <v>0</v>
      </c>
    </row>
    <row r="1649" spans="11:16" x14ac:dyDescent="0.25">
      <c r="K1649" s="105">
        <v>16172</v>
      </c>
      <c r="L1649" s="105" t="s">
        <v>1874</v>
      </c>
      <c r="M1649" s="105">
        <v>0</v>
      </c>
      <c r="N1649" s="105">
        <v>0</v>
      </c>
      <c r="O1649" s="105">
        <v>0</v>
      </c>
      <c r="P1649" s="105">
        <v>0</v>
      </c>
    </row>
    <row r="1650" spans="11:16" x14ac:dyDescent="0.25">
      <c r="K1650" s="105">
        <v>16173</v>
      </c>
      <c r="L1650" s="105" t="s">
        <v>1875</v>
      </c>
      <c r="M1650" s="105">
        <v>0</v>
      </c>
      <c r="N1650" s="105">
        <v>0</v>
      </c>
      <c r="O1650" s="105">
        <v>0</v>
      </c>
      <c r="P1650" s="105">
        <v>0</v>
      </c>
    </row>
    <row r="1651" spans="11:16" x14ac:dyDescent="0.25">
      <c r="K1651" s="105">
        <v>161741</v>
      </c>
      <c r="L1651" s="105" t="s">
        <v>1876</v>
      </c>
      <c r="M1651" s="105">
        <v>0</v>
      </c>
      <c r="N1651" s="105">
        <v>0</v>
      </c>
      <c r="O1651" s="105">
        <v>0</v>
      </c>
      <c r="P1651" s="105">
        <v>0</v>
      </c>
    </row>
    <row r="1652" spans="11:16" x14ac:dyDescent="0.25">
      <c r="K1652" s="105">
        <v>16183</v>
      </c>
      <c r="L1652" s="105" t="s">
        <v>1877</v>
      </c>
      <c r="M1652" s="105">
        <v>0</v>
      </c>
      <c r="N1652" s="105">
        <v>0</v>
      </c>
      <c r="O1652" s="105">
        <v>0</v>
      </c>
      <c r="P1652" s="105">
        <v>0</v>
      </c>
    </row>
    <row r="1653" spans="11:16" x14ac:dyDescent="0.25">
      <c r="K1653" s="105">
        <v>42159</v>
      </c>
      <c r="L1653" s="105" t="s">
        <v>1878</v>
      </c>
      <c r="M1653" s="105">
        <v>0</v>
      </c>
      <c r="N1653" s="105">
        <v>0</v>
      </c>
      <c r="O1653" s="105">
        <v>0</v>
      </c>
      <c r="P1653" s="105">
        <v>0</v>
      </c>
    </row>
    <row r="1654" spans="11:16" x14ac:dyDescent="0.25">
      <c r="K1654" s="105">
        <v>421591</v>
      </c>
      <c r="L1654" s="105" t="s">
        <v>1879</v>
      </c>
      <c r="M1654" s="105">
        <v>0</v>
      </c>
      <c r="N1654" s="105">
        <v>0</v>
      </c>
      <c r="O1654" s="105">
        <v>0</v>
      </c>
      <c r="P1654" s="105">
        <v>0</v>
      </c>
    </row>
    <row r="1655" spans="11:16" x14ac:dyDescent="0.25">
      <c r="K1655" s="105">
        <v>10701</v>
      </c>
      <c r="L1655" s="105" t="s">
        <v>1880</v>
      </c>
      <c r="M1655" s="105">
        <v>0</v>
      </c>
      <c r="N1655" s="105">
        <v>0</v>
      </c>
      <c r="O1655" s="105">
        <v>0</v>
      </c>
      <c r="P1655" s="105">
        <v>0</v>
      </c>
    </row>
    <row r="1656" spans="11:16" x14ac:dyDescent="0.25">
      <c r="K1656" s="105">
        <v>10702</v>
      </c>
      <c r="L1656" s="105" t="s">
        <v>1881</v>
      </c>
      <c r="M1656" s="105">
        <v>0</v>
      </c>
      <c r="N1656" s="105">
        <v>0</v>
      </c>
      <c r="O1656" s="105">
        <v>0</v>
      </c>
      <c r="P1656" s="105">
        <v>0</v>
      </c>
    </row>
    <row r="1657" spans="11:16" x14ac:dyDescent="0.25">
      <c r="K1657" s="105">
        <v>10703</v>
      </c>
      <c r="L1657" s="105" t="s">
        <v>1882</v>
      </c>
      <c r="M1657" s="105">
        <v>0</v>
      </c>
      <c r="N1657" s="105">
        <v>0</v>
      </c>
      <c r="O1657" s="105">
        <v>0</v>
      </c>
      <c r="P1657" s="105">
        <v>0</v>
      </c>
    </row>
    <row r="1658" spans="11:16" x14ac:dyDescent="0.25">
      <c r="K1658" s="105">
        <v>10704</v>
      </c>
      <c r="L1658" s="105" t="s">
        <v>1883</v>
      </c>
      <c r="M1658" s="105">
        <v>0</v>
      </c>
      <c r="N1658" s="105">
        <v>0</v>
      </c>
      <c r="O1658" s="105">
        <v>0</v>
      </c>
      <c r="P1658" s="105">
        <v>0</v>
      </c>
    </row>
    <row r="1659" spans="11:16" x14ac:dyDescent="0.25">
      <c r="K1659" s="105">
        <v>6011</v>
      </c>
      <c r="L1659" s="105" t="s">
        <v>1884</v>
      </c>
      <c r="M1659" s="105">
        <v>0</v>
      </c>
      <c r="N1659" s="105">
        <v>0</v>
      </c>
      <c r="O1659" s="105">
        <v>0</v>
      </c>
      <c r="P1659" s="105">
        <v>0</v>
      </c>
    </row>
    <row r="1660" spans="11:16" x14ac:dyDescent="0.25">
      <c r="K1660" s="105">
        <v>6012</v>
      </c>
      <c r="L1660" s="105" t="s">
        <v>1885</v>
      </c>
      <c r="M1660" s="105">
        <v>0</v>
      </c>
      <c r="N1660" s="105">
        <v>0</v>
      </c>
      <c r="O1660" s="105">
        <v>0</v>
      </c>
      <c r="P1660" s="105">
        <v>0</v>
      </c>
    </row>
    <row r="1661" spans="11:16" x14ac:dyDescent="0.25">
      <c r="K1661" s="105">
        <v>6013</v>
      </c>
      <c r="L1661" s="105" t="s">
        <v>1886</v>
      </c>
      <c r="M1661" s="105">
        <v>0</v>
      </c>
      <c r="N1661" s="105">
        <v>0</v>
      </c>
      <c r="O1661" s="105">
        <v>0</v>
      </c>
      <c r="P1661" s="105">
        <v>0</v>
      </c>
    </row>
    <row r="1662" spans="11:16" x14ac:dyDescent="0.25">
      <c r="K1662" s="105">
        <v>6014</v>
      </c>
      <c r="L1662" s="105" t="s">
        <v>1887</v>
      </c>
      <c r="M1662" s="105">
        <v>0</v>
      </c>
      <c r="N1662" s="105">
        <v>0</v>
      </c>
      <c r="O1662" s="105">
        <v>0</v>
      </c>
      <c r="P1662" s="105">
        <v>0</v>
      </c>
    </row>
    <row r="1663" spans="11:16" x14ac:dyDescent="0.25">
      <c r="K1663" s="105">
        <v>5421</v>
      </c>
      <c r="L1663" s="105" t="s">
        <v>1888</v>
      </c>
      <c r="M1663" s="105">
        <v>0</v>
      </c>
      <c r="N1663" s="105">
        <v>0</v>
      </c>
      <c r="O1663" s="105">
        <v>0</v>
      </c>
      <c r="P1663" s="105">
        <v>0</v>
      </c>
    </row>
    <row r="1664" spans="11:16" x14ac:dyDescent="0.25">
      <c r="K1664" s="105">
        <v>5422</v>
      </c>
      <c r="L1664" s="105" t="s">
        <v>1889</v>
      </c>
      <c r="M1664" s="105">
        <v>0</v>
      </c>
      <c r="N1664" s="105">
        <v>0</v>
      </c>
      <c r="O1664" s="105">
        <v>0</v>
      </c>
      <c r="P1664" s="105">
        <v>0</v>
      </c>
    </row>
    <row r="1665" spans="11:16" x14ac:dyDescent="0.25">
      <c r="K1665" s="105">
        <v>5423</v>
      </c>
      <c r="L1665" s="105" t="s">
        <v>1890</v>
      </c>
      <c r="M1665" s="105">
        <v>0</v>
      </c>
      <c r="N1665" s="105">
        <v>0</v>
      </c>
      <c r="O1665" s="105">
        <v>0</v>
      </c>
      <c r="P1665" s="105">
        <v>0</v>
      </c>
    </row>
    <row r="1666" spans="11:16" x14ac:dyDescent="0.25">
      <c r="K1666" s="105">
        <v>4011</v>
      </c>
      <c r="L1666" s="105" t="s">
        <v>1891</v>
      </c>
      <c r="M1666" s="105">
        <v>0</v>
      </c>
      <c r="N1666" s="105">
        <v>0</v>
      </c>
      <c r="O1666" s="105">
        <v>0</v>
      </c>
      <c r="P1666" s="105">
        <v>0</v>
      </c>
    </row>
    <row r="1667" spans="11:16" x14ac:dyDescent="0.25">
      <c r="K1667" s="105">
        <v>5021</v>
      </c>
      <c r="L1667" s="105" t="s">
        <v>1892</v>
      </c>
      <c r="M1667" s="105">
        <v>0</v>
      </c>
      <c r="N1667" s="105">
        <v>0</v>
      </c>
      <c r="O1667" s="105">
        <v>0</v>
      </c>
      <c r="P1667" s="105">
        <v>0</v>
      </c>
    </row>
    <row r="1668" spans="11:16" x14ac:dyDescent="0.25">
      <c r="K1668" s="105">
        <v>6021</v>
      </c>
      <c r="L1668" s="105" t="s">
        <v>1893</v>
      </c>
      <c r="M1668" s="105">
        <v>0</v>
      </c>
      <c r="N1668" s="105">
        <v>0</v>
      </c>
      <c r="O1668" s="105">
        <v>0</v>
      </c>
      <c r="P1668" s="105">
        <v>0</v>
      </c>
    </row>
    <row r="1669" spans="11:16" x14ac:dyDescent="0.25">
      <c r="K1669" s="105">
        <v>4012</v>
      </c>
      <c r="L1669" s="105" t="s">
        <v>1894</v>
      </c>
      <c r="M1669" s="105">
        <v>0</v>
      </c>
      <c r="N1669" s="105">
        <v>0</v>
      </c>
      <c r="O1669" s="105">
        <v>0</v>
      </c>
      <c r="P1669" s="105">
        <v>0</v>
      </c>
    </row>
    <row r="1670" spans="11:16" x14ac:dyDescent="0.25">
      <c r="K1670" s="105" t="s">
        <v>1895</v>
      </c>
      <c r="L1670" s="105" t="s">
        <v>1896</v>
      </c>
      <c r="M1670" s="105">
        <v>0</v>
      </c>
      <c r="N1670" s="105">
        <v>0</v>
      </c>
      <c r="O1670" s="105">
        <v>0</v>
      </c>
      <c r="P1670" s="105">
        <v>0</v>
      </c>
    </row>
    <row r="1671" spans="11:16" x14ac:dyDescent="0.25">
      <c r="K1671" s="105">
        <v>4032</v>
      </c>
      <c r="L1671" s="105" t="s">
        <v>1897</v>
      </c>
      <c r="M1671" s="105">
        <v>0</v>
      </c>
      <c r="N1671" s="105">
        <v>0</v>
      </c>
      <c r="O1671" s="105">
        <v>0</v>
      </c>
      <c r="P1671" s="105">
        <v>0</v>
      </c>
    </row>
    <row r="1672" spans="11:16" x14ac:dyDescent="0.25">
      <c r="K1672" s="105">
        <v>5022</v>
      </c>
      <c r="L1672" s="105" t="s">
        <v>1898</v>
      </c>
      <c r="M1672" s="105">
        <v>0</v>
      </c>
      <c r="N1672" s="105">
        <v>0</v>
      </c>
      <c r="O1672" s="105">
        <v>0</v>
      </c>
      <c r="P1672" s="105">
        <v>0</v>
      </c>
    </row>
    <row r="1673" spans="11:16" x14ac:dyDescent="0.25">
      <c r="K1673" s="105">
        <v>6022</v>
      </c>
      <c r="L1673" s="105" t="s">
        <v>1899</v>
      </c>
      <c r="M1673" s="105">
        <v>0</v>
      </c>
      <c r="N1673" s="105">
        <v>0</v>
      </c>
      <c r="O1673" s="105">
        <v>0</v>
      </c>
      <c r="P1673" s="105">
        <v>0</v>
      </c>
    </row>
    <row r="1674" spans="11:16" x14ac:dyDescent="0.25">
      <c r="K1674" s="105">
        <v>4013</v>
      </c>
      <c r="L1674" s="105" t="s">
        <v>1900</v>
      </c>
      <c r="M1674" s="105">
        <v>0</v>
      </c>
      <c r="N1674" s="105">
        <v>0</v>
      </c>
      <c r="O1674" s="105">
        <v>0</v>
      </c>
      <c r="P1674" s="105">
        <v>0</v>
      </c>
    </row>
    <row r="1675" spans="11:16" x14ac:dyDescent="0.25">
      <c r="K1675" s="105" t="s">
        <v>1901</v>
      </c>
      <c r="L1675" s="105" t="s">
        <v>1902</v>
      </c>
      <c r="M1675" s="105">
        <v>0</v>
      </c>
      <c r="N1675" s="105">
        <v>0</v>
      </c>
      <c r="O1675" s="105">
        <v>0</v>
      </c>
      <c r="P1675" s="105">
        <v>0</v>
      </c>
    </row>
    <row r="1676" spans="11:16" x14ac:dyDescent="0.25">
      <c r="K1676" s="105">
        <v>5023</v>
      </c>
      <c r="L1676" s="105" t="s">
        <v>1903</v>
      </c>
      <c r="M1676" s="105">
        <v>0</v>
      </c>
      <c r="N1676" s="105">
        <v>0</v>
      </c>
      <c r="O1676" s="105">
        <v>0</v>
      </c>
      <c r="P1676" s="105">
        <v>0</v>
      </c>
    </row>
    <row r="1677" spans="11:16" x14ac:dyDescent="0.25">
      <c r="K1677" s="105">
        <v>6023</v>
      </c>
      <c r="L1677" s="105" t="s">
        <v>1904</v>
      </c>
      <c r="M1677" s="105">
        <v>0</v>
      </c>
      <c r="N1677" s="105">
        <v>0</v>
      </c>
      <c r="O1677" s="105">
        <v>0</v>
      </c>
      <c r="P1677" s="105">
        <v>0</v>
      </c>
    </row>
    <row r="1678" spans="11:16" x14ac:dyDescent="0.25">
      <c r="K1678" s="105">
        <v>4014</v>
      </c>
      <c r="L1678" s="105" t="s">
        <v>1905</v>
      </c>
      <c r="M1678" s="105">
        <v>0</v>
      </c>
      <c r="N1678" s="105">
        <v>0</v>
      </c>
      <c r="O1678" s="105">
        <v>0</v>
      </c>
      <c r="P1678" s="105">
        <v>0</v>
      </c>
    </row>
    <row r="1679" spans="11:16" x14ac:dyDescent="0.25">
      <c r="K1679" s="105" t="s">
        <v>1906</v>
      </c>
      <c r="L1679" s="105" t="s">
        <v>1907</v>
      </c>
      <c r="M1679" s="105">
        <v>0</v>
      </c>
      <c r="N1679" s="105">
        <v>0</v>
      </c>
      <c r="O1679" s="105">
        <v>0</v>
      </c>
      <c r="P1679" s="105">
        <v>0</v>
      </c>
    </row>
    <row r="1680" spans="11:16" x14ac:dyDescent="0.25">
      <c r="K1680" s="105">
        <v>5024</v>
      </c>
      <c r="L1680" s="105" t="s">
        <v>1908</v>
      </c>
      <c r="M1680" s="105">
        <v>0</v>
      </c>
      <c r="N1680" s="105">
        <v>0</v>
      </c>
      <c r="O1680" s="105">
        <v>0</v>
      </c>
      <c r="P1680" s="105">
        <v>0</v>
      </c>
    </row>
    <row r="1681" spans="11:16" x14ac:dyDescent="0.25">
      <c r="K1681" s="105">
        <v>6024</v>
      </c>
      <c r="L1681" s="105" t="s">
        <v>1909</v>
      </c>
      <c r="M1681" s="105">
        <v>0</v>
      </c>
      <c r="N1681" s="105">
        <v>0</v>
      </c>
      <c r="O1681" s="105">
        <v>0</v>
      </c>
      <c r="P1681" s="105">
        <v>0</v>
      </c>
    </row>
    <row r="1682" spans="11:16" x14ac:dyDescent="0.25">
      <c r="K1682" s="105">
        <v>1050501</v>
      </c>
      <c r="L1682" s="105" t="s">
        <v>1910</v>
      </c>
      <c r="M1682" s="105">
        <v>0</v>
      </c>
      <c r="N1682" s="105">
        <v>0</v>
      </c>
      <c r="O1682" s="105">
        <v>0</v>
      </c>
      <c r="P1682" s="105">
        <v>0</v>
      </c>
    </row>
    <row r="1683" spans="11:16" x14ac:dyDescent="0.25">
      <c r="K1683" s="105" t="s">
        <v>1911</v>
      </c>
      <c r="L1683" s="105" t="s">
        <v>1912</v>
      </c>
      <c r="M1683" s="105">
        <v>0</v>
      </c>
      <c r="N1683" s="105">
        <v>0</v>
      </c>
      <c r="O1683" s="105">
        <v>0</v>
      </c>
      <c r="P1683" s="105">
        <v>0</v>
      </c>
    </row>
    <row r="1684" spans="11:16" x14ac:dyDescent="0.25">
      <c r="K1684" s="105">
        <v>50001</v>
      </c>
      <c r="L1684" s="105" t="s">
        <v>1913</v>
      </c>
      <c r="M1684" s="105">
        <v>0</v>
      </c>
      <c r="N1684" s="105">
        <v>0</v>
      </c>
      <c r="O1684" s="105">
        <v>0</v>
      </c>
      <c r="P1684" s="105">
        <v>0</v>
      </c>
    </row>
    <row r="1685" spans="11:16" x14ac:dyDescent="0.25">
      <c r="K1685" s="105">
        <v>50021</v>
      </c>
      <c r="L1685" s="105" t="s">
        <v>1914</v>
      </c>
      <c r="M1685" s="105">
        <v>0</v>
      </c>
      <c r="N1685" s="105">
        <v>0</v>
      </c>
      <c r="O1685" s="105">
        <v>0</v>
      </c>
      <c r="P1685" s="105">
        <v>0</v>
      </c>
    </row>
    <row r="1686" spans="11:16" x14ac:dyDescent="0.25">
      <c r="K1686" s="105">
        <v>118401</v>
      </c>
      <c r="L1686" s="105" t="s">
        <v>1915</v>
      </c>
      <c r="M1686" s="105">
        <v>0</v>
      </c>
      <c r="N1686" s="105">
        <v>0</v>
      </c>
      <c r="O1686" s="105">
        <v>0</v>
      </c>
      <c r="P1686" s="105">
        <v>0</v>
      </c>
    </row>
    <row r="1687" spans="11:16" x14ac:dyDescent="0.25">
      <c r="K1687" s="105">
        <v>118701</v>
      </c>
      <c r="L1687" s="105" t="s">
        <v>1916</v>
      </c>
      <c r="M1687" s="105">
        <v>0</v>
      </c>
      <c r="N1687" s="105">
        <v>0</v>
      </c>
      <c r="O1687" s="105">
        <v>0</v>
      </c>
      <c r="P1687" s="105">
        <v>0</v>
      </c>
    </row>
    <row r="1688" spans="11:16" x14ac:dyDescent="0.25">
      <c r="K1688" s="105" t="s">
        <v>1917</v>
      </c>
      <c r="L1688" s="105" t="s">
        <v>1918</v>
      </c>
      <c r="M1688" s="105">
        <v>0</v>
      </c>
      <c r="N1688" s="105">
        <v>0</v>
      </c>
      <c r="O1688" s="105">
        <v>0</v>
      </c>
      <c r="P1688" s="105">
        <v>0</v>
      </c>
    </row>
    <row r="1689" spans="11:16" x14ac:dyDescent="0.25">
      <c r="K1689" s="105">
        <v>50022</v>
      </c>
      <c r="L1689" s="105" t="s">
        <v>1919</v>
      </c>
      <c r="M1689" s="105">
        <v>0</v>
      </c>
      <c r="N1689" s="105">
        <v>0</v>
      </c>
      <c r="O1689" s="105">
        <v>0</v>
      </c>
      <c r="P1689" s="105">
        <v>0</v>
      </c>
    </row>
    <row r="1690" spans="11:16" x14ac:dyDescent="0.25">
      <c r="K1690" s="105" t="s">
        <v>1920</v>
      </c>
      <c r="L1690" s="105" t="s">
        <v>1921</v>
      </c>
      <c r="M1690" s="105">
        <v>0</v>
      </c>
      <c r="N1690" s="105">
        <v>0</v>
      </c>
      <c r="O1690" s="105">
        <v>0</v>
      </c>
      <c r="P1690" s="105">
        <v>0</v>
      </c>
    </row>
    <row r="1691" spans="11:16" x14ac:dyDescent="0.25">
      <c r="K1691" s="105">
        <v>50003</v>
      </c>
      <c r="L1691" s="105" t="s">
        <v>1922</v>
      </c>
      <c r="M1691" s="105">
        <v>0</v>
      </c>
      <c r="N1691" s="105">
        <v>0</v>
      </c>
      <c r="O1691" s="105">
        <v>0</v>
      </c>
      <c r="P1691" s="105">
        <v>0</v>
      </c>
    </row>
    <row r="1692" spans="11:16" x14ac:dyDescent="0.25">
      <c r="K1692" s="105">
        <v>50008</v>
      </c>
      <c r="L1692" s="105" t="s">
        <v>1923</v>
      </c>
      <c r="M1692" s="105">
        <v>0</v>
      </c>
      <c r="N1692" s="105">
        <v>0</v>
      </c>
      <c r="O1692" s="105">
        <v>0</v>
      </c>
      <c r="P1692" s="105">
        <v>0</v>
      </c>
    </row>
    <row r="1693" spans="11:16" x14ac:dyDescent="0.25">
      <c r="K1693" s="105">
        <v>50013</v>
      </c>
      <c r="L1693" s="105" t="s">
        <v>1924</v>
      </c>
      <c r="M1693" s="105">
        <v>0</v>
      </c>
      <c r="N1693" s="105">
        <v>0</v>
      </c>
      <c r="O1693" s="105">
        <v>0</v>
      </c>
      <c r="P1693" s="105">
        <v>0</v>
      </c>
    </row>
    <row r="1694" spans="11:16" x14ac:dyDescent="0.25">
      <c r="K1694" s="105">
        <v>50033</v>
      </c>
      <c r="L1694" s="105" t="s">
        <v>1925</v>
      </c>
      <c r="M1694" s="105">
        <v>0</v>
      </c>
      <c r="N1694" s="105">
        <v>0</v>
      </c>
      <c r="O1694" s="105">
        <v>0</v>
      </c>
      <c r="P1694" s="105">
        <v>0</v>
      </c>
    </row>
    <row r="1695" spans="11:16" x14ac:dyDescent="0.25">
      <c r="K1695" s="105">
        <v>50004</v>
      </c>
      <c r="L1695" s="105" t="s">
        <v>1926</v>
      </c>
      <c r="M1695" s="105">
        <v>0</v>
      </c>
      <c r="N1695" s="105">
        <v>0</v>
      </c>
      <c r="O1695" s="105">
        <v>0</v>
      </c>
      <c r="P1695" s="105">
        <v>0</v>
      </c>
    </row>
    <row r="1696" spans="11:16" x14ac:dyDescent="0.25">
      <c r="K1696" s="105">
        <v>50014</v>
      </c>
      <c r="L1696" s="105" t="s">
        <v>1927</v>
      </c>
      <c r="M1696" s="105">
        <v>0</v>
      </c>
      <c r="N1696" s="105">
        <v>0</v>
      </c>
      <c r="O1696" s="105">
        <v>0</v>
      </c>
      <c r="P1696" s="105">
        <v>0</v>
      </c>
    </row>
    <row r="1697" spans="11:16" x14ac:dyDescent="0.25">
      <c r="K1697" s="105">
        <v>50034</v>
      </c>
      <c r="L1697" s="105" t="s">
        <v>1928</v>
      </c>
      <c r="M1697" s="105">
        <v>0</v>
      </c>
      <c r="N1697" s="105">
        <v>0</v>
      </c>
      <c r="O1697" s="105">
        <v>0</v>
      </c>
      <c r="P1697" s="105">
        <v>0</v>
      </c>
    </row>
    <row r="1698" spans="11:16" x14ac:dyDescent="0.25">
      <c r="K1698" s="105">
        <v>50005</v>
      </c>
      <c r="L1698" s="105" t="s">
        <v>1929</v>
      </c>
      <c r="M1698" s="105">
        <v>0</v>
      </c>
      <c r="N1698" s="105">
        <v>0</v>
      </c>
      <c r="O1698" s="105">
        <v>0</v>
      </c>
      <c r="P1698" s="105">
        <v>0</v>
      </c>
    </row>
    <row r="1699" spans="11:16" x14ac:dyDescent="0.25">
      <c r="K1699" s="105" t="s">
        <v>1930</v>
      </c>
      <c r="L1699" s="105" t="s">
        <v>1931</v>
      </c>
      <c r="M1699" s="105">
        <v>0</v>
      </c>
      <c r="N1699" s="105">
        <v>0</v>
      </c>
      <c r="O1699" s="105">
        <v>0</v>
      </c>
      <c r="P1699" s="105">
        <v>0</v>
      </c>
    </row>
    <row r="1700" spans="11:16" x14ac:dyDescent="0.25">
      <c r="K1700" s="105">
        <v>50015</v>
      </c>
      <c r="L1700" s="105" t="s">
        <v>1932</v>
      </c>
      <c r="M1700" s="105">
        <v>0</v>
      </c>
      <c r="N1700" s="105">
        <v>0</v>
      </c>
      <c r="O1700" s="105">
        <v>0</v>
      </c>
      <c r="P1700" s="105">
        <v>0</v>
      </c>
    </row>
    <row r="1701" spans="11:16" x14ac:dyDescent="0.25">
      <c r="K1701" s="105">
        <v>50035</v>
      </c>
      <c r="L1701" s="105" t="s">
        <v>1933</v>
      </c>
      <c r="M1701" s="105">
        <v>0</v>
      </c>
      <c r="N1701" s="105">
        <v>0</v>
      </c>
      <c r="O1701" s="105">
        <v>0</v>
      </c>
      <c r="P1701" s="105">
        <v>0</v>
      </c>
    </row>
    <row r="1702" spans="11:16" x14ac:dyDescent="0.25">
      <c r="K1702" s="105">
        <v>20010</v>
      </c>
      <c r="L1702" s="105" t="s">
        <v>1934</v>
      </c>
      <c r="M1702" s="105">
        <v>0</v>
      </c>
      <c r="N1702" s="105">
        <v>0</v>
      </c>
      <c r="O1702" s="105">
        <v>0</v>
      </c>
      <c r="P1702" s="105">
        <v>0</v>
      </c>
    </row>
    <row r="1703" spans="11:16" x14ac:dyDescent="0.25">
      <c r="K1703" s="105">
        <v>20080</v>
      </c>
      <c r="L1703" s="105" t="s">
        <v>1935</v>
      </c>
      <c r="M1703" s="105">
        <v>0</v>
      </c>
      <c r="N1703" s="105">
        <v>0</v>
      </c>
      <c r="O1703" s="105">
        <v>0</v>
      </c>
      <c r="P1703" s="105">
        <v>0</v>
      </c>
    </row>
    <row r="1704" spans="11:16" x14ac:dyDescent="0.25">
      <c r="K1704" s="105">
        <v>20150</v>
      </c>
      <c r="L1704" s="105" t="s">
        <v>1936</v>
      </c>
      <c r="M1704" s="105">
        <v>0</v>
      </c>
      <c r="N1704" s="105">
        <v>0</v>
      </c>
      <c r="O1704" s="105">
        <v>0</v>
      </c>
      <c r="P1704" s="105">
        <v>0</v>
      </c>
    </row>
    <row r="1705" spans="11:16" x14ac:dyDescent="0.25">
      <c r="K1705" s="105">
        <v>20180</v>
      </c>
      <c r="L1705" s="105" t="s">
        <v>1935</v>
      </c>
      <c r="M1705" s="105">
        <v>0</v>
      </c>
      <c r="N1705" s="105">
        <v>0</v>
      </c>
      <c r="O1705" s="105">
        <v>0</v>
      </c>
      <c r="P1705" s="105">
        <v>0</v>
      </c>
    </row>
    <row r="1706" spans="11:16" x14ac:dyDescent="0.25">
      <c r="K1706" s="105">
        <v>2048</v>
      </c>
      <c r="L1706" s="105" t="s">
        <v>1937</v>
      </c>
      <c r="M1706" s="105">
        <v>0</v>
      </c>
      <c r="N1706" s="105">
        <v>0</v>
      </c>
      <c r="O1706" s="105">
        <v>0</v>
      </c>
      <c r="P1706" s="105">
        <v>0</v>
      </c>
    </row>
    <row r="1707" spans="11:16" x14ac:dyDescent="0.25">
      <c r="K1707" s="105">
        <v>2080</v>
      </c>
      <c r="L1707" s="105" t="s">
        <v>1938</v>
      </c>
      <c r="M1707" s="105">
        <v>0</v>
      </c>
      <c r="N1707" s="105">
        <v>0</v>
      </c>
      <c r="O1707" s="105">
        <v>0</v>
      </c>
      <c r="P1707" s="105">
        <v>0</v>
      </c>
    </row>
    <row r="1708" spans="11:16" x14ac:dyDescent="0.25">
      <c r="K1708" s="105">
        <v>2124</v>
      </c>
      <c r="L1708" s="105" t="s">
        <v>1939</v>
      </c>
      <c r="M1708" s="105">
        <v>0</v>
      </c>
      <c r="N1708" s="105">
        <v>0</v>
      </c>
      <c r="O1708" s="105">
        <v>0</v>
      </c>
      <c r="P1708" s="105">
        <v>0</v>
      </c>
    </row>
    <row r="1709" spans="11:16" x14ac:dyDescent="0.25">
      <c r="K1709" s="105">
        <v>2148</v>
      </c>
      <c r="L1709" s="105" t="s">
        <v>1940</v>
      </c>
      <c r="M1709" s="105">
        <v>0</v>
      </c>
      <c r="N1709" s="105">
        <v>0</v>
      </c>
      <c r="O1709" s="105">
        <v>0</v>
      </c>
      <c r="P1709" s="105">
        <v>0</v>
      </c>
    </row>
    <row r="1710" spans="11:16" x14ac:dyDescent="0.25">
      <c r="K1710" s="105">
        <v>2180</v>
      </c>
      <c r="L1710" s="105" t="s">
        <v>1941</v>
      </c>
      <c r="M1710" s="105">
        <v>0</v>
      </c>
      <c r="N1710" s="105">
        <v>0</v>
      </c>
      <c r="O1710" s="105">
        <v>0</v>
      </c>
      <c r="P1710" s="105">
        <v>0</v>
      </c>
    </row>
    <row r="1711" spans="11:16" x14ac:dyDescent="0.25">
      <c r="K1711" s="105">
        <v>70003</v>
      </c>
      <c r="L1711" s="105" t="s">
        <v>1942</v>
      </c>
      <c r="M1711" s="105">
        <v>0</v>
      </c>
      <c r="N1711" s="105">
        <v>0</v>
      </c>
      <c r="O1711" s="105">
        <v>0</v>
      </c>
      <c r="P1711" s="105">
        <v>0</v>
      </c>
    </row>
    <row r="1712" spans="11:16" x14ac:dyDescent="0.25">
      <c r="K1712" s="105">
        <v>73047</v>
      </c>
      <c r="L1712" s="105" t="s">
        <v>1943</v>
      </c>
      <c r="M1712" s="105">
        <v>0</v>
      </c>
      <c r="N1712" s="105">
        <v>0</v>
      </c>
      <c r="O1712" s="105">
        <v>0</v>
      </c>
      <c r="P1712" s="105">
        <v>0</v>
      </c>
    </row>
    <row r="1713" spans="11:16" x14ac:dyDescent="0.25">
      <c r="K1713" s="105">
        <v>73054</v>
      </c>
      <c r="L1713" s="105" t="s">
        <v>1944</v>
      </c>
      <c r="M1713" s="105">
        <v>0</v>
      </c>
      <c r="N1713" s="105">
        <v>0</v>
      </c>
      <c r="O1713" s="105">
        <v>0</v>
      </c>
      <c r="P1713" s="105">
        <v>0</v>
      </c>
    </row>
    <row r="1714" spans="11:16" x14ac:dyDescent="0.25">
      <c r="K1714" s="105">
        <v>73078</v>
      </c>
      <c r="L1714" s="105" t="s">
        <v>1945</v>
      </c>
      <c r="M1714" s="105">
        <v>0</v>
      </c>
      <c r="N1714" s="105">
        <v>0</v>
      </c>
      <c r="O1714" s="105">
        <v>0</v>
      </c>
      <c r="P1714" s="105">
        <v>0</v>
      </c>
    </row>
    <row r="1715" spans="11:16" x14ac:dyDescent="0.25">
      <c r="K1715" s="105">
        <v>73122</v>
      </c>
      <c r="L1715" s="105" t="s">
        <v>1946</v>
      </c>
      <c r="M1715" s="105">
        <v>0</v>
      </c>
      <c r="N1715" s="105">
        <v>0</v>
      </c>
      <c r="O1715" s="105">
        <v>0</v>
      </c>
      <c r="P1715" s="105">
        <v>0</v>
      </c>
    </row>
    <row r="1716" spans="11:16" x14ac:dyDescent="0.25">
      <c r="K1716" s="105">
        <v>73191</v>
      </c>
      <c r="L1716" s="105" t="s">
        <v>1947</v>
      </c>
      <c r="M1716" s="105">
        <v>0</v>
      </c>
      <c r="N1716" s="105">
        <v>0</v>
      </c>
      <c r="O1716" s="105">
        <v>0</v>
      </c>
      <c r="P1716" s="105">
        <v>0</v>
      </c>
    </row>
    <row r="1717" spans="11:16" x14ac:dyDescent="0.25">
      <c r="K1717" s="105">
        <v>73238</v>
      </c>
      <c r="L1717" s="105" t="s">
        <v>1948</v>
      </c>
      <c r="M1717" s="105">
        <v>0</v>
      </c>
      <c r="N1717" s="105">
        <v>0</v>
      </c>
      <c r="O1717" s="105">
        <v>0</v>
      </c>
      <c r="P1717" s="105">
        <v>0</v>
      </c>
    </row>
    <row r="1718" spans="11:16" x14ac:dyDescent="0.25">
      <c r="K1718" s="105">
        <v>73252</v>
      </c>
      <c r="L1718" s="105" t="s">
        <v>1949</v>
      </c>
      <c r="M1718" s="105">
        <v>0</v>
      </c>
      <c r="N1718" s="105">
        <v>0</v>
      </c>
      <c r="O1718" s="105">
        <v>0</v>
      </c>
      <c r="P1718" s="105">
        <v>0</v>
      </c>
    </row>
    <row r="1719" spans="11:16" x14ac:dyDescent="0.25">
      <c r="K1719" s="105">
        <v>73269</v>
      </c>
      <c r="L1719" s="105" t="s">
        <v>1950</v>
      </c>
      <c r="M1719" s="105">
        <v>0</v>
      </c>
      <c r="N1719" s="105">
        <v>0</v>
      </c>
      <c r="O1719" s="105">
        <v>0</v>
      </c>
      <c r="P1719" s="105">
        <v>0</v>
      </c>
    </row>
    <row r="1720" spans="11:16" x14ac:dyDescent="0.25">
      <c r="K1720" s="105">
        <v>73270</v>
      </c>
      <c r="L1720" s="105" t="s">
        <v>1951</v>
      </c>
      <c r="M1720" s="105">
        <v>0</v>
      </c>
      <c r="N1720" s="105">
        <v>0</v>
      </c>
      <c r="O1720" s="105">
        <v>0</v>
      </c>
      <c r="P1720" s="105">
        <v>0</v>
      </c>
    </row>
    <row r="1721" spans="11:16" x14ac:dyDescent="0.25">
      <c r="K1721" s="105">
        <v>73276</v>
      </c>
      <c r="L1721" s="105" t="s">
        <v>1952</v>
      </c>
      <c r="M1721" s="105">
        <v>0</v>
      </c>
      <c r="N1721" s="105">
        <v>0</v>
      </c>
      <c r="O1721" s="105">
        <v>0</v>
      </c>
      <c r="P1721" s="105">
        <v>0</v>
      </c>
    </row>
    <row r="1722" spans="11:16" x14ac:dyDescent="0.25">
      <c r="K1722" s="105">
        <v>73290</v>
      </c>
      <c r="L1722" s="105" t="s">
        <v>1953</v>
      </c>
      <c r="M1722" s="105">
        <v>0</v>
      </c>
      <c r="N1722" s="105">
        <v>0</v>
      </c>
      <c r="O1722" s="105">
        <v>0</v>
      </c>
      <c r="P1722" s="105">
        <v>0</v>
      </c>
    </row>
    <row r="1723" spans="11:16" x14ac:dyDescent="0.25">
      <c r="K1723" s="105">
        <v>73306</v>
      </c>
      <c r="L1723" s="105" t="s">
        <v>1954</v>
      </c>
      <c r="M1723" s="105">
        <v>0</v>
      </c>
      <c r="N1723" s="105">
        <v>0</v>
      </c>
      <c r="O1723" s="105">
        <v>0</v>
      </c>
      <c r="P1723" s="105">
        <v>0</v>
      </c>
    </row>
    <row r="1724" spans="11:16" x14ac:dyDescent="0.25">
      <c r="K1724" s="105">
        <v>73320</v>
      </c>
      <c r="L1724" s="105" t="s">
        <v>1955</v>
      </c>
      <c r="M1724" s="105">
        <v>0</v>
      </c>
      <c r="N1724" s="105">
        <v>0</v>
      </c>
      <c r="O1724" s="105">
        <v>0</v>
      </c>
      <c r="P1724" s="105">
        <v>0</v>
      </c>
    </row>
    <row r="1725" spans="11:16" x14ac:dyDescent="0.25">
      <c r="K1725" s="105">
        <v>73344</v>
      </c>
      <c r="L1725" s="105" t="s">
        <v>1956</v>
      </c>
      <c r="M1725" s="105">
        <v>0</v>
      </c>
      <c r="N1725" s="105">
        <v>0</v>
      </c>
      <c r="O1725" s="105">
        <v>0</v>
      </c>
      <c r="P1725" s="105">
        <v>0</v>
      </c>
    </row>
    <row r="1726" spans="11:16" x14ac:dyDescent="0.25">
      <c r="K1726" s="105" t="s">
        <v>1957</v>
      </c>
      <c r="L1726" s="105" t="s">
        <v>1958</v>
      </c>
      <c r="M1726" s="105">
        <v>0</v>
      </c>
      <c r="N1726" s="105">
        <v>0</v>
      </c>
      <c r="O1726" s="105">
        <v>0</v>
      </c>
      <c r="P1726" s="105">
        <v>0</v>
      </c>
    </row>
    <row r="1727" spans="11:16" x14ac:dyDescent="0.25">
      <c r="K1727" s="105">
        <v>73351</v>
      </c>
      <c r="L1727" s="105" t="s">
        <v>1959</v>
      </c>
      <c r="M1727" s="105">
        <v>0</v>
      </c>
      <c r="N1727" s="105">
        <v>0</v>
      </c>
      <c r="O1727" s="105">
        <v>0</v>
      </c>
      <c r="P1727" s="105">
        <v>0</v>
      </c>
    </row>
    <row r="1728" spans="11:16" x14ac:dyDescent="0.25">
      <c r="K1728" s="105">
        <v>73368</v>
      </c>
      <c r="L1728" s="105" t="s">
        <v>1960</v>
      </c>
      <c r="M1728" s="105">
        <v>0</v>
      </c>
      <c r="N1728" s="105">
        <v>0</v>
      </c>
      <c r="O1728" s="105">
        <v>0</v>
      </c>
      <c r="P1728" s="105">
        <v>0</v>
      </c>
    </row>
    <row r="1729" spans="11:16" x14ac:dyDescent="0.25">
      <c r="K1729" s="105" t="s">
        <v>1961</v>
      </c>
      <c r="L1729" s="105" t="s">
        <v>1962</v>
      </c>
      <c r="M1729" s="105">
        <v>0</v>
      </c>
      <c r="N1729" s="105">
        <v>0</v>
      </c>
      <c r="O1729" s="105">
        <v>0</v>
      </c>
      <c r="P1729" s="105">
        <v>0</v>
      </c>
    </row>
    <row r="1730" spans="11:16" x14ac:dyDescent="0.25">
      <c r="K1730" s="105">
        <v>73375</v>
      </c>
      <c r="L1730" s="105" t="s">
        <v>1963</v>
      </c>
      <c r="M1730" s="105">
        <v>0</v>
      </c>
      <c r="N1730" s="105">
        <v>0</v>
      </c>
      <c r="O1730" s="105">
        <v>0</v>
      </c>
      <c r="P1730" s="105">
        <v>0</v>
      </c>
    </row>
    <row r="1731" spans="11:16" x14ac:dyDescent="0.25">
      <c r="K1731" s="105">
        <v>73382</v>
      </c>
      <c r="L1731" s="105" t="s">
        <v>1964</v>
      </c>
      <c r="M1731" s="105">
        <v>0</v>
      </c>
      <c r="N1731" s="105">
        <v>0</v>
      </c>
      <c r="O1731" s="105">
        <v>0</v>
      </c>
      <c r="P1731" s="105">
        <v>0</v>
      </c>
    </row>
    <row r="1732" spans="11:16" x14ac:dyDescent="0.25">
      <c r="K1732" s="105">
        <v>73405</v>
      </c>
      <c r="L1732" s="105" t="s">
        <v>1965</v>
      </c>
      <c r="M1732" s="105">
        <v>0</v>
      </c>
      <c r="N1732" s="105">
        <v>0</v>
      </c>
      <c r="O1732" s="105">
        <v>0</v>
      </c>
      <c r="P1732" s="105">
        <v>0</v>
      </c>
    </row>
    <row r="1733" spans="11:16" x14ac:dyDescent="0.25">
      <c r="K1733" s="105">
        <v>73412</v>
      </c>
      <c r="L1733" s="105" t="s">
        <v>1966</v>
      </c>
      <c r="M1733" s="105">
        <v>0</v>
      </c>
      <c r="N1733" s="105">
        <v>0</v>
      </c>
      <c r="O1733" s="105">
        <v>0</v>
      </c>
      <c r="P1733" s="105">
        <v>0</v>
      </c>
    </row>
    <row r="1734" spans="11:16" x14ac:dyDescent="0.25">
      <c r="K1734" s="105">
        <v>73415</v>
      </c>
      <c r="L1734" s="105" t="s">
        <v>1967</v>
      </c>
      <c r="M1734" s="105">
        <v>0</v>
      </c>
      <c r="N1734" s="105">
        <v>0</v>
      </c>
      <c r="O1734" s="105">
        <v>0</v>
      </c>
      <c r="P1734" s="105">
        <v>0</v>
      </c>
    </row>
    <row r="1735" spans="11:16" x14ac:dyDescent="0.25">
      <c r="K1735" s="105">
        <v>73467</v>
      </c>
      <c r="L1735" s="105" t="s">
        <v>1968</v>
      </c>
      <c r="M1735" s="105">
        <v>0</v>
      </c>
      <c r="N1735" s="105">
        <v>0</v>
      </c>
      <c r="O1735" s="105">
        <v>0</v>
      </c>
      <c r="P1735" s="105">
        <v>0</v>
      </c>
    </row>
    <row r="1736" spans="11:16" x14ac:dyDescent="0.25">
      <c r="K1736" s="105">
        <v>73474</v>
      </c>
      <c r="L1736" s="105" t="s">
        <v>1969</v>
      </c>
      <c r="M1736" s="105">
        <v>0</v>
      </c>
      <c r="N1736" s="105">
        <v>0</v>
      </c>
      <c r="O1736" s="105">
        <v>0</v>
      </c>
      <c r="P1736" s="105">
        <v>0</v>
      </c>
    </row>
    <row r="1737" spans="11:16" x14ac:dyDescent="0.25">
      <c r="K1737" s="105">
        <v>73481</v>
      </c>
      <c r="L1737" s="105" t="s">
        <v>1970</v>
      </c>
      <c r="M1737" s="105">
        <v>0</v>
      </c>
      <c r="N1737" s="105">
        <v>0</v>
      </c>
      <c r="O1737" s="105">
        <v>0</v>
      </c>
      <c r="P1737" s="105">
        <v>0</v>
      </c>
    </row>
    <row r="1738" spans="11:16" x14ac:dyDescent="0.25">
      <c r="K1738" s="105">
        <v>73498</v>
      </c>
      <c r="L1738" s="105" t="s">
        <v>1971</v>
      </c>
      <c r="M1738" s="105">
        <v>0</v>
      </c>
      <c r="N1738" s="105">
        <v>0</v>
      </c>
      <c r="O1738" s="105">
        <v>0</v>
      </c>
      <c r="P1738" s="105">
        <v>0</v>
      </c>
    </row>
    <row r="1739" spans="11:16" x14ac:dyDescent="0.25">
      <c r="K1739" s="105">
        <v>73504</v>
      </c>
      <c r="L1739" s="105" t="s">
        <v>1972</v>
      </c>
      <c r="M1739" s="105">
        <v>0</v>
      </c>
      <c r="N1739" s="105">
        <v>0</v>
      </c>
      <c r="O1739" s="105">
        <v>0</v>
      </c>
      <c r="P1739" s="105">
        <v>0</v>
      </c>
    </row>
    <row r="1740" spans="11:16" x14ac:dyDescent="0.25">
      <c r="K1740" s="105">
        <v>73528</v>
      </c>
      <c r="L1740" s="105" t="s">
        <v>1973</v>
      </c>
      <c r="M1740" s="105">
        <v>0</v>
      </c>
      <c r="N1740" s="105">
        <v>0</v>
      </c>
      <c r="O1740" s="105">
        <v>0</v>
      </c>
      <c r="P1740" s="105">
        <v>0</v>
      </c>
    </row>
    <row r="1741" spans="11:16" x14ac:dyDescent="0.25">
      <c r="K1741" s="105">
        <v>73535</v>
      </c>
      <c r="L1741" s="105" t="s">
        <v>1974</v>
      </c>
      <c r="M1741" s="105">
        <v>0</v>
      </c>
      <c r="N1741" s="105">
        <v>0</v>
      </c>
      <c r="O1741" s="105">
        <v>0</v>
      </c>
      <c r="P1741" s="105">
        <v>0</v>
      </c>
    </row>
    <row r="1742" spans="11:16" x14ac:dyDescent="0.25">
      <c r="K1742" s="105">
        <v>73542</v>
      </c>
      <c r="L1742" s="105" t="s">
        <v>1975</v>
      </c>
      <c r="M1742" s="105">
        <v>0</v>
      </c>
      <c r="N1742" s="105">
        <v>0</v>
      </c>
      <c r="O1742" s="105">
        <v>0</v>
      </c>
      <c r="P1742" s="105">
        <v>0</v>
      </c>
    </row>
    <row r="1743" spans="11:16" x14ac:dyDescent="0.25">
      <c r="K1743" s="105">
        <v>73559</v>
      </c>
      <c r="L1743" s="105" t="s">
        <v>1976</v>
      </c>
      <c r="M1743" s="105">
        <v>0</v>
      </c>
      <c r="N1743" s="105">
        <v>0</v>
      </c>
      <c r="O1743" s="105">
        <v>0</v>
      </c>
      <c r="P1743" s="105">
        <v>0</v>
      </c>
    </row>
    <row r="1744" spans="11:16" x14ac:dyDescent="0.25">
      <c r="K1744" s="105">
        <v>73566</v>
      </c>
      <c r="L1744" s="105" t="s">
        <v>1977</v>
      </c>
      <c r="M1744" s="105">
        <v>0</v>
      </c>
      <c r="N1744" s="105">
        <v>0</v>
      </c>
      <c r="O1744" s="105">
        <v>0</v>
      </c>
      <c r="P1744" s="105">
        <v>0</v>
      </c>
    </row>
    <row r="1745" spans="11:16" x14ac:dyDescent="0.25">
      <c r="K1745" s="105">
        <v>73573</v>
      </c>
      <c r="L1745" s="105" t="s">
        <v>1978</v>
      </c>
      <c r="M1745" s="105">
        <v>0</v>
      </c>
      <c r="N1745" s="105">
        <v>0</v>
      </c>
      <c r="O1745" s="105">
        <v>0</v>
      </c>
      <c r="P1745" s="105">
        <v>0</v>
      </c>
    </row>
    <row r="1746" spans="11:16" x14ac:dyDescent="0.25">
      <c r="K1746" s="105">
        <v>73580</v>
      </c>
      <c r="L1746" s="105" t="s">
        <v>1979</v>
      </c>
      <c r="M1746" s="105">
        <v>0</v>
      </c>
      <c r="N1746" s="105">
        <v>0</v>
      </c>
      <c r="O1746" s="105">
        <v>0</v>
      </c>
      <c r="P1746" s="105">
        <v>0</v>
      </c>
    </row>
    <row r="1747" spans="11:16" x14ac:dyDescent="0.25">
      <c r="K1747" s="105">
        <v>73597</v>
      </c>
      <c r="L1747" s="105" t="s">
        <v>1980</v>
      </c>
      <c r="M1747" s="105">
        <v>0</v>
      </c>
      <c r="N1747" s="105">
        <v>0</v>
      </c>
      <c r="O1747" s="105">
        <v>0</v>
      </c>
      <c r="P1747" s="105">
        <v>0</v>
      </c>
    </row>
    <row r="1748" spans="11:16" x14ac:dyDescent="0.25">
      <c r="K1748" s="105">
        <v>73603</v>
      </c>
      <c r="L1748" s="105" t="s">
        <v>1981</v>
      </c>
      <c r="M1748" s="105">
        <v>0</v>
      </c>
      <c r="N1748" s="105">
        <v>0</v>
      </c>
      <c r="O1748" s="105">
        <v>0</v>
      </c>
      <c r="P1748" s="105">
        <v>0</v>
      </c>
    </row>
    <row r="1749" spans="11:16" x14ac:dyDescent="0.25">
      <c r="K1749" s="105">
        <v>73610</v>
      </c>
      <c r="L1749" s="105" t="s">
        <v>1982</v>
      </c>
      <c r="M1749" s="105">
        <v>0</v>
      </c>
      <c r="N1749" s="105">
        <v>0</v>
      </c>
      <c r="O1749" s="105">
        <v>0</v>
      </c>
      <c r="P1749" s="105">
        <v>0</v>
      </c>
    </row>
    <row r="1750" spans="11:16" x14ac:dyDescent="0.25">
      <c r="K1750" s="105">
        <v>73627</v>
      </c>
      <c r="L1750" s="105" t="s">
        <v>1983</v>
      </c>
      <c r="M1750" s="105">
        <v>0</v>
      </c>
      <c r="N1750" s="105">
        <v>0</v>
      </c>
      <c r="O1750" s="105">
        <v>0</v>
      </c>
      <c r="P1750" s="105">
        <v>0</v>
      </c>
    </row>
    <row r="1751" spans="11:16" x14ac:dyDescent="0.25">
      <c r="K1751" s="105">
        <v>73702</v>
      </c>
      <c r="L1751" s="105" t="s">
        <v>1984</v>
      </c>
      <c r="M1751" s="105">
        <v>0</v>
      </c>
      <c r="N1751" s="105">
        <v>0</v>
      </c>
      <c r="O1751" s="105">
        <v>0</v>
      </c>
      <c r="P1751" s="105">
        <v>0</v>
      </c>
    </row>
    <row r="1752" spans="11:16" x14ac:dyDescent="0.25">
      <c r="K1752" s="105">
        <v>73719</v>
      </c>
      <c r="L1752" s="105" t="s">
        <v>1985</v>
      </c>
      <c r="M1752" s="105">
        <v>0</v>
      </c>
      <c r="N1752" s="105">
        <v>0</v>
      </c>
      <c r="O1752" s="105">
        <v>0</v>
      </c>
      <c r="P1752" s="105">
        <v>0</v>
      </c>
    </row>
    <row r="1753" spans="11:16" x14ac:dyDescent="0.25">
      <c r="K1753" s="105">
        <v>73771</v>
      </c>
      <c r="L1753" s="105" t="s">
        <v>1986</v>
      </c>
      <c r="M1753" s="105">
        <v>0</v>
      </c>
      <c r="N1753" s="105">
        <v>0</v>
      </c>
      <c r="O1753" s="105">
        <v>0</v>
      </c>
      <c r="P1753" s="105">
        <v>0</v>
      </c>
    </row>
    <row r="1754" spans="11:16" x14ac:dyDescent="0.25">
      <c r="K1754" s="105">
        <v>73837</v>
      </c>
      <c r="L1754" s="105" t="s">
        <v>1987</v>
      </c>
      <c r="M1754" s="105">
        <v>0</v>
      </c>
      <c r="N1754" s="105">
        <v>0</v>
      </c>
      <c r="O1754" s="105">
        <v>0</v>
      </c>
      <c r="P1754" s="105">
        <v>0</v>
      </c>
    </row>
    <row r="1755" spans="11:16" x14ac:dyDescent="0.25">
      <c r="K1755" s="105">
        <v>73863</v>
      </c>
      <c r="L1755" s="105" t="s">
        <v>1988</v>
      </c>
      <c r="M1755" s="105">
        <v>0</v>
      </c>
      <c r="N1755" s="105">
        <v>0</v>
      </c>
      <c r="O1755" s="105">
        <v>0</v>
      </c>
      <c r="P1755" s="105">
        <v>0</v>
      </c>
    </row>
    <row r="1756" spans="11:16" x14ac:dyDescent="0.25">
      <c r="K1756" s="105">
        <v>73870</v>
      </c>
      <c r="L1756" s="105" t="s">
        <v>1989</v>
      </c>
      <c r="M1756" s="105">
        <v>0</v>
      </c>
      <c r="N1756" s="105">
        <v>0</v>
      </c>
      <c r="O1756" s="105">
        <v>0</v>
      </c>
      <c r="P1756" s="105">
        <v>0</v>
      </c>
    </row>
    <row r="1757" spans="11:16" x14ac:dyDescent="0.25">
      <c r="K1757" s="105">
        <v>73887</v>
      </c>
      <c r="L1757" s="105" t="s">
        <v>1990</v>
      </c>
      <c r="M1757" s="105">
        <v>0</v>
      </c>
      <c r="N1757" s="105">
        <v>0</v>
      </c>
      <c r="O1757" s="105">
        <v>0</v>
      </c>
      <c r="P1757" s="105">
        <v>0</v>
      </c>
    </row>
    <row r="1758" spans="11:16" x14ac:dyDescent="0.25">
      <c r="K1758" s="105">
        <v>73894</v>
      </c>
      <c r="L1758" s="105" t="s">
        <v>1991</v>
      </c>
      <c r="M1758" s="105">
        <v>0</v>
      </c>
      <c r="N1758" s="105">
        <v>0</v>
      </c>
      <c r="O1758" s="105">
        <v>0</v>
      </c>
      <c r="P1758" s="105">
        <v>0</v>
      </c>
    </row>
    <row r="1759" spans="11:16" x14ac:dyDescent="0.25">
      <c r="K1759" s="105">
        <v>73917</v>
      </c>
      <c r="L1759" s="105" t="s">
        <v>1992</v>
      </c>
      <c r="M1759" s="105">
        <v>0</v>
      </c>
      <c r="N1759" s="105">
        <v>0</v>
      </c>
      <c r="O1759" s="105">
        <v>0</v>
      </c>
      <c r="P1759" s="105">
        <v>0</v>
      </c>
    </row>
    <row r="1760" spans="11:16" x14ac:dyDescent="0.25">
      <c r="K1760" s="105">
        <v>73924</v>
      </c>
      <c r="L1760" s="105" t="s">
        <v>1993</v>
      </c>
      <c r="M1760" s="105">
        <v>0</v>
      </c>
      <c r="N1760" s="105">
        <v>0</v>
      </c>
      <c r="O1760" s="105">
        <v>0</v>
      </c>
      <c r="P1760" s="105">
        <v>0</v>
      </c>
    </row>
    <row r="1761" spans="11:16" x14ac:dyDescent="0.25">
      <c r="K1761" s="105">
        <v>73928</v>
      </c>
      <c r="L1761" s="105" t="s">
        <v>1994</v>
      </c>
      <c r="M1761" s="105">
        <v>0</v>
      </c>
      <c r="N1761" s="105">
        <v>0</v>
      </c>
      <c r="O1761" s="105">
        <v>0</v>
      </c>
      <c r="P1761" s="105">
        <v>0</v>
      </c>
    </row>
    <row r="1762" spans="11:16" x14ac:dyDescent="0.25">
      <c r="K1762" s="105">
        <v>73931</v>
      </c>
      <c r="L1762" s="105" t="s">
        <v>1995</v>
      </c>
      <c r="M1762" s="105">
        <v>0</v>
      </c>
      <c r="N1762" s="105">
        <v>0</v>
      </c>
      <c r="O1762" s="105">
        <v>0</v>
      </c>
      <c r="P1762" s="105">
        <v>0</v>
      </c>
    </row>
    <row r="1763" spans="11:16" x14ac:dyDescent="0.25">
      <c r="K1763" s="105">
        <v>73948</v>
      </c>
      <c r="L1763" s="105" t="s">
        <v>1996</v>
      </c>
      <c r="M1763" s="105">
        <v>0</v>
      </c>
      <c r="N1763" s="105">
        <v>0</v>
      </c>
      <c r="O1763" s="105">
        <v>0</v>
      </c>
      <c r="P1763" s="105">
        <v>0</v>
      </c>
    </row>
    <row r="1764" spans="11:16" x14ac:dyDescent="0.25">
      <c r="K1764" s="105">
        <v>73955</v>
      </c>
      <c r="L1764" s="105" t="s">
        <v>1997</v>
      </c>
      <c r="M1764" s="105">
        <v>0</v>
      </c>
      <c r="N1764" s="105">
        <v>0</v>
      </c>
      <c r="O1764" s="105">
        <v>0</v>
      </c>
      <c r="P1764" s="105">
        <v>0</v>
      </c>
    </row>
    <row r="1765" spans="11:16" x14ac:dyDescent="0.25">
      <c r="K1765" s="105">
        <v>9001</v>
      </c>
      <c r="L1765" s="105" t="s">
        <v>1998</v>
      </c>
      <c r="M1765" s="105">
        <v>0</v>
      </c>
      <c r="N1765" s="105">
        <v>0</v>
      </c>
      <c r="O1765" s="105">
        <v>0</v>
      </c>
      <c r="P1765" s="105">
        <v>0</v>
      </c>
    </row>
    <row r="1766" spans="11:16" x14ac:dyDescent="0.25">
      <c r="K1766" s="105">
        <v>28242</v>
      </c>
      <c r="L1766" s="105" t="s">
        <v>1999</v>
      </c>
      <c r="M1766" s="105">
        <v>0</v>
      </c>
      <c r="N1766" s="105">
        <v>0</v>
      </c>
      <c r="O1766" s="105">
        <v>0</v>
      </c>
      <c r="P1766" s="105">
        <v>0</v>
      </c>
    </row>
    <row r="1767" spans="11:16" x14ac:dyDescent="0.25">
      <c r="K1767" s="105">
        <v>28041</v>
      </c>
      <c r="L1767" s="105" t="s">
        <v>2000</v>
      </c>
      <c r="M1767" s="105">
        <v>0</v>
      </c>
      <c r="N1767" s="105">
        <v>0</v>
      </c>
      <c r="O1767" s="105">
        <v>0</v>
      </c>
      <c r="P1767" s="105">
        <v>0</v>
      </c>
    </row>
    <row r="1768" spans="11:16" x14ac:dyDescent="0.25">
      <c r="K1768" s="105">
        <v>28161</v>
      </c>
      <c r="L1768" s="105" t="s">
        <v>2001</v>
      </c>
      <c r="M1768" s="105">
        <v>0</v>
      </c>
      <c r="N1768" s="105">
        <v>0</v>
      </c>
      <c r="O1768" s="105">
        <v>0</v>
      </c>
      <c r="P1768" s="105">
        <v>0</v>
      </c>
    </row>
    <row r="1769" spans="11:16" x14ac:dyDescent="0.25">
      <c r="K1769" s="105">
        <v>28142</v>
      </c>
      <c r="L1769" s="105" t="s">
        <v>2002</v>
      </c>
      <c r="M1769" s="105">
        <v>0</v>
      </c>
      <c r="N1769" s="105">
        <v>0</v>
      </c>
      <c r="O1769" s="105">
        <v>0</v>
      </c>
      <c r="P1769" s="105">
        <v>0</v>
      </c>
    </row>
    <row r="1770" spans="11:16" x14ac:dyDescent="0.25">
      <c r="K1770" s="105">
        <v>28162</v>
      </c>
      <c r="L1770" s="105" t="s">
        <v>2003</v>
      </c>
      <c r="M1770" s="105">
        <v>0</v>
      </c>
      <c r="N1770" s="105">
        <v>0</v>
      </c>
      <c r="O1770" s="105">
        <v>0</v>
      </c>
      <c r="P1770" s="105">
        <v>0</v>
      </c>
    </row>
    <row r="1771" spans="11:16" x14ac:dyDescent="0.25">
      <c r="K1771" s="105">
        <v>28163</v>
      </c>
      <c r="L1771" s="105" t="s">
        <v>2004</v>
      </c>
      <c r="M1771" s="105">
        <v>0</v>
      </c>
      <c r="N1771" s="105">
        <v>0</v>
      </c>
      <c r="O1771" s="105">
        <v>0</v>
      </c>
      <c r="P1771" s="105">
        <v>0</v>
      </c>
    </row>
    <row r="1772" spans="11:16" x14ac:dyDescent="0.25">
      <c r="K1772" s="105">
        <v>28262</v>
      </c>
      <c r="L1772" s="105" t="s">
        <v>2005</v>
      </c>
      <c r="M1772" s="105">
        <v>0</v>
      </c>
      <c r="N1772" s="105">
        <v>0</v>
      </c>
      <c r="O1772" s="105">
        <v>0</v>
      </c>
      <c r="P1772" s="105">
        <v>0</v>
      </c>
    </row>
    <row r="1773" spans="11:16" x14ac:dyDescent="0.25">
      <c r="K1773" s="105">
        <v>172</v>
      </c>
      <c r="L1773" s="105" t="s">
        <v>2006</v>
      </c>
      <c r="M1773" s="105">
        <v>0</v>
      </c>
      <c r="N1773" s="105">
        <v>0</v>
      </c>
      <c r="O1773" s="105">
        <v>0</v>
      </c>
      <c r="P1773" s="105">
        <v>0</v>
      </c>
    </row>
    <row r="1774" spans="11:16" x14ac:dyDescent="0.25">
      <c r="K1774" s="105" t="s">
        <v>2007</v>
      </c>
      <c r="L1774" s="105" t="s">
        <v>2008</v>
      </c>
      <c r="M1774" s="105">
        <v>0</v>
      </c>
      <c r="N1774" s="105">
        <v>0</v>
      </c>
      <c r="O1774" s="105">
        <v>0</v>
      </c>
      <c r="P1774" s="105">
        <v>0</v>
      </c>
    </row>
    <row r="1775" spans="11:16" x14ac:dyDescent="0.25">
      <c r="K1775" s="105" t="s">
        <v>2009</v>
      </c>
      <c r="L1775" s="105" t="s">
        <v>2010</v>
      </c>
      <c r="M1775" s="105">
        <v>0</v>
      </c>
      <c r="N1775" s="105">
        <v>0</v>
      </c>
      <c r="O1775" s="105">
        <v>0</v>
      </c>
      <c r="P1775" s="105">
        <v>0</v>
      </c>
    </row>
    <row r="1776" spans="11:16" x14ac:dyDescent="0.25">
      <c r="K1776" s="105">
        <v>1064</v>
      </c>
      <c r="L1776" s="105" t="s">
        <v>2011</v>
      </c>
      <c r="M1776" s="105">
        <v>0</v>
      </c>
      <c r="N1776" s="105">
        <v>0</v>
      </c>
      <c r="O1776" s="105">
        <v>0</v>
      </c>
      <c r="P1776" s="105">
        <v>0</v>
      </c>
    </row>
    <row r="1777" spans="11:16" x14ac:dyDescent="0.25">
      <c r="K1777" s="105">
        <v>10801</v>
      </c>
      <c r="L1777" s="105" t="s">
        <v>2012</v>
      </c>
      <c r="M1777" s="105">
        <v>0</v>
      </c>
      <c r="N1777" s="105">
        <v>0</v>
      </c>
      <c r="O1777" s="105">
        <v>0</v>
      </c>
      <c r="P1777" s="105">
        <v>0</v>
      </c>
    </row>
    <row r="1778" spans="11:16" x14ac:dyDescent="0.25">
      <c r="K1778" s="105">
        <v>11089</v>
      </c>
      <c r="L1778" s="105" t="s">
        <v>2013</v>
      </c>
      <c r="M1778" s="105">
        <v>0</v>
      </c>
      <c r="N1778" s="105">
        <v>0</v>
      </c>
      <c r="O1778" s="105">
        <v>0</v>
      </c>
      <c r="P1778" s="105">
        <v>0</v>
      </c>
    </row>
    <row r="1779" spans="11:16" x14ac:dyDescent="0.25">
      <c r="K1779" s="105">
        <v>11301</v>
      </c>
      <c r="L1779" s="105" t="s">
        <v>2014</v>
      </c>
      <c r="M1779" s="105">
        <v>0</v>
      </c>
      <c r="N1779" s="105">
        <v>0</v>
      </c>
      <c r="O1779" s="105">
        <v>0</v>
      </c>
      <c r="P1779" s="105">
        <v>0</v>
      </c>
    </row>
    <row r="1780" spans="11:16" x14ac:dyDescent="0.25">
      <c r="K1780" s="105">
        <v>11308</v>
      </c>
      <c r="L1780" s="105" t="s">
        <v>2015</v>
      </c>
      <c r="M1780" s="105">
        <v>0</v>
      </c>
      <c r="N1780" s="105">
        <v>0</v>
      </c>
      <c r="O1780" s="105">
        <v>0</v>
      </c>
      <c r="P1780" s="105">
        <v>0</v>
      </c>
    </row>
    <row r="1781" spans="11:16" x14ac:dyDescent="0.25">
      <c r="K1781" s="105">
        <v>11468</v>
      </c>
      <c r="L1781" s="105" t="s">
        <v>2016</v>
      </c>
      <c r="M1781" s="105">
        <v>0</v>
      </c>
      <c r="N1781" s="105">
        <v>0</v>
      </c>
      <c r="O1781" s="105">
        <v>0</v>
      </c>
      <c r="P1781" s="105">
        <v>0</v>
      </c>
    </row>
    <row r="1782" spans="11:16" x14ac:dyDescent="0.25">
      <c r="K1782" s="105">
        <v>11469</v>
      </c>
      <c r="L1782" s="105" t="s">
        <v>2017</v>
      </c>
      <c r="M1782" s="105">
        <v>0</v>
      </c>
      <c r="N1782" s="105">
        <v>0</v>
      </c>
      <c r="O1782" s="105">
        <v>0</v>
      </c>
      <c r="P1782" s="105">
        <v>0</v>
      </c>
    </row>
    <row r="1783" spans="11:16" x14ac:dyDescent="0.25">
      <c r="K1783" s="105">
        <v>11474</v>
      </c>
      <c r="L1783" s="105" t="s">
        <v>2018</v>
      </c>
      <c r="M1783" s="105">
        <v>0</v>
      </c>
      <c r="N1783" s="105">
        <v>0</v>
      </c>
      <c r="O1783" s="105">
        <v>0</v>
      </c>
      <c r="P1783" s="105">
        <v>0</v>
      </c>
    </row>
    <row r="1784" spans="11:16" x14ac:dyDescent="0.25">
      <c r="K1784" s="105">
        <v>11632</v>
      </c>
      <c r="L1784" s="105" t="s">
        <v>2019</v>
      </c>
      <c r="M1784" s="105">
        <v>0</v>
      </c>
      <c r="N1784" s="105">
        <v>0</v>
      </c>
      <c r="O1784" s="105">
        <v>0</v>
      </c>
      <c r="P1784" s="105">
        <v>0</v>
      </c>
    </row>
    <row r="1785" spans="11:16" x14ac:dyDescent="0.25">
      <c r="K1785" s="105">
        <v>11734</v>
      </c>
      <c r="L1785" s="105" t="s">
        <v>2020</v>
      </c>
      <c r="M1785" s="105">
        <v>0</v>
      </c>
      <c r="N1785" s="105">
        <v>0</v>
      </c>
      <c r="O1785" s="105">
        <v>0</v>
      </c>
      <c r="P1785" s="105">
        <v>0</v>
      </c>
    </row>
    <row r="1786" spans="11:16" x14ac:dyDescent="0.25">
      <c r="K1786" s="105">
        <v>11736</v>
      </c>
      <c r="L1786" s="105" t="s">
        <v>2021</v>
      </c>
      <c r="M1786" s="105">
        <v>0</v>
      </c>
      <c r="N1786" s="105">
        <v>0</v>
      </c>
      <c r="O1786" s="105">
        <v>0</v>
      </c>
      <c r="P1786" s="105">
        <v>0</v>
      </c>
    </row>
    <row r="1787" spans="11:16" x14ac:dyDescent="0.25">
      <c r="K1787" s="105">
        <v>11737</v>
      </c>
      <c r="L1787" s="105" t="s">
        <v>2022</v>
      </c>
      <c r="M1787" s="105">
        <v>0</v>
      </c>
      <c r="N1787" s="105">
        <v>0</v>
      </c>
      <c r="O1787" s="105">
        <v>0</v>
      </c>
      <c r="P1787" s="105">
        <v>0</v>
      </c>
    </row>
    <row r="1788" spans="11:16" x14ac:dyDescent="0.25">
      <c r="K1788" s="105">
        <v>1723</v>
      </c>
      <c r="L1788" s="105" t="s">
        <v>2023</v>
      </c>
      <c r="M1788" s="105">
        <v>0</v>
      </c>
      <c r="N1788" s="105">
        <v>0</v>
      </c>
      <c r="O1788" s="105">
        <v>0</v>
      </c>
      <c r="P1788" s="105">
        <v>0</v>
      </c>
    </row>
    <row r="1789" spans="11:16" x14ac:dyDescent="0.25">
      <c r="K1789" s="105" t="s">
        <v>2024</v>
      </c>
      <c r="L1789" s="105" t="s">
        <v>2025</v>
      </c>
      <c r="M1789" s="105">
        <v>0</v>
      </c>
      <c r="N1789" s="105">
        <v>0</v>
      </c>
      <c r="O1789" s="105">
        <v>0</v>
      </c>
      <c r="P1789" s="105">
        <v>0</v>
      </c>
    </row>
    <row r="1790" spans="11:16" x14ac:dyDescent="0.25">
      <c r="K1790" s="105">
        <v>301519</v>
      </c>
      <c r="L1790" s="105" t="s">
        <v>2026</v>
      </c>
      <c r="M1790" s="105">
        <v>0</v>
      </c>
      <c r="N1790" s="105">
        <v>0</v>
      </c>
      <c r="O1790" s="105">
        <v>0</v>
      </c>
      <c r="P1790" s="105">
        <v>0</v>
      </c>
    </row>
    <row r="1791" spans="11:16" x14ac:dyDescent="0.25">
      <c r="K1791" s="105" t="s">
        <v>2027</v>
      </c>
      <c r="L1791" s="105" t="s">
        <v>2028</v>
      </c>
      <c r="M1791" s="105">
        <v>0</v>
      </c>
      <c r="N1791" s="105">
        <v>0</v>
      </c>
      <c r="O1791" s="105">
        <v>0</v>
      </c>
      <c r="P1791" s="105">
        <v>0</v>
      </c>
    </row>
    <row r="1792" spans="11:16" x14ac:dyDescent="0.25">
      <c r="K1792" s="105">
        <v>471519</v>
      </c>
      <c r="L1792" s="105" t="s">
        <v>2029</v>
      </c>
      <c r="M1792" s="105">
        <v>0</v>
      </c>
      <c r="N1792" s="105">
        <v>0</v>
      </c>
      <c r="O1792" s="105">
        <v>0</v>
      </c>
      <c r="P1792" s="105">
        <v>0</v>
      </c>
    </row>
    <row r="1793" spans="11:16" x14ac:dyDescent="0.25">
      <c r="K1793" s="105">
        <v>481519</v>
      </c>
      <c r="L1793" s="105" t="s">
        <v>2030</v>
      </c>
      <c r="M1793" s="105">
        <v>0</v>
      </c>
      <c r="N1793" s="105">
        <v>0</v>
      </c>
      <c r="O1793" s="105">
        <v>0</v>
      </c>
      <c r="P1793" s="105">
        <v>0</v>
      </c>
    </row>
    <row r="1794" spans="11:16" x14ac:dyDescent="0.25">
      <c r="K1794" s="105">
        <v>5000</v>
      </c>
      <c r="L1794" s="105" t="s">
        <v>2031</v>
      </c>
      <c r="M1794" s="105">
        <v>0</v>
      </c>
      <c r="N1794" s="105">
        <v>0</v>
      </c>
      <c r="O1794" s="105">
        <v>0</v>
      </c>
      <c r="P1794" s="105">
        <v>0</v>
      </c>
    </row>
    <row r="1795" spans="11:16" x14ac:dyDescent="0.25">
      <c r="K1795" s="105">
        <v>50011</v>
      </c>
      <c r="L1795" s="105" t="s">
        <v>2032</v>
      </c>
      <c r="M1795" s="105">
        <v>0</v>
      </c>
      <c r="N1795" s="105">
        <v>0</v>
      </c>
      <c r="O1795" s="105">
        <v>0</v>
      </c>
      <c r="P1795" s="105">
        <v>0</v>
      </c>
    </row>
    <row r="1796" spans="11:16" x14ac:dyDescent="0.25">
      <c r="K1796" s="105">
        <v>5034</v>
      </c>
      <c r="L1796" s="105" t="s">
        <v>2033</v>
      </c>
      <c r="M1796" s="105">
        <v>0</v>
      </c>
      <c r="N1796" s="105">
        <v>0</v>
      </c>
      <c r="O1796" s="105">
        <v>0</v>
      </c>
      <c r="P1796" s="105">
        <v>0</v>
      </c>
    </row>
    <row r="1797" spans="11:16" x14ac:dyDescent="0.25">
      <c r="K1797" s="105" t="s">
        <v>2034</v>
      </c>
      <c r="L1797" s="105" t="s">
        <v>2035</v>
      </c>
      <c r="M1797" s="105">
        <v>0</v>
      </c>
      <c r="N1797" s="105">
        <v>0</v>
      </c>
      <c r="O1797" s="105">
        <v>0</v>
      </c>
      <c r="P1797" s="105">
        <v>0</v>
      </c>
    </row>
    <row r="1798" spans="11:16" x14ac:dyDescent="0.25">
      <c r="K1798" s="105" t="s">
        <v>2036</v>
      </c>
      <c r="L1798" s="105" t="s">
        <v>2037</v>
      </c>
      <c r="M1798" s="105">
        <v>0</v>
      </c>
      <c r="N1798" s="105">
        <v>0</v>
      </c>
      <c r="O1798" s="105">
        <v>0</v>
      </c>
      <c r="P1798" s="105">
        <v>0</v>
      </c>
    </row>
    <row r="1799" spans="11:16" x14ac:dyDescent="0.25">
      <c r="K1799" s="105" t="s">
        <v>2038</v>
      </c>
      <c r="L1799" s="105" t="s">
        <v>2039</v>
      </c>
      <c r="M1799" s="105">
        <v>0</v>
      </c>
      <c r="N1799" s="105">
        <v>0</v>
      </c>
      <c r="O1799" s="105">
        <v>0</v>
      </c>
      <c r="P1799" s="105">
        <v>0</v>
      </c>
    </row>
    <row r="1800" spans="11:16" x14ac:dyDescent="0.25">
      <c r="K1800" s="105" t="s">
        <v>2040</v>
      </c>
      <c r="L1800" s="105" t="s">
        <v>2041</v>
      </c>
      <c r="M1800" s="105">
        <v>0</v>
      </c>
      <c r="N1800" s="105">
        <v>0</v>
      </c>
      <c r="O1800" s="105">
        <v>0</v>
      </c>
      <c r="P1800" s="105">
        <v>0</v>
      </c>
    </row>
    <row r="1801" spans="11:16" x14ac:dyDescent="0.25">
      <c r="K1801" s="105" t="s">
        <v>2042</v>
      </c>
      <c r="L1801" s="105" t="s">
        <v>2043</v>
      </c>
      <c r="M1801" s="105">
        <v>0</v>
      </c>
      <c r="N1801" s="105">
        <v>0</v>
      </c>
      <c r="O1801" s="105">
        <v>0</v>
      </c>
      <c r="P1801" s="105">
        <v>0</v>
      </c>
    </row>
    <row r="1802" spans="11:16" x14ac:dyDescent="0.25">
      <c r="K1802" s="105">
        <v>51577</v>
      </c>
      <c r="L1802" s="105" t="s">
        <v>2044</v>
      </c>
      <c r="M1802" s="105">
        <v>0</v>
      </c>
      <c r="N1802" s="105">
        <v>0</v>
      </c>
      <c r="O1802" s="105">
        <v>0</v>
      </c>
      <c r="P1802" s="105">
        <v>0</v>
      </c>
    </row>
    <row r="1803" spans="11:16" x14ac:dyDescent="0.25">
      <c r="K1803" s="105">
        <v>51739</v>
      </c>
      <c r="L1803" s="105" t="s">
        <v>2045</v>
      </c>
      <c r="M1803" s="105">
        <v>0</v>
      </c>
      <c r="N1803" s="105">
        <v>0</v>
      </c>
      <c r="O1803" s="105">
        <v>0</v>
      </c>
      <c r="P1803" s="105">
        <v>0</v>
      </c>
    </row>
    <row r="1804" spans="11:16" x14ac:dyDescent="0.25">
      <c r="K1804" s="105">
        <v>51757</v>
      </c>
      <c r="L1804" s="105" t="s">
        <v>2046</v>
      </c>
      <c r="M1804" s="105">
        <v>0</v>
      </c>
      <c r="N1804" s="105">
        <v>0</v>
      </c>
      <c r="O1804" s="105">
        <v>0</v>
      </c>
      <c r="P1804" s="105">
        <v>0</v>
      </c>
    </row>
    <row r="1805" spans="11:16" x14ac:dyDescent="0.25">
      <c r="K1805" s="105">
        <v>5201</v>
      </c>
      <c r="L1805" s="105" t="s">
        <v>2047</v>
      </c>
      <c r="M1805" s="105">
        <v>0</v>
      </c>
      <c r="N1805" s="105">
        <v>0</v>
      </c>
      <c r="O1805" s="105">
        <v>0</v>
      </c>
      <c r="P1805" s="105">
        <v>0</v>
      </c>
    </row>
    <row r="1806" spans="11:16" x14ac:dyDescent="0.25">
      <c r="K1806" s="105">
        <v>543580</v>
      </c>
      <c r="L1806" s="105" t="s">
        <v>2048</v>
      </c>
      <c r="M1806" s="105">
        <v>0</v>
      </c>
      <c r="N1806" s="105">
        <v>0</v>
      </c>
      <c r="O1806" s="105">
        <v>0</v>
      </c>
      <c r="P1806" s="105">
        <v>0</v>
      </c>
    </row>
    <row r="1807" spans="11:16" x14ac:dyDescent="0.25">
      <c r="K1807" s="105">
        <v>549509</v>
      </c>
      <c r="L1807" s="105" t="s">
        <v>2049</v>
      </c>
      <c r="M1807" s="105">
        <v>0</v>
      </c>
      <c r="N1807" s="105">
        <v>0</v>
      </c>
      <c r="O1807" s="105">
        <v>0</v>
      </c>
      <c r="P1807" s="105">
        <v>0</v>
      </c>
    </row>
    <row r="1808" spans="11:16" x14ac:dyDescent="0.25">
      <c r="K1808" s="105">
        <v>555509</v>
      </c>
      <c r="L1808" s="105" t="s">
        <v>2050</v>
      </c>
      <c r="M1808" s="105">
        <v>0</v>
      </c>
      <c r="N1808" s="105">
        <v>0</v>
      </c>
      <c r="O1808" s="105">
        <v>0</v>
      </c>
      <c r="P1808" s="105">
        <v>0</v>
      </c>
    </row>
    <row r="1809" spans="11:16" x14ac:dyDescent="0.25">
      <c r="K1809" s="105">
        <v>555515</v>
      </c>
      <c r="L1809" s="105" t="s">
        <v>2051</v>
      </c>
      <c r="M1809" s="105">
        <v>0</v>
      </c>
      <c r="N1809" s="105">
        <v>0</v>
      </c>
      <c r="O1809" s="105">
        <v>0</v>
      </c>
      <c r="P1809" s="105">
        <v>0</v>
      </c>
    </row>
    <row r="1810" spans="11:16" x14ac:dyDescent="0.25">
      <c r="K1810" s="105">
        <v>560500</v>
      </c>
      <c r="L1810" s="105" t="s">
        <v>2052</v>
      </c>
      <c r="M1810" s="105">
        <v>0</v>
      </c>
      <c r="N1810" s="105">
        <v>0</v>
      </c>
      <c r="O1810" s="105">
        <v>0</v>
      </c>
      <c r="P1810" s="105">
        <v>0</v>
      </c>
    </row>
    <row r="1811" spans="11:16" x14ac:dyDescent="0.25">
      <c r="K1811" s="105">
        <v>56208</v>
      </c>
      <c r="L1811" s="105" t="s">
        <v>2053</v>
      </c>
      <c r="M1811" s="105">
        <v>0</v>
      </c>
      <c r="N1811" s="105">
        <v>0</v>
      </c>
      <c r="O1811" s="105">
        <v>0</v>
      </c>
      <c r="P1811" s="105">
        <v>0</v>
      </c>
    </row>
    <row r="1812" spans="11:16" x14ac:dyDescent="0.25">
      <c r="K1812" s="105">
        <v>562162</v>
      </c>
      <c r="L1812" s="105" t="s">
        <v>2054</v>
      </c>
      <c r="M1812" s="105">
        <v>0</v>
      </c>
      <c r="N1812" s="105">
        <v>0</v>
      </c>
      <c r="O1812" s="105">
        <v>0</v>
      </c>
      <c r="P1812" s="105">
        <v>0</v>
      </c>
    </row>
    <row r="1813" spans="11:16" x14ac:dyDescent="0.25">
      <c r="K1813" s="105">
        <v>563400</v>
      </c>
      <c r="L1813" s="105" t="s">
        <v>2055</v>
      </c>
      <c r="M1813" s="105">
        <v>0</v>
      </c>
      <c r="N1813" s="105">
        <v>0</v>
      </c>
      <c r="O1813" s="105">
        <v>0</v>
      </c>
      <c r="P1813" s="105">
        <v>0</v>
      </c>
    </row>
    <row r="1814" spans="11:16" x14ac:dyDescent="0.25">
      <c r="K1814" s="105">
        <v>567515</v>
      </c>
      <c r="L1814" s="105" t="s">
        <v>2056</v>
      </c>
      <c r="M1814" s="105">
        <v>0</v>
      </c>
      <c r="N1814" s="105">
        <v>0</v>
      </c>
      <c r="O1814" s="105">
        <v>0</v>
      </c>
      <c r="P1814" s="105">
        <v>0</v>
      </c>
    </row>
    <row r="1815" spans="11:16" x14ac:dyDescent="0.25">
      <c r="K1815" s="105">
        <v>57074</v>
      </c>
      <c r="L1815" s="105" t="s">
        <v>2057</v>
      </c>
      <c r="M1815" s="105">
        <v>0</v>
      </c>
      <c r="N1815" s="105">
        <v>0</v>
      </c>
      <c r="O1815" s="105">
        <v>0</v>
      </c>
      <c r="P1815" s="105">
        <v>0</v>
      </c>
    </row>
    <row r="1816" spans="11:16" x14ac:dyDescent="0.25">
      <c r="K1816" s="105">
        <v>575341</v>
      </c>
      <c r="L1816" s="105" t="s">
        <v>2058</v>
      </c>
      <c r="M1816" s="105">
        <v>0</v>
      </c>
      <c r="N1816" s="105">
        <v>0</v>
      </c>
      <c r="O1816" s="105">
        <v>0</v>
      </c>
      <c r="P1816" s="105">
        <v>0</v>
      </c>
    </row>
    <row r="1817" spans="11:16" x14ac:dyDescent="0.25">
      <c r="K1817" s="105">
        <v>57535</v>
      </c>
      <c r="L1817" s="105" t="s">
        <v>2059</v>
      </c>
      <c r="M1817" s="105">
        <v>0</v>
      </c>
      <c r="N1817" s="105">
        <v>0</v>
      </c>
      <c r="O1817" s="105">
        <v>0</v>
      </c>
      <c r="P1817" s="105">
        <v>0</v>
      </c>
    </row>
    <row r="1818" spans="11:16" x14ac:dyDescent="0.25">
      <c r="K1818" s="105">
        <v>594500</v>
      </c>
      <c r="L1818" s="105" t="s">
        <v>2060</v>
      </c>
      <c r="M1818" s="105">
        <v>0</v>
      </c>
      <c r="N1818" s="105">
        <v>0</v>
      </c>
      <c r="O1818" s="105">
        <v>0</v>
      </c>
      <c r="P1818" s="105">
        <v>0</v>
      </c>
    </row>
    <row r="1819" spans="11:16" x14ac:dyDescent="0.25">
      <c r="K1819" s="105">
        <v>61066</v>
      </c>
      <c r="L1819" s="105" t="s">
        <v>2061</v>
      </c>
      <c r="M1819" s="105">
        <v>0</v>
      </c>
      <c r="N1819" s="105">
        <v>0</v>
      </c>
      <c r="O1819" s="105">
        <v>0</v>
      </c>
      <c r="P1819" s="105">
        <v>0</v>
      </c>
    </row>
    <row r="1820" spans="11:16" x14ac:dyDescent="0.25">
      <c r="K1820" s="105">
        <v>61068</v>
      </c>
      <c r="L1820" s="105" t="s">
        <v>2062</v>
      </c>
      <c r="M1820" s="105">
        <v>0</v>
      </c>
      <c r="N1820" s="105">
        <v>0</v>
      </c>
      <c r="O1820" s="105">
        <v>0</v>
      </c>
      <c r="P1820" s="105">
        <v>0</v>
      </c>
    </row>
    <row r="1821" spans="11:16" x14ac:dyDescent="0.25">
      <c r="K1821" s="105" t="s">
        <v>2063</v>
      </c>
      <c r="L1821" s="105" t="s">
        <v>2064</v>
      </c>
      <c r="M1821" s="105">
        <v>0</v>
      </c>
      <c r="N1821" s="105">
        <v>0</v>
      </c>
      <c r="O1821" s="105">
        <v>0</v>
      </c>
      <c r="P1821" s="105">
        <v>0</v>
      </c>
    </row>
    <row r="1822" spans="11:16" x14ac:dyDescent="0.25">
      <c r="K1822" s="105" t="s">
        <v>2065</v>
      </c>
      <c r="L1822" s="105" t="s">
        <v>2066</v>
      </c>
      <c r="M1822" s="105">
        <v>0</v>
      </c>
      <c r="N1822" s="105">
        <v>0</v>
      </c>
      <c r="O1822" s="105">
        <v>0</v>
      </c>
      <c r="P1822" s="105">
        <v>0</v>
      </c>
    </row>
    <row r="1823" spans="11:16" x14ac:dyDescent="0.25">
      <c r="K1823" s="105">
        <v>710531</v>
      </c>
      <c r="L1823" s="105" t="s">
        <v>2067</v>
      </c>
      <c r="M1823" s="105">
        <v>0</v>
      </c>
      <c r="N1823" s="105">
        <v>0</v>
      </c>
      <c r="O1823" s="105">
        <v>0</v>
      </c>
      <c r="P1823" s="105">
        <v>0</v>
      </c>
    </row>
    <row r="1824" spans="11:16" x14ac:dyDescent="0.25">
      <c r="K1824" s="105">
        <v>710532</v>
      </c>
      <c r="L1824" s="105" t="s">
        <v>2068</v>
      </c>
      <c r="M1824" s="105">
        <v>0</v>
      </c>
      <c r="N1824" s="105">
        <v>0</v>
      </c>
      <c r="O1824" s="105">
        <v>0</v>
      </c>
      <c r="P1824" s="105">
        <v>0</v>
      </c>
    </row>
    <row r="1825" spans="11:16" x14ac:dyDescent="0.25">
      <c r="K1825" s="105">
        <v>721532</v>
      </c>
      <c r="L1825" s="105" t="s">
        <v>2069</v>
      </c>
      <c r="M1825" s="105">
        <v>0</v>
      </c>
      <c r="N1825" s="105">
        <v>0</v>
      </c>
      <c r="O1825" s="105">
        <v>0</v>
      </c>
      <c r="P1825" s="105">
        <v>0</v>
      </c>
    </row>
    <row r="1826" spans="11:16" x14ac:dyDescent="0.25">
      <c r="K1826" s="105">
        <v>72176</v>
      </c>
      <c r="L1826" s="105" t="s">
        <v>2070</v>
      </c>
      <c r="M1826" s="105">
        <v>0</v>
      </c>
      <c r="N1826" s="105">
        <v>0</v>
      </c>
      <c r="O1826" s="105">
        <v>0</v>
      </c>
      <c r="P1826" s="105">
        <v>0</v>
      </c>
    </row>
    <row r="1827" spans="11:16" x14ac:dyDescent="0.25">
      <c r="K1827" s="105">
        <v>7409</v>
      </c>
      <c r="L1827" s="105" t="s">
        <v>2071</v>
      </c>
      <c r="M1827" s="105">
        <v>0</v>
      </c>
      <c r="N1827" s="105">
        <v>0</v>
      </c>
      <c r="O1827" s="105">
        <v>0</v>
      </c>
      <c r="P1827" s="105">
        <v>0</v>
      </c>
    </row>
    <row r="1828" spans="11:16" x14ac:dyDescent="0.25">
      <c r="K1828" s="105">
        <v>7560</v>
      </c>
      <c r="L1828" s="105" t="s">
        <v>2072</v>
      </c>
      <c r="M1828" s="105">
        <v>0</v>
      </c>
      <c r="N1828" s="105">
        <v>0</v>
      </c>
      <c r="O1828" s="105">
        <v>0</v>
      </c>
      <c r="P1828" s="105">
        <v>0</v>
      </c>
    </row>
    <row r="1829" spans="11:16" x14ac:dyDescent="0.25">
      <c r="K1829" s="105">
        <v>775</v>
      </c>
      <c r="L1829" s="105" t="s">
        <v>2073</v>
      </c>
      <c r="M1829" s="105">
        <v>0</v>
      </c>
      <c r="N1829" s="105">
        <v>0</v>
      </c>
      <c r="O1829" s="105">
        <v>0</v>
      </c>
      <c r="P1829" s="105">
        <v>0</v>
      </c>
    </row>
    <row r="1830" spans="11:16" x14ac:dyDescent="0.25">
      <c r="K1830" s="105">
        <v>776</v>
      </c>
      <c r="L1830" s="105" t="s">
        <v>2074</v>
      </c>
      <c r="M1830" s="105">
        <v>0</v>
      </c>
      <c r="N1830" s="105">
        <v>0</v>
      </c>
      <c r="O1830" s="105">
        <v>0</v>
      </c>
      <c r="P1830" s="105">
        <v>0</v>
      </c>
    </row>
    <row r="1831" spans="11:16" x14ac:dyDescent="0.25">
      <c r="K1831" s="105">
        <v>778</v>
      </c>
      <c r="L1831" s="105" t="s">
        <v>2075</v>
      </c>
      <c r="M1831" s="105">
        <v>0</v>
      </c>
      <c r="N1831" s="105">
        <v>0</v>
      </c>
      <c r="O1831" s="105">
        <v>0</v>
      </c>
      <c r="P1831" s="105">
        <v>0</v>
      </c>
    </row>
    <row r="1832" spans="11:16" x14ac:dyDescent="0.25">
      <c r="K1832" s="105">
        <v>779</v>
      </c>
      <c r="L1832" s="105" t="s">
        <v>2076</v>
      </c>
      <c r="M1832" s="105">
        <v>0</v>
      </c>
      <c r="N1832" s="105">
        <v>0</v>
      </c>
      <c r="O1832" s="105">
        <v>0</v>
      </c>
      <c r="P1832" s="105">
        <v>0</v>
      </c>
    </row>
    <row r="1833" spans="11:16" x14ac:dyDescent="0.25">
      <c r="K1833" s="105">
        <v>99270</v>
      </c>
      <c r="L1833" s="105" t="s">
        <v>2077</v>
      </c>
      <c r="M1833" s="105">
        <v>0</v>
      </c>
      <c r="N1833" s="105">
        <v>0</v>
      </c>
      <c r="O1833" s="105">
        <v>0</v>
      </c>
      <c r="P1833" s="105">
        <v>0</v>
      </c>
    </row>
    <row r="1834" spans="11:16" x14ac:dyDescent="0.25">
      <c r="K1834" s="105">
        <v>3311</v>
      </c>
      <c r="L1834" s="105" t="s">
        <v>2078</v>
      </c>
      <c r="M1834" s="105">
        <v>0</v>
      </c>
      <c r="N1834" s="105">
        <v>0</v>
      </c>
      <c r="O1834" s="105">
        <v>0</v>
      </c>
      <c r="P1834" s="105">
        <v>0</v>
      </c>
    </row>
    <row r="1835" spans="11:16" x14ac:dyDescent="0.25">
      <c r="K1835" s="105">
        <v>3611</v>
      </c>
      <c r="L1835" s="105" t="s">
        <v>2079</v>
      </c>
      <c r="M1835" s="105">
        <v>0</v>
      </c>
      <c r="N1835" s="105">
        <v>0</v>
      </c>
      <c r="O1835" s="105">
        <v>0</v>
      </c>
      <c r="P1835" s="105">
        <v>0</v>
      </c>
    </row>
    <row r="1836" spans="11:16" x14ac:dyDescent="0.25">
      <c r="K1836" s="105">
        <v>3312</v>
      </c>
      <c r="L1836" s="105" t="s">
        <v>2080</v>
      </c>
      <c r="M1836" s="105">
        <v>0</v>
      </c>
      <c r="N1836" s="105">
        <v>0</v>
      </c>
      <c r="O1836" s="105">
        <v>0</v>
      </c>
      <c r="P1836" s="105">
        <v>0</v>
      </c>
    </row>
    <row r="1837" spans="11:16" x14ac:dyDescent="0.25">
      <c r="K1837" s="105">
        <v>3612</v>
      </c>
      <c r="L1837" s="105" t="s">
        <v>2081</v>
      </c>
      <c r="M1837" s="105">
        <v>0</v>
      </c>
      <c r="N1837" s="105">
        <v>0</v>
      </c>
      <c r="O1837" s="105">
        <v>0</v>
      </c>
      <c r="P1837" s="105">
        <v>0</v>
      </c>
    </row>
    <row r="1838" spans="11:16" x14ac:dyDescent="0.25">
      <c r="K1838" s="105">
        <v>3313</v>
      </c>
      <c r="L1838" s="105" t="s">
        <v>2082</v>
      </c>
      <c r="M1838" s="105">
        <v>0</v>
      </c>
      <c r="N1838" s="105">
        <v>0</v>
      </c>
      <c r="O1838" s="105">
        <v>0</v>
      </c>
      <c r="P1838" s="105">
        <v>0</v>
      </c>
    </row>
    <row r="1839" spans="11:16" x14ac:dyDescent="0.25">
      <c r="K1839" s="105">
        <v>3613</v>
      </c>
      <c r="L1839" s="105" t="s">
        <v>2083</v>
      </c>
      <c r="M1839" s="105">
        <v>0</v>
      </c>
      <c r="N1839" s="105">
        <v>0</v>
      </c>
      <c r="O1839" s="105">
        <v>0</v>
      </c>
      <c r="P1839" s="105">
        <v>0</v>
      </c>
    </row>
    <row r="1840" spans="11:16" x14ac:dyDescent="0.25">
      <c r="K1840" s="105">
        <v>11236</v>
      </c>
      <c r="L1840" s="105" t="s">
        <v>2084</v>
      </c>
      <c r="M1840" s="105">
        <v>0</v>
      </c>
      <c r="N1840" s="105">
        <v>0</v>
      </c>
      <c r="O1840" s="105">
        <v>0</v>
      </c>
      <c r="P1840" s="105">
        <v>0</v>
      </c>
    </row>
    <row r="1841" spans="11:16" x14ac:dyDescent="0.25">
      <c r="K1841" s="105" t="s">
        <v>2085</v>
      </c>
      <c r="L1841" s="105" t="s">
        <v>2086</v>
      </c>
      <c r="M1841" s="105">
        <v>0</v>
      </c>
      <c r="N1841" s="105">
        <v>0</v>
      </c>
      <c r="O1841" s="105">
        <v>0</v>
      </c>
      <c r="P1841" s="105">
        <v>0</v>
      </c>
    </row>
    <row r="1842" spans="11:16" x14ac:dyDescent="0.25">
      <c r="K1842" s="105">
        <v>3111</v>
      </c>
      <c r="L1842" s="105" t="s">
        <v>2087</v>
      </c>
      <c r="M1842" s="105">
        <v>0</v>
      </c>
      <c r="N1842" s="105">
        <v>0</v>
      </c>
      <c r="O1842" s="105">
        <v>0</v>
      </c>
      <c r="P1842" s="105">
        <v>0</v>
      </c>
    </row>
    <row r="1843" spans="11:16" x14ac:dyDescent="0.25">
      <c r="K1843" s="105">
        <v>3211</v>
      </c>
      <c r="L1843" s="105" t="s">
        <v>2088</v>
      </c>
      <c r="M1843" s="105">
        <v>0</v>
      </c>
      <c r="N1843" s="105">
        <v>0</v>
      </c>
      <c r="O1843" s="105">
        <v>0</v>
      </c>
      <c r="P1843" s="105">
        <v>0</v>
      </c>
    </row>
    <row r="1844" spans="11:16" x14ac:dyDescent="0.25">
      <c r="K1844" s="105" t="s">
        <v>2089</v>
      </c>
      <c r="L1844" s="105" t="s">
        <v>2090</v>
      </c>
      <c r="M1844" s="105">
        <v>0</v>
      </c>
      <c r="N1844" s="105">
        <v>0</v>
      </c>
      <c r="O1844" s="105">
        <v>0</v>
      </c>
      <c r="P1844" s="105">
        <v>0</v>
      </c>
    </row>
    <row r="1845" spans="11:16" x14ac:dyDescent="0.25">
      <c r="K1845" s="105">
        <v>3411</v>
      </c>
      <c r="L1845" s="105" t="s">
        <v>2091</v>
      </c>
      <c r="M1845" s="105">
        <v>0</v>
      </c>
      <c r="N1845" s="105">
        <v>0</v>
      </c>
      <c r="O1845" s="105">
        <v>0</v>
      </c>
      <c r="P1845" s="105">
        <v>0</v>
      </c>
    </row>
    <row r="1846" spans="11:16" x14ac:dyDescent="0.25">
      <c r="K1846" s="105" t="s">
        <v>2092</v>
      </c>
      <c r="L1846" s="105" t="s">
        <v>2093</v>
      </c>
      <c r="M1846" s="105">
        <v>0</v>
      </c>
      <c r="N1846" s="105">
        <v>0</v>
      </c>
      <c r="O1846" s="105">
        <v>0</v>
      </c>
      <c r="P1846" s="105">
        <v>0</v>
      </c>
    </row>
    <row r="1847" spans="11:16" x14ac:dyDescent="0.25">
      <c r="K1847" s="105">
        <v>3511</v>
      </c>
      <c r="L1847" s="105" t="s">
        <v>2094</v>
      </c>
      <c r="M1847" s="105">
        <v>0</v>
      </c>
      <c r="N1847" s="105">
        <v>0</v>
      </c>
      <c r="O1847" s="105">
        <v>0</v>
      </c>
      <c r="P1847" s="105">
        <v>0</v>
      </c>
    </row>
    <row r="1848" spans="11:16" x14ac:dyDescent="0.25">
      <c r="K1848" s="105" t="s">
        <v>2095</v>
      </c>
      <c r="L1848" s="105" t="s">
        <v>2096</v>
      </c>
      <c r="M1848" s="105">
        <v>0</v>
      </c>
      <c r="N1848" s="105">
        <v>0</v>
      </c>
      <c r="O1848" s="105">
        <v>0</v>
      </c>
      <c r="P1848" s="105">
        <v>0</v>
      </c>
    </row>
    <row r="1849" spans="11:16" x14ac:dyDescent="0.25">
      <c r="K1849" s="105">
        <v>3521</v>
      </c>
      <c r="L1849" s="105" t="s">
        <v>2097</v>
      </c>
      <c r="M1849" s="105">
        <v>0</v>
      </c>
      <c r="N1849" s="105">
        <v>0</v>
      </c>
      <c r="O1849" s="105">
        <v>0</v>
      </c>
      <c r="P1849" s="105">
        <v>0</v>
      </c>
    </row>
    <row r="1850" spans="11:16" x14ac:dyDescent="0.25">
      <c r="K1850" s="105">
        <v>4301</v>
      </c>
      <c r="L1850" s="105" t="s">
        <v>2098</v>
      </c>
      <c r="M1850" s="105">
        <v>0</v>
      </c>
      <c r="N1850" s="105">
        <v>0</v>
      </c>
      <c r="O1850" s="105">
        <v>0</v>
      </c>
      <c r="P1850" s="105">
        <v>0</v>
      </c>
    </row>
    <row r="1851" spans="11:16" x14ac:dyDescent="0.25">
      <c r="K1851" s="105">
        <v>4302</v>
      </c>
      <c r="L1851" s="105" t="s">
        <v>2099</v>
      </c>
      <c r="M1851" s="105">
        <v>0</v>
      </c>
      <c r="N1851" s="105">
        <v>0</v>
      </c>
      <c r="O1851" s="105">
        <v>0</v>
      </c>
      <c r="P1851" s="105">
        <v>0</v>
      </c>
    </row>
    <row r="1852" spans="11:16" x14ac:dyDescent="0.25">
      <c r="K1852" s="105">
        <v>9111</v>
      </c>
      <c r="L1852" s="105" t="s">
        <v>2100</v>
      </c>
      <c r="M1852" s="105">
        <v>0</v>
      </c>
      <c r="N1852" s="105">
        <v>0</v>
      </c>
      <c r="O1852" s="105">
        <v>0</v>
      </c>
      <c r="P1852" s="105">
        <v>0</v>
      </c>
    </row>
    <row r="1853" spans="11:16" x14ac:dyDescent="0.25">
      <c r="K1853" s="105">
        <v>3112</v>
      </c>
      <c r="L1853" s="105" t="s">
        <v>2101</v>
      </c>
      <c r="M1853" s="105">
        <v>0</v>
      </c>
      <c r="N1853" s="105">
        <v>0</v>
      </c>
      <c r="O1853" s="105">
        <v>0</v>
      </c>
      <c r="P1853" s="105">
        <v>0</v>
      </c>
    </row>
    <row r="1854" spans="11:16" x14ac:dyDescent="0.25">
      <c r="K1854" s="105">
        <v>3212</v>
      </c>
      <c r="L1854" s="105" t="s">
        <v>2102</v>
      </c>
      <c r="M1854" s="105">
        <v>0</v>
      </c>
      <c r="N1854" s="105">
        <v>0</v>
      </c>
      <c r="O1854" s="105">
        <v>0</v>
      </c>
      <c r="P1854" s="105">
        <v>0</v>
      </c>
    </row>
    <row r="1855" spans="11:16" x14ac:dyDescent="0.25">
      <c r="K1855" s="105" t="s">
        <v>2103</v>
      </c>
      <c r="L1855" s="105" t="s">
        <v>2104</v>
      </c>
      <c r="M1855" s="105">
        <v>0</v>
      </c>
      <c r="N1855" s="105">
        <v>0</v>
      </c>
      <c r="O1855" s="105">
        <v>0</v>
      </c>
      <c r="P1855" s="105">
        <v>0</v>
      </c>
    </row>
    <row r="1856" spans="11:16" x14ac:dyDescent="0.25">
      <c r="K1856" s="105">
        <v>3412</v>
      </c>
      <c r="L1856" s="105" t="s">
        <v>2105</v>
      </c>
      <c r="M1856" s="105">
        <v>0</v>
      </c>
      <c r="N1856" s="105">
        <v>0</v>
      </c>
      <c r="O1856" s="105">
        <v>0</v>
      </c>
      <c r="P1856" s="105">
        <v>0</v>
      </c>
    </row>
    <row r="1857" spans="11:16" x14ac:dyDescent="0.25">
      <c r="K1857" s="105" t="s">
        <v>2106</v>
      </c>
      <c r="L1857" s="105" t="s">
        <v>2107</v>
      </c>
      <c r="M1857" s="105">
        <v>0</v>
      </c>
      <c r="N1857" s="105">
        <v>0</v>
      </c>
      <c r="O1857" s="105">
        <v>0</v>
      </c>
      <c r="P1857" s="105">
        <v>0</v>
      </c>
    </row>
    <row r="1858" spans="11:16" x14ac:dyDescent="0.25">
      <c r="K1858" s="105" t="s">
        <v>2108</v>
      </c>
      <c r="L1858" s="105" t="s">
        <v>2109</v>
      </c>
      <c r="M1858" s="105">
        <v>0</v>
      </c>
      <c r="N1858" s="105">
        <v>0</v>
      </c>
      <c r="O1858" s="105">
        <v>0</v>
      </c>
      <c r="P1858" s="105">
        <v>0</v>
      </c>
    </row>
    <row r="1859" spans="11:16" x14ac:dyDescent="0.25">
      <c r="K1859" s="105">
        <v>3522</v>
      </c>
      <c r="L1859" s="105" t="s">
        <v>2110</v>
      </c>
      <c r="M1859" s="105">
        <v>0</v>
      </c>
      <c r="N1859" s="105">
        <v>0</v>
      </c>
      <c r="O1859" s="105">
        <v>0</v>
      </c>
      <c r="P1859" s="105">
        <v>0</v>
      </c>
    </row>
    <row r="1860" spans="11:16" x14ac:dyDescent="0.25">
      <c r="K1860" s="105">
        <v>9112</v>
      </c>
      <c r="L1860" s="105" t="s">
        <v>2111</v>
      </c>
      <c r="M1860" s="105">
        <v>0</v>
      </c>
      <c r="N1860" s="105">
        <v>0</v>
      </c>
      <c r="O1860" s="105">
        <v>0</v>
      </c>
      <c r="P1860" s="105">
        <v>0</v>
      </c>
    </row>
    <row r="1861" spans="11:16" x14ac:dyDescent="0.25">
      <c r="K1861" s="105">
        <v>3113</v>
      </c>
      <c r="L1861" s="105" t="s">
        <v>2112</v>
      </c>
      <c r="M1861" s="105">
        <v>0</v>
      </c>
      <c r="N1861" s="105">
        <v>0</v>
      </c>
      <c r="O1861" s="105">
        <v>0</v>
      </c>
      <c r="P1861" s="105">
        <v>0</v>
      </c>
    </row>
    <row r="1862" spans="11:16" x14ac:dyDescent="0.25">
      <c r="K1862" s="105">
        <v>3213</v>
      </c>
      <c r="L1862" s="105" t="s">
        <v>2113</v>
      </c>
      <c r="M1862" s="105">
        <v>0</v>
      </c>
      <c r="N1862" s="105">
        <v>0</v>
      </c>
      <c r="O1862" s="105">
        <v>0</v>
      </c>
      <c r="P1862" s="105">
        <v>0</v>
      </c>
    </row>
    <row r="1863" spans="11:16" x14ac:dyDescent="0.25">
      <c r="K1863" s="105" t="s">
        <v>2114</v>
      </c>
      <c r="L1863" s="105" t="s">
        <v>2115</v>
      </c>
      <c r="M1863" s="105">
        <v>0</v>
      </c>
      <c r="N1863" s="105">
        <v>0</v>
      </c>
      <c r="O1863" s="105">
        <v>0</v>
      </c>
      <c r="P1863" s="105">
        <v>0</v>
      </c>
    </row>
    <row r="1864" spans="11:16" x14ac:dyDescent="0.25">
      <c r="K1864" s="105">
        <v>3413</v>
      </c>
      <c r="L1864" s="105" t="s">
        <v>2116</v>
      </c>
      <c r="M1864" s="105">
        <v>0</v>
      </c>
      <c r="N1864" s="105">
        <v>0</v>
      </c>
      <c r="O1864" s="105">
        <v>0</v>
      </c>
      <c r="P1864" s="105">
        <v>0</v>
      </c>
    </row>
    <row r="1865" spans="11:16" x14ac:dyDescent="0.25">
      <c r="K1865" s="105" t="s">
        <v>2117</v>
      </c>
      <c r="L1865" s="105" t="s">
        <v>2118</v>
      </c>
      <c r="M1865" s="105">
        <v>0</v>
      </c>
      <c r="N1865" s="105">
        <v>0</v>
      </c>
      <c r="O1865" s="105">
        <v>0</v>
      </c>
      <c r="P1865" s="105">
        <v>0</v>
      </c>
    </row>
    <row r="1866" spans="11:16" x14ac:dyDescent="0.25">
      <c r="K1866" s="105">
        <v>3513</v>
      </c>
      <c r="L1866" s="105" t="s">
        <v>2119</v>
      </c>
      <c r="M1866" s="105">
        <v>0</v>
      </c>
      <c r="N1866" s="105">
        <v>0</v>
      </c>
      <c r="O1866" s="105">
        <v>0</v>
      </c>
      <c r="P1866" s="105">
        <v>0</v>
      </c>
    </row>
    <row r="1867" spans="11:16" x14ac:dyDescent="0.25">
      <c r="K1867" s="105" t="s">
        <v>2120</v>
      </c>
      <c r="L1867" s="105" t="s">
        <v>2121</v>
      </c>
      <c r="M1867" s="105">
        <v>0</v>
      </c>
      <c r="N1867" s="105">
        <v>0</v>
      </c>
      <c r="O1867" s="105">
        <v>0</v>
      </c>
      <c r="P1867" s="105">
        <v>0</v>
      </c>
    </row>
    <row r="1868" spans="11:16" x14ac:dyDescent="0.25">
      <c r="K1868" s="105">
        <v>3523</v>
      </c>
      <c r="L1868" s="105" t="s">
        <v>2122</v>
      </c>
      <c r="M1868" s="105">
        <v>0</v>
      </c>
      <c r="N1868" s="105">
        <v>0</v>
      </c>
      <c r="O1868" s="105">
        <v>0</v>
      </c>
      <c r="P1868" s="105">
        <v>0</v>
      </c>
    </row>
    <row r="1869" spans="11:16" x14ac:dyDescent="0.25">
      <c r="K1869" s="105">
        <v>9113</v>
      </c>
      <c r="L1869" s="105" t="s">
        <v>2123</v>
      </c>
      <c r="M1869" s="105">
        <v>0</v>
      </c>
      <c r="N1869" s="105">
        <v>0</v>
      </c>
      <c r="O1869" s="105">
        <v>0</v>
      </c>
      <c r="P1869" s="105">
        <v>0</v>
      </c>
    </row>
    <row r="1870" spans="11:16" x14ac:dyDescent="0.25">
      <c r="K1870" s="105">
        <v>3414</v>
      </c>
      <c r="L1870" s="105" t="s">
        <v>2124</v>
      </c>
      <c r="M1870" s="105">
        <v>0</v>
      </c>
      <c r="N1870" s="105">
        <v>0</v>
      </c>
      <c r="O1870" s="105">
        <v>0</v>
      </c>
      <c r="P1870" s="105">
        <v>0</v>
      </c>
    </row>
    <row r="1871" spans="11:16" x14ac:dyDescent="0.25">
      <c r="K1871" s="105" t="s">
        <v>2125</v>
      </c>
      <c r="L1871" s="105" t="s">
        <v>2126</v>
      </c>
      <c r="M1871" s="105">
        <v>0</v>
      </c>
      <c r="N1871" s="105">
        <v>0</v>
      </c>
      <c r="O1871" s="105">
        <v>0</v>
      </c>
      <c r="P1871" s="105">
        <v>0</v>
      </c>
    </row>
    <row r="1872" spans="11:16" x14ac:dyDescent="0.25">
      <c r="K1872" s="105" t="s">
        <v>2127</v>
      </c>
      <c r="L1872" s="105" t="s">
        <v>2128</v>
      </c>
      <c r="M1872" s="105">
        <v>0</v>
      </c>
      <c r="N1872" s="105">
        <v>0</v>
      </c>
      <c r="O1872" s="105">
        <v>0</v>
      </c>
      <c r="P1872" s="105">
        <v>0</v>
      </c>
    </row>
    <row r="1873" spans="11:16" x14ac:dyDescent="0.25">
      <c r="K1873" s="105">
        <v>3524</v>
      </c>
      <c r="L1873" s="105" t="s">
        <v>2129</v>
      </c>
      <c r="M1873" s="105">
        <v>0</v>
      </c>
      <c r="N1873" s="105">
        <v>0</v>
      </c>
      <c r="O1873" s="105">
        <v>0</v>
      </c>
      <c r="P1873" s="105">
        <v>0</v>
      </c>
    </row>
    <row r="1874" spans="11:16" x14ac:dyDescent="0.25">
      <c r="K1874" s="105">
        <v>6001500</v>
      </c>
      <c r="L1874" s="105" t="s">
        <v>2130</v>
      </c>
      <c r="M1874" s="105">
        <v>0</v>
      </c>
      <c r="N1874" s="105">
        <v>0</v>
      </c>
      <c r="O1874" s="105">
        <v>0</v>
      </c>
      <c r="P1874" s="105">
        <v>0</v>
      </c>
    </row>
    <row r="1875" spans="11:16" x14ac:dyDescent="0.25">
      <c r="K1875" s="105">
        <v>6001700</v>
      </c>
      <c r="L1875" s="105" t="s">
        <v>2131</v>
      </c>
      <c r="M1875" s="105">
        <v>0</v>
      </c>
      <c r="N1875" s="105">
        <v>0</v>
      </c>
      <c r="O1875" s="105">
        <v>0</v>
      </c>
      <c r="P1875" s="105">
        <v>0</v>
      </c>
    </row>
    <row r="1876" spans="11:16" x14ac:dyDescent="0.25">
      <c r="K1876" s="105">
        <v>7028</v>
      </c>
      <c r="L1876" s="105" t="s">
        <v>2132</v>
      </c>
      <c r="M1876" s="105">
        <v>0</v>
      </c>
      <c r="N1876" s="105">
        <v>0</v>
      </c>
      <c r="O1876" s="105">
        <v>0</v>
      </c>
      <c r="P1876" s="105">
        <v>0</v>
      </c>
    </row>
    <row r="1877" spans="11:16" x14ac:dyDescent="0.25">
      <c r="K1877" s="105">
        <v>73001</v>
      </c>
      <c r="L1877" s="105" t="s">
        <v>2133</v>
      </c>
      <c r="M1877" s="105">
        <v>0</v>
      </c>
      <c r="N1877" s="105">
        <v>0</v>
      </c>
      <c r="O1877" s="105">
        <v>0</v>
      </c>
      <c r="P1877" s="105">
        <v>0</v>
      </c>
    </row>
    <row r="1878" spans="11:16" x14ac:dyDescent="0.25">
      <c r="K1878" s="105">
        <v>7035</v>
      </c>
      <c r="L1878" s="105" t="s">
        <v>2134</v>
      </c>
      <c r="M1878" s="105">
        <v>0</v>
      </c>
      <c r="N1878" s="105">
        <v>0</v>
      </c>
      <c r="O1878" s="105">
        <v>0</v>
      </c>
      <c r="P1878" s="105">
        <v>0</v>
      </c>
    </row>
    <row r="1879" spans="11:16" x14ac:dyDescent="0.25">
      <c r="K1879" s="105">
        <v>1613</v>
      </c>
      <c r="L1879" s="105" t="s">
        <v>2135</v>
      </c>
      <c r="M1879" s="105">
        <v>0</v>
      </c>
      <c r="N1879" s="105">
        <v>0</v>
      </c>
      <c r="O1879" s="105">
        <v>0</v>
      </c>
      <c r="P1879" s="105">
        <v>0</v>
      </c>
    </row>
    <row r="1880" spans="11:16" x14ac:dyDescent="0.25">
      <c r="K1880" s="105">
        <v>16154</v>
      </c>
      <c r="L1880" s="105" t="s">
        <v>2136</v>
      </c>
      <c r="M1880" s="105">
        <v>0</v>
      </c>
      <c r="N1880" s="105">
        <v>0</v>
      </c>
      <c r="O1880" s="105">
        <v>0</v>
      </c>
      <c r="P1880" s="105">
        <v>0</v>
      </c>
    </row>
    <row r="1881" spans="11:16" x14ac:dyDescent="0.25">
      <c r="K1881" s="105">
        <v>50002</v>
      </c>
      <c r="L1881" s="105" t="s">
        <v>2137</v>
      </c>
      <c r="M1881" s="105">
        <v>0</v>
      </c>
      <c r="N1881" s="105">
        <v>0</v>
      </c>
      <c r="O1881" s="105">
        <v>0</v>
      </c>
      <c r="P1881" s="105">
        <v>0</v>
      </c>
    </row>
    <row r="1882" spans="11:16" x14ac:dyDescent="0.25">
      <c r="K1882" s="105">
        <v>28141</v>
      </c>
      <c r="L1882" s="105" t="s">
        <v>2138</v>
      </c>
      <c r="M1882" s="105">
        <v>0</v>
      </c>
      <c r="N1882" s="105">
        <v>0</v>
      </c>
      <c r="O1882" s="105">
        <v>0</v>
      </c>
      <c r="P1882" s="105">
        <v>0</v>
      </c>
    </row>
    <row r="1883" spans="11:16" x14ac:dyDescent="0.25">
      <c r="K1883" s="105">
        <v>3512</v>
      </c>
      <c r="L1883" s="105" t="s">
        <v>2139</v>
      </c>
      <c r="M1883" s="105">
        <v>0</v>
      </c>
      <c r="N1883" s="105">
        <v>0</v>
      </c>
      <c r="O1883" s="105">
        <v>0</v>
      </c>
      <c r="P1883" s="105">
        <v>0</v>
      </c>
    </row>
    <row r="1884" spans="11:16" x14ac:dyDescent="0.25">
      <c r="K1884" s="105">
        <v>3514</v>
      </c>
      <c r="L1884" s="105" t="s">
        <v>2140</v>
      </c>
      <c r="M1884" s="105">
        <v>0</v>
      </c>
      <c r="N1884" s="105">
        <v>0</v>
      </c>
      <c r="O1884" s="105">
        <v>0</v>
      </c>
      <c r="P1884" s="105">
        <v>0</v>
      </c>
    </row>
    <row r="1885" spans="11:16" x14ac:dyDescent="0.25">
      <c r="K1885" s="105">
        <v>10901</v>
      </c>
      <c r="L1885" s="105" t="s">
        <v>2141</v>
      </c>
      <c r="M1885" s="105">
        <v>0</v>
      </c>
      <c r="N1885" s="105">
        <v>0</v>
      </c>
      <c r="O1885" s="105">
        <v>0</v>
      </c>
      <c r="P1885" s="105">
        <v>0</v>
      </c>
    </row>
    <row r="1886" spans="11:16" x14ac:dyDescent="0.25">
      <c r="K1886" s="105">
        <v>16131</v>
      </c>
      <c r="L1886" s="105" t="s">
        <v>2142</v>
      </c>
      <c r="M1886" s="105">
        <v>0</v>
      </c>
      <c r="N1886" s="105">
        <v>0</v>
      </c>
      <c r="O1886" s="105">
        <v>0</v>
      </c>
      <c r="P1886" s="105">
        <v>0</v>
      </c>
    </row>
    <row r="1887" spans="11:16" x14ac:dyDescent="0.25">
      <c r="K1887" s="105">
        <v>16151</v>
      </c>
      <c r="L1887" s="105" t="s">
        <v>1869</v>
      </c>
      <c r="M1887" s="105">
        <v>0</v>
      </c>
      <c r="N1887" s="105">
        <v>0</v>
      </c>
      <c r="O1887" s="105">
        <v>0</v>
      </c>
      <c r="P1887" s="105">
        <v>0</v>
      </c>
    </row>
    <row r="1888" spans="11:16" x14ac:dyDescent="0.25">
      <c r="K1888" s="105">
        <v>16171</v>
      </c>
      <c r="L1888" s="105" t="s">
        <v>1874</v>
      </c>
      <c r="M1888" s="105">
        <v>0</v>
      </c>
      <c r="N1888" s="105">
        <v>0</v>
      </c>
      <c r="O1888" s="105">
        <v>0</v>
      </c>
      <c r="P1888" s="105">
        <v>0</v>
      </c>
    </row>
    <row r="1889" spans="11:16" x14ac:dyDescent="0.25">
      <c r="K1889" s="105">
        <v>28252</v>
      </c>
      <c r="L1889" s="105" t="s">
        <v>2143</v>
      </c>
      <c r="M1889" s="105">
        <v>0</v>
      </c>
      <c r="N1889" s="105">
        <v>0</v>
      </c>
      <c r="O1889" s="105">
        <v>0</v>
      </c>
      <c r="P1889" s="105">
        <v>0</v>
      </c>
    </row>
    <row r="1890" spans="11:16" x14ac:dyDescent="0.25">
      <c r="K1890" s="105">
        <v>16134</v>
      </c>
      <c r="L1890" s="105" t="s">
        <v>2144</v>
      </c>
      <c r="M1890" s="105">
        <v>0</v>
      </c>
      <c r="N1890" s="105">
        <v>0</v>
      </c>
      <c r="O1890" s="105">
        <v>0</v>
      </c>
      <c r="P1890" s="105">
        <v>0</v>
      </c>
    </row>
    <row r="1891" spans="11:16" x14ac:dyDescent="0.25">
      <c r="K1891" s="105">
        <v>16174</v>
      </c>
      <c r="L1891" s="105" t="s">
        <v>2145</v>
      </c>
      <c r="M1891" s="105">
        <v>0</v>
      </c>
      <c r="N1891" s="105">
        <v>0</v>
      </c>
      <c r="O1891" s="105">
        <v>0</v>
      </c>
      <c r="P1891" s="105">
        <v>0</v>
      </c>
    </row>
    <row r="1892" spans="11:16" x14ac:dyDescent="0.25">
      <c r="K1892" s="105">
        <v>53001</v>
      </c>
      <c r="L1892" s="105" t="s">
        <v>2146</v>
      </c>
      <c r="M1892" s="105">
        <v>0</v>
      </c>
      <c r="N1892" s="105">
        <v>0</v>
      </c>
      <c r="O1892" s="105">
        <v>0</v>
      </c>
      <c r="P1892" s="105">
        <v>0</v>
      </c>
    </row>
    <row r="1893" spans="11:16" x14ac:dyDescent="0.25">
      <c r="K1893" s="105">
        <v>5026</v>
      </c>
      <c r="L1893" s="105" t="s">
        <v>2147</v>
      </c>
      <c r="M1893" s="105">
        <v>0</v>
      </c>
      <c r="N1893" s="105">
        <v>0</v>
      </c>
      <c r="O1893" s="105">
        <v>0</v>
      </c>
      <c r="P1893" s="105">
        <v>0</v>
      </c>
    </row>
    <row r="1894" spans="11:16" x14ac:dyDescent="0.25">
      <c r="K1894" s="105">
        <v>51001</v>
      </c>
      <c r="L1894" s="105" t="s">
        <v>2148</v>
      </c>
      <c r="M1894" s="105">
        <v>0</v>
      </c>
      <c r="N1894" s="105">
        <v>0</v>
      </c>
      <c r="O1894" s="105">
        <v>0</v>
      </c>
      <c r="P1894" s="105">
        <v>0</v>
      </c>
    </row>
    <row r="1895" spans="11:16" x14ac:dyDescent="0.25">
      <c r="K1895" s="105">
        <v>20020</v>
      </c>
      <c r="L1895" s="105" t="s">
        <v>2149</v>
      </c>
      <c r="M1895" s="105">
        <v>0</v>
      </c>
      <c r="N1895" s="105">
        <v>0</v>
      </c>
      <c r="O1895" s="105">
        <v>0</v>
      </c>
      <c r="P1895" s="105">
        <v>0</v>
      </c>
    </row>
    <row r="1896" spans="11:16" x14ac:dyDescent="0.25">
      <c r="K1896" s="105">
        <v>81064</v>
      </c>
      <c r="L1896" s="105" t="s">
        <v>2150</v>
      </c>
      <c r="M1896" s="105">
        <v>0</v>
      </c>
      <c r="N1896" s="105">
        <v>0</v>
      </c>
      <c r="O1896" s="105">
        <v>0</v>
      </c>
      <c r="P1896" s="105">
        <v>0</v>
      </c>
    </row>
    <row r="1897" spans="11:16" x14ac:dyDescent="0.25">
      <c r="K1897" s="105" t="s">
        <v>2151</v>
      </c>
      <c r="L1897" s="105" t="s">
        <v>2152</v>
      </c>
      <c r="M1897" s="105">
        <v>0</v>
      </c>
      <c r="N1897" s="105">
        <v>0</v>
      </c>
      <c r="O1897" s="105">
        <v>0</v>
      </c>
      <c r="P1897" s="105">
        <v>0</v>
      </c>
    </row>
    <row r="1898" spans="11:16" x14ac:dyDescent="0.25">
      <c r="K1898" s="105" t="s">
        <v>2153</v>
      </c>
      <c r="L1898" s="105" t="s">
        <v>2154</v>
      </c>
      <c r="M1898" s="105">
        <v>0</v>
      </c>
      <c r="N1898" s="105">
        <v>0</v>
      </c>
      <c r="O1898" s="105">
        <v>0</v>
      </c>
      <c r="P1898" s="105">
        <v>0</v>
      </c>
    </row>
    <row r="1899" spans="11:16" x14ac:dyDescent="0.25">
      <c r="K1899" s="105">
        <v>20051</v>
      </c>
      <c r="L1899" s="105" t="s">
        <v>2155</v>
      </c>
      <c r="M1899" s="105">
        <v>0</v>
      </c>
      <c r="N1899" s="105">
        <v>0</v>
      </c>
      <c r="O1899" s="105">
        <v>0</v>
      </c>
      <c r="P1899" s="105">
        <v>0</v>
      </c>
    </row>
    <row r="1900" spans="11:16" x14ac:dyDescent="0.25">
      <c r="K1900" s="105">
        <v>20250</v>
      </c>
      <c r="L1900" s="105" t="s">
        <v>2156</v>
      </c>
      <c r="M1900" s="105">
        <v>0</v>
      </c>
      <c r="N1900" s="105">
        <v>0</v>
      </c>
      <c r="O1900" s="105">
        <v>0</v>
      </c>
      <c r="P1900" s="105">
        <v>0</v>
      </c>
    </row>
    <row r="1901" spans="11:16" x14ac:dyDescent="0.25">
      <c r="K1901" s="105">
        <v>9003</v>
      </c>
      <c r="L1901" s="105" t="s">
        <v>2157</v>
      </c>
      <c r="M1901" s="105">
        <v>0</v>
      </c>
      <c r="N1901" s="105">
        <v>0</v>
      </c>
      <c r="O1901" s="105">
        <v>0</v>
      </c>
      <c r="P1901" s="105">
        <v>0</v>
      </c>
    </row>
    <row r="1902" spans="11:16" x14ac:dyDescent="0.25">
      <c r="K1902" s="105">
        <v>27252</v>
      </c>
      <c r="L1902" s="105" t="s">
        <v>1864</v>
      </c>
      <c r="M1902" s="105">
        <v>0</v>
      </c>
      <c r="N1902" s="105">
        <v>0</v>
      </c>
      <c r="O1902" s="105">
        <v>0</v>
      </c>
      <c r="P1902" s="105">
        <v>0</v>
      </c>
    </row>
    <row r="1903" spans="11:16" x14ac:dyDescent="0.25">
      <c r="K1903" s="105">
        <v>20081</v>
      </c>
      <c r="L1903" s="105" t="s">
        <v>2158</v>
      </c>
      <c r="M1903" s="105">
        <v>0</v>
      </c>
      <c r="N1903" s="105">
        <v>0</v>
      </c>
      <c r="O1903" s="105">
        <v>0</v>
      </c>
      <c r="P1903" s="105">
        <v>0</v>
      </c>
    </row>
    <row r="1904" spans="11:16" x14ac:dyDescent="0.25">
      <c r="K1904" s="105">
        <v>1617</v>
      </c>
      <c r="L1904" s="105" t="s">
        <v>2159</v>
      </c>
      <c r="M1904" s="105">
        <v>0</v>
      </c>
      <c r="N1904" s="105">
        <v>0</v>
      </c>
      <c r="O1904" s="105">
        <v>0</v>
      </c>
      <c r="P1904" s="105">
        <v>0</v>
      </c>
    </row>
    <row r="1905" spans="11:16" x14ac:dyDescent="0.25">
      <c r="K1905" s="105">
        <v>8109</v>
      </c>
      <c r="L1905" s="105" t="s">
        <v>2160</v>
      </c>
      <c r="M1905" s="105">
        <v>0</v>
      </c>
      <c r="N1905" s="105">
        <v>0</v>
      </c>
      <c r="O1905" s="105">
        <v>0</v>
      </c>
      <c r="P1905" s="105">
        <v>0</v>
      </c>
    </row>
    <row r="1906" spans="11:16" x14ac:dyDescent="0.25">
      <c r="K1906" s="105">
        <v>8108</v>
      </c>
      <c r="L1906" s="105" t="s">
        <v>2161</v>
      </c>
      <c r="M1906" s="105">
        <v>0</v>
      </c>
      <c r="N1906" s="105">
        <v>0</v>
      </c>
      <c r="O1906" s="105">
        <v>0</v>
      </c>
      <c r="P1906" s="105">
        <v>0</v>
      </c>
    </row>
    <row r="1907" spans="11:16" x14ac:dyDescent="0.25">
      <c r="K1907" s="105">
        <v>7040</v>
      </c>
      <c r="L1907" s="105" t="s">
        <v>2162</v>
      </c>
      <c r="M1907" s="105">
        <v>0</v>
      </c>
      <c r="N1907" s="105">
        <v>0</v>
      </c>
      <c r="O1907" s="105">
        <v>0</v>
      </c>
      <c r="P1907" s="105">
        <v>0</v>
      </c>
    </row>
    <row r="1908" spans="11:16" x14ac:dyDescent="0.25">
      <c r="K1908" s="105">
        <v>8106</v>
      </c>
      <c r="L1908" s="105" t="s">
        <v>2163</v>
      </c>
      <c r="M1908" s="105">
        <v>0</v>
      </c>
      <c r="N1908" s="105">
        <v>0</v>
      </c>
      <c r="O1908" s="105">
        <v>0</v>
      </c>
      <c r="P1908" s="105">
        <v>0</v>
      </c>
    </row>
    <row r="1909" spans="11:16" x14ac:dyDescent="0.25">
      <c r="K1909" s="105">
        <v>6904</v>
      </c>
      <c r="L1909" s="105" t="s">
        <v>2164</v>
      </c>
      <c r="M1909" s="105">
        <v>0</v>
      </c>
      <c r="N1909" s="105">
        <v>0</v>
      </c>
      <c r="O1909" s="105">
        <v>0</v>
      </c>
      <c r="P1909" s="105">
        <v>0</v>
      </c>
    </row>
    <row r="1910" spans="11:16" x14ac:dyDescent="0.25">
      <c r="K1910" s="105">
        <v>69045</v>
      </c>
      <c r="L1910" s="105" t="s">
        <v>2165</v>
      </c>
      <c r="M1910" s="105">
        <v>0</v>
      </c>
      <c r="N1910" s="105">
        <v>0</v>
      </c>
      <c r="O1910" s="105">
        <v>0</v>
      </c>
      <c r="P1910" s="105">
        <v>0</v>
      </c>
    </row>
    <row r="1911" spans="11:16" x14ac:dyDescent="0.25">
      <c r="K1911" s="105">
        <v>8502</v>
      </c>
      <c r="L1911" s="105" t="s">
        <v>2166</v>
      </c>
      <c r="M1911" s="105">
        <v>0</v>
      </c>
      <c r="N1911" s="105">
        <v>0</v>
      </c>
      <c r="O1911" s="105">
        <v>0</v>
      </c>
      <c r="P1911" s="105">
        <v>0</v>
      </c>
    </row>
    <row r="1912" spans="11:16" x14ac:dyDescent="0.25">
      <c r="K1912" s="105">
        <v>7003</v>
      </c>
      <c r="L1912" s="105" t="s">
        <v>2167</v>
      </c>
      <c r="M1912" s="105">
        <v>0</v>
      </c>
      <c r="N1912" s="105">
        <v>0</v>
      </c>
      <c r="O1912" s="105">
        <v>0</v>
      </c>
      <c r="P1912" s="105">
        <v>0</v>
      </c>
    </row>
    <row r="1913" spans="11:16" x14ac:dyDescent="0.25">
      <c r="K1913" s="105">
        <v>46141</v>
      </c>
      <c r="L1913" s="105" t="s">
        <v>2168</v>
      </c>
      <c r="M1913" s="105">
        <v>0</v>
      </c>
      <c r="N1913" s="105">
        <v>0</v>
      </c>
      <c r="O1913" s="105">
        <v>0</v>
      </c>
      <c r="P1913" s="105">
        <v>0</v>
      </c>
    </row>
    <row r="1914" spans="11:16" x14ac:dyDescent="0.25">
      <c r="K1914" s="105">
        <v>45120</v>
      </c>
      <c r="L1914" s="105" t="s">
        <v>2169</v>
      </c>
      <c r="M1914" s="105">
        <v>0</v>
      </c>
      <c r="N1914" s="105">
        <v>0</v>
      </c>
      <c r="O1914" s="105">
        <v>0</v>
      </c>
      <c r="P1914" s="105">
        <v>0</v>
      </c>
    </row>
    <row r="1915" spans="11:16" x14ac:dyDescent="0.25">
      <c r="K1915" s="105">
        <v>45341</v>
      </c>
      <c r="L1915" s="105" t="s">
        <v>1250</v>
      </c>
      <c r="M1915" s="105">
        <v>0</v>
      </c>
      <c r="N1915" s="105">
        <v>0</v>
      </c>
      <c r="O1915" s="105">
        <v>0</v>
      </c>
      <c r="P1915" s="105">
        <v>0</v>
      </c>
    </row>
    <row r="1916" spans="11:16" x14ac:dyDescent="0.25">
      <c r="K1916" s="105">
        <v>25811</v>
      </c>
      <c r="L1916" s="105" t="s">
        <v>1291</v>
      </c>
      <c r="M1916" s="105">
        <v>0</v>
      </c>
      <c r="N1916" s="105">
        <v>0</v>
      </c>
      <c r="O1916" s="105">
        <v>0</v>
      </c>
      <c r="P1916" s="105">
        <v>0</v>
      </c>
    </row>
    <row r="1917" spans="11:16" x14ac:dyDescent="0.25">
      <c r="K1917" s="105">
        <v>6900</v>
      </c>
      <c r="L1917" s="105" t="s">
        <v>2170</v>
      </c>
      <c r="M1917" s="105">
        <v>0</v>
      </c>
      <c r="N1917" s="105">
        <v>0</v>
      </c>
      <c r="O1917" s="105">
        <v>0</v>
      </c>
      <c r="P1917" s="105">
        <v>0</v>
      </c>
    </row>
    <row r="1918" spans="11:16" x14ac:dyDescent="0.25">
      <c r="K1918" s="105">
        <v>20121</v>
      </c>
      <c r="L1918" s="105" t="s">
        <v>2171</v>
      </c>
      <c r="M1918" s="105">
        <v>0</v>
      </c>
      <c r="N1918" s="105">
        <v>0</v>
      </c>
      <c r="O1918" s="105">
        <v>0</v>
      </c>
      <c r="P1918" s="105">
        <v>0</v>
      </c>
    </row>
    <row r="1919" spans="11:16" x14ac:dyDescent="0.25">
      <c r="K1919" s="105">
        <v>6327</v>
      </c>
      <c r="L1919" s="105" t="s">
        <v>2172</v>
      </c>
      <c r="M1919" s="105">
        <v>0</v>
      </c>
      <c r="N1919" s="105">
        <v>0</v>
      </c>
      <c r="O1919" s="105">
        <v>0</v>
      </c>
      <c r="P1919" s="105">
        <v>0</v>
      </c>
    </row>
    <row r="1920" spans="11:16" x14ac:dyDescent="0.25">
      <c r="K1920" s="105">
        <v>6348</v>
      </c>
      <c r="L1920" s="105" t="s">
        <v>2173</v>
      </c>
      <c r="M1920" s="105">
        <v>0</v>
      </c>
      <c r="N1920" s="105">
        <v>0</v>
      </c>
      <c r="O1920" s="105">
        <v>0</v>
      </c>
      <c r="P1920" s="105">
        <v>0</v>
      </c>
    </row>
    <row r="1921" spans="11:16" x14ac:dyDescent="0.25">
      <c r="K1921" s="105">
        <v>6350</v>
      </c>
      <c r="L1921" s="105" t="s">
        <v>2174</v>
      </c>
      <c r="M1921" s="105">
        <v>0</v>
      </c>
      <c r="N1921" s="105">
        <v>0</v>
      </c>
      <c r="O1921" s="105">
        <v>0</v>
      </c>
      <c r="P1921" s="105">
        <v>0</v>
      </c>
    </row>
    <row r="1922" spans="11:16" x14ac:dyDescent="0.25">
      <c r="K1922" s="105">
        <v>50097</v>
      </c>
      <c r="L1922" s="105" t="s">
        <v>2175</v>
      </c>
      <c r="M1922" s="105">
        <v>0</v>
      </c>
      <c r="N1922" s="105">
        <v>0</v>
      </c>
      <c r="O1922" s="105">
        <v>0</v>
      </c>
      <c r="P1922" s="105">
        <v>0</v>
      </c>
    </row>
    <row r="1923" spans="11:16" x14ac:dyDescent="0.25">
      <c r="K1923" s="105">
        <v>50098</v>
      </c>
      <c r="L1923" s="105" t="s">
        <v>2176</v>
      </c>
      <c r="M1923" s="105">
        <v>0</v>
      </c>
      <c r="N1923" s="105">
        <v>0</v>
      </c>
      <c r="O1923" s="105">
        <v>0</v>
      </c>
      <c r="P1923" s="105">
        <v>0</v>
      </c>
    </row>
    <row r="1924" spans="11:16" x14ac:dyDescent="0.25">
      <c r="K1924" s="105">
        <v>8110</v>
      </c>
      <c r="L1924" s="105" t="s">
        <v>2177</v>
      </c>
      <c r="M1924" s="105">
        <v>0</v>
      </c>
      <c r="N1924" s="105">
        <v>0</v>
      </c>
      <c r="O1924" s="105">
        <v>0</v>
      </c>
      <c r="P1924" s="105">
        <v>0</v>
      </c>
    </row>
    <row r="1925" spans="11:16" x14ac:dyDescent="0.25">
      <c r="K1925" s="105">
        <v>8111</v>
      </c>
      <c r="L1925" s="105" t="s">
        <v>2178</v>
      </c>
      <c r="M1925" s="105">
        <v>0</v>
      </c>
      <c r="N1925" s="105">
        <v>0</v>
      </c>
      <c r="O1925" s="105">
        <v>0</v>
      </c>
      <c r="P1925" s="105">
        <v>0</v>
      </c>
    </row>
    <row r="1926" spans="11:16" x14ac:dyDescent="0.25">
      <c r="K1926" s="105">
        <v>8112</v>
      </c>
      <c r="L1926" s="105" t="s">
        <v>2179</v>
      </c>
      <c r="M1926" s="105">
        <v>0</v>
      </c>
      <c r="N1926" s="105">
        <v>0</v>
      </c>
      <c r="O1926" s="105">
        <v>0</v>
      </c>
      <c r="P1926" s="105">
        <v>0</v>
      </c>
    </row>
    <row r="1927" spans="11:16" x14ac:dyDescent="0.25">
      <c r="K1927" s="105" t="s">
        <v>2180</v>
      </c>
      <c r="L1927" s="105" t="s">
        <v>2181</v>
      </c>
      <c r="M1927" s="105">
        <v>0</v>
      </c>
      <c r="N1927" s="105">
        <v>0</v>
      </c>
      <c r="O1927" s="105">
        <v>0</v>
      </c>
      <c r="P1927" s="105">
        <v>0</v>
      </c>
    </row>
    <row r="1928" spans="11:16" x14ac:dyDescent="0.25">
      <c r="K1928" s="105">
        <v>6935</v>
      </c>
      <c r="L1928" s="105" t="s">
        <v>2182</v>
      </c>
      <c r="M1928" s="105">
        <v>0</v>
      </c>
      <c r="N1928" s="105">
        <v>0</v>
      </c>
      <c r="O1928" s="105">
        <v>0</v>
      </c>
      <c r="P1928" s="105">
        <v>0</v>
      </c>
    </row>
    <row r="1929" spans="11:16" x14ac:dyDescent="0.25">
      <c r="K1929" s="105">
        <v>6936</v>
      </c>
      <c r="L1929" s="105" t="s">
        <v>2183</v>
      </c>
      <c r="M1929" s="105">
        <v>0</v>
      </c>
      <c r="N1929" s="105">
        <v>0</v>
      </c>
      <c r="O1929" s="105">
        <v>0</v>
      </c>
      <c r="P1929" s="105">
        <v>0</v>
      </c>
    </row>
    <row r="1930" spans="11:16" x14ac:dyDescent="0.25">
      <c r="K1930" s="105">
        <v>69062</v>
      </c>
      <c r="L1930" s="105" t="s">
        <v>2184</v>
      </c>
      <c r="M1930" s="105">
        <v>0</v>
      </c>
      <c r="N1930" s="105">
        <v>0</v>
      </c>
      <c r="O1930" s="105">
        <v>0</v>
      </c>
      <c r="P1930" s="105">
        <v>0</v>
      </c>
    </row>
    <row r="1931" spans="11:16" x14ac:dyDescent="0.25">
      <c r="K1931" s="105">
        <v>5055</v>
      </c>
      <c r="L1931" s="105" t="s">
        <v>2185</v>
      </c>
      <c r="M1931" s="105">
        <v>0</v>
      </c>
      <c r="N1931" s="105">
        <v>0</v>
      </c>
      <c r="O1931" s="105">
        <v>0</v>
      </c>
      <c r="P1931" s="105">
        <v>0</v>
      </c>
    </row>
    <row r="1932" spans="11:16" x14ac:dyDescent="0.25">
      <c r="K1932" s="105">
        <v>5056</v>
      </c>
      <c r="L1932" s="105" t="s">
        <v>2186</v>
      </c>
      <c r="M1932" s="105">
        <v>0</v>
      </c>
      <c r="N1932" s="105">
        <v>0</v>
      </c>
      <c r="O1932" s="105">
        <v>0</v>
      </c>
      <c r="P1932" s="105">
        <v>0</v>
      </c>
    </row>
    <row r="1933" spans="11:16" x14ac:dyDescent="0.25">
      <c r="K1933" s="105">
        <v>50093</v>
      </c>
      <c r="L1933" s="105" t="s">
        <v>2187</v>
      </c>
      <c r="M1933" s="105">
        <v>0</v>
      </c>
      <c r="N1933" s="105">
        <v>0</v>
      </c>
      <c r="O1933" s="105">
        <v>0</v>
      </c>
      <c r="P1933" s="105">
        <v>0</v>
      </c>
    </row>
    <row r="1934" spans="11:16" x14ac:dyDescent="0.25">
      <c r="K1934" s="105">
        <v>50094</v>
      </c>
      <c r="L1934" s="105" t="s">
        <v>2188</v>
      </c>
      <c r="M1934" s="105">
        <v>0</v>
      </c>
      <c r="N1934" s="105">
        <v>0</v>
      </c>
      <c r="O1934" s="105">
        <v>0</v>
      </c>
      <c r="P1934" s="105">
        <v>0</v>
      </c>
    </row>
    <row r="1935" spans="11:16" x14ac:dyDescent="0.25">
      <c r="K1935" s="105">
        <v>50095</v>
      </c>
      <c r="L1935" s="105" t="s">
        <v>2189</v>
      </c>
      <c r="M1935" s="105">
        <v>0</v>
      </c>
      <c r="N1935" s="105">
        <v>0</v>
      </c>
      <c r="O1935" s="105">
        <v>0</v>
      </c>
      <c r="P1935" s="105">
        <v>0</v>
      </c>
    </row>
    <row r="1936" spans="11:16" x14ac:dyDescent="0.25">
      <c r="K1936" s="105">
        <v>50132</v>
      </c>
      <c r="L1936" s="105" t="s">
        <v>2190</v>
      </c>
      <c r="M1936" s="105">
        <v>0</v>
      </c>
      <c r="N1936" s="105">
        <v>0</v>
      </c>
      <c r="O1936" s="105">
        <v>0</v>
      </c>
      <c r="P1936" s="105">
        <v>0</v>
      </c>
    </row>
    <row r="1937" spans="11:16" x14ac:dyDescent="0.25">
      <c r="K1937" s="105">
        <v>63032</v>
      </c>
      <c r="L1937" s="105" t="s">
        <v>2191</v>
      </c>
      <c r="M1937" s="105">
        <v>0</v>
      </c>
      <c r="N1937" s="105">
        <v>0</v>
      </c>
      <c r="O1937" s="105">
        <v>0</v>
      </c>
      <c r="P1937" s="105">
        <v>0</v>
      </c>
    </row>
    <row r="1938" spans="11:16" x14ac:dyDescent="0.25">
      <c r="K1938" s="105">
        <v>63037</v>
      </c>
      <c r="L1938" s="105" t="s">
        <v>2192</v>
      </c>
      <c r="M1938" s="105">
        <v>0</v>
      </c>
      <c r="N1938" s="105">
        <v>0</v>
      </c>
      <c r="O1938" s="105">
        <v>0</v>
      </c>
      <c r="P1938" s="105">
        <v>0</v>
      </c>
    </row>
    <row r="1939" spans="11:16" x14ac:dyDescent="0.25">
      <c r="K1939" s="105">
        <v>63039</v>
      </c>
      <c r="L1939" s="105" t="s">
        <v>2193</v>
      </c>
      <c r="M1939" s="105">
        <v>0</v>
      </c>
      <c r="N1939" s="105">
        <v>0</v>
      </c>
      <c r="O1939" s="105">
        <v>0</v>
      </c>
      <c r="P1939" s="105">
        <v>0</v>
      </c>
    </row>
    <row r="1940" spans="11:16" x14ac:dyDescent="0.25">
      <c r="K1940" s="105">
        <v>63041</v>
      </c>
      <c r="L1940" s="105" t="s">
        <v>1545</v>
      </c>
      <c r="M1940" s="105">
        <v>0</v>
      </c>
      <c r="N1940" s="105">
        <v>0</v>
      </c>
      <c r="O1940" s="105">
        <v>0</v>
      </c>
      <c r="P1940" s="105">
        <v>0</v>
      </c>
    </row>
    <row r="1941" spans="11:16" x14ac:dyDescent="0.25">
      <c r="K1941" s="105">
        <v>63089</v>
      </c>
      <c r="L1941" s="105" t="s">
        <v>2194</v>
      </c>
      <c r="M1941" s="105">
        <v>0</v>
      </c>
      <c r="N1941" s="105">
        <v>0</v>
      </c>
      <c r="O1941" s="105">
        <v>0</v>
      </c>
      <c r="P1941" s="105">
        <v>0</v>
      </c>
    </row>
    <row r="1942" spans="11:16" x14ac:dyDescent="0.25">
      <c r="K1942" s="105">
        <v>69051</v>
      </c>
      <c r="L1942" s="105" t="s">
        <v>2195</v>
      </c>
      <c r="M1942" s="105">
        <v>0</v>
      </c>
      <c r="N1942" s="105">
        <v>0</v>
      </c>
      <c r="O1942" s="105">
        <v>0</v>
      </c>
      <c r="P1942" s="105">
        <v>0</v>
      </c>
    </row>
    <row r="1943" spans="11:16" x14ac:dyDescent="0.25">
      <c r="K1943" s="105">
        <v>69052</v>
      </c>
      <c r="L1943" s="105" t="s">
        <v>2196</v>
      </c>
      <c r="M1943" s="105">
        <v>0</v>
      </c>
      <c r="N1943" s="105">
        <v>0</v>
      </c>
      <c r="O1943" s="105">
        <v>0</v>
      </c>
      <c r="P1943" s="105">
        <v>0</v>
      </c>
    </row>
    <row r="1944" spans="11:16" x14ac:dyDescent="0.25">
      <c r="K1944" s="105">
        <v>69056</v>
      </c>
      <c r="L1944" s="105" t="s">
        <v>2197</v>
      </c>
      <c r="M1944" s="105">
        <v>0</v>
      </c>
      <c r="N1944" s="105">
        <v>0</v>
      </c>
      <c r="O1944" s="105">
        <v>0</v>
      </c>
      <c r="P1944" s="105">
        <v>0</v>
      </c>
    </row>
    <row r="1945" spans="11:16" x14ac:dyDescent="0.25">
      <c r="K1945" s="105">
        <v>69058</v>
      </c>
      <c r="L1945" s="105" t="s">
        <v>2198</v>
      </c>
      <c r="M1945" s="105">
        <v>0</v>
      </c>
      <c r="N1945" s="105">
        <v>0</v>
      </c>
      <c r="O1945" s="105">
        <v>0</v>
      </c>
      <c r="P1945" s="105">
        <v>0</v>
      </c>
    </row>
    <row r="1946" spans="11:16" x14ac:dyDescent="0.25">
      <c r="K1946" s="105">
        <v>69059</v>
      </c>
      <c r="L1946" s="105" t="s">
        <v>2199</v>
      </c>
      <c r="M1946" s="105">
        <v>0</v>
      </c>
      <c r="N1946" s="105">
        <v>0</v>
      </c>
      <c r="O1946" s="105">
        <v>0</v>
      </c>
      <c r="P1946" s="105">
        <v>0</v>
      </c>
    </row>
    <row r="1947" spans="11:16" x14ac:dyDescent="0.25">
      <c r="K1947" s="105">
        <v>69060</v>
      </c>
      <c r="L1947" s="105" t="s">
        <v>2200</v>
      </c>
      <c r="M1947" s="105">
        <v>0</v>
      </c>
      <c r="N1947" s="105">
        <v>0</v>
      </c>
      <c r="O1947" s="105">
        <v>0</v>
      </c>
      <c r="P1947" s="105">
        <v>0</v>
      </c>
    </row>
    <row r="1948" spans="11:16" x14ac:dyDescent="0.25">
      <c r="K1948" s="105">
        <v>69061</v>
      </c>
      <c r="L1948" s="105" t="s">
        <v>2201</v>
      </c>
      <c r="M1948" s="105">
        <v>0</v>
      </c>
      <c r="N1948" s="105">
        <v>0</v>
      </c>
      <c r="O1948" s="105">
        <v>0</v>
      </c>
      <c r="P1948" s="105">
        <v>0</v>
      </c>
    </row>
    <row r="1949" spans="11:16" x14ac:dyDescent="0.25">
      <c r="K1949" s="105">
        <v>81066</v>
      </c>
      <c r="L1949" s="105" t="s">
        <v>2202</v>
      </c>
      <c r="M1949" s="105">
        <v>0</v>
      </c>
      <c r="N1949" s="105">
        <v>0</v>
      </c>
      <c r="O1949" s="105">
        <v>0</v>
      </c>
      <c r="P1949" s="105">
        <v>0</v>
      </c>
    </row>
    <row r="1950" spans="11:16" x14ac:dyDescent="0.25">
      <c r="K1950" s="105">
        <v>86006</v>
      </c>
      <c r="L1950" s="105" t="s">
        <v>2203</v>
      </c>
      <c r="M1950" s="105">
        <v>0</v>
      </c>
      <c r="N1950" s="105">
        <v>0</v>
      </c>
      <c r="O1950" s="105">
        <v>0</v>
      </c>
      <c r="P1950" s="105">
        <v>0</v>
      </c>
    </row>
    <row r="1951" spans="11:16" x14ac:dyDescent="0.25">
      <c r="K1951" s="105">
        <v>63093</v>
      </c>
      <c r="L1951" s="105" t="s">
        <v>2204</v>
      </c>
      <c r="M1951" s="105">
        <v>0</v>
      </c>
      <c r="N1951" s="105">
        <v>0</v>
      </c>
      <c r="O1951" s="105">
        <v>0</v>
      </c>
      <c r="P1951" s="105">
        <v>0</v>
      </c>
    </row>
    <row r="1952" spans="11:16" x14ac:dyDescent="0.25">
      <c r="K1952" s="105">
        <v>63094</v>
      </c>
      <c r="L1952" s="105" t="s">
        <v>2205</v>
      </c>
      <c r="M1952" s="105">
        <v>0</v>
      </c>
      <c r="N1952" s="105">
        <v>0</v>
      </c>
      <c r="O1952" s="105">
        <v>0</v>
      </c>
      <c r="P1952" s="105">
        <v>0</v>
      </c>
    </row>
    <row r="1953" spans="11:16" x14ac:dyDescent="0.25">
      <c r="K1953" s="105">
        <v>63095</v>
      </c>
      <c r="L1953" s="105" t="s">
        <v>2206</v>
      </c>
      <c r="M1953" s="105">
        <v>0</v>
      </c>
      <c r="N1953" s="105">
        <v>0</v>
      </c>
      <c r="O1953" s="105">
        <v>0</v>
      </c>
      <c r="P1953" s="105">
        <v>0</v>
      </c>
    </row>
    <row r="1954" spans="11:16" x14ac:dyDescent="0.25">
      <c r="K1954" s="105">
        <v>7053</v>
      </c>
      <c r="L1954" s="105" t="s">
        <v>2207</v>
      </c>
      <c r="M1954" s="105">
        <v>0</v>
      </c>
      <c r="N1954" s="105">
        <v>0</v>
      </c>
      <c r="O1954" s="105">
        <v>0</v>
      </c>
      <c r="P1954" s="105">
        <v>0</v>
      </c>
    </row>
    <row r="1955" spans="11:16" x14ac:dyDescent="0.25">
      <c r="K1955" s="105">
        <v>7041</v>
      </c>
      <c r="L1955" s="105" t="s">
        <v>2208</v>
      </c>
      <c r="M1955" s="105">
        <v>0</v>
      </c>
      <c r="N1955" s="105">
        <v>0</v>
      </c>
      <c r="O1955" s="105">
        <v>0</v>
      </c>
      <c r="P1955" s="105">
        <v>0</v>
      </c>
    </row>
    <row r="1956" spans="11:16" x14ac:dyDescent="0.25">
      <c r="K1956" s="105">
        <v>7042</v>
      </c>
      <c r="L1956" s="105" t="s">
        <v>2209</v>
      </c>
      <c r="M1956" s="105">
        <v>0</v>
      </c>
      <c r="N1956" s="105">
        <v>0</v>
      </c>
      <c r="O1956" s="105">
        <v>0</v>
      </c>
      <c r="P1956" s="105">
        <v>0</v>
      </c>
    </row>
    <row r="1957" spans="11:16" x14ac:dyDescent="0.25">
      <c r="K1957" s="105">
        <v>70265</v>
      </c>
      <c r="L1957" s="105" t="s">
        <v>2210</v>
      </c>
      <c r="M1957" s="105">
        <v>0</v>
      </c>
      <c r="N1957" s="105">
        <v>0</v>
      </c>
      <c r="O1957" s="105">
        <v>0</v>
      </c>
      <c r="P1957" s="105">
        <v>0</v>
      </c>
    </row>
    <row r="1958" spans="11:16" x14ac:dyDescent="0.25">
      <c r="K1958" s="105">
        <v>70266</v>
      </c>
      <c r="L1958" s="105" t="s">
        <v>2211</v>
      </c>
      <c r="M1958" s="105">
        <v>0</v>
      </c>
      <c r="N1958" s="105">
        <v>0</v>
      </c>
      <c r="O1958" s="105">
        <v>0</v>
      </c>
      <c r="P1958" s="105">
        <v>0</v>
      </c>
    </row>
    <row r="1959" spans="11:16" x14ac:dyDescent="0.25">
      <c r="K1959" s="105">
        <v>70267</v>
      </c>
      <c r="L1959" s="105" t="s">
        <v>2212</v>
      </c>
      <c r="M1959" s="105">
        <v>0</v>
      </c>
      <c r="N1959" s="105">
        <v>0</v>
      </c>
      <c r="O1959" s="105">
        <v>0</v>
      </c>
      <c r="P1959" s="105">
        <v>0</v>
      </c>
    </row>
    <row r="1960" spans="11:16" x14ac:dyDescent="0.25">
      <c r="K1960" s="105">
        <v>70268</v>
      </c>
      <c r="L1960" s="105" t="s">
        <v>2213</v>
      </c>
      <c r="M1960" s="105">
        <v>0</v>
      </c>
      <c r="N1960" s="105">
        <v>0</v>
      </c>
      <c r="O1960" s="105">
        <v>0</v>
      </c>
      <c r="P1960" s="105">
        <v>0</v>
      </c>
    </row>
    <row r="1961" spans="11:16" x14ac:dyDescent="0.25">
      <c r="K1961" s="105">
        <v>70269</v>
      </c>
      <c r="L1961" s="105" t="s">
        <v>2214</v>
      </c>
      <c r="M1961" s="105">
        <v>0</v>
      </c>
      <c r="N1961" s="105">
        <v>0</v>
      </c>
      <c r="O1961" s="105">
        <v>0</v>
      </c>
      <c r="P1961" s="105">
        <v>0</v>
      </c>
    </row>
    <row r="1962" spans="11:16" x14ac:dyDescent="0.25">
      <c r="K1962" s="105">
        <v>70272</v>
      </c>
      <c r="L1962" s="105" t="s">
        <v>2215</v>
      </c>
      <c r="M1962" s="105">
        <v>0</v>
      </c>
      <c r="N1962" s="105">
        <v>0</v>
      </c>
      <c r="O1962" s="105">
        <v>0</v>
      </c>
      <c r="P1962" s="105">
        <v>0</v>
      </c>
    </row>
    <row r="1963" spans="11:16" x14ac:dyDescent="0.25">
      <c r="K1963" s="105">
        <v>70273</v>
      </c>
      <c r="L1963" s="105" t="s">
        <v>2216</v>
      </c>
      <c r="M1963" s="105">
        <v>0</v>
      </c>
      <c r="N1963" s="105">
        <v>0</v>
      </c>
      <c r="O1963" s="105">
        <v>0</v>
      </c>
      <c r="P1963" s="105">
        <v>0</v>
      </c>
    </row>
    <row r="1964" spans="11:16" x14ac:dyDescent="0.25">
      <c r="K1964" s="105">
        <v>70275</v>
      </c>
      <c r="L1964" s="105" t="s">
        <v>2217</v>
      </c>
      <c r="M1964" s="105">
        <v>0</v>
      </c>
      <c r="N1964" s="105">
        <v>0</v>
      </c>
      <c r="O1964" s="105">
        <v>0</v>
      </c>
      <c r="P1964" s="105">
        <v>0</v>
      </c>
    </row>
    <row r="1965" spans="11:16" x14ac:dyDescent="0.25">
      <c r="K1965" s="105">
        <v>70276</v>
      </c>
      <c r="L1965" s="105" t="s">
        <v>2218</v>
      </c>
      <c r="M1965" s="105">
        <v>0</v>
      </c>
      <c r="N1965" s="105">
        <v>0</v>
      </c>
      <c r="O1965" s="105">
        <v>0</v>
      </c>
      <c r="P1965" s="105">
        <v>0</v>
      </c>
    </row>
    <row r="1966" spans="11:16" x14ac:dyDescent="0.25">
      <c r="K1966" s="105">
        <v>70277</v>
      </c>
      <c r="L1966" s="105" t="s">
        <v>2219</v>
      </c>
      <c r="M1966" s="105">
        <v>0</v>
      </c>
      <c r="N1966" s="105">
        <v>0</v>
      </c>
      <c r="O1966" s="105">
        <v>0</v>
      </c>
      <c r="P1966" s="105">
        <v>0</v>
      </c>
    </row>
    <row r="1967" spans="11:16" x14ac:dyDescent="0.25">
      <c r="K1967" s="105">
        <v>70279</v>
      </c>
      <c r="L1967" s="105" t="s">
        <v>2220</v>
      </c>
      <c r="M1967" s="105">
        <v>0</v>
      </c>
      <c r="N1967" s="105">
        <v>0</v>
      </c>
      <c r="O1967" s="105">
        <v>0</v>
      </c>
      <c r="P1967" s="105">
        <v>0</v>
      </c>
    </row>
    <row r="1968" spans="11:16" x14ac:dyDescent="0.25">
      <c r="K1968" s="105">
        <v>70281</v>
      </c>
      <c r="L1968" s="105" t="s">
        <v>2221</v>
      </c>
      <c r="M1968" s="105">
        <v>0</v>
      </c>
      <c r="N1968" s="105">
        <v>0</v>
      </c>
      <c r="O1968" s="105">
        <v>0</v>
      </c>
      <c r="P1968" s="105">
        <v>0</v>
      </c>
    </row>
    <row r="1969" spans="11:16" x14ac:dyDescent="0.25">
      <c r="K1969" s="105">
        <v>70282</v>
      </c>
      <c r="L1969" s="105" t="s">
        <v>2222</v>
      </c>
      <c r="M1969" s="105">
        <v>0</v>
      </c>
      <c r="N1969" s="105">
        <v>0</v>
      </c>
      <c r="O1969" s="105">
        <v>0</v>
      </c>
      <c r="P1969" s="105">
        <v>0</v>
      </c>
    </row>
    <row r="1970" spans="11:16" x14ac:dyDescent="0.25">
      <c r="K1970" s="105">
        <v>70283</v>
      </c>
      <c r="L1970" s="105" t="s">
        <v>2223</v>
      </c>
      <c r="M1970" s="105">
        <v>0</v>
      </c>
      <c r="N1970" s="105">
        <v>0</v>
      </c>
      <c r="O1970" s="105">
        <v>0</v>
      </c>
      <c r="P1970" s="105">
        <v>0</v>
      </c>
    </row>
    <row r="1971" spans="11:16" x14ac:dyDescent="0.25">
      <c r="K1971" s="105">
        <v>70284</v>
      </c>
      <c r="L1971" s="105" t="s">
        <v>2224</v>
      </c>
      <c r="M1971" s="105">
        <v>0</v>
      </c>
      <c r="N1971" s="105">
        <v>0</v>
      </c>
      <c r="O1971" s="105">
        <v>0</v>
      </c>
      <c r="P1971" s="105">
        <v>0</v>
      </c>
    </row>
    <row r="1972" spans="11:16" x14ac:dyDescent="0.25">
      <c r="K1972" s="105">
        <v>70285</v>
      </c>
      <c r="L1972" s="105" t="s">
        <v>2225</v>
      </c>
      <c r="M1972" s="105">
        <v>0</v>
      </c>
      <c r="N1972" s="105">
        <v>0</v>
      </c>
      <c r="O1972" s="105">
        <v>0</v>
      </c>
      <c r="P1972" s="105">
        <v>0</v>
      </c>
    </row>
    <row r="1973" spans="11:16" x14ac:dyDescent="0.25">
      <c r="K1973" s="105">
        <v>70286</v>
      </c>
      <c r="L1973" s="105" t="s">
        <v>2226</v>
      </c>
      <c r="M1973" s="105">
        <v>0</v>
      </c>
      <c r="N1973" s="105">
        <v>0</v>
      </c>
      <c r="O1973" s="105">
        <v>0</v>
      </c>
      <c r="P1973" s="105">
        <v>0</v>
      </c>
    </row>
    <row r="1974" spans="11:16" x14ac:dyDescent="0.25">
      <c r="K1974" s="105">
        <v>70287</v>
      </c>
      <c r="L1974" s="105" t="s">
        <v>2227</v>
      </c>
      <c r="M1974" s="105">
        <v>0</v>
      </c>
      <c r="N1974" s="105">
        <v>0</v>
      </c>
      <c r="O1974" s="105">
        <v>0</v>
      </c>
      <c r="P1974" s="105">
        <v>0</v>
      </c>
    </row>
    <row r="1975" spans="11:16" x14ac:dyDescent="0.25">
      <c r="K1975" s="105">
        <v>70290</v>
      </c>
      <c r="L1975" s="105" t="s">
        <v>2228</v>
      </c>
      <c r="M1975" s="105">
        <v>0</v>
      </c>
      <c r="N1975" s="105">
        <v>0</v>
      </c>
      <c r="O1975" s="105">
        <v>0</v>
      </c>
      <c r="P1975" s="105">
        <v>0</v>
      </c>
    </row>
    <row r="1976" spans="11:16" x14ac:dyDescent="0.25">
      <c r="K1976" s="105">
        <v>70291</v>
      </c>
      <c r="L1976" s="105" t="s">
        <v>2229</v>
      </c>
      <c r="M1976" s="105">
        <v>0</v>
      </c>
      <c r="N1976" s="105">
        <v>0</v>
      </c>
      <c r="O1976" s="105">
        <v>0</v>
      </c>
      <c r="P1976" s="105">
        <v>0</v>
      </c>
    </row>
    <row r="1977" spans="11:16" x14ac:dyDescent="0.25">
      <c r="K1977" s="105">
        <v>70292</v>
      </c>
      <c r="L1977" s="105" t="s">
        <v>2230</v>
      </c>
      <c r="M1977" s="105">
        <v>0</v>
      </c>
      <c r="N1977" s="105">
        <v>0</v>
      </c>
      <c r="O1977" s="105">
        <v>0</v>
      </c>
      <c r="P1977" s="105">
        <v>0</v>
      </c>
    </row>
    <row r="1978" spans="11:16" x14ac:dyDescent="0.25">
      <c r="K1978" s="105">
        <v>70293</v>
      </c>
      <c r="L1978" s="105" t="s">
        <v>2231</v>
      </c>
      <c r="M1978" s="105">
        <v>0</v>
      </c>
      <c r="N1978" s="105">
        <v>0</v>
      </c>
      <c r="O1978" s="105">
        <v>0</v>
      </c>
      <c r="P1978" s="105">
        <v>0</v>
      </c>
    </row>
    <row r="1979" spans="11:16" x14ac:dyDescent="0.25">
      <c r="K1979" s="105">
        <v>70294</v>
      </c>
      <c r="L1979" s="105" t="s">
        <v>2232</v>
      </c>
      <c r="M1979" s="105">
        <v>0</v>
      </c>
      <c r="N1979" s="105">
        <v>0</v>
      </c>
      <c r="O1979" s="105">
        <v>0</v>
      </c>
      <c r="P1979" s="105">
        <v>0</v>
      </c>
    </row>
    <row r="1980" spans="11:16" x14ac:dyDescent="0.25">
      <c r="K1980" s="105">
        <v>70300</v>
      </c>
      <c r="L1980" s="105" t="s">
        <v>2233</v>
      </c>
      <c r="M1980" s="105">
        <v>0</v>
      </c>
      <c r="N1980" s="105">
        <v>0</v>
      </c>
      <c r="O1980" s="105">
        <v>0</v>
      </c>
      <c r="P1980" s="105">
        <v>0</v>
      </c>
    </row>
    <row r="1981" spans="11:16" x14ac:dyDescent="0.25">
      <c r="K1981" s="105">
        <v>7037</v>
      </c>
      <c r="L1981" s="105" t="s">
        <v>2234</v>
      </c>
      <c r="M1981" s="105">
        <v>0</v>
      </c>
      <c r="N1981" s="105">
        <v>0</v>
      </c>
      <c r="O1981" s="105">
        <v>0</v>
      </c>
      <c r="P1981" s="105">
        <v>0</v>
      </c>
    </row>
    <row r="1982" spans="11:16" x14ac:dyDescent="0.25">
      <c r="K1982" s="105">
        <v>10804</v>
      </c>
      <c r="L1982" s="105" t="s">
        <v>2235</v>
      </c>
      <c r="M1982" s="105">
        <v>0</v>
      </c>
      <c r="N1982" s="105">
        <v>0</v>
      </c>
      <c r="O1982" s="105">
        <v>0</v>
      </c>
      <c r="P1982" s="105">
        <v>0</v>
      </c>
    </row>
    <row r="1983" spans="11:16" x14ac:dyDescent="0.25">
      <c r="K1983" s="105">
        <v>70303</v>
      </c>
      <c r="L1983" s="105" t="s">
        <v>2236</v>
      </c>
      <c r="M1983" s="105">
        <v>0</v>
      </c>
      <c r="N1983" s="105">
        <v>0</v>
      </c>
      <c r="O1983" s="105">
        <v>0</v>
      </c>
      <c r="P1983" s="105">
        <v>0</v>
      </c>
    </row>
    <row r="1984" spans="11:16" x14ac:dyDescent="0.25">
      <c r="K1984" s="105">
        <v>70093</v>
      </c>
      <c r="L1984" s="105" t="s">
        <v>2237</v>
      </c>
      <c r="M1984" s="105">
        <v>0</v>
      </c>
      <c r="N1984" s="105">
        <v>0</v>
      </c>
      <c r="O1984" s="105">
        <v>0</v>
      </c>
      <c r="P1984" s="105">
        <v>0</v>
      </c>
    </row>
    <row r="1985" spans="11:16" x14ac:dyDescent="0.25">
      <c r="K1985" s="105">
        <v>70274</v>
      </c>
      <c r="L1985" s="105" t="s">
        <v>2238</v>
      </c>
      <c r="M1985" s="105">
        <v>0</v>
      </c>
      <c r="N1985" s="105">
        <v>0</v>
      </c>
      <c r="O1985" s="105">
        <v>0</v>
      </c>
      <c r="P1985" s="105">
        <v>0</v>
      </c>
    </row>
    <row r="1986" spans="11:16" x14ac:dyDescent="0.25">
      <c r="K1986" s="105">
        <v>70289</v>
      </c>
      <c r="L1986" s="105" t="s">
        <v>2239</v>
      </c>
      <c r="M1986" s="105">
        <v>0</v>
      </c>
      <c r="N1986" s="105">
        <v>0</v>
      </c>
      <c r="O1986" s="105">
        <v>0</v>
      </c>
      <c r="P1986" s="105">
        <v>0</v>
      </c>
    </row>
    <row r="1987" spans="11:16" x14ac:dyDescent="0.25">
      <c r="K1987" s="105">
        <v>70295</v>
      </c>
      <c r="L1987" s="105" t="s">
        <v>2240</v>
      </c>
      <c r="M1987" s="105">
        <v>0</v>
      </c>
      <c r="N1987" s="105">
        <v>0</v>
      </c>
      <c r="O1987" s="105">
        <v>0</v>
      </c>
      <c r="P1987" s="105">
        <v>0</v>
      </c>
    </row>
    <row r="1988" spans="11:16" x14ac:dyDescent="0.25">
      <c r="K1988" s="105">
        <v>7056</v>
      </c>
      <c r="L1988" s="105" t="s">
        <v>2241</v>
      </c>
      <c r="M1988" s="105">
        <v>0</v>
      </c>
      <c r="N1988" s="105">
        <v>0</v>
      </c>
      <c r="O1988" s="105">
        <v>0</v>
      </c>
      <c r="P1988" s="105">
        <v>0</v>
      </c>
    </row>
    <row r="1989" spans="11:16" x14ac:dyDescent="0.25">
      <c r="K1989" s="105">
        <v>5006</v>
      </c>
      <c r="L1989" s="105" t="s">
        <v>2242</v>
      </c>
      <c r="M1989" s="105">
        <v>0</v>
      </c>
      <c r="N1989" s="105">
        <v>0</v>
      </c>
      <c r="O1989" s="105">
        <v>0</v>
      </c>
      <c r="P1989" s="105">
        <v>0</v>
      </c>
    </row>
    <row r="1990" spans="11:16" x14ac:dyDescent="0.25">
      <c r="K1990" s="105">
        <v>7019</v>
      </c>
      <c r="L1990" s="105" t="s">
        <v>2243</v>
      </c>
      <c r="M1990" s="105">
        <v>0</v>
      </c>
      <c r="N1990" s="105">
        <v>0</v>
      </c>
      <c r="O1990" s="105">
        <v>0</v>
      </c>
      <c r="P1990" s="105">
        <v>0</v>
      </c>
    </row>
    <row r="1991" spans="11:16" x14ac:dyDescent="0.25">
      <c r="K1991" s="105">
        <v>20050</v>
      </c>
      <c r="L1991" s="105" t="s">
        <v>1936</v>
      </c>
      <c r="M1991" s="105">
        <v>0</v>
      </c>
      <c r="N1991" s="105">
        <v>0</v>
      </c>
      <c r="O1991" s="105">
        <v>0</v>
      </c>
      <c r="P1991" s="105">
        <v>0</v>
      </c>
    </row>
    <row r="1992" spans="11:16" x14ac:dyDescent="0.25">
      <c r="K1992" s="105">
        <v>20440</v>
      </c>
      <c r="L1992" s="105" t="s">
        <v>2244</v>
      </c>
      <c r="M1992" s="105">
        <v>0</v>
      </c>
      <c r="N1992" s="105">
        <v>0</v>
      </c>
      <c r="O1992" s="105">
        <v>0</v>
      </c>
      <c r="P1992" s="105">
        <v>0</v>
      </c>
    </row>
    <row r="1993" spans="11:16" x14ac:dyDescent="0.25">
      <c r="K1993" s="105">
        <v>46323</v>
      </c>
      <c r="L1993" s="105" t="s">
        <v>2245</v>
      </c>
      <c r="M1993" s="105">
        <v>0</v>
      </c>
      <c r="N1993" s="105">
        <v>0</v>
      </c>
      <c r="O1993" s="105">
        <v>0</v>
      </c>
      <c r="P1993" s="105">
        <v>0</v>
      </c>
    </row>
    <row r="1994" spans="11:16" x14ac:dyDescent="0.25">
      <c r="K1994" s="105" t="s">
        <v>2246</v>
      </c>
      <c r="L1994" s="105" t="s">
        <v>2247</v>
      </c>
      <c r="M1994" s="105">
        <v>0</v>
      </c>
      <c r="N1994" s="105">
        <v>0</v>
      </c>
      <c r="O1994" s="105">
        <v>0</v>
      </c>
      <c r="P1994" s="105">
        <v>0</v>
      </c>
    </row>
    <row r="1995" spans="11:16" x14ac:dyDescent="0.25">
      <c r="K1995" s="105" t="s">
        <v>2248</v>
      </c>
      <c r="L1995" s="105" t="s">
        <v>2249</v>
      </c>
      <c r="M1995" s="105">
        <v>0</v>
      </c>
      <c r="N1995" s="105">
        <v>0</v>
      </c>
      <c r="O1995" s="105">
        <v>0</v>
      </c>
      <c r="P1995" s="105">
        <v>0</v>
      </c>
    </row>
    <row r="1996" spans="11:16" x14ac:dyDescent="0.25">
      <c r="K1996" s="105" t="s">
        <v>2250</v>
      </c>
      <c r="L1996" s="105" t="s">
        <v>2251</v>
      </c>
      <c r="M1996" s="105">
        <v>0</v>
      </c>
      <c r="N1996" s="105">
        <v>0</v>
      </c>
      <c r="O1996" s="105">
        <v>0</v>
      </c>
      <c r="P1996" s="105">
        <v>0</v>
      </c>
    </row>
    <row r="1997" spans="11:16" x14ac:dyDescent="0.25">
      <c r="K1997" s="105">
        <v>25849</v>
      </c>
      <c r="L1997" s="105" t="s">
        <v>389</v>
      </c>
      <c r="M1997" s="105">
        <v>0</v>
      </c>
      <c r="N1997" s="105">
        <v>0</v>
      </c>
      <c r="O1997" s="105">
        <v>0</v>
      </c>
      <c r="P1997" s="105">
        <v>0</v>
      </c>
    </row>
    <row r="1998" spans="11:16" x14ac:dyDescent="0.25">
      <c r="K1998" s="105">
        <v>27303</v>
      </c>
      <c r="L1998" s="105" t="s">
        <v>2252</v>
      </c>
      <c r="M1998" s="105">
        <v>0</v>
      </c>
      <c r="N1998" s="105">
        <v>0</v>
      </c>
      <c r="O1998" s="105">
        <v>0</v>
      </c>
      <c r="P1998" s="105">
        <v>0</v>
      </c>
    </row>
    <row r="1999" spans="11:16" x14ac:dyDescent="0.25">
      <c r="K1999" s="105">
        <v>27313</v>
      </c>
      <c r="L1999" s="105" t="s">
        <v>2253</v>
      </c>
      <c r="M1999" s="105">
        <v>0</v>
      </c>
      <c r="N1999" s="105">
        <v>0</v>
      </c>
      <c r="O1999" s="105">
        <v>0</v>
      </c>
      <c r="P1999" s="105">
        <v>0</v>
      </c>
    </row>
    <row r="2000" spans="11:16" x14ac:dyDescent="0.25">
      <c r="K2000" s="105">
        <v>27333</v>
      </c>
      <c r="L2000" s="105" t="s">
        <v>2254</v>
      </c>
      <c r="M2000" s="105">
        <v>0</v>
      </c>
      <c r="N2000" s="105">
        <v>0</v>
      </c>
      <c r="O2000" s="105">
        <v>0</v>
      </c>
      <c r="P2000" s="105">
        <v>0</v>
      </c>
    </row>
    <row r="2001" spans="11:16" x14ac:dyDescent="0.25">
      <c r="K2001" s="105">
        <v>27343</v>
      </c>
      <c r="L2001" s="105" t="s">
        <v>2255</v>
      </c>
      <c r="M2001" s="105">
        <v>0</v>
      </c>
      <c r="N2001" s="105">
        <v>0</v>
      </c>
      <c r="O2001" s="105">
        <v>0</v>
      </c>
      <c r="P2001" s="105">
        <v>0</v>
      </c>
    </row>
    <row r="2002" spans="11:16" x14ac:dyDescent="0.25">
      <c r="K2002" s="105">
        <v>27852</v>
      </c>
      <c r="L2002" s="105" t="s">
        <v>871</v>
      </c>
      <c r="M2002" s="105">
        <v>0</v>
      </c>
      <c r="N2002" s="105">
        <v>0</v>
      </c>
      <c r="O2002" s="105">
        <v>0</v>
      </c>
      <c r="P2002" s="105">
        <v>0</v>
      </c>
    </row>
    <row r="2003" spans="11:16" x14ac:dyDescent="0.25">
      <c r="K2003" s="105">
        <v>27854</v>
      </c>
      <c r="L2003" s="105" t="s">
        <v>2256</v>
      </c>
      <c r="M2003" s="105">
        <v>0</v>
      </c>
      <c r="N2003" s="105">
        <v>0</v>
      </c>
      <c r="O2003" s="105">
        <v>0</v>
      </c>
      <c r="P2003" s="105">
        <v>0</v>
      </c>
    </row>
    <row r="2004" spans="11:16" x14ac:dyDescent="0.25">
      <c r="K2004" s="105">
        <v>27353</v>
      </c>
      <c r="L2004" s="105" t="s">
        <v>2257</v>
      </c>
      <c r="M2004" s="105">
        <v>0</v>
      </c>
      <c r="N2004" s="105">
        <v>0</v>
      </c>
      <c r="O2004" s="105">
        <v>0</v>
      </c>
      <c r="P2004" s="105">
        <v>0</v>
      </c>
    </row>
    <row r="2005" spans="11:16" x14ac:dyDescent="0.25">
      <c r="K2005" s="105">
        <v>24302</v>
      </c>
      <c r="L2005" s="105" t="s">
        <v>2258</v>
      </c>
      <c r="M2005" s="105">
        <v>0</v>
      </c>
      <c r="N2005" s="105">
        <v>0</v>
      </c>
      <c r="O2005" s="105">
        <v>0</v>
      </c>
      <c r="P2005" s="105">
        <v>0</v>
      </c>
    </row>
    <row r="2006" spans="11:16" x14ac:dyDescent="0.25">
      <c r="K2006" s="105">
        <v>24312</v>
      </c>
      <c r="L2006" s="105" t="s">
        <v>2259</v>
      </c>
      <c r="M2006" s="105">
        <v>0</v>
      </c>
      <c r="N2006" s="105">
        <v>0</v>
      </c>
      <c r="O2006" s="105">
        <v>0</v>
      </c>
      <c r="P2006" s="105">
        <v>0</v>
      </c>
    </row>
    <row r="2007" spans="11:16" x14ac:dyDescent="0.25">
      <c r="K2007" s="105">
        <v>24322</v>
      </c>
      <c r="L2007" s="105" t="s">
        <v>2260</v>
      </c>
      <c r="M2007" s="105">
        <v>0</v>
      </c>
      <c r="N2007" s="105">
        <v>0</v>
      </c>
      <c r="O2007" s="105">
        <v>0</v>
      </c>
      <c r="P2007" s="105">
        <v>0</v>
      </c>
    </row>
    <row r="2008" spans="11:16" x14ac:dyDescent="0.25">
      <c r="K2008" s="105">
        <v>24332</v>
      </c>
      <c r="L2008" s="105" t="s">
        <v>2261</v>
      </c>
      <c r="M2008" s="105">
        <v>0</v>
      </c>
      <c r="N2008" s="105">
        <v>0</v>
      </c>
      <c r="O2008" s="105">
        <v>0</v>
      </c>
      <c r="P2008" s="105">
        <v>0</v>
      </c>
    </row>
    <row r="2009" spans="11:16" x14ac:dyDescent="0.25">
      <c r="K2009" s="105">
        <v>24342</v>
      </c>
      <c r="L2009" s="105" t="s">
        <v>2262</v>
      </c>
      <c r="M2009" s="105">
        <v>0</v>
      </c>
      <c r="N2009" s="105">
        <v>0</v>
      </c>
      <c r="O2009" s="105">
        <v>0</v>
      </c>
      <c r="P2009" s="105">
        <v>0</v>
      </c>
    </row>
    <row r="2010" spans="11:16" x14ac:dyDescent="0.25">
      <c r="K2010" s="105">
        <v>24854</v>
      </c>
      <c r="L2010" s="105" t="s">
        <v>2263</v>
      </c>
      <c r="M2010" s="105">
        <v>0</v>
      </c>
      <c r="N2010" s="105">
        <v>0</v>
      </c>
      <c r="O2010" s="105">
        <v>0</v>
      </c>
      <c r="P2010" s="105">
        <v>0</v>
      </c>
    </row>
    <row r="2011" spans="11:16" x14ac:dyDescent="0.25">
      <c r="K2011" s="105">
        <v>51011</v>
      </c>
      <c r="L2011" s="105" t="s">
        <v>2264</v>
      </c>
      <c r="M2011" s="105">
        <v>0</v>
      </c>
      <c r="N2011" s="105">
        <v>0</v>
      </c>
      <c r="O2011" s="105">
        <v>0</v>
      </c>
      <c r="P2011" s="105">
        <v>0</v>
      </c>
    </row>
    <row r="2012" spans="11:16" x14ac:dyDescent="0.25">
      <c r="K2012" s="105">
        <v>51612</v>
      </c>
      <c r="L2012" s="105" t="s">
        <v>2265</v>
      </c>
      <c r="M2012" s="105">
        <v>0</v>
      </c>
      <c r="N2012" s="105">
        <v>0</v>
      </c>
      <c r="O2012" s="105">
        <v>0</v>
      </c>
      <c r="P2012" s="105">
        <v>0</v>
      </c>
    </row>
    <row r="2013" spans="11:16" x14ac:dyDescent="0.25">
      <c r="K2013" s="105">
        <v>6304</v>
      </c>
      <c r="L2013" s="105" t="s">
        <v>2266</v>
      </c>
      <c r="M2013" s="105">
        <v>0</v>
      </c>
      <c r="N2013" s="105">
        <v>0</v>
      </c>
      <c r="O2013" s="105">
        <v>0</v>
      </c>
      <c r="P2013" s="105">
        <v>0</v>
      </c>
    </row>
    <row r="2014" spans="11:16" x14ac:dyDescent="0.25">
      <c r="K2014" s="105">
        <v>6347</v>
      </c>
      <c r="L2014" s="105" t="s">
        <v>2267</v>
      </c>
      <c r="M2014" s="105">
        <v>0</v>
      </c>
      <c r="N2014" s="105">
        <v>0</v>
      </c>
      <c r="O2014" s="105">
        <v>0</v>
      </c>
      <c r="P2014" s="105">
        <v>0</v>
      </c>
    </row>
    <row r="2015" spans="11:16" x14ac:dyDescent="0.25">
      <c r="K2015" s="105">
        <v>8116</v>
      </c>
      <c r="L2015" s="105" t="s">
        <v>2268</v>
      </c>
      <c r="M2015" s="105">
        <v>0</v>
      </c>
      <c r="N2015" s="105">
        <v>0</v>
      </c>
      <c r="O2015" s="105">
        <v>0</v>
      </c>
      <c r="P2015" s="105">
        <v>0</v>
      </c>
    </row>
    <row r="2016" spans="11:16" x14ac:dyDescent="0.25">
      <c r="K2016" s="105">
        <v>8117</v>
      </c>
      <c r="L2016" s="105" t="s">
        <v>2269</v>
      </c>
      <c r="M2016" s="105">
        <v>0</v>
      </c>
      <c r="N2016" s="105">
        <v>0</v>
      </c>
      <c r="O2016" s="105">
        <v>0</v>
      </c>
      <c r="P2016" s="105">
        <v>0</v>
      </c>
    </row>
    <row r="2017" spans="11:16" x14ac:dyDescent="0.25">
      <c r="K2017" s="105">
        <v>8506</v>
      </c>
      <c r="L2017" s="105" t="s">
        <v>2270</v>
      </c>
      <c r="M2017" s="105">
        <v>0</v>
      </c>
      <c r="N2017" s="105">
        <v>0</v>
      </c>
      <c r="O2017" s="105">
        <v>0</v>
      </c>
      <c r="P2017" s="105">
        <v>0</v>
      </c>
    </row>
    <row r="2018" spans="11:16" x14ac:dyDescent="0.25">
      <c r="K2018" s="105">
        <v>6928</v>
      </c>
      <c r="L2018" s="105" t="s">
        <v>2271</v>
      </c>
      <c r="M2018" s="105">
        <v>0</v>
      </c>
      <c r="N2018" s="105">
        <v>0</v>
      </c>
      <c r="O2018" s="105">
        <v>0</v>
      </c>
      <c r="P2018" s="105">
        <v>0</v>
      </c>
    </row>
    <row r="2019" spans="11:16" x14ac:dyDescent="0.25">
      <c r="K2019" s="105">
        <v>6937</v>
      </c>
      <c r="L2019" s="105" t="s">
        <v>2272</v>
      </c>
      <c r="M2019" s="105">
        <v>0</v>
      </c>
      <c r="N2019" s="105">
        <v>0</v>
      </c>
      <c r="O2019" s="105">
        <v>0</v>
      </c>
      <c r="P2019" s="105">
        <v>0</v>
      </c>
    </row>
    <row r="2020" spans="11:16" x14ac:dyDescent="0.25">
      <c r="K2020" s="105">
        <v>69067</v>
      </c>
      <c r="L2020" s="105" t="s">
        <v>2273</v>
      </c>
      <c r="M2020" s="105">
        <v>0</v>
      </c>
      <c r="N2020" s="105">
        <v>0</v>
      </c>
      <c r="O2020" s="105">
        <v>0</v>
      </c>
      <c r="P2020" s="105">
        <v>0</v>
      </c>
    </row>
    <row r="2021" spans="11:16" x14ac:dyDescent="0.25">
      <c r="K2021" s="105">
        <v>69057</v>
      </c>
      <c r="L2021" s="105" t="s">
        <v>2274</v>
      </c>
      <c r="M2021" s="105">
        <v>0</v>
      </c>
      <c r="N2021" s="105">
        <v>0</v>
      </c>
      <c r="O2021" s="105">
        <v>0</v>
      </c>
      <c r="P2021" s="105">
        <v>0</v>
      </c>
    </row>
    <row r="2022" spans="11:16" x14ac:dyDescent="0.25">
      <c r="K2022" s="105">
        <v>5036</v>
      </c>
      <c r="L2022" s="105" t="s">
        <v>2275</v>
      </c>
      <c r="M2022" s="105">
        <v>0</v>
      </c>
      <c r="N2022" s="105">
        <v>0</v>
      </c>
      <c r="O2022" s="105">
        <v>0</v>
      </c>
      <c r="P2022" s="105">
        <v>0</v>
      </c>
    </row>
    <row r="2023" spans="11:16" x14ac:dyDescent="0.25">
      <c r="K2023" s="105">
        <v>5053</v>
      </c>
      <c r="L2023" s="105" t="s">
        <v>2276</v>
      </c>
      <c r="M2023" s="105">
        <v>0</v>
      </c>
      <c r="N2023" s="105">
        <v>0</v>
      </c>
      <c r="O2023" s="105">
        <v>0</v>
      </c>
      <c r="P2023" s="105">
        <v>0</v>
      </c>
    </row>
    <row r="2024" spans="11:16" x14ac:dyDescent="0.25">
      <c r="K2024" s="105">
        <v>5060</v>
      </c>
      <c r="L2024" s="105" t="s">
        <v>2277</v>
      </c>
      <c r="M2024" s="105">
        <v>0</v>
      </c>
      <c r="N2024" s="105">
        <v>0</v>
      </c>
      <c r="O2024" s="105">
        <v>0</v>
      </c>
      <c r="P2024" s="105">
        <v>0</v>
      </c>
    </row>
    <row r="2025" spans="11:16" x14ac:dyDescent="0.25">
      <c r="K2025" s="105">
        <v>50070</v>
      </c>
      <c r="L2025" s="105" t="s">
        <v>2278</v>
      </c>
      <c r="M2025" s="105">
        <v>0</v>
      </c>
      <c r="N2025" s="105">
        <v>0</v>
      </c>
      <c r="O2025" s="105">
        <v>0</v>
      </c>
      <c r="P2025" s="105">
        <v>0</v>
      </c>
    </row>
    <row r="2026" spans="11:16" x14ac:dyDescent="0.25">
      <c r="K2026" s="105">
        <v>50073</v>
      </c>
      <c r="L2026" s="105" t="s">
        <v>2279</v>
      </c>
      <c r="M2026" s="105">
        <v>0</v>
      </c>
      <c r="N2026" s="105">
        <v>0</v>
      </c>
      <c r="O2026" s="105">
        <v>0</v>
      </c>
      <c r="P2026" s="105">
        <v>0</v>
      </c>
    </row>
    <row r="2027" spans="11:16" x14ac:dyDescent="0.25">
      <c r="K2027" s="105">
        <v>50087</v>
      </c>
      <c r="L2027" s="105" t="s">
        <v>2280</v>
      </c>
      <c r="M2027" s="105">
        <v>0</v>
      </c>
      <c r="N2027" s="105">
        <v>0</v>
      </c>
      <c r="O2027" s="105">
        <v>0</v>
      </c>
      <c r="P2027" s="105">
        <v>0</v>
      </c>
    </row>
    <row r="2028" spans="11:16" x14ac:dyDescent="0.25">
      <c r="K2028" s="105">
        <v>63017</v>
      </c>
      <c r="L2028" s="105" t="s">
        <v>2281</v>
      </c>
      <c r="M2028" s="105">
        <v>0</v>
      </c>
      <c r="N2028" s="105">
        <v>0</v>
      </c>
      <c r="O2028" s="105">
        <v>0</v>
      </c>
      <c r="P2028" s="105">
        <v>0</v>
      </c>
    </row>
    <row r="2029" spans="11:16" x14ac:dyDescent="0.25">
      <c r="K2029" s="105">
        <v>63018</v>
      </c>
      <c r="L2029" s="105" t="s">
        <v>2282</v>
      </c>
      <c r="M2029" s="105">
        <v>0</v>
      </c>
      <c r="N2029" s="105">
        <v>0</v>
      </c>
      <c r="O2029" s="105">
        <v>0</v>
      </c>
      <c r="P2029" s="105">
        <v>0</v>
      </c>
    </row>
    <row r="2030" spans="11:16" x14ac:dyDescent="0.25">
      <c r="K2030" s="105">
        <v>63028</v>
      </c>
      <c r="L2030" s="105" t="s">
        <v>2283</v>
      </c>
      <c r="M2030" s="105">
        <v>0</v>
      </c>
      <c r="N2030" s="105">
        <v>0</v>
      </c>
      <c r="O2030" s="105">
        <v>0</v>
      </c>
      <c r="P2030" s="105">
        <v>0</v>
      </c>
    </row>
    <row r="2031" spans="11:16" x14ac:dyDescent="0.25">
      <c r="K2031" s="105">
        <v>63029</v>
      </c>
      <c r="L2031" s="105" t="s">
        <v>2284</v>
      </c>
      <c r="M2031" s="105">
        <v>0</v>
      </c>
      <c r="N2031" s="105">
        <v>0</v>
      </c>
      <c r="O2031" s="105">
        <v>0</v>
      </c>
      <c r="P2031" s="105">
        <v>0</v>
      </c>
    </row>
    <row r="2032" spans="11:16" x14ac:dyDescent="0.25">
      <c r="K2032" s="105">
        <v>63038</v>
      </c>
      <c r="L2032" s="105" t="s">
        <v>2285</v>
      </c>
      <c r="M2032" s="105">
        <v>0</v>
      </c>
      <c r="N2032" s="105">
        <v>0</v>
      </c>
      <c r="O2032" s="105">
        <v>0</v>
      </c>
      <c r="P2032" s="105">
        <v>0</v>
      </c>
    </row>
    <row r="2033" spans="11:16" x14ac:dyDescent="0.25">
      <c r="K2033" s="105">
        <v>6306</v>
      </c>
      <c r="L2033" s="105" t="s">
        <v>2286</v>
      </c>
      <c r="M2033" s="105">
        <v>0</v>
      </c>
      <c r="N2033" s="105">
        <v>0</v>
      </c>
      <c r="O2033" s="105">
        <v>0</v>
      </c>
      <c r="P2033" s="105">
        <v>0</v>
      </c>
    </row>
    <row r="2034" spans="11:16" x14ac:dyDescent="0.25">
      <c r="K2034" s="105">
        <v>63085</v>
      </c>
      <c r="L2034" s="105" t="s">
        <v>2287</v>
      </c>
      <c r="M2034" s="105">
        <v>0</v>
      </c>
      <c r="N2034" s="105">
        <v>0</v>
      </c>
      <c r="O2034" s="105">
        <v>0</v>
      </c>
      <c r="P2034" s="105">
        <v>0</v>
      </c>
    </row>
    <row r="2035" spans="11:16" x14ac:dyDescent="0.25">
      <c r="K2035" s="105">
        <v>63086</v>
      </c>
      <c r="L2035" s="105" t="s">
        <v>2288</v>
      </c>
      <c r="M2035" s="105">
        <v>0</v>
      </c>
      <c r="N2035" s="105">
        <v>0</v>
      </c>
      <c r="O2035" s="105">
        <v>0</v>
      </c>
      <c r="P2035" s="105">
        <v>0</v>
      </c>
    </row>
    <row r="2036" spans="11:16" x14ac:dyDescent="0.25">
      <c r="K2036" s="105">
        <v>63087</v>
      </c>
      <c r="L2036" s="105" t="s">
        <v>2289</v>
      </c>
      <c r="M2036" s="105">
        <v>0</v>
      </c>
      <c r="N2036" s="105">
        <v>0</v>
      </c>
      <c r="O2036" s="105">
        <v>0</v>
      </c>
      <c r="P2036" s="105">
        <v>0</v>
      </c>
    </row>
    <row r="2037" spans="11:16" x14ac:dyDescent="0.25">
      <c r="K2037" s="105">
        <v>63088</v>
      </c>
      <c r="L2037" s="105" t="s">
        <v>2290</v>
      </c>
      <c r="M2037" s="105">
        <v>0</v>
      </c>
      <c r="N2037" s="105">
        <v>0</v>
      </c>
      <c r="O2037" s="105">
        <v>0</v>
      </c>
      <c r="P2037" s="105">
        <v>0</v>
      </c>
    </row>
    <row r="2038" spans="11:16" x14ac:dyDescent="0.25">
      <c r="K2038" s="105">
        <v>69028</v>
      </c>
      <c r="L2038" s="105" t="s">
        <v>2291</v>
      </c>
      <c r="M2038" s="105">
        <v>0</v>
      </c>
      <c r="N2038" s="105">
        <v>0</v>
      </c>
      <c r="O2038" s="105">
        <v>0</v>
      </c>
      <c r="P2038" s="105">
        <v>0</v>
      </c>
    </row>
    <row r="2039" spans="11:16" x14ac:dyDescent="0.25">
      <c r="K2039" s="105">
        <v>69037</v>
      </c>
      <c r="L2039" s="105" t="s">
        <v>2292</v>
      </c>
      <c r="M2039" s="105">
        <v>0</v>
      </c>
      <c r="N2039" s="105">
        <v>0</v>
      </c>
      <c r="O2039" s="105">
        <v>0</v>
      </c>
      <c r="P2039" s="105">
        <v>0</v>
      </c>
    </row>
    <row r="2040" spans="11:16" x14ac:dyDescent="0.25">
      <c r="K2040" s="105">
        <v>69038</v>
      </c>
      <c r="L2040" s="105" t="s">
        <v>2293</v>
      </c>
      <c r="M2040" s="105">
        <v>0</v>
      </c>
      <c r="N2040" s="105">
        <v>0</v>
      </c>
      <c r="O2040" s="105">
        <v>0</v>
      </c>
      <c r="P2040" s="105">
        <v>0</v>
      </c>
    </row>
    <row r="2041" spans="11:16" x14ac:dyDescent="0.25">
      <c r="K2041" s="105">
        <v>84019</v>
      </c>
      <c r="L2041" s="105" t="s">
        <v>2294</v>
      </c>
      <c r="M2041" s="105">
        <v>0</v>
      </c>
      <c r="N2041" s="105">
        <v>0</v>
      </c>
      <c r="O2041" s="105">
        <v>0</v>
      </c>
      <c r="P2041" s="105">
        <v>0</v>
      </c>
    </row>
    <row r="2042" spans="11:16" x14ac:dyDescent="0.25">
      <c r="K2042" s="105">
        <v>84034</v>
      </c>
      <c r="L2042" s="105" t="s">
        <v>2295</v>
      </c>
      <c r="M2042" s="105">
        <v>0</v>
      </c>
      <c r="N2042" s="105">
        <v>0</v>
      </c>
      <c r="O2042" s="105">
        <v>0</v>
      </c>
      <c r="P2042" s="105">
        <v>0</v>
      </c>
    </row>
    <row r="2043" spans="11:16" x14ac:dyDescent="0.25">
      <c r="K2043" s="105">
        <v>69065</v>
      </c>
      <c r="L2043" s="105" t="s">
        <v>2296</v>
      </c>
      <c r="M2043" s="105">
        <v>0</v>
      </c>
      <c r="N2043" s="105">
        <v>0</v>
      </c>
      <c r="O2043" s="105">
        <v>0</v>
      </c>
      <c r="P2043" s="105">
        <v>0</v>
      </c>
    </row>
    <row r="2044" spans="11:16" x14ac:dyDescent="0.25">
      <c r="K2044" s="105">
        <v>69066</v>
      </c>
      <c r="L2044" s="105" t="s">
        <v>2297</v>
      </c>
      <c r="M2044" s="105">
        <v>0</v>
      </c>
      <c r="N2044" s="105">
        <v>0</v>
      </c>
      <c r="O2044" s="105">
        <v>0</v>
      </c>
      <c r="P2044" s="105">
        <v>0</v>
      </c>
    </row>
    <row r="2045" spans="11:16" x14ac:dyDescent="0.25">
      <c r="K2045" s="105">
        <v>84035</v>
      </c>
      <c r="L2045" s="105" t="s">
        <v>2298</v>
      </c>
      <c r="M2045" s="105">
        <v>0</v>
      </c>
      <c r="N2045" s="105">
        <v>0</v>
      </c>
      <c r="O2045" s="105">
        <v>0</v>
      </c>
      <c r="P2045" s="105">
        <v>0</v>
      </c>
    </row>
    <row r="2046" spans="11:16" x14ac:dyDescent="0.25">
      <c r="K2046" s="105">
        <v>84036</v>
      </c>
      <c r="L2046" s="105" t="s">
        <v>2299</v>
      </c>
      <c r="M2046" s="105">
        <v>0</v>
      </c>
      <c r="N2046" s="105">
        <v>0</v>
      </c>
      <c r="O2046" s="105">
        <v>0</v>
      </c>
      <c r="P2046" s="105">
        <v>0</v>
      </c>
    </row>
    <row r="2047" spans="11:16" x14ac:dyDescent="0.25">
      <c r="K2047" s="105">
        <v>86007</v>
      </c>
      <c r="L2047" s="105" t="s">
        <v>2300</v>
      </c>
      <c r="M2047" s="105">
        <v>0</v>
      </c>
      <c r="N2047" s="105">
        <v>0</v>
      </c>
      <c r="O2047" s="105">
        <v>0</v>
      </c>
      <c r="P2047" s="105">
        <v>0</v>
      </c>
    </row>
    <row r="2048" spans="11:16" x14ac:dyDescent="0.25">
      <c r="K2048" s="105" t="s">
        <v>2301</v>
      </c>
      <c r="L2048" s="105" t="s">
        <v>2302</v>
      </c>
      <c r="M2048" s="105">
        <v>0</v>
      </c>
      <c r="N2048" s="105">
        <v>0</v>
      </c>
      <c r="O2048" s="105">
        <v>0</v>
      </c>
      <c r="P2048" s="105">
        <v>0</v>
      </c>
    </row>
    <row r="2049" spans="11:16" x14ac:dyDescent="0.25">
      <c r="K2049" s="105">
        <v>7057</v>
      </c>
      <c r="L2049" s="105" t="s">
        <v>2303</v>
      </c>
      <c r="M2049" s="105">
        <v>0</v>
      </c>
      <c r="N2049" s="105">
        <v>0</v>
      </c>
      <c r="O2049" s="105">
        <v>0</v>
      </c>
      <c r="P2049" s="105">
        <v>0</v>
      </c>
    </row>
    <row r="2050" spans="11:16" x14ac:dyDescent="0.25">
      <c r="K2050" s="105">
        <v>70092</v>
      </c>
      <c r="L2050" s="105" t="s">
        <v>2304</v>
      </c>
      <c r="M2050" s="105">
        <v>0</v>
      </c>
      <c r="N2050" s="105">
        <v>0</v>
      </c>
      <c r="O2050" s="105">
        <v>0</v>
      </c>
      <c r="P2050" s="105">
        <v>0</v>
      </c>
    </row>
    <row r="2051" spans="11:16" x14ac:dyDescent="0.25">
      <c r="K2051" s="105">
        <v>70101</v>
      </c>
      <c r="L2051" s="105" t="s">
        <v>2305</v>
      </c>
      <c r="M2051" s="105">
        <v>0</v>
      </c>
      <c r="N2051" s="105">
        <v>0</v>
      </c>
      <c r="O2051" s="105">
        <v>0</v>
      </c>
      <c r="P2051" s="105">
        <v>0</v>
      </c>
    </row>
    <row r="2052" spans="11:16" x14ac:dyDescent="0.25">
      <c r="K2052" s="105">
        <v>70105</v>
      </c>
      <c r="L2052" s="105" t="s">
        <v>2306</v>
      </c>
      <c r="M2052" s="105">
        <v>0</v>
      </c>
      <c r="N2052" s="105">
        <v>0</v>
      </c>
      <c r="O2052" s="105">
        <v>0</v>
      </c>
      <c r="P2052" s="105">
        <v>0</v>
      </c>
    </row>
    <row r="2053" spans="11:16" x14ac:dyDescent="0.25">
      <c r="K2053" s="105">
        <v>70115</v>
      </c>
      <c r="L2053" s="105" t="s">
        <v>2307</v>
      </c>
      <c r="M2053" s="105">
        <v>0</v>
      </c>
      <c r="N2053" s="105">
        <v>0</v>
      </c>
      <c r="O2053" s="105">
        <v>0</v>
      </c>
      <c r="P2053" s="105">
        <v>0</v>
      </c>
    </row>
    <row r="2054" spans="11:16" x14ac:dyDescent="0.25">
      <c r="K2054" s="105">
        <v>70178</v>
      </c>
      <c r="L2054" s="105" t="s">
        <v>2308</v>
      </c>
      <c r="M2054" s="105">
        <v>0</v>
      </c>
      <c r="N2054" s="105">
        <v>0</v>
      </c>
      <c r="O2054" s="105">
        <v>0</v>
      </c>
      <c r="P2054" s="105">
        <v>0</v>
      </c>
    </row>
    <row r="2055" spans="11:16" x14ac:dyDescent="0.25">
      <c r="K2055" s="105">
        <v>70187</v>
      </c>
      <c r="L2055" s="105" t="s">
        <v>2309</v>
      </c>
      <c r="M2055" s="105">
        <v>0</v>
      </c>
      <c r="N2055" s="105">
        <v>0</v>
      </c>
      <c r="O2055" s="105">
        <v>0</v>
      </c>
      <c r="P2055" s="105">
        <v>0</v>
      </c>
    </row>
    <row r="2056" spans="11:16" x14ac:dyDescent="0.25">
      <c r="K2056" s="105">
        <v>70199</v>
      </c>
      <c r="L2056" s="105" t="s">
        <v>2310</v>
      </c>
      <c r="M2056" s="105">
        <v>0</v>
      </c>
      <c r="N2056" s="105">
        <v>0</v>
      </c>
      <c r="O2056" s="105">
        <v>0</v>
      </c>
      <c r="P2056" s="105">
        <v>0</v>
      </c>
    </row>
    <row r="2057" spans="11:16" x14ac:dyDescent="0.25">
      <c r="K2057" s="105">
        <v>70210</v>
      </c>
      <c r="L2057" s="105" t="s">
        <v>2311</v>
      </c>
      <c r="M2057" s="105">
        <v>0</v>
      </c>
      <c r="N2057" s="105">
        <v>0</v>
      </c>
      <c r="O2057" s="105">
        <v>0</v>
      </c>
      <c r="P2057" s="105">
        <v>0</v>
      </c>
    </row>
    <row r="2058" spans="11:16" x14ac:dyDescent="0.25">
      <c r="K2058" s="105">
        <v>70211</v>
      </c>
      <c r="L2058" s="105" t="s">
        <v>2312</v>
      </c>
      <c r="M2058" s="105">
        <v>0</v>
      </c>
      <c r="N2058" s="105">
        <v>0</v>
      </c>
      <c r="O2058" s="105">
        <v>0</v>
      </c>
      <c r="P2058" s="105">
        <v>0</v>
      </c>
    </row>
    <row r="2059" spans="11:16" x14ac:dyDescent="0.25">
      <c r="K2059" s="105">
        <v>70271</v>
      </c>
      <c r="L2059" s="105" t="s">
        <v>2313</v>
      </c>
      <c r="M2059" s="105">
        <v>0</v>
      </c>
      <c r="N2059" s="105">
        <v>0</v>
      </c>
      <c r="O2059" s="105">
        <v>0</v>
      </c>
      <c r="P2059" s="105">
        <v>0</v>
      </c>
    </row>
    <row r="2060" spans="11:16" x14ac:dyDescent="0.25">
      <c r="K2060" s="105">
        <v>70296</v>
      </c>
      <c r="L2060" s="105" t="s">
        <v>2314</v>
      </c>
      <c r="M2060" s="105">
        <v>0</v>
      </c>
      <c r="N2060" s="105">
        <v>0</v>
      </c>
      <c r="O2060" s="105">
        <v>0</v>
      </c>
      <c r="P2060" s="105">
        <v>0</v>
      </c>
    </row>
    <row r="2061" spans="11:16" x14ac:dyDescent="0.25">
      <c r="K2061" s="105">
        <v>70297</v>
      </c>
      <c r="L2061" s="105" t="s">
        <v>2315</v>
      </c>
      <c r="M2061" s="105">
        <v>0</v>
      </c>
      <c r="N2061" s="105">
        <v>0</v>
      </c>
      <c r="O2061" s="105">
        <v>0</v>
      </c>
      <c r="P2061" s="105">
        <v>0</v>
      </c>
    </row>
    <row r="2062" spans="11:16" x14ac:dyDescent="0.25">
      <c r="K2062" s="105">
        <v>70301</v>
      </c>
      <c r="L2062" s="105" t="s">
        <v>2316</v>
      </c>
      <c r="M2062" s="105">
        <v>0</v>
      </c>
      <c r="N2062" s="105">
        <v>0</v>
      </c>
      <c r="O2062" s="105">
        <v>0</v>
      </c>
      <c r="P2062" s="105">
        <v>0</v>
      </c>
    </row>
    <row r="2063" spans="11:16" x14ac:dyDescent="0.25">
      <c r="K2063" s="105">
        <v>70302</v>
      </c>
      <c r="L2063" s="105" t="s">
        <v>2317</v>
      </c>
      <c r="M2063" s="105">
        <v>0</v>
      </c>
      <c r="N2063" s="105">
        <v>0</v>
      </c>
      <c r="O2063" s="105">
        <v>0</v>
      </c>
      <c r="P2063" s="105">
        <v>0</v>
      </c>
    </row>
    <row r="2064" spans="11:16" x14ac:dyDescent="0.25">
      <c r="K2064" s="105">
        <v>7055</v>
      </c>
      <c r="L2064" s="105" t="s">
        <v>2318</v>
      </c>
      <c r="M2064" s="105">
        <v>0</v>
      </c>
      <c r="N2064" s="105">
        <v>0</v>
      </c>
      <c r="O2064" s="105">
        <v>0</v>
      </c>
      <c r="P2064" s="105">
        <v>0</v>
      </c>
    </row>
    <row r="2065" spans="11:16" x14ac:dyDescent="0.25">
      <c r="K2065" s="105">
        <v>70304</v>
      </c>
      <c r="L2065" s="105" t="s">
        <v>2319</v>
      </c>
      <c r="M2065" s="105">
        <v>0</v>
      </c>
      <c r="N2065" s="105">
        <v>0</v>
      </c>
      <c r="O2065" s="105">
        <v>0</v>
      </c>
      <c r="P2065" s="105">
        <v>0</v>
      </c>
    </row>
    <row r="2066" spans="11:16" x14ac:dyDescent="0.25">
      <c r="K2066" s="105">
        <v>55010</v>
      </c>
      <c r="L2066" s="105" t="s">
        <v>2320</v>
      </c>
      <c r="M2066" s="105">
        <v>0</v>
      </c>
      <c r="N2066" s="105">
        <v>0</v>
      </c>
      <c r="O2066" s="105">
        <v>0</v>
      </c>
      <c r="P2066" s="105">
        <v>0</v>
      </c>
    </row>
    <row r="2067" spans="11:16" x14ac:dyDescent="0.25">
      <c r="K2067" s="105" t="s">
        <v>2321</v>
      </c>
      <c r="L2067" s="105" t="s">
        <v>2322</v>
      </c>
      <c r="M2067" s="105">
        <v>0</v>
      </c>
      <c r="N2067" s="105">
        <v>0</v>
      </c>
      <c r="O2067" s="105">
        <v>0</v>
      </c>
      <c r="P2067" s="105">
        <v>0</v>
      </c>
    </row>
    <row r="2068" spans="11:16" x14ac:dyDescent="0.25">
      <c r="K2068" s="105">
        <v>48145</v>
      </c>
      <c r="L2068" s="105" t="s">
        <v>2323</v>
      </c>
      <c r="M2068" s="105">
        <v>0</v>
      </c>
      <c r="N2068" s="105">
        <v>0</v>
      </c>
      <c r="O2068" s="105">
        <v>0</v>
      </c>
      <c r="P2068" s="105">
        <v>2.33</v>
      </c>
    </row>
    <row r="2069" spans="11:16" x14ac:dyDescent="0.25">
      <c r="K2069" s="105">
        <v>25108</v>
      </c>
      <c r="L2069" s="105" t="s">
        <v>2324</v>
      </c>
      <c r="M2069" s="105">
        <v>0</v>
      </c>
      <c r="N2069" s="105">
        <v>0</v>
      </c>
      <c r="O2069" s="105">
        <v>0</v>
      </c>
      <c r="P2069" s="105">
        <v>0</v>
      </c>
    </row>
    <row r="2070" spans="11:16" x14ac:dyDescent="0.25">
      <c r="K2070" s="105" t="s">
        <v>2325</v>
      </c>
      <c r="L2070" s="105" t="s">
        <v>2326</v>
      </c>
      <c r="M2070" s="105">
        <v>0</v>
      </c>
      <c r="N2070" s="105">
        <v>0</v>
      </c>
      <c r="O2070" s="105">
        <v>0</v>
      </c>
      <c r="P2070" s="105">
        <v>1</v>
      </c>
    </row>
    <row r="2071" spans="11:16" x14ac:dyDescent="0.25">
      <c r="K2071" s="105" t="s">
        <v>2327</v>
      </c>
      <c r="L2071" s="105" t="s">
        <v>2328</v>
      </c>
      <c r="M2071" s="105">
        <v>0</v>
      </c>
      <c r="N2071" s="105">
        <v>0</v>
      </c>
      <c r="O2071" s="105">
        <v>0</v>
      </c>
      <c r="P2071" s="105">
        <v>0</v>
      </c>
    </row>
    <row r="2072" spans="11:16" x14ac:dyDescent="0.25">
      <c r="K2072" s="105" t="s">
        <v>2329</v>
      </c>
      <c r="L2072" s="105" t="s">
        <v>2330</v>
      </c>
      <c r="M2072" s="105">
        <v>0</v>
      </c>
      <c r="N2072" s="105">
        <v>0</v>
      </c>
      <c r="O2072" s="105">
        <v>8316</v>
      </c>
      <c r="P2072" s="105">
        <v>6</v>
      </c>
    </row>
    <row r="2073" spans="11:16" x14ac:dyDescent="0.25">
      <c r="K2073" s="105">
        <v>46155</v>
      </c>
      <c r="L2073" s="105" t="s">
        <v>2331</v>
      </c>
      <c r="M2073" s="105">
        <v>0</v>
      </c>
      <c r="N2073" s="105">
        <v>0</v>
      </c>
      <c r="O2073" s="105">
        <v>0</v>
      </c>
      <c r="P2073" s="105">
        <v>1.33</v>
      </c>
    </row>
    <row r="2074" spans="11:16" x14ac:dyDescent="0.25">
      <c r="K2074" s="105">
        <v>24272</v>
      </c>
      <c r="L2074" s="105" t="s">
        <v>2332</v>
      </c>
      <c r="M2074" s="105">
        <v>0</v>
      </c>
      <c r="N2074" s="105">
        <v>0</v>
      </c>
      <c r="O2074" s="105">
        <v>6155</v>
      </c>
      <c r="P2074" s="105">
        <v>20</v>
      </c>
    </row>
    <row r="2075" spans="11:16" x14ac:dyDescent="0.25">
      <c r="K2075" s="105">
        <v>43155</v>
      </c>
      <c r="L2075" s="105" t="s">
        <v>2333</v>
      </c>
      <c r="M2075" s="105">
        <v>0</v>
      </c>
      <c r="N2075" s="105">
        <v>0</v>
      </c>
      <c r="O2075" s="105">
        <v>0</v>
      </c>
      <c r="P2075" s="105">
        <v>0.33</v>
      </c>
    </row>
    <row r="2076" spans="11:16" x14ac:dyDescent="0.25">
      <c r="K2076" s="105" t="s">
        <v>2334</v>
      </c>
      <c r="L2076" s="105" t="s">
        <v>2335</v>
      </c>
      <c r="M2076" s="105">
        <v>0</v>
      </c>
      <c r="N2076" s="105">
        <v>0</v>
      </c>
      <c r="O2076" s="105">
        <v>0</v>
      </c>
      <c r="P2076" s="105">
        <v>10</v>
      </c>
    </row>
    <row r="2077" spans="11:16" x14ac:dyDescent="0.25">
      <c r="K2077" s="105">
        <v>45145</v>
      </c>
      <c r="L2077" s="105" t="s">
        <v>2336</v>
      </c>
      <c r="M2077" s="105">
        <v>0</v>
      </c>
      <c r="N2077" s="105">
        <v>0</v>
      </c>
      <c r="O2077" s="105">
        <v>0</v>
      </c>
      <c r="P2077" s="105">
        <v>2.65</v>
      </c>
    </row>
    <row r="2078" spans="11:16" x14ac:dyDescent="0.25">
      <c r="K2078" s="105">
        <v>45155</v>
      </c>
      <c r="L2078" s="105" t="s">
        <v>2337</v>
      </c>
      <c r="M2078" s="105">
        <v>0</v>
      </c>
      <c r="N2078" s="105">
        <v>0</v>
      </c>
      <c r="O2078" s="105">
        <v>0</v>
      </c>
      <c r="P2078" s="105">
        <v>0.33</v>
      </c>
    </row>
    <row r="2079" spans="11:16" x14ac:dyDescent="0.25">
      <c r="K2079" s="105">
        <v>28313</v>
      </c>
      <c r="L2079" s="105" t="s">
        <v>2338</v>
      </c>
      <c r="M2079" s="105">
        <v>0</v>
      </c>
      <c r="N2079" s="105">
        <v>0</v>
      </c>
      <c r="O2079" s="105">
        <v>0</v>
      </c>
      <c r="P2079" s="105">
        <v>9</v>
      </c>
    </row>
    <row r="2080" spans="11:16" x14ac:dyDescent="0.25">
      <c r="K2080" s="105">
        <v>25135</v>
      </c>
      <c r="L2080" s="105" t="s">
        <v>2339</v>
      </c>
      <c r="M2080" s="105">
        <v>0</v>
      </c>
      <c r="N2080" s="105">
        <v>0</v>
      </c>
      <c r="O2080" s="105">
        <v>0</v>
      </c>
      <c r="P2080" s="105">
        <v>24.62</v>
      </c>
    </row>
    <row r="2081" spans="11:16" x14ac:dyDescent="0.25">
      <c r="K2081" s="105">
        <v>25165</v>
      </c>
      <c r="L2081" s="105" t="s">
        <v>2340</v>
      </c>
      <c r="M2081" s="105">
        <v>0</v>
      </c>
      <c r="N2081" s="105">
        <v>0</v>
      </c>
      <c r="O2081" s="105">
        <v>0</v>
      </c>
      <c r="P2081" s="105">
        <v>22</v>
      </c>
    </row>
    <row r="2082" spans="11:16" x14ac:dyDescent="0.25">
      <c r="K2082" s="105">
        <v>27115</v>
      </c>
      <c r="L2082" s="105" t="s">
        <v>2341</v>
      </c>
      <c r="M2082" s="105">
        <v>0</v>
      </c>
      <c r="N2082" s="105">
        <v>0</v>
      </c>
      <c r="O2082" s="105">
        <v>0</v>
      </c>
      <c r="P2082" s="105">
        <v>4.5</v>
      </c>
    </row>
    <row r="2083" spans="11:16" x14ac:dyDescent="0.25">
      <c r="K2083" s="105">
        <v>27125</v>
      </c>
      <c r="L2083" s="105" t="s">
        <v>2342</v>
      </c>
      <c r="M2083" s="105">
        <v>0</v>
      </c>
      <c r="N2083" s="105">
        <v>0</v>
      </c>
      <c r="O2083" s="105">
        <v>0</v>
      </c>
      <c r="P2083" s="105">
        <v>5</v>
      </c>
    </row>
    <row r="2084" spans="11:16" x14ac:dyDescent="0.25">
      <c r="K2084" s="105">
        <v>27323</v>
      </c>
      <c r="L2084" s="105" t="s">
        <v>2343</v>
      </c>
      <c r="M2084" s="105">
        <v>0</v>
      </c>
      <c r="N2084" s="105">
        <v>0</v>
      </c>
      <c r="O2084" s="105">
        <v>0</v>
      </c>
      <c r="P2084" s="105">
        <v>0</v>
      </c>
    </row>
    <row r="2085" spans="11:16" x14ac:dyDescent="0.25">
      <c r="K2085" s="105">
        <v>27135</v>
      </c>
      <c r="L2085" s="105" t="s">
        <v>2344</v>
      </c>
      <c r="M2085" s="105">
        <v>0</v>
      </c>
      <c r="N2085" s="105">
        <v>0</v>
      </c>
      <c r="O2085" s="105">
        <v>0</v>
      </c>
      <c r="P2085" s="105">
        <v>4</v>
      </c>
    </row>
    <row r="2086" spans="11:16" x14ac:dyDescent="0.25">
      <c r="K2086" s="105">
        <v>27165</v>
      </c>
      <c r="L2086" s="105" t="s">
        <v>2345</v>
      </c>
      <c r="M2086" s="105">
        <v>0</v>
      </c>
      <c r="N2086" s="105">
        <v>0</v>
      </c>
      <c r="O2086" s="105">
        <v>0</v>
      </c>
      <c r="P2086" s="105">
        <v>6</v>
      </c>
    </row>
    <row r="2087" spans="11:16" x14ac:dyDescent="0.25">
      <c r="K2087" s="105">
        <v>27145</v>
      </c>
      <c r="L2087" s="105" t="s">
        <v>2346</v>
      </c>
      <c r="M2087" s="105">
        <v>0</v>
      </c>
      <c r="N2087" s="105">
        <v>0</v>
      </c>
      <c r="O2087" s="105">
        <v>0</v>
      </c>
      <c r="P2087" s="105">
        <v>0</v>
      </c>
    </row>
    <row r="2088" spans="11:16" x14ac:dyDescent="0.25">
      <c r="K2088" s="105">
        <v>27155</v>
      </c>
      <c r="L2088" s="105" t="s">
        <v>2347</v>
      </c>
      <c r="M2088" s="105">
        <v>0</v>
      </c>
      <c r="N2088" s="105">
        <v>0</v>
      </c>
      <c r="O2088" s="105">
        <v>0</v>
      </c>
      <c r="P2088" s="105">
        <v>0.75</v>
      </c>
    </row>
    <row r="2089" spans="11:16" x14ac:dyDescent="0.25">
      <c r="K2089" s="105">
        <v>24125</v>
      </c>
      <c r="L2089" s="105" t="s">
        <v>2348</v>
      </c>
      <c r="M2089" s="105">
        <v>0</v>
      </c>
      <c r="N2089" s="105">
        <v>0</v>
      </c>
      <c r="O2089" s="105">
        <v>0</v>
      </c>
      <c r="P2089" s="105">
        <v>4.3133330000000001</v>
      </c>
    </row>
    <row r="2090" spans="11:16" x14ac:dyDescent="0.25">
      <c r="K2090" s="105">
        <v>24323</v>
      </c>
      <c r="L2090" s="105" t="s">
        <v>2349</v>
      </c>
      <c r="M2090" s="105">
        <v>0</v>
      </c>
      <c r="N2090" s="105">
        <v>2</v>
      </c>
      <c r="O2090" s="105">
        <v>0</v>
      </c>
      <c r="P2090" s="105">
        <v>21.990000999999999</v>
      </c>
    </row>
    <row r="2091" spans="11:16" x14ac:dyDescent="0.25">
      <c r="K2091" s="105">
        <v>24165</v>
      </c>
      <c r="L2091" s="105" t="s">
        <v>2350</v>
      </c>
      <c r="M2091" s="105">
        <v>0</v>
      </c>
      <c r="N2091" s="105">
        <v>0</v>
      </c>
      <c r="O2091" s="105">
        <v>0</v>
      </c>
      <c r="P2091" s="105">
        <v>3.6633330000000002</v>
      </c>
    </row>
    <row r="2092" spans="11:16" x14ac:dyDescent="0.25">
      <c r="K2092" s="105">
        <v>24145</v>
      </c>
      <c r="L2092" s="105" t="s">
        <v>2351</v>
      </c>
      <c r="M2092" s="105">
        <v>0</v>
      </c>
      <c r="N2092" s="105">
        <v>0</v>
      </c>
      <c r="O2092" s="105">
        <v>0</v>
      </c>
      <c r="P2092" s="105">
        <v>2</v>
      </c>
    </row>
    <row r="2093" spans="11:16" x14ac:dyDescent="0.25">
      <c r="K2093" s="105">
        <v>24155</v>
      </c>
      <c r="L2093" s="105" t="s">
        <v>2352</v>
      </c>
      <c r="M2093" s="105">
        <v>0</v>
      </c>
      <c r="N2093" s="105">
        <v>0</v>
      </c>
      <c r="O2093" s="105">
        <v>0</v>
      </c>
      <c r="P2093" s="105">
        <v>0.99</v>
      </c>
    </row>
    <row r="2094" spans="11:16" x14ac:dyDescent="0.25">
      <c r="K2094" s="105">
        <v>6352</v>
      </c>
      <c r="L2094" s="105" t="s">
        <v>2353</v>
      </c>
      <c r="M2094" s="105">
        <v>0</v>
      </c>
      <c r="N2094" s="105">
        <v>0.17</v>
      </c>
      <c r="O2094" s="105">
        <v>1888</v>
      </c>
      <c r="P2094" s="105">
        <v>0</v>
      </c>
    </row>
    <row r="2095" spans="11:16" x14ac:dyDescent="0.25">
      <c r="K2095" s="105">
        <v>5005</v>
      </c>
      <c r="L2095" s="105" t="s">
        <v>2354</v>
      </c>
      <c r="M2095" s="105">
        <v>115</v>
      </c>
      <c r="N2095" s="105">
        <v>0</v>
      </c>
      <c r="O2095" s="105">
        <v>0</v>
      </c>
      <c r="P2095" s="105">
        <v>0</v>
      </c>
    </row>
    <row r="2096" spans="11:16" x14ac:dyDescent="0.25">
      <c r="K2096" s="105">
        <v>5013</v>
      </c>
      <c r="L2096" s="105" t="s">
        <v>2355</v>
      </c>
      <c r="M2096" s="105">
        <v>509</v>
      </c>
      <c r="N2096" s="105">
        <v>0</v>
      </c>
      <c r="O2096" s="105">
        <v>0</v>
      </c>
      <c r="P2096" s="105">
        <v>0</v>
      </c>
    </row>
    <row r="2097" spans="11:16" x14ac:dyDescent="0.25">
      <c r="K2097" s="105">
        <v>8104</v>
      </c>
      <c r="L2097" s="105" t="s">
        <v>2356</v>
      </c>
      <c r="M2097" s="105">
        <v>0</v>
      </c>
      <c r="N2097" s="105">
        <v>0</v>
      </c>
      <c r="O2097" s="105">
        <v>232</v>
      </c>
      <c r="P2097" s="105">
        <v>0</v>
      </c>
    </row>
    <row r="2098" spans="11:16" x14ac:dyDescent="0.25">
      <c r="K2098" s="105">
        <v>8118</v>
      </c>
      <c r="L2098" s="105" t="s">
        <v>2357</v>
      </c>
      <c r="M2098" s="105">
        <v>0</v>
      </c>
      <c r="N2098" s="105">
        <v>0</v>
      </c>
      <c r="O2098" s="105">
        <v>0</v>
      </c>
      <c r="P2098" s="105">
        <v>0</v>
      </c>
    </row>
    <row r="2099" spans="11:16" x14ac:dyDescent="0.25">
      <c r="K2099" s="105">
        <v>8401</v>
      </c>
      <c r="L2099" s="105" t="s">
        <v>2358</v>
      </c>
      <c r="M2099" s="105">
        <v>0</v>
      </c>
      <c r="N2099" s="105">
        <v>0</v>
      </c>
      <c r="O2099" s="105">
        <v>0</v>
      </c>
      <c r="P2099" s="105">
        <v>0</v>
      </c>
    </row>
    <row r="2100" spans="11:16" x14ac:dyDescent="0.25">
      <c r="K2100" s="105">
        <v>8505</v>
      </c>
      <c r="L2100" s="105" t="s">
        <v>2359</v>
      </c>
      <c r="M2100" s="105">
        <v>0</v>
      </c>
      <c r="N2100" s="105">
        <v>0</v>
      </c>
      <c r="O2100" s="105">
        <v>0</v>
      </c>
      <c r="P2100" s="105">
        <v>0</v>
      </c>
    </row>
    <row r="2101" spans="11:16" x14ac:dyDescent="0.25">
      <c r="K2101" s="105">
        <v>6903</v>
      </c>
      <c r="L2101" s="105" t="s">
        <v>2360</v>
      </c>
      <c r="M2101" s="105">
        <v>0</v>
      </c>
      <c r="N2101" s="105">
        <v>0</v>
      </c>
      <c r="O2101" s="105">
        <v>346</v>
      </c>
      <c r="P2101" s="105">
        <v>0</v>
      </c>
    </row>
    <row r="2102" spans="11:16" x14ac:dyDescent="0.25">
      <c r="K2102" s="105">
        <v>6906</v>
      </c>
      <c r="L2102" s="105" t="s">
        <v>194</v>
      </c>
      <c r="M2102" s="105">
        <v>0</v>
      </c>
      <c r="N2102" s="105">
        <v>0</v>
      </c>
      <c r="O2102" s="105">
        <v>147</v>
      </c>
      <c r="P2102" s="105">
        <v>0</v>
      </c>
    </row>
    <row r="2103" spans="11:16" x14ac:dyDescent="0.25">
      <c r="K2103" s="105">
        <v>6923</v>
      </c>
      <c r="L2103" s="105" t="s">
        <v>2361</v>
      </c>
      <c r="M2103" s="105">
        <v>0</v>
      </c>
      <c r="N2103" s="105">
        <v>0</v>
      </c>
      <c r="O2103" s="105">
        <v>319</v>
      </c>
      <c r="P2103" s="105">
        <v>1</v>
      </c>
    </row>
    <row r="2104" spans="11:16" x14ac:dyDescent="0.25">
      <c r="K2104" s="105">
        <v>6927</v>
      </c>
      <c r="L2104" s="105" t="s">
        <v>2362</v>
      </c>
      <c r="M2104" s="105">
        <v>106</v>
      </c>
      <c r="N2104" s="105">
        <v>0</v>
      </c>
      <c r="O2104" s="105">
        <v>0</v>
      </c>
      <c r="P2104" s="105">
        <v>0</v>
      </c>
    </row>
    <row r="2105" spans="11:16" x14ac:dyDescent="0.25">
      <c r="K2105" s="105">
        <v>6934</v>
      </c>
      <c r="L2105" s="105" t="s">
        <v>2363</v>
      </c>
      <c r="M2105" s="105">
        <v>0</v>
      </c>
      <c r="N2105" s="105">
        <v>0</v>
      </c>
      <c r="O2105" s="105">
        <v>0</v>
      </c>
      <c r="P2105" s="105">
        <v>0</v>
      </c>
    </row>
    <row r="2106" spans="11:16" x14ac:dyDescent="0.25">
      <c r="K2106" s="105">
        <v>69042</v>
      </c>
      <c r="L2106" s="105" t="s">
        <v>2364</v>
      </c>
      <c r="M2106" s="105">
        <v>0</v>
      </c>
      <c r="N2106" s="105">
        <v>0</v>
      </c>
      <c r="O2106" s="105">
        <v>0</v>
      </c>
      <c r="P2106" s="105">
        <v>0</v>
      </c>
    </row>
    <row r="2107" spans="11:16" x14ac:dyDescent="0.25">
      <c r="K2107" s="105">
        <v>6913</v>
      </c>
      <c r="L2107" s="105" t="s">
        <v>2365</v>
      </c>
      <c r="M2107" s="105">
        <v>0</v>
      </c>
      <c r="N2107" s="105">
        <v>3</v>
      </c>
      <c r="O2107" s="105">
        <v>0</v>
      </c>
      <c r="P2107" s="105">
        <v>0</v>
      </c>
    </row>
    <row r="2108" spans="11:16" x14ac:dyDescent="0.25">
      <c r="K2108" s="105">
        <v>6916</v>
      </c>
      <c r="L2108" s="105" t="s">
        <v>2366</v>
      </c>
      <c r="M2108" s="105">
        <v>0</v>
      </c>
      <c r="N2108" s="105">
        <v>0</v>
      </c>
      <c r="O2108" s="105">
        <v>59</v>
      </c>
      <c r="P2108" s="105">
        <v>0</v>
      </c>
    </row>
    <row r="2109" spans="11:16" x14ac:dyDescent="0.25">
      <c r="K2109" s="105" t="s">
        <v>2367</v>
      </c>
      <c r="L2109" s="105" t="s">
        <v>2368</v>
      </c>
      <c r="M2109" s="105">
        <v>0</v>
      </c>
      <c r="N2109" s="105">
        <v>0</v>
      </c>
      <c r="O2109" s="105">
        <v>0</v>
      </c>
      <c r="P2109" s="105">
        <v>0</v>
      </c>
    </row>
    <row r="2110" spans="11:16" x14ac:dyDescent="0.25">
      <c r="K2110" s="105" t="s">
        <v>2369</v>
      </c>
      <c r="L2110" s="105" t="s">
        <v>2370</v>
      </c>
      <c r="M2110" s="105">
        <v>0</v>
      </c>
      <c r="N2110" s="105">
        <v>0.17</v>
      </c>
      <c r="O2110" s="105">
        <v>0</v>
      </c>
      <c r="P2110" s="105">
        <v>4</v>
      </c>
    </row>
    <row r="2111" spans="11:16" x14ac:dyDescent="0.25">
      <c r="K2111" s="105">
        <v>5025</v>
      </c>
      <c r="L2111" s="105" t="s">
        <v>2371</v>
      </c>
      <c r="M2111" s="105">
        <v>0</v>
      </c>
      <c r="N2111" s="105">
        <v>0.42</v>
      </c>
      <c r="O2111" s="105">
        <v>244</v>
      </c>
      <c r="P2111" s="105">
        <v>1</v>
      </c>
    </row>
    <row r="2112" spans="11:16" x14ac:dyDescent="0.25">
      <c r="K2112" s="105">
        <v>5054</v>
      </c>
      <c r="L2112" s="105" t="s">
        <v>2276</v>
      </c>
      <c r="M2112" s="105">
        <v>0</v>
      </c>
      <c r="N2112" s="105">
        <v>0</v>
      </c>
      <c r="O2112" s="105">
        <v>0</v>
      </c>
      <c r="P2112" s="105">
        <v>0</v>
      </c>
    </row>
    <row r="2113" spans="11:16" x14ac:dyDescent="0.25">
      <c r="K2113" s="105">
        <v>6323</v>
      </c>
      <c r="L2113" s="105" t="s">
        <v>2372</v>
      </c>
      <c r="M2113" s="105">
        <v>0</v>
      </c>
      <c r="N2113" s="105">
        <v>0</v>
      </c>
      <c r="O2113" s="105">
        <v>0</v>
      </c>
      <c r="P2113" s="105">
        <v>0</v>
      </c>
    </row>
    <row r="2114" spans="11:16" x14ac:dyDescent="0.25">
      <c r="K2114" s="105">
        <v>50090</v>
      </c>
      <c r="L2114" s="105" t="s">
        <v>2373</v>
      </c>
      <c r="M2114" s="105">
        <v>0</v>
      </c>
      <c r="N2114" s="105">
        <v>0</v>
      </c>
      <c r="O2114" s="105">
        <v>0</v>
      </c>
      <c r="P2114" s="105">
        <v>0</v>
      </c>
    </row>
    <row r="2115" spans="11:16" x14ac:dyDescent="0.25">
      <c r="K2115" s="105">
        <v>50092</v>
      </c>
      <c r="L2115" s="105" t="s">
        <v>2374</v>
      </c>
      <c r="M2115" s="105">
        <v>0</v>
      </c>
      <c r="N2115" s="105">
        <v>0</v>
      </c>
      <c r="O2115" s="105">
        <v>0</v>
      </c>
      <c r="P2115" s="105">
        <v>0</v>
      </c>
    </row>
    <row r="2116" spans="11:16" x14ac:dyDescent="0.25">
      <c r="K2116" s="105">
        <v>50096</v>
      </c>
      <c r="L2116" s="105" t="s">
        <v>2375</v>
      </c>
      <c r="M2116" s="105">
        <v>0</v>
      </c>
      <c r="N2116" s="105">
        <v>0</v>
      </c>
      <c r="O2116" s="105">
        <v>17</v>
      </c>
      <c r="P2116" s="105">
        <v>0</v>
      </c>
    </row>
    <row r="2117" spans="11:16" x14ac:dyDescent="0.25">
      <c r="K2117" s="105">
        <v>50131</v>
      </c>
      <c r="L2117" s="105" t="s">
        <v>2376</v>
      </c>
      <c r="M2117" s="105">
        <v>546</v>
      </c>
      <c r="N2117" s="105">
        <v>0</v>
      </c>
      <c r="O2117" s="105">
        <v>0</v>
      </c>
      <c r="P2117" s="105">
        <v>0</v>
      </c>
    </row>
    <row r="2118" spans="11:16" x14ac:dyDescent="0.25">
      <c r="K2118" s="105">
        <v>63040</v>
      </c>
      <c r="L2118" s="105" t="s">
        <v>2377</v>
      </c>
      <c r="M2118" s="105">
        <v>0</v>
      </c>
      <c r="N2118" s="105">
        <v>0</v>
      </c>
      <c r="O2118" s="105">
        <v>0</v>
      </c>
      <c r="P2118" s="105">
        <v>0.32</v>
      </c>
    </row>
    <row r="2119" spans="11:16" x14ac:dyDescent="0.25">
      <c r="K2119" s="105">
        <v>63090</v>
      </c>
      <c r="L2119" s="105" t="s">
        <v>2378</v>
      </c>
      <c r="M2119" s="105">
        <v>0</v>
      </c>
      <c r="N2119" s="105">
        <v>0</v>
      </c>
      <c r="O2119" s="105">
        <v>1997</v>
      </c>
      <c r="P2119" s="105">
        <v>0</v>
      </c>
    </row>
    <row r="2120" spans="11:16" x14ac:dyDescent="0.25">
      <c r="K2120" s="105">
        <v>63091</v>
      </c>
      <c r="L2120" s="105" t="s">
        <v>2379</v>
      </c>
      <c r="M2120" s="105">
        <v>310</v>
      </c>
      <c r="N2120" s="105">
        <v>0</v>
      </c>
      <c r="O2120" s="105">
        <v>0</v>
      </c>
      <c r="P2120" s="105">
        <v>0</v>
      </c>
    </row>
    <row r="2121" spans="11:16" x14ac:dyDescent="0.25">
      <c r="K2121" s="105">
        <v>63092</v>
      </c>
      <c r="L2121" s="105" t="s">
        <v>2380</v>
      </c>
      <c r="M2121" s="105">
        <v>0</v>
      </c>
      <c r="N2121" s="105">
        <v>0</v>
      </c>
      <c r="O2121" s="105">
        <v>1228</v>
      </c>
      <c r="P2121" s="105">
        <v>0</v>
      </c>
    </row>
    <row r="2122" spans="11:16" x14ac:dyDescent="0.25">
      <c r="K2122" s="105">
        <v>63096</v>
      </c>
      <c r="L2122" s="105" t="s">
        <v>2381</v>
      </c>
      <c r="M2122" s="105">
        <v>107</v>
      </c>
      <c r="N2122" s="105">
        <v>0</v>
      </c>
      <c r="O2122" s="105">
        <v>0</v>
      </c>
      <c r="P2122" s="105">
        <v>0</v>
      </c>
    </row>
    <row r="2123" spans="11:16" x14ac:dyDescent="0.25">
      <c r="K2123" s="105">
        <v>69021</v>
      </c>
      <c r="L2123" s="105" t="s">
        <v>2382</v>
      </c>
      <c r="M2123" s="105">
        <v>282</v>
      </c>
      <c r="N2123" s="105">
        <v>0</v>
      </c>
      <c r="O2123" s="105">
        <v>0</v>
      </c>
      <c r="P2123" s="105">
        <v>0</v>
      </c>
    </row>
    <row r="2124" spans="11:16" x14ac:dyDescent="0.25">
      <c r="K2124" s="105">
        <v>69027</v>
      </c>
      <c r="L2124" s="105" t="s">
        <v>2383</v>
      </c>
      <c r="M2124" s="105">
        <v>396</v>
      </c>
      <c r="N2124" s="105">
        <v>0</v>
      </c>
      <c r="O2124" s="105">
        <v>0</v>
      </c>
      <c r="P2124" s="105">
        <v>0</v>
      </c>
    </row>
    <row r="2125" spans="11:16" x14ac:dyDescent="0.25">
      <c r="K2125" s="105">
        <v>69039</v>
      </c>
      <c r="L2125" s="105" t="s">
        <v>2384</v>
      </c>
      <c r="M2125" s="105">
        <v>0</v>
      </c>
      <c r="N2125" s="105">
        <v>0</v>
      </c>
      <c r="O2125" s="105">
        <v>2113</v>
      </c>
      <c r="P2125" s="105">
        <v>0</v>
      </c>
    </row>
    <row r="2126" spans="11:16" x14ac:dyDescent="0.25">
      <c r="K2126" s="105">
        <v>69053</v>
      </c>
      <c r="L2126" s="105" t="s">
        <v>2385</v>
      </c>
      <c r="M2126" s="105">
        <v>0</v>
      </c>
      <c r="N2126" s="105">
        <v>0</v>
      </c>
      <c r="O2126" s="105">
        <v>0</v>
      </c>
      <c r="P2126" s="105">
        <v>0</v>
      </c>
    </row>
    <row r="2127" spans="11:16" x14ac:dyDescent="0.25">
      <c r="K2127" s="105">
        <v>69054</v>
      </c>
      <c r="L2127" s="105" t="s">
        <v>2386</v>
      </c>
      <c r="M2127" s="105">
        <v>0</v>
      </c>
      <c r="N2127" s="105">
        <v>0</v>
      </c>
      <c r="O2127" s="105">
        <v>0</v>
      </c>
      <c r="P2127" s="105">
        <v>0</v>
      </c>
    </row>
    <row r="2128" spans="11:16" x14ac:dyDescent="0.25">
      <c r="K2128" s="105">
        <v>69055</v>
      </c>
      <c r="L2128" s="105" t="s">
        <v>2387</v>
      </c>
      <c r="M2128" s="105">
        <v>0</v>
      </c>
      <c r="N2128" s="105">
        <v>0</v>
      </c>
      <c r="O2128" s="105">
        <v>12</v>
      </c>
      <c r="P2128" s="105">
        <v>0</v>
      </c>
    </row>
    <row r="2129" spans="11:16" x14ac:dyDescent="0.25">
      <c r="K2129" s="105">
        <v>86004</v>
      </c>
      <c r="L2129" s="105" t="s">
        <v>2388</v>
      </c>
      <c r="M2129" s="105">
        <v>0</v>
      </c>
      <c r="N2129" s="105">
        <v>0</v>
      </c>
      <c r="O2129" s="105">
        <v>751</v>
      </c>
      <c r="P2129" s="105">
        <v>0</v>
      </c>
    </row>
    <row r="2130" spans="11:16" x14ac:dyDescent="0.25">
      <c r="K2130" s="105">
        <v>7010</v>
      </c>
      <c r="L2130" s="105" t="s">
        <v>2389</v>
      </c>
      <c r="M2130" s="105">
        <v>0</v>
      </c>
      <c r="N2130" s="105">
        <v>37.11</v>
      </c>
      <c r="O2130" s="105">
        <v>115</v>
      </c>
      <c r="P2130" s="105">
        <v>0.51100000000000001</v>
      </c>
    </row>
    <row r="2131" spans="11:16" x14ac:dyDescent="0.25">
      <c r="K2131" s="105">
        <v>7017</v>
      </c>
      <c r="L2131" s="105" t="s">
        <v>2390</v>
      </c>
      <c r="M2131" s="105">
        <v>0</v>
      </c>
      <c r="N2131" s="105">
        <v>0</v>
      </c>
      <c r="O2131" s="105">
        <v>0</v>
      </c>
      <c r="P2131" s="105">
        <v>0</v>
      </c>
    </row>
    <row r="2132" spans="11:16" x14ac:dyDescent="0.25">
      <c r="K2132" s="105">
        <v>7052</v>
      </c>
      <c r="L2132" s="105" t="s">
        <v>2391</v>
      </c>
      <c r="M2132" s="105">
        <v>49</v>
      </c>
      <c r="N2132" s="105">
        <v>0</v>
      </c>
      <c r="O2132" s="105">
        <v>0</v>
      </c>
      <c r="P2132" s="105">
        <v>0</v>
      </c>
    </row>
    <row r="2133" spans="11:16" x14ac:dyDescent="0.25">
      <c r="K2133" s="105">
        <v>70165</v>
      </c>
      <c r="L2133" s="105" t="s">
        <v>2392</v>
      </c>
      <c r="M2133" s="105">
        <v>0</v>
      </c>
      <c r="N2133" s="105">
        <v>0</v>
      </c>
      <c r="O2133" s="105">
        <v>0</v>
      </c>
      <c r="P2133" s="105">
        <v>0</v>
      </c>
    </row>
    <row r="2134" spans="11:16" x14ac:dyDescent="0.25">
      <c r="K2134" s="105">
        <v>70230</v>
      </c>
      <c r="L2134" s="105" t="s">
        <v>2393</v>
      </c>
      <c r="M2134" s="105">
        <v>0</v>
      </c>
      <c r="N2134" s="105">
        <v>0</v>
      </c>
      <c r="O2134" s="105">
        <v>510</v>
      </c>
      <c r="P2134" s="105">
        <v>0</v>
      </c>
    </row>
    <row r="2135" spans="11:16" x14ac:dyDescent="0.25">
      <c r="K2135" s="105">
        <v>7007</v>
      </c>
      <c r="L2135" s="105" t="s">
        <v>2394</v>
      </c>
      <c r="M2135" s="105">
        <v>0</v>
      </c>
      <c r="N2135" s="105">
        <v>0</v>
      </c>
      <c r="O2135" s="105">
        <v>0</v>
      </c>
      <c r="P2135" s="105">
        <v>0.5</v>
      </c>
    </row>
    <row r="2136" spans="11:16" x14ac:dyDescent="0.25">
      <c r="K2136" s="105">
        <v>1615</v>
      </c>
      <c r="L2136" s="105" t="s">
        <v>2395</v>
      </c>
      <c r="M2136" s="105">
        <v>0</v>
      </c>
      <c r="N2136" s="105">
        <v>0</v>
      </c>
      <c r="O2136" s="105">
        <v>0</v>
      </c>
      <c r="P2136" s="105">
        <v>0.17</v>
      </c>
    </row>
    <row r="2137" spans="11:16" x14ac:dyDescent="0.25">
      <c r="K2137" s="105">
        <v>52213</v>
      </c>
      <c r="L2137" s="105" t="s">
        <v>2396</v>
      </c>
      <c r="M2137" s="105">
        <v>0</v>
      </c>
      <c r="N2137" s="105">
        <v>0</v>
      </c>
      <c r="O2137" s="105">
        <v>0</v>
      </c>
      <c r="P2137" s="105">
        <v>0</v>
      </c>
    </row>
    <row r="2138" spans="11:16" x14ac:dyDescent="0.25">
      <c r="K2138" s="105">
        <v>51002</v>
      </c>
      <c r="L2138" s="105" t="s">
        <v>2397</v>
      </c>
      <c r="M2138" s="105">
        <v>0</v>
      </c>
      <c r="N2138" s="105">
        <v>0</v>
      </c>
      <c r="O2138" s="105">
        <v>0</v>
      </c>
      <c r="P2138" s="105">
        <v>0.16666700000000001</v>
      </c>
    </row>
    <row r="2139" spans="11:16" x14ac:dyDescent="0.25">
      <c r="K2139" s="105">
        <v>52113</v>
      </c>
      <c r="L2139" s="105" t="s">
        <v>2398</v>
      </c>
      <c r="M2139" s="105">
        <v>0</v>
      </c>
      <c r="N2139" s="105">
        <v>0</v>
      </c>
      <c r="O2139" s="105">
        <v>0</v>
      </c>
      <c r="P2139" s="105">
        <v>2</v>
      </c>
    </row>
    <row r="2140" spans="11:16" x14ac:dyDescent="0.25">
      <c r="K2140" s="105">
        <v>53002</v>
      </c>
      <c r="L2140" s="105" t="s">
        <v>2399</v>
      </c>
      <c r="M2140" s="105">
        <v>0</v>
      </c>
      <c r="N2140" s="105">
        <v>0</v>
      </c>
      <c r="O2140" s="105">
        <v>0</v>
      </c>
      <c r="P2140" s="105">
        <v>0</v>
      </c>
    </row>
    <row r="2141" spans="11:16" x14ac:dyDescent="0.25">
      <c r="K2141" s="105">
        <v>20021</v>
      </c>
      <c r="L2141" s="105" t="s">
        <v>2400</v>
      </c>
      <c r="M2141" s="105">
        <v>0</v>
      </c>
      <c r="N2141" s="105">
        <v>0</v>
      </c>
      <c r="O2141" s="105">
        <v>0</v>
      </c>
      <c r="P2141" s="105">
        <v>0</v>
      </c>
    </row>
    <row r="2142" spans="11:16" x14ac:dyDescent="0.25">
      <c r="K2142" s="105">
        <v>20120</v>
      </c>
      <c r="L2142" s="105" t="s">
        <v>2401</v>
      </c>
      <c r="M2142" s="105">
        <v>0</v>
      </c>
      <c r="N2142" s="105">
        <v>0</v>
      </c>
      <c r="O2142" s="105">
        <v>0</v>
      </c>
      <c r="P2142" s="105">
        <v>0</v>
      </c>
    </row>
    <row r="2143" spans="11:16" x14ac:dyDescent="0.25">
      <c r="K2143" s="105">
        <v>20410</v>
      </c>
      <c r="L2143" s="105" t="s">
        <v>2402</v>
      </c>
      <c r="M2143" s="105">
        <v>0</v>
      </c>
      <c r="N2143" s="105">
        <v>0</v>
      </c>
      <c r="O2143" s="105">
        <v>0</v>
      </c>
      <c r="P2143" s="105">
        <v>0</v>
      </c>
    </row>
    <row r="2144" spans="11:16" x14ac:dyDescent="0.25">
      <c r="K2144" s="105">
        <v>20430</v>
      </c>
      <c r="L2144" s="105" t="s">
        <v>2403</v>
      </c>
      <c r="M2144" s="105">
        <v>0</v>
      </c>
      <c r="N2144" s="105">
        <v>0</v>
      </c>
      <c r="O2144" s="105">
        <v>0</v>
      </c>
      <c r="P2144" s="105">
        <v>0</v>
      </c>
    </row>
    <row r="2145" spans="11:16" x14ac:dyDescent="0.25">
      <c r="K2145" s="105">
        <v>20351</v>
      </c>
      <c r="L2145" s="105" t="s">
        <v>2404</v>
      </c>
      <c r="M2145" s="105">
        <v>0</v>
      </c>
      <c r="N2145" s="105">
        <v>0</v>
      </c>
      <c r="O2145" s="105">
        <v>0</v>
      </c>
      <c r="P2145" s="105">
        <v>0</v>
      </c>
    </row>
    <row r="2146" spans="11:16" x14ac:dyDescent="0.25">
      <c r="K2146" s="105" t="s">
        <v>2405</v>
      </c>
      <c r="L2146" s="105" t="s">
        <v>2406</v>
      </c>
      <c r="M2146" s="105">
        <v>0</v>
      </c>
      <c r="N2146" s="105">
        <v>0.2</v>
      </c>
      <c r="O2146" s="105">
        <v>0</v>
      </c>
      <c r="P2146" s="105">
        <v>0</v>
      </c>
    </row>
    <row r="2147" spans="11:16" x14ac:dyDescent="0.25">
      <c r="K2147" s="105" t="s">
        <v>2407</v>
      </c>
      <c r="L2147" s="105" t="s">
        <v>2408</v>
      </c>
      <c r="M2147" s="105">
        <v>0</v>
      </c>
      <c r="N2147" s="105">
        <v>0</v>
      </c>
      <c r="O2147" s="105">
        <v>57</v>
      </c>
      <c r="P2147" s="105">
        <v>0</v>
      </c>
    </row>
    <row r="2148" spans="11:16" x14ac:dyDescent="0.25">
      <c r="K2148" s="105" t="s">
        <v>2409</v>
      </c>
      <c r="L2148" s="105" t="s">
        <v>2410</v>
      </c>
      <c r="M2148" s="105">
        <v>0</v>
      </c>
      <c r="N2148" s="105">
        <v>0</v>
      </c>
      <c r="O2148" s="105">
        <v>9</v>
      </c>
      <c r="P2148" s="105">
        <v>0</v>
      </c>
    </row>
    <row r="2149" spans="11:16" x14ac:dyDescent="0.25">
      <c r="K2149" s="105" t="s">
        <v>2411</v>
      </c>
      <c r="L2149" s="105" t="s">
        <v>2412</v>
      </c>
      <c r="M2149" s="105">
        <v>0</v>
      </c>
      <c r="N2149" s="105">
        <v>0</v>
      </c>
      <c r="O2149" s="105">
        <v>14</v>
      </c>
      <c r="P2149" s="105">
        <v>0</v>
      </c>
    </row>
    <row r="2150" spans="11:16" x14ac:dyDescent="0.25">
      <c r="K2150" s="105" t="s">
        <v>2413</v>
      </c>
      <c r="L2150" s="105" t="s">
        <v>2414</v>
      </c>
      <c r="M2150" s="105">
        <v>0</v>
      </c>
      <c r="N2150" s="105">
        <v>0</v>
      </c>
      <c r="O2150" s="105">
        <v>36</v>
      </c>
      <c r="P2150" s="105">
        <v>0</v>
      </c>
    </row>
    <row r="2151" spans="11:16" x14ac:dyDescent="0.25">
      <c r="K2151" s="105" t="s">
        <v>2415</v>
      </c>
      <c r="L2151" s="105" t="s">
        <v>2416</v>
      </c>
      <c r="M2151" s="105">
        <v>0</v>
      </c>
      <c r="N2151" s="105">
        <v>0</v>
      </c>
      <c r="O2151" s="105">
        <v>38</v>
      </c>
      <c r="P2151" s="105">
        <v>0</v>
      </c>
    </row>
    <row r="2152" spans="11:16" x14ac:dyDescent="0.25">
      <c r="K2152" s="105">
        <v>10802</v>
      </c>
      <c r="L2152" s="105" t="s">
        <v>2417</v>
      </c>
      <c r="M2152" s="105">
        <v>0</v>
      </c>
      <c r="N2152" s="105">
        <v>0</v>
      </c>
      <c r="O2152" s="105">
        <v>0</v>
      </c>
      <c r="P2152" s="105">
        <v>3</v>
      </c>
    </row>
    <row r="2153" spans="11:16" x14ac:dyDescent="0.25">
      <c r="K2153" s="105">
        <v>10803</v>
      </c>
      <c r="L2153" s="105" t="s">
        <v>2418</v>
      </c>
      <c r="M2153" s="105">
        <v>0</v>
      </c>
      <c r="N2153" s="105">
        <v>0</v>
      </c>
      <c r="O2153" s="105">
        <v>0</v>
      </c>
      <c r="P2153" s="105">
        <v>339</v>
      </c>
    </row>
    <row r="2154" spans="11:16" x14ac:dyDescent="0.25">
      <c r="K2154" s="105" t="s">
        <v>2419</v>
      </c>
      <c r="L2154" s="105" t="s">
        <v>2420</v>
      </c>
      <c r="M2154" s="105">
        <v>0</v>
      </c>
      <c r="N2154" s="105">
        <v>0</v>
      </c>
      <c r="O2154" s="105">
        <v>63</v>
      </c>
      <c r="P2154" s="105">
        <v>0</v>
      </c>
    </row>
    <row r="2155" spans="11:16" x14ac:dyDescent="0.25">
      <c r="K2155" s="105">
        <v>6346</v>
      </c>
      <c r="L2155" s="105" t="s">
        <v>2421</v>
      </c>
      <c r="M2155" s="105">
        <v>0</v>
      </c>
      <c r="N2155" s="105">
        <v>0</v>
      </c>
      <c r="O2155" s="105">
        <v>262</v>
      </c>
      <c r="P2155" s="105">
        <v>1</v>
      </c>
    </row>
    <row r="2156" spans="11:16" x14ac:dyDescent="0.25">
      <c r="K2156" s="105">
        <v>7013</v>
      </c>
      <c r="L2156" s="105" t="s">
        <v>2422</v>
      </c>
      <c r="M2156" s="105">
        <v>0</v>
      </c>
      <c r="N2156" s="105">
        <v>0</v>
      </c>
      <c r="O2156" s="105">
        <v>0</v>
      </c>
      <c r="P2156" s="105">
        <v>2.0299999999999998</v>
      </c>
    </row>
    <row r="2157" spans="11:16" x14ac:dyDescent="0.25">
      <c r="K2157" s="105" t="s">
        <v>2423</v>
      </c>
      <c r="L2157" s="105" t="s">
        <v>2424</v>
      </c>
      <c r="M2157" s="105">
        <v>0</v>
      </c>
      <c r="N2157" s="105">
        <v>0</v>
      </c>
      <c r="O2157" s="105">
        <v>0</v>
      </c>
      <c r="P2157" s="105">
        <v>1.4</v>
      </c>
    </row>
    <row r="2158" spans="11:16" x14ac:dyDescent="0.25">
      <c r="K2158" s="105">
        <v>5016</v>
      </c>
      <c r="L2158" s="105" t="s">
        <v>2425</v>
      </c>
      <c r="M2158" s="105">
        <v>0</v>
      </c>
      <c r="N2158" s="105">
        <v>0</v>
      </c>
      <c r="O2158" s="105">
        <v>0</v>
      </c>
      <c r="P2158" s="105">
        <v>0.49333300000000002</v>
      </c>
    </row>
    <row r="2159" spans="11:16" x14ac:dyDescent="0.25">
      <c r="K2159" s="105" t="s">
        <v>2426</v>
      </c>
      <c r="L2159" s="105" t="s">
        <v>2427</v>
      </c>
      <c r="M2159" s="105">
        <v>0</v>
      </c>
      <c r="N2159" s="105">
        <v>0</v>
      </c>
      <c r="O2159" s="105">
        <v>0</v>
      </c>
      <c r="P2159" s="105">
        <v>1.3</v>
      </c>
    </row>
    <row r="2160" spans="11:16" x14ac:dyDescent="0.25">
      <c r="K2160" s="105">
        <v>7011</v>
      </c>
      <c r="L2160" s="105" t="s">
        <v>2428</v>
      </c>
      <c r="M2160" s="105">
        <v>0</v>
      </c>
      <c r="N2160" s="105">
        <v>1.7</v>
      </c>
      <c r="O2160" s="105">
        <v>0</v>
      </c>
      <c r="P2160" s="105">
        <v>3.02</v>
      </c>
    </row>
    <row r="2161" spans="11:16" x14ac:dyDescent="0.25">
      <c r="K2161" s="105">
        <v>7001</v>
      </c>
      <c r="L2161" s="105" t="s">
        <v>2429</v>
      </c>
      <c r="M2161" s="105">
        <v>0</v>
      </c>
      <c r="N2161" s="105">
        <v>75.180000000000007</v>
      </c>
      <c r="O2161" s="105">
        <v>0</v>
      </c>
      <c r="P2161" s="105">
        <v>12.067774999999999</v>
      </c>
    </row>
    <row r="2162" spans="11:16" x14ac:dyDescent="0.25">
      <c r="K2162" s="105">
        <v>70270</v>
      </c>
      <c r="L2162" s="105" t="s">
        <v>2430</v>
      </c>
      <c r="M2162" s="105">
        <v>0</v>
      </c>
      <c r="N2162" s="105">
        <v>0</v>
      </c>
      <c r="O2162" s="105">
        <v>0</v>
      </c>
      <c r="P2162" s="105">
        <v>0.48</v>
      </c>
    </row>
    <row r="2163" spans="11:16" x14ac:dyDescent="0.25">
      <c r="K2163" s="105">
        <v>5028</v>
      </c>
      <c r="L2163" s="105" t="s">
        <v>2431</v>
      </c>
      <c r="M2163" s="105">
        <v>0</v>
      </c>
      <c r="N2163" s="105">
        <v>0</v>
      </c>
      <c r="O2163" s="105">
        <v>266</v>
      </c>
      <c r="P2163" s="105">
        <v>2</v>
      </c>
    </row>
    <row r="2164" spans="11:16" x14ac:dyDescent="0.25">
      <c r="K2164" s="105">
        <v>6921</v>
      </c>
      <c r="L2164" s="105" t="s">
        <v>2432</v>
      </c>
      <c r="M2164" s="105">
        <v>0</v>
      </c>
      <c r="N2164" s="105">
        <v>0</v>
      </c>
      <c r="O2164" s="105">
        <v>2163</v>
      </c>
      <c r="P2164" s="105">
        <v>0</v>
      </c>
    </row>
    <row r="2165" spans="11:16" x14ac:dyDescent="0.25">
      <c r="K2165" s="105" t="s">
        <v>2433</v>
      </c>
      <c r="L2165" s="105" t="s">
        <v>140</v>
      </c>
      <c r="M2165" s="105">
        <v>0</v>
      </c>
      <c r="N2165" s="105">
        <v>0</v>
      </c>
      <c r="O2165" s="105">
        <v>0</v>
      </c>
      <c r="P2165" s="105">
        <v>0</v>
      </c>
    </row>
    <row r="2166" spans="11:16" x14ac:dyDescent="0.25">
      <c r="K2166" s="105">
        <v>20402</v>
      </c>
      <c r="L2166" s="105" t="s">
        <v>2434</v>
      </c>
      <c r="M2166" s="105">
        <v>0</v>
      </c>
      <c r="N2166" s="105">
        <v>0</v>
      </c>
      <c r="O2166" s="105">
        <v>0</v>
      </c>
      <c r="P2166" s="105">
        <v>0</v>
      </c>
    </row>
    <row r="2167" spans="11:16" x14ac:dyDescent="0.25">
      <c r="K2167" s="105">
        <v>20251</v>
      </c>
      <c r="L2167" s="105" t="s">
        <v>2156</v>
      </c>
      <c r="M2167" s="105">
        <v>0</v>
      </c>
      <c r="N2167" s="105">
        <v>0</v>
      </c>
      <c r="O2167" s="105">
        <v>0</v>
      </c>
      <c r="P2167" s="105">
        <v>0</v>
      </c>
    </row>
    <row r="2168" spans="11:16" x14ac:dyDescent="0.25">
      <c r="K2168" s="105">
        <v>7066</v>
      </c>
      <c r="L2168" s="105" t="s">
        <v>2435</v>
      </c>
      <c r="M2168" s="105">
        <v>0</v>
      </c>
      <c r="N2168" s="105">
        <v>0</v>
      </c>
      <c r="O2168" s="105">
        <v>0</v>
      </c>
      <c r="P2168" s="105">
        <v>0</v>
      </c>
    </row>
    <row r="2169" spans="11:16" x14ac:dyDescent="0.25">
      <c r="K2169" s="105">
        <v>7070</v>
      </c>
      <c r="L2169" s="105" t="s">
        <v>2436</v>
      </c>
      <c r="M2169" s="105">
        <v>0</v>
      </c>
      <c r="N2169" s="105">
        <v>0</v>
      </c>
      <c r="O2169" s="105">
        <v>0</v>
      </c>
      <c r="P2169" s="105">
        <v>0</v>
      </c>
    </row>
    <row r="2170" spans="11:16" x14ac:dyDescent="0.25">
      <c r="K2170" s="105">
        <v>7071</v>
      </c>
      <c r="L2170" s="105" t="s">
        <v>2437</v>
      </c>
      <c r="M2170" s="105">
        <v>0</v>
      </c>
      <c r="N2170" s="105">
        <v>0</v>
      </c>
      <c r="O2170" s="105">
        <v>0</v>
      </c>
      <c r="P2170" s="105">
        <v>0</v>
      </c>
    </row>
    <row r="2171" spans="11:16" x14ac:dyDescent="0.25">
      <c r="K2171" s="105">
        <v>70317</v>
      </c>
      <c r="L2171" s="105" t="s">
        <v>2438</v>
      </c>
      <c r="M2171" s="105">
        <v>0</v>
      </c>
      <c r="N2171" s="105">
        <v>0</v>
      </c>
      <c r="O2171" s="105">
        <v>0</v>
      </c>
      <c r="P2171" s="105">
        <v>0</v>
      </c>
    </row>
    <row r="2172" spans="11:16" x14ac:dyDescent="0.25">
      <c r="K2172" s="105" t="s">
        <v>2439</v>
      </c>
      <c r="L2172" s="105" t="s">
        <v>2440</v>
      </c>
      <c r="M2172" s="105">
        <v>0</v>
      </c>
      <c r="N2172" s="105">
        <v>0</v>
      </c>
      <c r="O2172" s="105">
        <v>0</v>
      </c>
      <c r="P2172" s="105">
        <v>0</v>
      </c>
    </row>
    <row r="2173" spans="11:16" x14ac:dyDescent="0.25">
      <c r="K2173" s="105" t="s">
        <v>2441</v>
      </c>
      <c r="L2173" s="105" t="s">
        <v>2442</v>
      </c>
      <c r="M2173" s="105">
        <v>0</v>
      </c>
      <c r="N2173" s="105">
        <v>0</v>
      </c>
      <c r="O2173" s="105">
        <v>0</v>
      </c>
      <c r="P2173" s="105">
        <v>0</v>
      </c>
    </row>
    <row r="2174" spans="11:16" x14ac:dyDescent="0.25">
      <c r="K2174" s="105">
        <v>62410</v>
      </c>
      <c r="L2174" s="105" t="s">
        <v>2443</v>
      </c>
      <c r="M2174" s="105">
        <v>0</v>
      </c>
      <c r="N2174" s="105">
        <v>0</v>
      </c>
      <c r="O2174" s="105">
        <v>0</v>
      </c>
      <c r="P2174" s="105">
        <v>0</v>
      </c>
    </row>
    <row r="2175" spans="11:16" x14ac:dyDescent="0.25">
      <c r="K2175" s="105" t="s">
        <v>2444</v>
      </c>
      <c r="L2175" s="105" t="s">
        <v>2247</v>
      </c>
      <c r="M2175" s="105">
        <v>0</v>
      </c>
      <c r="N2175" s="105">
        <v>0</v>
      </c>
      <c r="O2175" s="105">
        <v>0</v>
      </c>
      <c r="P2175" s="105">
        <v>0</v>
      </c>
    </row>
    <row r="2176" spans="11:16" x14ac:dyDescent="0.25">
      <c r="K2176" s="105" t="s">
        <v>2445</v>
      </c>
      <c r="L2176" s="105" t="s">
        <v>2446</v>
      </c>
      <c r="M2176" s="105">
        <v>0</v>
      </c>
      <c r="N2176" s="105">
        <v>0</v>
      </c>
      <c r="O2176" s="105">
        <v>0</v>
      </c>
      <c r="P2176" s="105">
        <v>0</v>
      </c>
    </row>
    <row r="2177" spans="11:16" x14ac:dyDescent="0.25">
      <c r="K2177" s="105" t="s">
        <v>2447</v>
      </c>
      <c r="L2177" s="105" t="s">
        <v>2249</v>
      </c>
      <c r="M2177" s="105">
        <v>0</v>
      </c>
      <c r="N2177" s="105">
        <v>0</v>
      </c>
      <c r="O2177" s="105">
        <v>0</v>
      </c>
      <c r="P2177" s="105">
        <v>0</v>
      </c>
    </row>
    <row r="2178" spans="11:16" x14ac:dyDescent="0.25">
      <c r="K2178" s="105" t="s">
        <v>2448</v>
      </c>
      <c r="L2178" s="105" t="s">
        <v>2449</v>
      </c>
      <c r="M2178" s="105">
        <v>0</v>
      </c>
      <c r="N2178" s="105">
        <v>0</v>
      </c>
      <c r="O2178" s="105">
        <v>0</v>
      </c>
      <c r="P2178" s="105">
        <v>0</v>
      </c>
    </row>
    <row r="2179" spans="11:16" x14ac:dyDescent="0.25">
      <c r="K2179" s="105" t="s">
        <v>2450</v>
      </c>
      <c r="L2179" s="105" t="s">
        <v>2451</v>
      </c>
      <c r="M2179" s="105">
        <v>0</v>
      </c>
      <c r="N2179" s="105">
        <v>0</v>
      </c>
      <c r="O2179" s="105">
        <v>0</v>
      </c>
      <c r="P2179" s="105">
        <v>0</v>
      </c>
    </row>
    <row r="2180" spans="11:16" x14ac:dyDescent="0.25">
      <c r="K2180" s="105" t="s">
        <v>2452</v>
      </c>
      <c r="L2180" s="105" t="s">
        <v>2453</v>
      </c>
      <c r="M2180" s="105">
        <v>0</v>
      </c>
      <c r="N2180" s="105">
        <v>0</v>
      </c>
      <c r="O2180" s="105">
        <v>0</v>
      </c>
      <c r="P2180" s="105">
        <v>0</v>
      </c>
    </row>
    <row r="2181" spans="11:16" x14ac:dyDescent="0.25">
      <c r="K2181" s="105" t="s">
        <v>2454</v>
      </c>
      <c r="L2181" s="105" t="s">
        <v>2455</v>
      </c>
      <c r="M2181" s="105">
        <v>0</v>
      </c>
      <c r="N2181" s="105">
        <v>0</v>
      </c>
      <c r="O2181" s="105">
        <v>0</v>
      </c>
      <c r="P2181" s="105">
        <v>0</v>
      </c>
    </row>
    <row r="2182" spans="11:16" x14ac:dyDescent="0.25">
      <c r="K2182" s="105">
        <v>29109</v>
      </c>
      <c r="L2182" s="105" t="s">
        <v>2456</v>
      </c>
      <c r="M2182" s="105">
        <v>0</v>
      </c>
      <c r="N2182" s="105">
        <v>0</v>
      </c>
      <c r="O2182" s="105">
        <v>0</v>
      </c>
      <c r="P2182" s="105">
        <v>0</v>
      </c>
    </row>
    <row r="2183" spans="11:16" x14ac:dyDescent="0.25">
      <c r="K2183" s="105">
        <v>29807</v>
      </c>
      <c r="L2183" s="105" t="s">
        <v>2457</v>
      </c>
      <c r="M2183" s="105">
        <v>0</v>
      </c>
      <c r="N2183" s="105">
        <v>0</v>
      </c>
      <c r="O2183" s="105">
        <v>0</v>
      </c>
      <c r="P2183" s="105">
        <v>0</v>
      </c>
    </row>
    <row r="2184" spans="11:16" x14ac:dyDescent="0.25">
      <c r="K2184" s="105">
        <v>29815</v>
      </c>
      <c r="L2184" s="105" t="s">
        <v>2458</v>
      </c>
      <c r="M2184" s="105">
        <v>0</v>
      </c>
      <c r="N2184" s="105">
        <v>0</v>
      </c>
      <c r="O2184" s="105">
        <v>0</v>
      </c>
      <c r="P2184" s="105">
        <v>0</v>
      </c>
    </row>
    <row r="2185" spans="11:16" x14ac:dyDescent="0.25">
      <c r="K2185" s="105">
        <v>29817</v>
      </c>
      <c r="L2185" s="105" t="s">
        <v>2459</v>
      </c>
      <c r="M2185" s="105">
        <v>0</v>
      </c>
      <c r="N2185" s="105">
        <v>0</v>
      </c>
      <c r="O2185" s="105">
        <v>0</v>
      </c>
      <c r="P2185" s="105">
        <v>0</v>
      </c>
    </row>
    <row r="2186" spans="11:16" x14ac:dyDescent="0.25">
      <c r="K2186" s="105">
        <v>29865</v>
      </c>
      <c r="L2186" s="105" t="s">
        <v>2460</v>
      </c>
      <c r="M2186" s="105">
        <v>0</v>
      </c>
      <c r="N2186" s="105">
        <v>0</v>
      </c>
      <c r="O2186" s="105">
        <v>0</v>
      </c>
      <c r="P2186" s="105">
        <v>0</v>
      </c>
    </row>
    <row r="2187" spans="11:16" x14ac:dyDescent="0.25">
      <c r="K2187" s="105" t="s">
        <v>2461</v>
      </c>
      <c r="L2187" s="105" t="s">
        <v>2462</v>
      </c>
      <c r="M2187" s="105">
        <v>0</v>
      </c>
      <c r="N2187" s="105">
        <v>0</v>
      </c>
      <c r="O2187" s="105">
        <v>0</v>
      </c>
      <c r="P2187" s="105">
        <v>0</v>
      </c>
    </row>
    <row r="2188" spans="11:16" x14ac:dyDescent="0.25">
      <c r="K2188" s="105">
        <v>25708</v>
      </c>
      <c r="L2188" s="105" t="s">
        <v>1288</v>
      </c>
      <c r="M2188" s="105">
        <v>0</v>
      </c>
      <c r="N2188" s="105">
        <v>0</v>
      </c>
      <c r="O2188" s="105">
        <v>0</v>
      </c>
      <c r="P2188" s="105">
        <v>0</v>
      </c>
    </row>
    <row r="2189" spans="11:16" x14ac:dyDescent="0.25">
      <c r="K2189" s="105">
        <v>25815</v>
      </c>
      <c r="L2189" s="105" t="s">
        <v>1292</v>
      </c>
      <c r="M2189" s="105">
        <v>0</v>
      </c>
      <c r="N2189" s="105">
        <v>0</v>
      </c>
      <c r="O2189" s="105">
        <v>0</v>
      </c>
      <c r="P2189" s="105">
        <v>0</v>
      </c>
    </row>
    <row r="2190" spans="11:16" x14ac:dyDescent="0.25">
      <c r="K2190" s="105">
        <v>25718</v>
      </c>
      <c r="L2190" s="105" t="s">
        <v>1290</v>
      </c>
      <c r="M2190" s="105">
        <v>0</v>
      </c>
      <c r="N2190" s="105">
        <v>0</v>
      </c>
      <c r="O2190" s="105">
        <v>0</v>
      </c>
      <c r="P2190" s="105">
        <v>0</v>
      </c>
    </row>
    <row r="2191" spans="11:16" x14ac:dyDescent="0.25">
      <c r="K2191" s="105">
        <v>25825</v>
      </c>
      <c r="L2191" s="105" t="s">
        <v>1294</v>
      </c>
      <c r="M2191" s="105">
        <v>0</v>
      </c>
      <c r="N2191" s="105">
        <v>0</v>
      </c>
      <c r="O2191" s="105">
        <v>0</v>
      </c>
      <c r="P2191" s="105">
        <v>0</v>
      </c>
    </row>
    <row r="2192" spans="11:16" x14ac:dyDescent="0.25">
      <c r="K2192" s="105">
        <v>25826</v>
      </c>
      <c r="L2192" s="105" t="s">
        <v>2463</v>
      </c>
      <c r="M2192" s="105">
        <v>0</v>
      </c>
      <c r="N2192" s="105">
        <v>0</v>
      </c>
      <c r="O2192" s="105">
        <v>0</v>
      </c>
      <c r="P2192" s="105">
        <v>0</v>
      </c>
    </row>
    <row r="2193" spans="11:16" x14ac:dyDescent="0.25">
      <c r="K2193" s="105">
        <v>25738</v>
      </c>
      <c r="L2193" s="105" t="s">
        <v>2464</v>
      </c>
      <c r="M2193" s="105">
        <v>0</v>
      </c>
      <c r="N2193" s="105">
        <v>0</v>
      </c>
      <c r="O2193" s="105">
        <v>0</v>
      </c>
      <c r="P2193" s="105">
        <v>0</v>
      </c>
    </row>
    <row r="2194" spans="11:16" x14ac:dyDescent="0.25">
      <c r="K2194" s="105">
        <v>25836</v>
      </c>
      <c r="L2194" s="105" t="s">
        <v>2465</v>
      </c>
      <c r="M2194" s="105">
        <v>0</v>
      </c>
      <c r="N2194" s="105">
        <v>0</v>
      </c>
      <c r="O2194" s="105">
        <v>0</v>
      </c>
      <c r="P2194" s="105">
        <v>0</v>
      </c>
    </row>
    <row r="2195" spans="11:16" x14ac:dyDescent="0.25">
      <c r="K2195" s="105">
        <v>25865</v>
      </c>
      <c r="L2195" s="105" t="s">
        <v>1296</v>
      </c>
      <c r="M2195" s="105">
        <v>0</v>
      </c>
      <c r="N2195" s="105">
        <v>0</v>
      </c>
      <c r="O2195" s="105">
        <v>0</v>
      </c>
      <c r="P2195" s="105">
        <v>0</v>
      </c>
    </row>
    <row r="2196" spans="11:16" x14ac:dyDescent="0.25">
      <c r="K2196" s="105">
        <v>25866</v>
      </c>
      <c r="L2196" s="105" t="s">
        <v>2466</v>
      </c>
      <c r="M2196" s="105">
        <v>0</v>
      </c>
      <c r="N2196" s="105">
        <v>0</v>
      </c>
      <c r="O2196" s="105">
        <v>0</v>
      </c>
      <c r="P2196" s="105">
        <v>0</v>
      </c>
    </row>
    <row r="2197" spans="11:16" x14ac:dyDescent="0.25">
      <c r="K2197" s="105">
        <v>25148</v>
      </c>
      <c r="L2197" s="105" t="s">
        <v>2467</v>
      </c>
      <c r="M2197" s="105">
        <v>0</v>
      </c>
      <c r="N2197" s="105">
        <v>0</v>
      </c>
      <c r="O2197" s="105">
        <v>0</v>
      </c>
      <c r="P2197" s="105">
        <v>0</v>
      </c>
    </row>
    <row r="2198" spans="11:16" x14ac:dyDescent="0.25">
      <c r="K2198" s="105">
        <v>25846</v>
      </c>
      <c r="L2198" s="105" t="s">
        <v>2468</v>
      </c>
      <c r="M2198" s="105">
        <v>0</v>
      </c>
      <c r="N2198" s="105">
        <v>0</v>
      </c>
      <c r="O2198" s="105">
        <v>0</v>
      </c>
      <c r="P2198" s="105">
        <v>0</v>
      </c>
    </row>
    <row r="2199" spans="11:16" x14ac:dyDescent="0.25">
      <c r="K2199" s="105">
        <v>27806</v>
      </c>
      <c r="L2199" s="105" t="s">
        <v>2469</v>
      </c>
      <c r="M2199" s="105">
        <v>0</v>
      </c>
      <c r="N2199" s="105">
        <v>0</v>
      </c>
      <c r="O2199" s="105">
        <v>0</v>
      </c>
      <c r="P2199" s="105">
        <v>0</v>
      </c>
    </row>
    <row r="2200" spans="11:16" x14ac:dyDescent="0.25">
      <c r="K2200" s="105">
        <v>27709</v>
      </c>
      <c r="L2200" s="105" t="s">
        <v>2470</v>
      </c>
      <c r="M2200" s="105">
        <v>0</v>
      </c>
      <c r="N2200" s="105">
        <v>0</v>
      </c>
      <c r="O2200" s="105">
        <v>0</v>
      </c>
      <c r="P2200" s="105">
        <v>0</v>
      </c>
    </row>
    <row r="2201" spans="11:16" x14ac:dyDescent="0.25">
      <c r="K2201" s="105">
        <v>27816</v>
      </c>
      <c r="L2201" s="105" t="s">
        <v>2471</v>
      </c>
      <c r="M2201" s="105">
        <v>0</v>
      </c>
      <c r="N2201" s="105">
        <v>0</v>
      </c>
      <c r="O2201" s="105">
        <v>0</v>
      </c>
      <c r="P2201" s="105">
        <v>0</v>
      </c>
    </row>
    <row r="2202" spans="11:16" x14ac:dyDescent="0.25">
      <c r="K2202" s="105">
        <v>22807</v>
      </c>
      <c r="L2202" s="105" t="s">
        <v>2472</v>
      </c>
      <c r="M2202" s="105">
        <v>0</v>
      </c>
      <c r="N2202" s="105">
        <v>0</v>
      </c>
      <c r="O2202" s="105">
        <v>0</v>
      </c>
      <c r="P2202" s="105">
        <v>0</v>
      </c>
    </row>
    <row r="2203" spans="11:16" x14ac:dyDescent="0.25">
      <c r="K2203" s="105">
        <v>22809</v>
      </c>
      <c r="L2203" s="105" t="s">
        <v>2473</v>
      </c>
      <c r="M2203" s="105">
        <v>0</v>
      </c>
      <c r="N2203" s="105">
        <v>0</v>
      </c>
      <c r="O2203" s="105">
        <v>0</v>
      </c>
      <c r="P2203" s="105">
        <v>0</v>
      </c>
    </row>
    <row r="2204" spans="11:16" x14ac:dyDescent="0.25">
      <c r="K2204" s="105">
        <v>22813</v>
      </c>
      <c r="L2204" s="105" t="s">
        <v>2474</v>
      </c>
      <c r="M2204" s="105">
        <v>0</v>
      </c>
      <c r="N2204" s="105">
        <v>0</v>
      </c>
      <c r="O2204" s="105">
        <v>0</v>
      </c>
      <c r="P2204" s="105">
        <v>0</v>
      </c>
    </row>
    <row r="2205" spans="11:16" x14ac:dyDescent="0.25">
      <c r="K2205" s="105">
        <v>22814</v>
      </c>
      <c r="L2205" s="105" t="s">
        <v>2475</v>
      </c>
      <c r="M2205" s="105">
        <v>0</v>
      </c>
      <c r="N2205" s="105">
        <v>0</v>
      </c>
      <c r="O2205" s="105">
        <v>0</v>
      </c>
      <c r="P2205" s="105">
        <v>0</v>
      </c>
    </row>
    <row r="2206" spans="11:16" x14ac:dyDescent="0.25">
      <c r="K2206" s="105">
        <v>22822</v>
      </c>
      <c r="L2206" s="105" t="s">
        <v>2476</v>
      </c>
      <c r="M2206" s="105">
        <v>0</v>
      </c>
      <c r="N2206" s="105">
        <v>0</v>
      </c>
      <c r="O2206" s="105">
        <v>0</v>
      </c>
      <c r="P2206" s="105">
        <v>0</v>
      </c>
    </row>
    <row r="2207" spans="11:16" x14ac:dyDescent="0.25">
      <c r="K2207" s="105">
        <v>24904</v>
      </c>
      <c r="L2207" s="105" t="s">
        <v>2477</v>
      </c>
      <c r="M2207" s="105">
        <v>0</v>
      </c>
      <c r="N2207" s="105">
        <v>0</v>
      </c>
      <c r="O2207" s="105">
        <v>0</v>
      </c>
      <c r="P2207" s="105">
        <v>0</v>
      </c>
    </row>
    <row r="2208" spans="11:16" x14ac:dyDescent="0.25">
      <c r="K2208" s="105">
        <v>24914</v>
      </c>
      <c r="L2208" s="105" t="s">
        <v>2478</v>
      </c>
      <c r="M2208" s="105">
        <v>0</v>
      </c>
      <c r="N2208" s="105">
        <v>0</v>
      </c>
      <c r="O2208" s="105">
        <v>0</v>
      </c>
      <c r="P2208" s="105">
        <v>0</v>
      </c>
    </row>
    <row r="2209" spans="11:16" x14ac:dyDescent="0.25">
      <c r="K2209" s="105">
        <v>24816</v>
      </c>
      <c r="L2209" s="105" t="s">
        <v>2479</v>
      </c>
      <c r="M2209" s="105">
        <v>0</v>
      </c>
      <c r="N2209" s="105">
        <v>0</v>
      </c>
      <c r="O2209" s="105">
        <v>0</v>
      </c>
      <c r="P2209" s="105">
        <v>0</v>
      </c>
    </row>
    <row r="2210" spans="11:16" x14ac:dyDescent="0.25">
      <c r="K2210" s="105">
        <v>24915</v>
      </c>
      <c r="L2210" s="105" t="s">
        <v>2480</v>
      </c>
      <c r="M2210" s="105">
        <v>0</v>
      </c>
      <c r="N2210" s="105">
        <v>0</v>
      </c>
      <c r="O2210" s="105">
        <v>0</v>
      </c>
      <c r="P2210" s="105">
        <v>0</v>
      </c>
    </row>
    <row r="2211" spans="11:16" x14ac:dyDescent="0.25">
      <c r="K2211" s="105">
        <v>24924</v>
      </c>
      <c r="L2211" s="105" t="s">
        <v>2481</v>
      </c>
      <c r="M2211" s="105">
        <v>0</v>
      </c>
      <c r="N2211" s="105">
        <v>0</v>
      </c>
      <c r="O2211" s="105">
        <v>0</v>
      </c>
      <c r="P2211" s="105">
        <v>0</v>
      </c>
    </row>
    <row r="2212" spans="11:16" x14ac:dyDescent="0.25">
      <c r="K2212" s="105">
        <v>24723</v>
      </c>
      <c r="L2212" s="105" t="s">
        <v>2482</v>
      </c>
      <c r="M2212" s="105">
        <v>0</v>
      </c>
      <c r="N2212" s="105">
        <v>0</v>
      </c>
      <c r="O2212" s="105">
        <v>0</v>
      </c>
      <c r="P2212" s="105">
        <v>0</v>
      </c>
    </row>
    <row r="2213" spans="11:16" x14ac:dyDescent="0.25">
      <c r="K2213" s="105">
        <v>24223</v>
      </c>
      <c r="L2213" s="105" t="s">
        <v>2483</v>
      </c>
      <c r="M2213" s="105">
        <v>0</v>
      </c>
      <c r="N2213" s="105">
        <v>0</v>
      </c>
      <c r="O2213" s="105">
        <v>0</v>
      </c>
      <c r="P2213" s="105">
        <v>0</v>
      </c>
    </row>
    <row r="2214" spans="11:16" x14ac:dyDescent="0.25">
      <c r="K2214" s="105">
        <v>24835</v>
      </c>
      <c r="L2214" s="105" t="s">
        <v>2484</v>
      </c>
      <c r="M2214" s="105">
        <v>0</v>
      </c>
      <c r="N2214" s="105">
        <v>0</v>
      </c>
      <c r="O2214" s="105">
        <v>0</v>
      </c>
      <c r="P2214" s="105">
        <v>0</v>
      </c>
    </row>
    <row r="2215" spans="11:16" x14ac:dyDescent="0.25">
      <c r="K2215" s="105">
        <v>24934</v>
      </c>
      <c r="L2215" s="105" t="s">
        <v>2485</v>
      </c>
      <c r="M2215" s="105">
        <v>0</v>
      </c>
      <c r="N2215" s="105">
        <v>0</v>
      </c>
      <c r="O2215" s="105">
        <v>0</v>
      </c>
      <c r="P2215" s="105">
        <v>0</v>
      </c>
    </row>
    <row r="2216" spans="11:16" x14ac:dyDescent="0.25">
      <c r="K2216" s="105">
        <v>24964</v>
      </c>
      <c r="L2216" s="105" t="s">
        <v>2486</v>
      </c>
      <c r="M2216" s="105">
        <v>0</v>
      </c>
      <c r="N2216" s="105">
        <v>0</v>
      </c>
      <c r="O2216" s="105">
        <v>0</v>
      </c>
      <c r="P2216" s="105">
        <v>0</v>
      </c>
    </row>
    <row r="2217" spans="11:16" x14ac:dyDescent="0.25">
      <c r="K2217" s="105">
        <v>24944</v>
      </c>
      <c r="L2217" s="105" t="s">
        <v>2487</v>
      </c>
      <c r="M2217" s="105">
        <v>0</v>
      </c>
      <c r="N2217" s="105">
        <v>0</v>
      </c>
      <c r="O2217" s="105">
        <v>0</v>
      </c>
      <c r="P2217" s="105">
        <v>0</v>
      </c>
    </row>
    <row r="2218" spans="11:16" x14ac:dyDescent="0.25">
      <c r="K2218" s="105">
        <v>24743</v>
      </c>
      <c r="L2218" s="105" t="s">
        <v>2488</v>
      </c>
      <c r="M2218" s="105">
        <v>0</v>
      </c>
      <c r="N2218" s="105">
        <v>0</v>
      </c>
      <c r="O2218" s="105">
        <v>0</v>
      </c>
      <c r="P2218" s="105">
        <v>0</v>
      </c>
    </row>
    <row r="2219" spans="11:16" x14ac:dyDescent="0.25">
      <c r="K2219" s="105">
        <v>24243</v>
      </c>
      <c r="L2219" s="105" t="s">
        <v>2489</v>
      </c>
      <c r="M2219" s="105">
        <v>0</v>
      </c>
      <c r="N2219" s="105">
        <v>0</v>
      </c>
      <c r="O2219" s="105">
        <v>0</v>
      </c>
      <c r="P2219" s="105">
        <v>0</v>
      </c>
    </row>
    <row r="2220" spans="11:16" x14ac:dyDescent="0.25">
      <c r="K2220" s="105">
        <v>24954</v>
      </c>
      <c r="L2220" s="105" t="s">
        <v>2490</v>
      </c>
      <c r="M2220" s="105">
        <v>0</v>
      </c>
      <c r="N2220" s="105">
        <v>0</v>
      </c>
      <c r="O2220" s="105">
        <v>0</v>
      </c>
      <c r="P2220" s="105">
        <v>0</v>
      </c>
    </row>
    <row r="2221" spans="11:16" x14ac:dyDescent="0.25">
      <c r="K2221" s="105">
        <v>24253</v>
      </c>
      <c r="L2221" s="105" t="s">
        <v>2491</v>
      </c>
      <c r="M2221" s="105">
        <v>0</v>
      </c>
      <c r="N2221" s="105">
        <v>0</v>
      </c>
      <c r="O2221" s="105">
        <v>0</v>
      </c>
      <c r="P2221" s="105">
        <v>0</v>
      </c>
    </row>
    <row r="2222" spans="11:16" x14ac:dyDescent="0.25">
      <c r="K2222" s="105">
        <v>24352</v>
      </c>
      <c r="L2222" s="105" t="s">
        <v>2492</v>
      </c>
      <c r="M2222" s="105">
        <v>0</v>
      </c>
      <c r="N2222" s="105">
        <v>0</v>
      </c>
      <c r="O2222" s="105">
        <v>0</v>
      </c>
      <c r="P2222" s="105">
        <v>0</v>
      </c>
    </row>
    <row r="2223" spans="11:16" x14ac:dyDescent="0.25">
      <c r="K2223" s="105">
        <v>61060</v>
      </c>
      <c r="L2223" s="105" t="s">
        <v>2493</v>
      </c>
      <c r="M2223" s="105">
        <v>0</v>
      </c>
      <c r="N2223" s="105">
        <v>0</v>
      </c>
      <c r="O2223" s="105">
        <v>0</v>
      </c>
      <c r="P2223" s="105">
        <v>0</v>
      </c>
    </row>
    <row r="2224" spans="11:16" x14ac:dyDescent="0.25">
      <c r="K2224" s="105">
        <v>60530</v>
      </c>
      <c r="L2224" s="105" t="s">
        <v>2494</v>
      </c>
      <c r="M2224" s="105">
        <v>0</v>
      </c>
      <c r="N2224" s="105">
        <v>0</v>
      </c>
      <c r="O2224" s="105">
        <v>0</v>
      </c>
      <c r="P2224" s="105">
        <v>0</v>
      </c>
    </row>
    <row r="2225" spans="11:16" x14ac:dyDescent="0.25">
      <c r="K2225" s="105">
        <v>60580</v>
      </c>
      <c r="L2225" s="105" t="s">
        <v>2495</v>
      </c>
      <c r="M2225" s="105">
        <v>0</v>
      </c>
      <c r="N2225" s="105">
        <v>0</v>
      </c>
      <c r="O2225" s="105">
        <v>0</v>
      </c>
      <c r="P2225" s="105">
        <v>0</v>
      </c>
    </row>
    <row r="2226" spans="11:16" x14ac:dyDescent="0.25">
      <c r="K2226" s="105">
        <v>60340</v>
      </c>
      <c r="L2226" s="105" t="s">
        <v>2496</v>
      </c>
      <c r="M2226" s="105">
        <v>0</v>
      </c>
      <c r="N2226" s="105">
        <v>0</v>
      </c>
      <c r="O2226" s="105">
        <v>0</v>
      </c>
      <c r="P2226" s="105">
        <v>0</v>
      </c>
    </row>
    <row r="2227" spans="11:16" x14ac:dyDescent="0.25">
      <c r="K2227" s="105">
        <v>60440</v>
      </c>
      <c r="L2227" s="105" t="s">
        <v>2497</v>
      </c>
      <c r="M2227" s="105">
        <v>0</v>
      </c>
      <c r="N2227" s="105">
        <v>0</v>
      </c>
      <c r="O2227" s="105">
        <v>0</v>
      </c>
      <c r="P2227" s="105">
        <v>0</v>
      </c>
    </row>
    <row r="2228" spans="11:16" x14ac:dyDescent="0.25">
      <c r="K2228" s="105">
        <v>60540</v>
      </c>
      <c r="L2228" s="105" t="s">
        <v>2498</v>
      </c>
      <c r="M2228" s="105">
        <v>0</v>
      </c>
      <c r="N2228" s="105">
        <v>0</v>
      </c>
      <c r="O2228" s="105">
        <v>0</v>
      </c>
      <c r="P2228" s="105">
        <v>0</v>
      </c>
    </row>
    <row r="2229" spans="11:16" x14ac:dyDescent="0.25">
      <c r="K2229" s="105" t="s">
        <v>2499</v>
      </c>
      <c r="L2229" s="105" t="s">
        <v>2500</v>
      </c>
      <c r="M2229" s="105">
        <v>0</v>
      </c>
      <c r="N2229" s="105">
        <v>0</v>
      </c>
      <c r="O2229" s="105">
        <v>0</v>
      </c>
      <c r="P2229" s="105">
        <v>0</v>
      </c>
    </row>
    <row r="2230" spans="11:16" x14ac:dyDescent="0.25">
      <c r="K2230" s="105">
        <v>54332</v>
      </c>
      <c r="L2230" s="105" t="s">
        <v>2501</v>
      </c>
      <c r="M2230" s="105">
        <v>0</v>
      </c>
      <c r="N2230" s="105">
        <v>0</v>
      </c>
      <c r="O2230" s="105">
        <v>0</v>
      </c>
      <c r="P2230" s="105">
        <v>0</v>
      </c>
    </row>
    <row r="2231" spans="11:16" x14ac:dyDescent="0.25">
      <c r="K2231" s="105">
        <v>52422</v>
      </c>
      <c r="L2231" s="105" t="s">
        <v>2502</v>
      </c>
      <c r="M2231" s="105">
        <v>0</v>
      </c>
      <c r="N2231" s="105">
        <v>0</v>
      </c>
      <c r="O2231" s="105">
        <v>0</v>
      </c>
      <c r="P2231" s="105">
        <v>0</v>
      </c>
    </row>
    <row r="2232" spans="11:16" x14ac:dyDescent="0.25">
      <c r="K2232" s="105">
        <v>51311</v>
      </c>
      <c r="L2232" s="105" t="s">
        <v>2503</v>
      </c>
      <c r="M2232" s="105">
        <v>0</v>
      </c>
      <c r="N2232" s="105">
        <v>0</v>
      </c>
      <c r="O2232" s="105">
        <v>0</v>
      </c>
      <c r="P2232" s="105">
        <v>0</v>
      </c>
    </row>
    <row r="2233" spans="11:16" x14ac:dyDescent="0.25">
      <c r="K2233" s="105">
        <v>51312</v>
      </c>
      <c r="L2233" s="105" t="s">
        <v>2504</v>
      </c>
      <c r="M2233" s="105">
        <v>0</v>
      </c>
      <c r="N2233" s="105">
        <v>0</v>
      </c>
      <c r="O2233" s="105">
        <v>0</v>
      </c>
      <c r="P2233" s="105">
        <v>0</v>
      </c>
    </row>
    <row r="2234" spans="11:16" x14ac:dyDescent="0.25">
      <c r="K2234" s="105">
        <v>52311</v>
      </c>
      <c r="L2234" s="105" t="s">
        <v>2505</v>
      </c>
      <c r="M2234" s="105">
        <v>0</v>
      </c>
      <c r="N2234" s="105">
        <v>0</v>
      </c>
      <c r="O2234" s="105">
        <v>0</v>
      </c>
      <c r="P2234" s="105">
        <v>0</v>
      </c>
    </row>
    <row r="2235" spans="11:16" x14ac:dyDescent="0.25">
      <c r="K2235" s="105">
        <v>6310710</v>
      </c>
      <c r="L2235" s="105" t="s">
        <v>2506</v>
      </c>
      <c r="M2235" s="105">
        <v>0</v>
      </c>
      <c r="N2235" s="105">
        <v>0</v>
      </c>
      <c r="O2235" s="105">
        <v>0</v>
      </c>
      <c r="P2235" s="105">
        <v>0</v>
      </c>
    </row>
    <row r="2236" spans="11:16" x14ac:dyDescent="0.25">
      <c r="K2236" s="105">
        <v>52312</v>
      </c>
      <c r="L2236" s="105" t="s">
        <v>2507</v>
      </c>
      <c r="M2236" s="105">
        <v>0</v>
      </c>
      <c r="N2236" s="105">
        <v>0</v>
      </c>
      <c r="O2236" s="105">
        <v>0</v>
      </c>
      <c r="P2236" s="105">
        <v>0</v>
      </c>
    </row>
    <row r="2237" spans="11:16" x14ac:dyDescent="0.25">
      <c r="K2237" s="105">
        <v>62520</v>
      </c>
      <c r="L2237" s="105" t="s">
        <v>2508</v>
      </c>
      <c r="M2237" s="105">
        <v>0</v>
      </c>
      <c r="N2237" s="105">
        <v>0</v>
      </c>
      <c r="O2237" s="105">
        <v>0</v>
      </c>
      <c r="P2237" s="105">
        <v>0</v>
      </c>
    </row>
    <row r="2238" spans="11:16" x14ac:dyDescent="0.25">
      <c r="K2238" s="105">
        <v>62510</v>
      </c>
      <c r="L2238" s="105" t="s">
        <v>2509</v>
      </c>
      <c r="M2238" s="105">
        <v>0</v>
      </c>
      <c r="N2238" s="105">
        <v>0</v>
      </c>
      <c r="O2238" s="105">
        <v>0</v>
      </c>
      <c r="P2238" s="105">
        <v>0</v>
      </c>
    </row>
    <row r="2239" spans="11:16" x14ac:dyDescent="0.25">
      <c r="K2239" s="105">
        <v>5063</v>
      </c>
      <c r="L2239" s="105" t="s">
        <v>2510</v>
      </c>
      <c r="M2239" s="105">
        <v>0</v>
      </c>
      <c r="N2239" s="105">
        <v>0</v>
      </c>
      <c r="O2239" s="105">
        <v>0</v>
      </c>
      <c r="P2239" s="105">
        <v>0</v>
      </c>
    </row>
    <row r="2240" spans="11:16" x14ac:dyDescent="0.25">
      <c r="K2240" s="105">
        <v>50102</v>
      </c>
      <c r="L2240" s="105" t="s">
        <v>2511</v>
      </c>
      <c r="M2240" s="105">
        <v>0</v>
      </c>
      <c r="N2240" s="105">
        <v>0</v>
      </c>
      <c r="O2240" s="105">
        <v>0</v>
      </c>
      <c r="P2240" s="105">
        <v>0</v>
      </c>
    </row>
    <row r="2241" spans="11:16" x14ac:dyDescent="0.25">
      <c r="K2241" s="105">
        <v>50104</v>
      </c>
      <c r="L2241" s="105" t="s">
        <v>2512</v>
      </c>
      <c r="M2241" s="105">
        <v>0</v>
      </c>
      <c r="N2241" s="105">
        <v>0</v>
      </c>
      <c r="O2241" s="105">
        <v>0</v>
      </c>
      <c r="P2241" s="105">
        <v>0</v>
      </c>
    </row>
    <row r="2242" spans="11:16" x14ac:dyDescent="0.25">
      <c r="K2242" s="105">
        <v>50105</v>
      </c>
      <c r="L2242" s="105" t="s">
        <v>2513</v>
      </c>
      <c r="M2242" s="105">
        <v>0</v>
      </c>
      <c r="N2242" s="105">
        <v>0</v>
      </c>
      <c r="O2242" s="105">
        <v>0</v>
      </c>
      <c r="P2242" s="105">
        <v>0</v>
      </c>
    </row>
    <row r="2243" spans="11:16" x14ac:dyDescent="0.25">
      <c r="K2243" s="105">
        <v>50106</v>
      </c>
      <c r="L2243" s="105" t="s">
        <v>2514</v>
      </c>
      <c r="M2243" s="105">
        <v>0</v>
      </c>
      <c r="N2243" s="105">
        <v>0</v>
      </c>
      <c r="O2243" s="105">
        <v>0</v>
      </c>
      <c r="P2243" s="105">
        <v>0</v>
      </c>
    </row>
    <row r="2244" spans="11:16" x14ac:dyDescent="0.25">
      <c r="K2244" s="105">
        <v>8119</v>
      </c>
      <c r="L2244" s="105" t="s">
        <v>2515</v>
      </c>
      <c r="M2244" s="105">
        <v>0</v>
      </c>
      <c r="N2244" s="105">
        <v>0</v>
      </c>
      <c r="O2244" s="105">
        <v>0</v>
      </c>
      <c r="P2244" s="105">
        <v>0</v>
      </c>
    </row>
    <row r="2245" spans="11:16" x14ac:dyDescent="0.25">
      <c r="K2245" s="105">
        <v>8120</v>
      </c>
      <c r="L2245" s="105" t="s">
        <v>2516</v>
      </c>
      <c r="M2245" s="105">
        <v>0</v>
      </c>
      <c r="N2245" s="105">
        <v>0</v>
      </c>
      <c r="O2245" s="105">
        <v>0</v>
      </c>
      <c r="P2245" s="105">
        <v>0</v>
      </c>
    </row>
    <row r="2246" spans="11:16" x14ac:dyDescent="0.25">
      <c r="K2246" s="105">
        <v>6938</v>
      </c>
      <c r="L2246" s="105" t="s">
        <v>2517</v>
      </c>
      <c r="M2246" s="105">
        <v>0</v>
      </c>
      <c r="N2246" s="105">
        <v>0</v>
      </c>
      <c r="O2246" s="105">
        <v>0</v>
      </c>
      <c r="P2246" s="105">
        <v>0</v>
      </c>
    </row>
    <row r="2247" spans="11:16" x14ac:dyDescent="0.25">
      <c r="K2247" s="105">
        <v>69082</v>
      </c>
      <c r="L2247" s="105" t="s">
        <v>2518</v>
      </c>
      <c r="M2247" s="105">
        <v>0</v>
      </c>
      <c r="N2247" s="105">
        <v>0</v>
      </c>
      <c r="O2247" s="105">
        <v>0</v>
      </c>
      <c r="P2247" s="105">
        <v>0</v>
      </c>
    </row>
    <row r="2248" spans="11:16" x14ac:dyDescent="0.25">
      <c r="K2248" s="105">
        <v>69084</v>
      </c>
      <c r="L2248" s="105" t="s">
        <v>2519</v>
      </c>
      <c r="M2248" s="105">
        <v>0</v>
      </c>
      <c r="N2248" s="105">
        <v>0</v>
      </c>
      <c r="O2248" s="105">
        <v>0</v>
      </c>
      <c r="P2248" s="105">
        <v>0</v>
      </c>
    </row>
    <row r="2249" spans="11:16" x14ac:dyDescent="0.25">
      <c r="K2249" s="105">
        <v>6940</v>
      </c>
      <c r="L2249" s="105" t="s">
        <v>2520</v>
      </c>
      <c r="M2249" s="105">
        <v>0</v>
      </c>
      <c r="N2249" s="105">
        <v>0</v>
      </c>
      <c r="O2249" s="105">
        <v>0</v>
      </c>
      <c r="P2249" s="105">
        <v>0</v>
      </c>
    </row>
    <row r="2250" spans="11:16" x14ac:dyDescent="0.25">
      <c r="K2250" s="105">
        <v>6949</v>
      </c>
      <c r="L2250" s="105" t="s">
        <v>2521</v>
      </c>
      <c r="M2250" s="105">
        <v>0</v>
      </c>
      <c r="N2250" s="105">
        <v>0</v>
      </c>
      <c r="O2250" s="105">
        <v>0</v>
      </c>
      <c r="P2250" s="105">
        <v>0</v>
      </c>
    </row>
    <row r="2251" spans="11:16" x14ac:dyDescent="0.25">
      <c r="K2251" s="105">
        <v>86008</v>
      </c>
      <c r="L2251" s="105" t="s">
        <v>2522</v>
      </c>
      <c r="M2251" s="105">
        <v>0</v>
      </c>
      <c r="N2251" s="105">
        <v>0</v>
      </c>
      <c r="O2251" s="105">
        <v>0</v>
      </c>
      <c r="P2251" s="105">
        <v>0</v>
      </c>
    </row>
    <row r="2252" spans="11:16" x14ac:dyDescent="0.25">
      <c r="K2252" s="105">
        <v>69071</v>
      </c>
      <c r="L2252" s="105" t="s">
        <v>2523</v>
      </c>
      <c r="M2252" s="105">
        <v>0</v>
      </c>
      <c r="N2252" s="105">
        <v>0</v>
      </c>
      <c r="O2252" s="105">
        <v>0</v>
      </c>
      <c r="P2252" s="105">
        <v>0</v>
      </c>
    </row>
    <row r="2253" spans="11:16" x14ac:dyDescent="0.25">
      <c r="K2253" s="105">
        <v>63218</v>
      </c>
      <c r="L2253" s="105" t="s">
        <v>2524</v>
      </c>
      <c r="M2253" s="105">
        <v>0</v>
      </c>
      <c r="N2253" s="105">
        <v>0</v>
      </c>
      <c r="O2253" s="105">
        <v>0</v>
      </c>
      <c r="P2253" s="105">
        <v>0</v>
      </c>
    </row>
    <row r="2254" spans="11:16" x14ac:dyDescent="0.25">
      <c r="K2254" s="105">
        <v>86009</v>
      </c>
      <c r="L2254" s="105" t="s">
        <v>2525</v>
      </c>
      <c r="M2254" s="105">
        <v>0</v>
      </c>
      <c r="N2254" s="105">
        <v>0</v>
      </c>
      <c r="O2254" s="105">
        <v>0</v>
      </c>
      <c r="P2254" s="105">
        <v>0</v>
      </c>
    </row>
    <row r="2255" spans="11:16" x14ac:dyDescent="0.25">
      <c r="K2255" s="105">
        <v>63223</v>
      </c>
      <c r="L2255" s="105" t="s">
        <v>2526</v>
      </c>
      <c r="M2255" s="105">
        <v>0</v>
      </c>
      <c r="N2255" s="105">
        <v>0</v>
      </c>
      <c r="O2255" s="105">
        <v>0</v>
      </c>
      <c r="P2255" s="105">
        <v>0</v>
      </c>
    </row>
    <row r="2256" spans="11:16" x14ac:dyDescent="0.25">
      <c r="K2256" s="105">
        <v>63222</v>
      </c>
      <c r="L2256" s="105" t="s">
        <v>2527</v>
      </c>
      <c r="M2256" s="105">
        <v>0</v>
      </c>
      <c r="N2256" s="105">
        <v>0</v>
      </c>
      <c r="O2256" s="105">
        <v>0</v>
      </c>
      <c r="P2256" s="105">
        <v>0</v>
      </c>
    </row>
    <row r="2257" spans="11:16" x14ac:dyDescent="0.25">
      <c r="K2257" s="105">
        <v>69075</v>
      </c>
      <c r="L2257" s="105" t="s">
        <v>2528</v>
      </c>
      <c r="M2257" s="105">
        <v>0</v>
      </c>
      <c r="N2257" s="105">
        <v>0</v>
      </c>
      <c r="O2257" s="105">
        <v>0</v>
      </c>
      <c r="P2257" s="105">
        <v>0</v>
      </c>
    </row>
    <row r="2258" spans="11:16" x14ac:dyDescent="0.25">
      <c r="K2258" s="105">
        <v>69076</v>
      </c>
      <c r="L2258" s="105" t="s">
        <v>2529</v>
      </c>
      <c r="M2258" s="105">
        <v>0</v>
      </c>
      <c r="N2258" s="105">
        <v>0</v>
      </c>
      <c r="O2258" s="105">
        <v>0</v>
      </c>
      <c r="P2258" s="105">
        <v>0</v>
      </c>
    </row>
    <row r="2259" spans="11:16" x14ac:dyDescent="0.25">
      <c r="K2259" s="105">
        <v>69078</v>
      </c>
      <c r="L2259" s="105" t="s">
        <v>2530</v>
      </c>
      <c r="M2259" s="105">
        <v>0</v>
      </c>
      <c r="N2259" s="105">
        <v>0</v>
      </c>
      <c r="O2259" s="105">
        <v>0</v>
      </c>
      <c r="P2259" s="105">
        <v>0</v>
      </c>
    </row>
    <row r="2260" spans="11:16" x14ac:dyDescent="0.25">
      <c r="K2260" s="105">
        <v>69079</v>
      </c>
      <c r="L2260" s="105" t="s">
        <v>2531</v>
      </c>
      <c r="M2260" s="105">
        <v>0</v>
      </c>
      <c r="N2260" s="105">
        <v>0</v>
      </c>
      <c r="O2260" s="105">
        <v>0</v>
      </c>
      <c r="P2260" s="105">
        <v>0</v>
      </c>
    </row>
    <row r="2261" spans="11:16" x14ac:dyDescent="0.25">
      <c r="K2261" s="105">
        <v>69080</v>
      </c>
      <c r="L2261" s="105" t="s">
        <v>2532</v>
      </c>
      <c r="M2261" s="105">
        <v>0</v>
      </c>
      <c r="N2261" s="105">
        <v>0</v>
      </c>
      <c r="O2261" s="105">
        <v>0</v>
      </c>
      <c r="P2261" s="105">
        <v>0</v>
      </c>
    </row>
    <row r="2262" spans="11:16" x14ac:dyDescent="0.25">
      <c r="K2262" s="105">
        <v>7077</v>
      </c>
      <c r="L2262" s="105" t="s">
        <v>2533</v>
      </c>
      <c r="M2262" s="105">
        <v>0</v>
      </c>
      <c r="N2262" s="105">
        <v>0</v>
      </c>
      <c r="O2262" s="105">
        <v>0</v>
      </c>
      <c r="P2262" s="105">
        <v>0</v>
      </c>
    </row>
    <row r="2263" spans="11:16" x14ac:dyDescent="0.25">
      <c r="K2263" s="105">
        <v>70305</v>
      </c>
      <c r="L2263" s="105" t="s">
        <v>2534</v>
      </c>
      <c r="M2263" s="105">
        <v>0</v>
      </c>
      <c r="N2263" s="105">
        <v>0</v>
      </c>
      <c r="O2263" s="105">
        <v>0</v>
      </c>
      <c r="P2263" s="105">
        <v>0</v>
      </c>
    </row>
    <row r="2264" spans="11:16" x14ac:dyDescent="0.25">
      <c r="K2264" s="105">
        <v>70307</v>
      </c>
      <c r="L2264" s="105" t="s">
        <v>2535</v>
      </c>
      <c r="M2264" s="105">
        <v>0</v>
      </c>
      <c r="N2264" s="105">
        <v>0</v>
      </c>
      <c r="O2264" s="105">
        <v>0</v>
      </c>
      <c r="P2264" s="105">
        <v>0</v>
      </c>
    </row>
    <row r="2265" spans="11:16" x14ac:dyDescent="0.25">
      <c r="K2265" s="105">
        <v>70308</v>
      </c>
      <c r="L2265" s="105" t="s">
        <v>2536</v>
      </c>
      <c r="M2265" s="105">
        <v>0</v>
      </c>
      <c r="N2265" s="105">
        <v>0</v>
      </c>
      <c r="O2265" s="105">
        <v>0</v>
      </c>
      <c r="P2265" s="105">
        <v>0</v>
      </c>
    </row>
    <row r="2266" spans="11:16" x14ac:dyDescent="0.25">
      <c r="K2266" s="105">
        <v>70318</v>
      </c>
      <c r="L2266" s="105" t="s">
        <v>2537</v>
      </c>
      <c r="M2266" s="105">
        <v>0</v>
      </c>
      <c r="N2266" s="105">
        <v>0</v>
      </c>
      <c r="O2266" s="105">
        <v>0</v>
      </c>
      <c r="P2266" s="105">
        <v>0</v>
      </c>
    </row>
    <row r="2267" spans="11:16" x14ac:dyDescent="0.25">
      <c r="K2267" s="105">
        <v>70324</v>
      </c>
      <c r="L2267" s="105" t="s">
        <v>2538</v>
      </c>
      <c r="M2267" s="105">
        <v>0</v>
      </c>
      <c r="N2267" s="105">
        <v>0</v>
      </c>
      <c r="O2267" s="105">
        <v>0</v>
      </c>
      <c r="P2267" s="105">
        <v>0</v>
      </c>
    </row>
    <row r="2268" spans="11:16" x14ac:dyDescent="0.25">
      <c r="K2268" s="105">
        <v>70323</v>
      </c>
      <c r="L2268" s="105" t="s">
        <v>2539</v>
      </c>
      <c r="M2268" s="105">
        <v>0</v>
      </c>
      <c r="N2268" s="105">
        <v>0</v>
      </c>
      <c r="O2268" s="105">
        <v>0</v>
      </c>
      <c r="P2268" s="105">
        <v>0</v>
      </c>
    </row>
    <row r="2269" spans="11:16" x14ac:dyDescent="0.25">
      <c r="K2269" s="105">
        <v>70326</v>
      </c>
      <c r="L2269" s="105" t="s">
        <v>2540</v>
      </c>
      <c r="M2269" s="105">
        <v>0</v>
      </c>
      <c r="N2269" s="105">
        <v>0</v>
      </c>
      <c r="O2269" s="105">
        <v>0</v>
      </c>
      <c r="P2269" s="105">
        <v>0</v>
      </c>
    </row>
    <row r="2270" spans="11:16" x14ac:dyDescent="0.25">
      <c r="K2270" s="105">
        <v>70327</v>
      </c>
      <c r="L2270" s="105" t="s">
        <v>2541</v>
      </c>
      <c r="M2270" s="105">
        <v>0</v>
      </c>
      <c r="N2270" s="105">
        <v>0</v>
      </c>
      <c r="O2270" s="105">
        <v>0</v>
      </c>
      <c r="P2270" s="105">
        <v>0</v>
      </c>
    </row>
    <row r="2271" spans="11:16" x14ac:dyDescent="0.25">
      <c r="K2271" s="105">
        <v>70328</v>
      </c>
      <c r="L2271" s="105" t="s">
        <v>2542</v>
      </c>
      <c r="M2271" s="105">
        <v>0</v>
      </c>
      <c r="N2271" s="105">
        <v>0</v>
      </c>
      <c r="O2271" s="105">
        <v>0</v>
      </c>
      <c r="P2271" s="105">
        <v>0</v>
      </c>
    </row>
    <row r="2272" spans="11:16" x14ac:dyDescent="0.25">
      <c r="K2272" s="105">
        <v>70329</v>
      </c>
      <c r="L2272" s="105" t="s">
        <v>2543</v>
      </c>
      <c r="M2272" s="105">
        <v>0</v>
      </c>
      <c r="N2272" s="105">
        <v>0</v>
      </c>
      <c r="O2272" s="105">
        <v>0</v>
      </c>
      <c r="P2272" s="105">
        <v>0</v>
      </c>
    </row>
    <row r="2273" spans="11:16" x14ac:dyDescent="0.25">
      <c r="K2273" s="105">
        <v>70330</v>
      </c>
      <c r="L2273" s="105" t="s">
        <v>2544</v>
      </c>
      <c r="M2273" s="105">
        <v>0</v>
      </c>
      <c r="N2273" s="105">
        <v>0</v>
      </c>
      <c r="O2273" s="105">
        <v>0</v>
      </c>
      <c r="P2273" s="105">
        <v>0</v>
      </c>
    </row>
    <row r="2274" spans="11:16" x14ac:dyDescent="0.25">
      <c r="K2274" s="105">
        <v>70325</v>
      </c>
      <c r="L2274" s="105" t="s">
        <v>2545</v>
      </c>
      <c r="M2274" s="105">
        <v>0</v>
      </c>
      <c r="N2274" s="105">
        <v>0</v>
      </c>
      <c r="O2274" s="105">
        <v>0</v>
      </c>
      <c r="P2274" s="105">
        <v>0</v>
      </c>
    </row>
    <row r="2275" spans="11:16" x14ac:dyDescent="0.25">
      <c r="K2275" s="105" t="s">
        <v>2546</v>
      </c>
      <c r="L2275" s="105" t="s">
        <v>2547</v>
      </c>
      <c r="M2275" s="105">
        <v>0</v>
      </c>
      <c r="N2275" s="105">
        <v>0</v>
      </c>
      <c r="O2275" s="105">
        <v>0</v>
      </c>
      <c r="P2275" s="105">
        <v>0</v>
      </c>
    </row>
    <row r="2276" spans="11:16" x14ac:dyDescent="0.25">
      <c r="K2276" s="105">
        <v>5069</v>
      </c>
      <c r="L2276" s="105" t="s">
        <v>2548</v>
      </c>
      <c r="M2276" s="105">
        <v>0</v>
      </c>
      <c r="N2276" s="105">
        <v>0</v>
      </c>
      <c r="O2276" s="105">
        <v>0</v>
      </c>
      <c r="P2276" s="105">
        <v>0</v>
      </c>
    </row>
    <row r="2277" spans="11:16" x14ac:dyDescent="0.25">
      <c r="K2277" s="105">
        <v>25728</v>
      </c>
      <c r="L2277" s="105" t="s">
        <v>1293</v>
      </c>
      <c r="M2277" s="105">
        <v>0</v>
      </c>
      <c r="N2277" s="105">
        <v>0</v>
      </c>
      <c r="O2277" s="105">
        <v>0</v>
      </c>
      <c r="P2277" s="105">
        <v>0</v>
      </c>
    </row>
    <row r="2278" spans="11:16" x14ac:dyDescent="0.25">
      <c r="K2278" s="105">
        <v>22810</v>
      </c>
      <c r="L2278" s="105" t="s">
        <v>2549</v>
      </c>
      <c r="M2278" s="105">
        <v>0</v>
      </c>
      <c r="N2278" s="105">
        <v>0</v>
      </c>
      <c r="O2278" s="105">
        <v>0</v>
      </c>
      <c r="P2278" s="105">
        <v>0</v>
      </c>
    </row>
    <row r="2279" spans="11:16" x14ac:dyDescent="0.25">
      <c r="K2279" s="105" t="s">
        <v>2550</v>
      </c>
      <c r="L2279" s="105" t="s">
        <v>2551</v>
      </c>
      <c r="M2279" s="105">
        <v>0</v>
      </c>
      <c r="N2279" s="105">
        <v>0</v>
      </c>
      <c r="O2279" s="105">
        <v>0</v>
      </c>
      <c r="P2279" s="105">
        <v>0</v>
      </c>
    </row>
    <row r="2280" spans="11:16" x14ac:dyDescent="0.25">
      <c r="K2280" s="105" t="s">
        <v>2552</v>
      </c>
      <c r="L2280" s="105" t="s">
        <v>2553</v>
      </c>
      <c r="M2280" s="105">
        <v>0</v>
      </c>
      <c r="N2280" s="105">
        <v>0</v>
      </c>
      <c r="O2280" s="105">
        <v>0</v>
      </c>
      <c r="P2280" s="105">
        <v>0</v>
      </c>
    </row>
    <row r="2281" spans="11:16" x14ac:dyDescent="0.25">
      <c r="K2281" s="105" t="s">
        <v>2554</v>
      </c>
      <c r="L2281" s="105" t="s">
        <v>2555</v>
      </c>
      <c r="M2281" s="105">
        <v>0</v>
      </c>
      <c r="N2281" s="105">
        <v>0</v>
      </c>
      <c r="O2281" s="105">
        <v>0</v>
      </c>
      <c r="P2281" s="105">
        <v>0</v>
      </c>
    </row>
    <row r="2282" spans="11:16" x14ac:dyDescent="0.25">
      <c r="K2282" s="105">
        <v>20450</v>
      </c>
      <c r="L2282" s="105" t="s">
        <v>2556</v>
      </c>
      <c r="M2282" s="105">
        <v>0</v>
      </c>
      <c r="N2282" s="105">
        <v>0</v>
      </c>
      <c r="O2282" s="105">
        <v>0</v>
      </c>
      <c r="P2282" s="105">
        <v>0</v>
      </c>
    </row>
    <row r="2283" spans="11:16" x14ac:dyDescent="0.25">
      <c r="K2283" s="105">
        <v>69074</v>
      </c>
      <c r="L2283" s="105" t="s">
        <v>2557</v>
      </c>
      <c r="M2283" s="105">
        <v>0</v>
      </c>
      <c r="N2283" s="105">
        <v>0</v>
      </c>
      <c r="O2283" s="105">
        <v>0</v>
      </c>
      <c r="P2283" s="105">
        <v>0</v>
      </c>
    </row>
    <row r="2284" spans="11:16" x14ac:dyDescent="0.25">
      <c r="K2284" s="105">
        <v>48432</v>
      </c>
      <c r="L2284" s="105" t="s">
        <v>2558</v>
      </c>
      <c r="M2284" s="105">
        <v>0</v>
      </c>
      <c r="N2284" s="105">
        <v>0</v>
      </c>
      <c r="O2284" s="105">
        <v>0</v>
      </c>
      <c r="P2284" s="105">
        <v>2.33</v>
      </c>
    </row>
    <row r="2285" spans="11:16" x14ac:dyDescent="0.25">
      <c r="K2285" s="105" t="s">
        <v>2559</v>
      </c>
      <c r="L2285" s="105" t="s">
        <v>2560</v>
      </c>
      <c r="M2285" s="105">
        <v>0</v>
      </c>
      <c r="N2285" s="105">
        <v>0</v>
      </c>
      <c r="O2285" s="105">
        <v>0</v>
      </c>
      <c r="P2285" s="105">
        <v>3586</v>
      </c>
    </row>
    <row r="2286" spans="11:16" x14ac:dyDescent="0.25">
      <c r="K2286" s="105">
        <v>48442</v>
      </c>
      <c r="L2286" s="105" t="s">
        <v>2561</v>
      </c>
      <c r="M2286" s="105">
        <v>0</v>
      </c>
      <c r="N2286" s="105">
        <v>0</v>
      </c>
      <c r="O2286" s="105">
        <v>0</v>
      </c>
      <c r="P2286" s="105">
        <v>0</v>
      </c>
    </row>
    <row r="2287" spans="11:16" x14ac:dyDescent="0.25">
      <c r="K2287" s="105" t="s">
        <v>2562</v>
      </c>
      <c r="L2287" s="105" t="s">
        <v>2563</v>
      </c>
      <c r="M2287" s="105">
        <v>0</v>
      </c>
      <c r="N2287" s="105">
        <v>0</v>
      </c>
      <c r="O2287" s="105">
        <v>0</v>
      </c>
      <c r="P2287" s="105">
        <v>1353</v>
      </c>
    </row>
    <row r="2288" spans="11:16" x14ac:dyDescent="0.25">
      <c r="K2288" s="105">
        <v>46432</v>
      </c>
      <c r="L2288" s="105" t="s">
        <v>2564</v>
      </c>
      <c r="M2288" s="105">
        <v>0</v>
      </c>
      <c r="N2288" s="105">
        <v>0</v>
      </c>
      <c r="O2288" s="105">
        <v>0</v>
      </c>
      <c r="P2288" s="105">
        <v>1</v>
      </c>
    </row>
    <row r="2289" spans="11:16" x14ac:dyDescent="0.25">
      <c r="K2289" s="105">
        <v>2050101</v>
      </c>
      <c r="L2289" s="105" t="s">
        <v>2565</v>
      </c>
      <c r="M2289" s="105">
        <v>850</v>
      </c>
      <c r="N2289" s="105">
        <v>0</v>
      </c>
      <c r="O2289" s="105">
        <v>3</v>
      </c>
      <c r="P2289" s="105">
        <v>5</v>
      </c>
    </row>
    <row r="2290" spans="11:16" x14ac:dyDescent="0.25">
      <c r="K2290" s="105">
        <v>46442</v>
      </c>
      <c r="L2290" s="105" t="s">
        <v>2566</v>
      </c>
      <c r="M2290" s="105">
        <v>0</v>
      </c>
      <c r="N2290" s="105">
        <v>0</v>
      </c>
      <c r="O2290" s="105">
        <v>0</v>
      </c>
      <c r="P2290" s="105">
        <v>0</v>
      </c>
    </row>
    <row r="2291" spans="11:16" x14ac:dyDescent="0.25">
      <c r="K2291" s="105">
        <v>46443</v>
      </c>
      <c r="L2291" s="105" t="s">
        <v>2567</v>
      </c>
      <c r="M2291" s="105">
        <v>0</v>
      </c>
      <c r="N2291" s="105">
        <v>0</v>
      </c>
      <c r="O2291" s="105">
        <v>0</v>
      </c>
      <c r="P2291" s="105">
        <v>38.5</v>
      </c>
    </row>
    <row r="2292" spans="11:16" x14ac:dyDescent="0.25">
      <c r="K2292" s="105">
        <v>41350</v>
      </c>
      <c r="L2292" s="105" t="s">
        <v>2568</v>
      </c>
      <c r="M2292" s="105">
        <v>0</v>
      </c>
      <c r="N2292" s="105">
        <v>0</v>
      </c>
      <c r="O2292" s="105">
        <v>0</v>
      </c>
      <c r="P2292" s="105">
        <v>0</v>
      </c>
    </row>
    <row r="2293" spans="11:16" x14ac:dyDescent="0.25">
      <c r="K2293" s="105">
        <v>41451</v>
      </c>
      <c r="L2293" s="105" t="s">
        <v>2569</v>
      </c>
      <c r="M2293" s="105">
        <v>0</v>
      </c>
      <c r="N2293" s="105">
        <v>0</v>
      </c>
      <c r="O2293" s="105">
        <v>0</v>
      </c>
      <c r="P2293" s="105">
        <v>0</v>
      </c>
    </row>
    <row r="2294" spans="11:16" x14ac:dyDescent="0.25">
      <c r="K2294" s="105" t="s">
        <v>2570</v>
      </c>
      <c r="L2294" s="105" t="s">
        <v>2571</v>
      </c>
      <c r="M2294" s="105">
        <v>0</v>
      </c>
      <c r="N2294" s="105">
        <v>0</v>
      </c>
      <c r="O2294" s="105">
        <v>0</v>
      </c>
      <c r="P2294" s="105">
        <v>4</v>
      </c>
    </row>
    <row r="2295" spans="11:16" x14ac:dyDescent="0.25">
      <c r="K2295" s="105">
        <v>46452</v>
      </c>
      <c r="L2295" s="105" t="s">
        <v>2572</v>
      </c>
      <c r="M2295" s="105">
        <v>0</v>
      </c>
      <c r="N2295" s="105">
        <v>0</v>
      </c>
      <c r="O2295" s="105">
        <v>0</v>
      </c>
      <c r="P2295" s="105">
        <v>0</v>
      </c>
    </row>
    <row r="2296" spans="11:16" x14ac:dyDescent="0.25">
      <c r="K2296" s="105">
        <v>46453</v>
      </c>
      <c r="L2296" s="105" t="s">
        <v>2573</v>
      </c>
      <c r="M2296" s="105">
        <v>0</v>
      </c>
      <c r="N2296" s="105">
        <v>0</v>
      </c>
      <c r="O2296" s="105">
        <v>0</v>
      </c>
      <c r="P2296" s="105">
        <v>0</v>
      </c>
    </row>
    <row r="2297" spans="11:16" x14ac:dyDescent="0.25">
      <c r="K2297" s="105">
        <v>2050201</v>
      </c>
      <c r="L2297" s="105" t="s">
        <v>2574</v>
      </c>
      <c r="M2297" s="105">
        <v>0</v>
      </c>
      <c r="N2297" s="105">
        <v>0</v>
      </c>
      <c r="O2297" s="105">
        <v>1</v>
      </c>
      <c r="P2297" s="105">
        <v>0</v>
      </c>
    </row>
    <row r="2298" spans="11:16" x14ac:dyDescent="0.25">
      <c r="K2298" s="105">
        <v>43432</v>
      </c>
      <c r="L2298" s="105" t="s">
        <v>2575</v>
      </c>
      <c r="M2298" s="105">
        <v>0</v>
      </c>
      <c r="N2298" s="105">
        <v>0</v>
      </c>
      <c r="O2298" s="105">
        <v>0</v>
      </c>
      <c r="P2298" s="105">
        <v>0</v>
      </c>
    </row>
    <row r="2299" spans="11:16" x14ac:dyDescent="0.25">
      <c r="K2299" s="105">
        <v>43442</v>
      </c>
      <c r="L2299" s="105" t="s">
        <v>2576</v>
      </c>
      <c r="M2299" s="105">
        <v>0</v>
      </c>
      <c r="N2299" s="105">
        <v>0</v>
      </c>
      <c r="O2299" s="105">
        <v>0</v>
      </c>
      <c r="P2299" s="105">
        <v>0</v>
      </c>
    </row>
    <row r="2300" spans="11:16" x14ac:dyDescent="0.25">
      <c r="K2300" s="105">
        <v>43452</v>
      </c>
      <c r="L2300" s="105" t="s">
        <v>2577</v>
      </c>
      <c r="M2300" s="105">
        <v>0</v>
      </c>
      <c r="N2300" s="105">
        <v>0</v>
      </c>
      <c r="O2300" s="105">
        <v>0</v>
      </c>
      <c r="P2300" s="105">
        <v>0</v>
      </c>
    </row>
    <row r="2301" spans="11:16" x14ac:dyDescent="0.25">
      <c r="K2301" s="105">
        <v>45422</v>
      </c>
      <c r="L2301" s="105" t="s">
        <v>2578</v>
      </c>
      <c r="M2301" s="105">
        <v>0</v>
      </c>
      <c r="N2301" s="105">
        <v>0</v>
      </c>
      <c r="O2301" s="105">
        <v>0</v>
      </c>
      <c r="P2301" s="105">
        <v>3</v>
      </c>
    </row>
    <row r="2302" spans="11:16" x14ac:dyDescent="0.25">
      <c r="K2302" s="105">
        <v>45432</v>
      </c>
      <c r="L2302" s="105" t="s">
        <v>2579</v>
      </c>
      <c r="M2302" s="105">
        <v>0</v>
      </c>
      <c r="N2302" s="105">
        <v>0</v>
      </c>
      <c r="O2302" s="105">
        <v>0</v>
      </c>
      <c r="P2302" s="105">
        <v>0</v>
      </c>
    </row>
    <row r="2303" spans="11:16" x14ac:dyDescent="0.25">
      <c r="K2303" s="105">
        <v>45442</v>
      </c>
      <c r="L2303" s="105" t="s">
        <v>2580</v>
      </c>
      <c r="M2303" s="105">
        <v>0</v>
      </c>
      <c r="N2303" s="105">
        <v>0</v>
      </c>
      <c r="O2303" s="105">
        <v>0</v>
      </c>
      <c r="P2303" s="105">
        <v>0</v>
      </c>
    </row>
    <row r="2304" spans="11:16" x14ac:dyDescent="0.25">
      <c r="K2304" s="105" t="s">
        <v>2581</v>
      </c>
      <c r="L2304" s="105" t="s">
        <v>2251</v>
      </c>
      <c r="M2304" s="105">
        <v>0</v>
      </c>
      <c r="N2304" s="105">
        <v>0</v>
      </c>
      <c r="O2304" s="105">
        <v>0</v>
      </c>
      <c r="P2304" s="105">
        <v>0</v>
      </c>
    </row>
    <row r="2305" spans="11:16" x14ac:dyDescent="0.25">
      <c r="K2305" s="105">
        <v>45452</v>
      </c>
      <c r="L2305" s="105" t="s">
        <v>2582</v>
      </c>
      <c r="M2305" s="105">
        <v>0</v>
      </c>
      <c r="N2305" s="105">
        <v>0</v>
      </c>
      <c r="O2305" s="105">
        <v>0</v>
      </c>
      <c r="P2305" s="105">
        <v>0</v>
      </c>
    </row>
    <row r="2306" spans="11:16" x14ac:dyDescent="0.25">
      <c r="K2306" s="105" t="s">
        <v>2583</v>
      </c>
      <c r="L2306" s="105" t="s">
        <v>2584</v>
      </c>
      <c r="M2306" s="105">
        <v>0</v>
      </c>
      <c r="N2306" s="105">
        <v>0</v>
      </c>
      <c r="O2306" s="105">
        <v>442</v>
      </c>
      <c r="P2306" s="105">
        <v>0</v>
      </c>
    </row>
    <row r="2307" spans="11:16" x14ac:dyDescent="0.25">
      <c r="K2307" s="105" t="s">
        <v>2585</v>
      </c>
      <c r="L2307" s="105" t="s">
        <v>2586</v>
      </c>
      <c r="M2307" s="105">
        <v>0</v>
      </c>
      <c r="N2307" s="105">
        <v>2</v>
      </c>
      <c r="O2307" s="105">
        <v>1103</v>
      </c>
      <c r="P2307" s="105">
        <v>1</v>
      </c>
    </row>
    <row r="2308" spans="11:16" x14ac:dyDescent="0.25">
      <c r="K2308" s="105" t="s">
        <v>2587</v>
      </c>
      <c r="L2308" s="105" t="s">
        <v>2588</v>
      </c>
      <c r="M2308" s="105">
        <v>0</v>
      </c>
      <c r="N2308" s="105">
        <v>0</v>
      </c>
      <c r="O2308" s="105">
        <v>1858</v>
      </c>
      <c r="P2308" s="105">
        <v>6</v>
      </c>
    </row>
    <row r="2309" spans="11:16" x14ac:dyDescent="0.25">
      <c r="K2309" s="105" t="s">
        <v>2589</v>
      </c>
      <c r="L2309" s="105" t="s">
        <v>2590</v>
      </c>
      <c r="M2309" s="105">
        <v>0</v>
      </c>
      <c r="N2309" s="105">
        <v>1</v>
      </c>
      <c r="O2309" s="105">
        <v>1805</v>
      </c>
      <c r="P2309" s="105">
        <v>6</v>
      </c>
    </row>
    <row r="2310" spans="11:16" x14ac:dyDescent="0.25">
      <c r="K2310" s="105">
        <v>28213</v>
      </c>
      <c r="L2310" s="105" t="s">
        <v>2591</v>
      </c>
      <c r="M2310" s="105">
        <v>0</v>
      </c>
      <c r="N2310" s="105">
        <v>3.67</v>
      </c>
      <c r="O2310" s="105">
        <v>0</v>
      </c>
      <c r="P2310" s="105">
        <v>19</v>
      </c>
    </row>
    <row r="2311" spans="11:16" x14ac:dyDescent="0.25">
      <c r="K2311" s="105">
        <v>28825</v>
      </c>
      <c r="L2311" s="105" t="s">
        <v>2592</v>
      </c>
      <c r="M2311" s="105">
        <v>0</v>
      </c>
      <c r="N2311" s="105">
        <v>0</v>
      </c>
      <c r="O2311" s="105">
        <v>0</v>
      </c>
      <c r="P2311" s="105">
        <v>0</v>
      </c>
    </row>
    <row r="2312" spans="11:16" x14ac:dyDescent="0.25">
      <c r="K2312" s="105">
        <v>28125</v>
      </c>
      <c r="L2312" s="105" t="s">
        <v>2593</v>
      </c>
      <c r="M2312" s="105">
        <v>0</v>
      </c>
      <c r="N2312" s="105">
        <v>0</v>
      </c>
      <c r="O2312" s="105">
        <v>0</v>
      </c>
      <c r="P2312" s="105">
        <v>13.65</v>
      </c>
    </row>
    <row r="2313" spans="11:16" x14ac:dyDescent="0.25">
      <c r="K2313" s="105">
        <v>28835</v>
      </c>
      <c r="L2313" s="105" t="s">
        <v>2594</v>
      </c>
      <c r="M2313" s="105">
        <v>0</v>
      </c>
      <c r="N2313" s="105">
        <v>0</v>
      </c>
      <c r="O2313" s="105">
        <v>0</v>
      </c>
      <c r="P2313" s="105">
        <v>0</v>
      </c>
    </row>
    <row r="2314" spans="11:16" x14ac:dyDescent="0.25">
      <c r="K2314" s="105">
        <v>28135</v>
      </c>
      <c r="L2314" s="105" t="s">
        <v>2595</v>
      </c>
      <c r="M2314" s="105">
        <v>0</v>
      </c>
      <c r="N2314" s="105">
        <v>0</v>
      </c>
      <c r="O2314" s="105">
        <v>0</v>
      </c>
      <c r="P2314" s="105">
        <v>0.66</v>
      </c>
    </row>
    <row r="2315" spans="11:16" x14ac:dyDescent="0.25">
      <c r="K2315" s="105">
        <v>28865</v>
      </c>
      <c r="L2315" s="105" t="s">
        <v>2596</v>
      </c>
      <c r="M2315" s="105">
        <v>0</v>
      </c>
      <c r="N2315" s="105">
        <v>0</v>
      </c>
      <c r="O2315" s="105">
        <v>0</v>
      </c>
      <c r="P2315" s="105">
        <v>0</v>
      </c>
    </row>
    <row r="2316" spans="11:16" x14ac:dyDescent="0.25">
      <c r="K2316" s="105">
        <v>28165</v>
      </c>
      <c r="L2316" s="105" t="s">
        <v>2597</v>
      </c>
      <c r="M2316" s="105">
        <v>0</v>
      </c>
      <c r="N2316" s="105">
        <v>0</v>
      </c>
      <c r="O2316" s="105">
        <v>0</v>
      </c>
      <c r="P2316" s="105">
        <v>1.33</v>
      </c>
    </row>
    <row r="2317" spans="11:16" x14ac:dyDescent="0.25">
      <c r="K2317" s="105">
        <v>2050501</v>
      </c>
      <c r="L2317" s="105" t="s">
        <v>2598</v>
      </c>
      <c r="M2317" s="105">
        <v>0</v>
      </c>
      <c r="N2317" s="105">
        <v>0</v>
      </c>
      <c r="O2317" s="105">
        <v>0</v>
      </c>
      <c r="P2317" s="105">
        <v>0</v>
      </c>
    </row>
    <row r="2318" spans="11:16" x14ac:dyDescent="0.25">
      <c r="K2318" s="105">
        <v>28845</v>
      </c>
      <c r="L2318" s="105" t="s">
        <v>2599</v>
      </c>
      <c r="M2318" s="105">
        <v>0</v>
      </c>
      <c r="N2318" s="105">
        <v>0</v>
      </c>
      <c r="O2318" s="105">
        <v>0</v>
      </c>
      <c r="P2318" s="105">
        <v>0</v>
      </c>
    </row>
    <row r="2319" spans="11:16" x14ac:dyDescent="0.25">
      <c r="K2319" s="105">
        <v>28145</v>
      </c>
      <c r="L2319" s="105" t="s">
        <v>2600</v>
      </c>
      <c r="M2319" s="105">
        <v>0</v>
      </c>
      <c r="N2319" s="105">
        <v>0</v>
      </c>
      <c r="O2319" s="105">
        <v>0</v>
      </c>
      <c r="P2319" s="105">
        <v>2</v>
      </c>
    </row>
    <row r="2320" spans="11:16" x14ac:dyDescent="0.25">
      <c r="K2320" s="105">
        <v>28855</v>
      </c>
      <c r="L2320" s="105" t="s">
        <v>2601</v>
      </c>
      <c r="M2320" s="105">
        <v>0</v>
      </c>
      <c r="N2320" s="105">
        <v>0</v>
      </c>
      <c r="O2320" s="105">
        <v>0</v>
      </c>
      <c r="P2320" s="105">
        <v>0</v>
      </c>
    </row>
    <row r="2321" spans="11:16" x14ac:dyDescent="0.25">
      <c r="K2321" s="105">
        <v>28155</v>
      </c>
      <c r="L2321" s="105" t="s">
        <v>2602</v>
      </c>
      <c r="M2321" s="105">
        <v>0</v>
      </c>
      <c r="N2321" s="105">
        <v>0</v>
      </c>
      <c r="O2321" s="105">
        <v>0</v>
      </c>
      <c r="P2321" s="105">
        <v>0.33</v>
      </c>
    </row>
    <row r="2322" spans="11:16" x14ac:dyDescent="0.25">
      <c r="K2322" s="105">
        <v>29805</v>
      </c>
      <c r="L2322" s="105" t="s">
        <v>2603</v>
      </c>
      <c r="M2322" s="105">
        <v>0</v>
      </c>
      <c r="N2322" s="105">
        <v>0</v>
      </c>
      <c r="O2322" s="105">
        <v>0</v>
      </c>
      <c r="P2322" s="105">
        <v>0</v>
      </c>
    </row>
    <row r="2323" spans="11:16" x14ac:dyDescent="0.25">
      <c r="K2323" s="105">
        <v>29905</v>
      </c>
      <c r="L2323" s="105" t="s">
        <v>2604</v>
      </c>
      <c r="M2323" s="105">
        <v>0</v>
      </c>
      <c r="N2323" s="105">
        <v>1</v>
      </c>
      <c r="O2323" s="105">
        <v>0</v>
      </c>
      <c r="P2323" s="105">
        <v>12</v>
      </c>
    </row>
    <row r="2324" spans="11:16" x14ac:dyDescent="0.25">
      <c r="K2324" s="105">
        <v>29914</v>
      </c>
      <c r="L2324" s="105" t="s">
        <v>2605</v>
      </c>
      <c r="M2324" s="105">
        <v>0</v>
      </c>
      <c r="N2324" s="105">
        <v>0</v>
      </c>
      <c r="O2324" s="105">
        <v>0</v>
      </c>
      <c r="P2324" s="105">
        <v>1</v>
      </c>
    </row>
    <row r="2325" spans="11:16" x14ac:dyDescent="0.25">
      <c r="K2325" s="105">
        <v>29915</v>
      </c>
      <c r="L2325" s="105" t="s">
        <v>2606</v>
      </c>
      <c r="M2325" s="105">
        <v>0</v>
      </c>
      <c r="N2325" s="105">
        <v>0</v>
      </c>
      <c r="O2325" s="105">
        <v>0</v>
      </c>
      <c r="P2325" s="105">
        <v>12</v>
      </c>
    </row>
    <row r="2326" spans="11:16" x14ac:dyDescent="0.25">
      <c r="K2326" s="105">
        <v>29115</v>
      </c>
      <c r="L2326" s="105" t="s">
        <v>2607</v>
      </c>
      <c r="M2326" s="105">
        <v>0</v>
      </c>
      <c r="N2326" s="105">
        <v>0</v>
      </c>
      <c r="O2326" s="105">
        <v>0</v>
      </c>
      <c r="P2326" s="105">
        <v>8.65</v>
      </c>
    </row>
    <row r="2327" spans="11:16" x14ac:dyDescent="0.25">
      <c r="K2327" s="105">
        <v>29825</v>
      </c>
      <c r="L2327" s="105" t="s">
        <v>2608</v>
      </c>
      <c r="M2327" s="105">
        <v>0</v>
      </c>
      <c r="N2327" s="105">
        <v>0</v>
      </c>
      <c r="O2327" s="105">
        <v>0</v>
      </c>
      <c r="P2327" s="105">
        <v>0.66</v>
      </c>
    </row>
    <row r="2328" spans="11:16" x14ac:dyDescent="0.25">
      <c r="K2328" s="105">
        <v>29125</v>
      </c>
      <c r="L2328" s="105" t="s">
        <v>2609</v>
      </c>
      <c r="M2328" s="105">
        <v>0</v>
      </c>
      <c r="N2328" s="105">
        <v>0</v>
      </c>
      <c r="O2328" s="105">
        <v>0</v>
      </c>
      <c r="P2328" s="105">
        <v>4.0033329999999996</v>
      </c>
    </row>
    <row r="2329" spans="11:16" x14ac:dyDescent="0.25">
      <c r="K2329" s="105">
        <v>29835</v>
      </c>
      <c r="L2329" s="105" t="s">
        <v>2610</v>
      </c>
      <c r="M2329" s="105">
        <v>0</v>
      </c>
      <c r="N2329" s="105">
        <v>0</v>
      </c>
      <c r="O2329" s="105">
        <v>0</v>
      </c>
      <c r="P2329" s="105">
        <v>0</v>
      </c>
    </row>
    <row r="2330" spans="11:16" x14ac:dyDescent="0.25">
      <c r="K2330" s="105">
        <v>29135</v>
      </c>
      <c r="L2330" s="105" t="s">
        <v>2611</v>
      </c>
      <c r="M2330" s="105">
        <v>0</v>
      </c>
      <c r="N2330" s="105">
        <v>0</v>
      </c>
      <c r="O2330" s="105">
        <v>0</v>
      </c>
      <c r="P2330" s="105">
        <v>1.3333330000000001</v>
      </c>
    </row>
    <row r="2331" spans="11:16" x14ac:dyDescent="0.25">
      <c r="K2331" s="105">
        <v>29944</v>
      </c>
      <c r="L2331" s="105" t="s">
        <v>2612</v>
      </c>
      <c r="M2331" s="105">
        <v>0</v>
      </c>
      <c r="N2331" s="105">
        <v>0</v>
      </c>
      <c r="O2331" s="105">
        <v>0</v>
      </c>
      <c r="P2331" s="105">
        <v>1</v>
      </c>
    </row>
    <row r="2332" spans="11:16" x14ac:dyDescent="0.25">
      <c r="K2332" s="105">
        <v>29845</v>
      </c>
      <c r="L2332" s="105" t="s">
        <v>2613</v>
      </c>
      <c r="M2332" s="105">
        <v>0</v>
      </c>
      <c r="N2332" s="105">
        <v>0</v>
      </c>
      <c r="O2332" s="105">
        <v>0</v>
      </c>
      <c r="P2332" s="105">
        <v>2</v>
      </c>
    </row>
    <row r="2333" spans="11:16" x14ac:dyDescent="0.25">
      <c r="K2333" s="105">
        <v>29145</v>
      </c>
      <c r="L2333" s="105" t="s">
        <v>2614</v>
      </c>
      <c r="M2333" s="105">
        <v>0</v>
      </c>
      <c r="N2333" s="105">
        <v>0</v>
      </c>
      <c r="O2333" s="105">
        <v>0</v>
      </c>
      <c r="P2333" s="105">
        <v>1.663333</v>
      </c>
    </row>
    <row r="2334" spans="11:16" x14ac:dyDescent="0.25">
      <c r="K2334" s="105">
        <v>29954</v>
      </c>
      <c r="L2334" s="105" t="s">
        <v>2615</v>
      </c>
      <c r="M2334" s="105">
        <v>0</v>
      </c>
      <c r="N2334" s="105">
        <v>0</v>
      </c>
      <c r="O2334" s="105">
        <v>0</v>
      </c>
      <c r="P2334" s="105">
        <v>0</v>
      </c>
    </row>
    <row r="2335" spans="11:16" x14ac:dyDescent="0.25">
      <c r="K2335" s="105">
        <v>25805</v>
      </c>
      <c r="L2335" s="105" t="s">
        <v>1289</v>
      </c>
      <c r="M2335" s="105">
        <v>0</v>
      </c>
      <c r="N2335" s="105">
        <v>0</v>
      </c>
      <c r="O2335" s="105">
        <v>0</v>
      </c>
      <c r="P2335" s="105">
        <v>0</v>
      </c>
    </row>
    <row r="2336" spans="11:16" x14ac:dyDescent="0.25">
      <c r="K2336" s="105">
        <v>25806</v>
      </c>
      <c r="L2336" s="105" t="s">
        <v>2616</v>
      </c>
      <c r="M2336" s="105">
        <v>0</v>
      </c>
      <c r="N2336" s="105">
        <v>0</v>
      </c>
      <c r="O2336" s="105">
        <v>0</v>
      </c>
      <c r="P2336" s="105">
        <v>1</v>
      </c>
    </row>
    <row r="2337" spans="11:16" x14ac:dyDescent="0.25">
      <c r="K2337" s="105">
        <v>25800</v>
      </c>
      <c r="L2337" s="105" t="s">
        <v>2617</v>
      </c>
      <c r="M2337" s="105">
        <v>0</v>
      </c>
      <c r="N2337" s="105">
        <v>0</v>
      </c>
      <c r="O2337" s="105">
        <v>9</v>
      </c>
      <c r="P2337" s="105">
        <v>3</v>
      </c>
    </row>
    <row r="2338" spans="11:16" x14ac:dyDescent="0.25">
      <c r="K2338" s="105">
        <v>25105</v>
      </c>
      <c r="L2338" s="105" t="s">
        <v>2618</v>
      </c>
      <c r="M2338" s="105">
        <v>0</v>
      </c>
      <c r="N2338" s="105">
        <v>0</v>
      </c>
      <c r="O2338" s="105">
        <v>0</v>
      </c>
      <c r="P2338" s="105">
        <v>121.6</v>
      </c>
    </row>
    <row r="2339" spans="11:16" x14ac:dyDescent="0.25">
      <c r="K2339" s="105">
        <v>25816</v>
      </c>
      <c r="L2339" s="105" t="s">
        <v>2619</v>
      </c>
      <c r="M2339" s="105">
        <v>0</v>
      </c>
      <c r="N2339" s="105">
        <v>0</v>
      </c>
      <c r="O2339" s="105">
        <v>0</v>
      </c>
      <c r="P2339" s="105">
        <v>2</v>
      </c>
    </row>
    <row r="2340" spans="11:16" x14ac:dyDescent="0.25">
      <c r="K2340" s="105">
        <v>25835</v>
      </c>
      <c r="L2340" s="105" t="s">
        <v>1371</v>
      </c>
      <c r="M2340" s="105">
        <v>0</v>
      </c>
      <c r="N2340" s="105">
        <v>0</v>
      </c>
      <c r="O2340" s="105">
        <v>0</v>
      </c>
      <c r="P2340" s="105">
        <v>0</v>
      </c>
    </row>
    <row r="2341" spans="11:16" x14ac:dyDescent="0.25">
      <c r="K2341" s="105">
        <v>25138</v>
      </c>
      <c r="L2341" s="105" t="s">
        <v>2620</v>
      </c>
      <c r="M2341" s="105">
        <v>0</v>
      </c>
      <c r="N2341" s="105">
        <v>0</v>
      </c>
      <c r="O2341" s="105">
        <v>0</v>
      </c>
      <c r="P2341" s="105">
        <v>0</v>
      </c>
    </row>
    <row r="2342" spans="11:16" x14ac:dyDescent="0.25">
      <c r="K2342" s="105">
        <v>25845</v>
      </c>
      <c r="L2342" s="105" t="s">
        <v>1297</v>
      </c>
      <c r="M2342" s="105">
        <v>0</v>
      </c>
      <c r="N2342" s="105">
        <v>0</v>
      </c>
      <c r="O2342" s="105">
        <v>0</v>
      </c>
      <c r="P2342" s="105">
        <v>0</v>
      </c>
    </row>
    <row r="2343" spans="11:16" x14ac:dyDescent="0.25">
      <c r="K2343" s="105">
        <v>25145</v>
      </c>
      <c r="L2343" s="105" t="s">
        <v>2621</v>
      </c>
      <c r="M2343" s="105">
        <v>0</v>
      </c>
      <c r="N2343" s="105">
        <v>0</v>
      </c>
      <c r="O2343" s="105">
        <v>0</v>
      </c>
      <c r="P2343" s="105">
        <v>33.369999999999997</v>
      </c>
    </row>
    <row r="2344" spans="11:16" x14ac:dyDescent="0.25">
      <c r="K2344" s="105">
        <v>25855</v>
      </c>
      <c r="L2344" s="105" t="s">
        <v>1299</v>
      </c>
      <c r="M2344" s="105">
        <v>0</v>
      </c>
      <c r="N2344" s="105">
        <v>0</v>
      </c>
      <c r="O2344" s="105">
        <v>0</v>
      </c>
      <c r="P2344" s="105">
        <v>0</v>
      </c>
    </row>
    <row r="2345" spans="11:16" x14ac:dyDescent="0.25">
      <c r="K2345" s="105">
        <v>25155</v>
      </c>
      <c r="L2345" s="105" t="s">
        <v>2622</v>
      </c>
      <c r="M2345" s="105">
        <v>0</v>
      </c>
      <c r="N2345" s="105">
        <v>0</v>
      </c>
      <c r="O2345" s="105">
        <v>0</v>
      </c>
      <c r="P2345" s="105">
        <v>19.25</v>
      </c>
    </row>
    <row r="2346" spans="11:16" x14ac:dyDescent="0.25">
      <c r="K2346" s="105">
        <v>25168</v>
      </c>
      <c r="L2346" s="105" t="s">
        <v>2623</v>
      </c>
      <c r="M2346" s="105">
        <v>0</v>
      </c>
      <c r="N2346" s="105">
        <v>0</v>
      </c>
      <c r="O2346" s="105">
        <v>0</v>
      </c>
      <c r="P2346" s="105">
        <v>1</v>
      </c>
    </row>
    <row r="2347" spans="11:16" x14ac:dyDescent="0.25">
      <c r="K2347" s="105">
        <v>27805</v>
      </c>
      <c r="L2347" s="105" t="s">
        <v>2624</v>
      </c>
      <c r="M2347" s="105">
        <v>0</v>
      </c>
      <c r="N2347" s="105">
        <v>0</v>
      </c>
      <c r="O2347" s="105">
        <v>0</v>
      </c>
      <c r="P2347" s="105">
        <v>0</v>
      </c>
    </row>
    <row r="2348" spans="11:16" x14ac:dyDescent="0.25">
      <c r="K2348" s="105">
        <v>27903</v>
      </c>
      <c r="L2348" s="105" t="s">
        <v>2625</v>
      </c>
      <c r="M2348" s="105">
        <v>0</v>
      </c>
      <c r="N2348" s="105">
        <v>0</v>
      </c>
      <c r="O2348" s="105">
        <v>0</v>
      </c>
      <c r="P2348" s="105">
        <v>10.75</v>
      </c>
    </row>
    <row r="2349" spans="11:16" x14ac:dyDescent="0.25">
      <c r="K2349" s="105">
        <v>27815</v>
      </c>
      <c r="L2349" s="105" t="s">
        <v>2626</v>
      </c>
      <c r="M2349" s="105">
        <v>0</v>
      </c>
      <c r="N2349" s="105">
        <v>0</v>
      </c>
      <c r="O2349" s="105">
        <v>0</v>
      </c>
      <c r="P2349" s="105">
        <v>0</v>
      </c>
    </row>
    <row r="2350" spans="11:16" x14ac:dyDescent="0.25">
      <c r="K2350" s="105">
        <v>27913</v>
      </c>
      <c r="L2350" s="105" t="s">
        <v>2627</v>
      </c>
      <c r="M2350" s="105">
        <v>0</v>
      </c>
      <c r="N2350" s="105">
        <v>0</v>
      </c>
      <c r="O2350" s="105">
        <v>0</v>
      </c>
      <c r="P2350" s="105">
        <v>6</v>
      </c>
    </row>
    <row r="2351" spans="11:16" x14ac:dyDescent="0.25">
      <c r="K2351" s="105">
        <v>27825</v>
      </c>
      <c r="L2351" s="105" t="s">
        <v>2628</v>
      </c>
      <c r="M2351" s="105">
        <v>0</v>
      </c>
      <c r="N2351" s="105">
        <v>0</v>
      </c>
      <c r="O2351" s="105">
        <v>0</v>
      </c>
      <c r="P2351" s="105">
        <v>0</v>
      </c>
    </row>
    <row r="2352" spans="11:16" x14ac:dyDescent="0.25">
      <c r="K2352" s="105">
        <v>27835</v>
      </c>
      <c r="L2352" s="105" t="s">
        <v>2629</v>
      </c>
      <c r="M2352" s="105">
        <v>0</v>
      </c>
      <c r="N2352" s="105">
        <v>0</v>
      </c>
      <c r="O2352" s="105">
        <v>0</v>
      </c>
      <c r="P2352" s="105">
        <v>0</v>
      </c>
    </row>
    <row r="2353" spans="11:16" x14ac:dyDescent="0.25">
      <c r="K2353" s="105">
        <v>27933</v>
      </c>
      <c r="L2353" s="105" t="s">
        <v>2630</v>
      </c>
      <c r="M2353" s="105">
        <v>0</v>
      </c>
      <c r="N2353" s="105">
        <v>0</v>
      </c>
      <c r="O2353" s="105">
        <v>0</v>
      </c>
      <c r="P2353" s="105">
        <v>3</v>
      </c>
    </row>
    <row r="2354" spans="11:16" x14ac:dyDescent="0.25">
      <c r="K2354" s="105">
        <v>27865</v>
      </c>
      <c r="L2354" s="105" t="s">
        <v>2631</v>
      </c>
      <c r="M2354" s="105">
        <v>0</v>
      </c>
      <c r="N2354" s="105">
        <v>0</v>
      </c>
      <c r="O2354" s="105">
        <v>0</v>
      </c>
      <c r="P2354" s="105">
        <v>0</v>
      </c>
    </row>
    <row r="2355" spans="11:16" x14ac:dyDescent="0.25">
      <c r="K2355" s="105">
        <v>27845</v>
      </c>
      <c r="L2355" s="105" t="s">
        <v>2632</v>
      </c>
      <c r="M2355" s="105">
        <v>0</v>
      </c>
      <c r="N2355" s="105">
        <v>0</v>
      </c>
      <c r="O2355" s="105">
        <v>0</v>
      </c>
      <c r="P2355" s="105">
        <v>0</v>
      </c>
    </row>
    <row r="2356" spans="11:16" x14ac:dyDescent="0.25">
      <c r="K2356" s="105">
        <v>27943</v>
      </c>
      <c r="L2356" s="105" t="s">
        <v>2633</v>
      </c>
      <c r="M2356" s="105">
        <v>0</v>
      </c>
      <c r="N2356" s="105">
        <v>0</v>
      </c>
      <c r="O2356" s="105">
        <v>0</v>
      </c>
      <c r="P2356" s="105">
        <v>0</v>
      </c>
    </row>
    <row r="2357" spans="11:16" x14ac:dyDescent="0.25">
      <c r="K2357" s="105">
        <v>27855</v>
      </c>
      <c r="L2357" s="105" t="s">
        <v>2634</v>
      </c>
      <c r="M2357" s="105">
        <v>0</v>
      </c>
      <c r="N2357" s="105">
        <v>0</v>
      </c>
      <c r="O2357" s="105">
        <v>0</v>
      </c>
      <c r="P2357" s="105">
        <v>0</v>
      </c>
    </row>
    <row r="2358" spans="11:16" x14ac:dyDescent="0.25">
      <c r="K2358" s="105">
        <v>27953</v>
      </c>
      <c r="L2358" s="105" t="s">
        <v>2635</v>
      </c>
      <c r="M2358" s="105">
        <v>0</v>
      </c>
      <c r="N2358" s="105">
        <v>0</v>
      </c>
      <c r="O2358" s="105">
        <v>0</v>
      </c>
      <c r="P2358" s="105">
        <v>1.5</v>
      </c>
    </row>
    <row r="2359" spans="11:16" x14ac:dyDescent="0.25">
      <c r="K2359" s="105">
        <v>22812</v>
      </c>
      <c r="L2359" s="105" t="s">
        <v>2636</v>
      </c>
      <c r="M2359" s="105">
        <v>0</v>
      </c>
      <c r="N2359" s="105">
        <v>0</v>
      </c>
      <c r="O2359" s="105">
        <v>12</v>
      </c>
      <c r="P2359" s="105">
        <v>0</v>
      </c>
    </row>
    <row r="2360" spans="11:16" x14ac:dyDescent="0.25">
      <c r="K2360" s="105">
        <v>22821</v>
      </c>
      <c r="L2360" s="105" t="s">
        <v>2637</v>
      </c>
      <c r="M2360" s="105">
        <v>0</v>
      </c>
      <c r="N2360" s="105">
        <v>0</v>
      </c>
      <c r="O2360" s="105">
        <v>0</v>
      </c>
      <c r="P2360" s="105">
        <v>18</v>
      </c>
    </row>
    <row r="2361" spans="11:16" x14ac:dyDescent="0.25">
      <c r="K2361" s="105">
        <v>22828</v>
      </c>
      <c r="L2361" s="105" t="s">
        <v>2638</v>
      </c>
      <c r="M2361" s="105">
        <v>0</v>
      </c>
      <c r="N2361" s="105">
        <v>0</v>
      </c>
      <c r="O2361" s="105">
        <v>0</v>
      </c>
      <c r="P2361" s="105">
        <v>1</v>
      </c>
    </row>
    <row r="2362" spans="11:16" x14ac:dyDescent="0.25">
      <c r="K2362" s="105">
        <v>22811</v>
      </c>
      <c r="L2362" s="105" t="s">
        <v>2639</v>
      </c>
      <c r="M2362" s="105">
        <v>0</v>
      </c>
      <c r="N2362" s="105">
        <v>0</v>
      </c>
      <c r="O2362" s="105">
        <v>0</v>
      </c>
      <c r="P2362" s="105">
        <v>0</v>
      </c>
    </row>
    <row r="2363" spans="11:16" x14ac:dyDescent="0.25">
      <c r="K2363" s="105">
        <v>22823</v>
      </c>
      <c r="L2363" s="105" t="s">
        <v>2640</v>
      </c>
      <c r="M2363" s="105">
        <v>0</v>
      </c>
      <c r="N2363" s="105">
        <v>0</v>
      </c>
      <c r="O2363" s="105">
        <v>0</v>
      </c>
      <c r="P2363" s="105">
        <v>45</v>
      </c>
    </row>
    <row r="2364" spans="11:16" x14ac:dyDescent="0.25">
      <c r="K2364" s="105">
        <v>22824</v>
      </c>
      <c r="L2364" s="105" t="s">
        <v>2641</v>
      </c>
      <c r="M2364" s="105">
        <v>0</v>
      </c>
      <c r="N2364" s="105">
        <v>0</v>
      </c>
      <c r="O2364" s="105">
        <v>0</v>
      </c>
      <c r="P2364" s="105">
        <v>84</v>
      </c>
    </row>
    <row r="2365" spans="11:16" x14ac:dyDescent="0.25">
      <c r="K2365" s="105">
        <v>22825</v>
      </c>
      <c r="L2365" s="105" t="s">
        <v>2642</v>
      </c>
      <c r="M2365" s="105">
        <v>0</v>
      </c>
      <c r="N2365" s="105">
        <v>0</v>
      </c>
      <c r="O2365" s="105">
        <v>0</v>
      </c>
      <c r="P2365" s="105">
        <v>141</v>
      </c>
    </row>
    <row r="2366" spans="11:16" x14ac:dyDescent="0.25">
      <c r="K2366" s="105">
        <v>22826</v>
      </c>
      <c r="L2366" s="105" t="s">
        <v>2643</v>
      </c>
      <c r="M2366" s="105">
        <v>0</v>
      </c>
      <c r="N2366" s="105">
        <v>0</v>
      </c>
      <c r="O2366" s="105">
        <v>0</v>
      </c>
      <c r="P2366" s="105">
        <v>100</v>
      </c>
    </row>
    <row r="2367" spans="11:16" x14ac:dyDescent="0.25">
      <c r="K2367" s="105">
        <v>24805</v>
      </c>
      <c r="L2367" s="105" t="s">
        <v>2644</v>
      </c>
      <c r="M2367" s="105">
        <v>0</v>
      </c>
      <c r="N2367" s="105">
        <v>0</v>
      </c>
      <c r="O2367" s="105">
        <v>0</v>
      </c>
      <c r="P2367" s="105">
        <v>0</v>
      </c>
    </row>
    <row r="2368" spans="11:16" x14ac:dyDescent="0.25">
      <c r="K2368" s="105">
        <v>24703</v>
      </c>
      <c r="L2368" s="105" t="s">
        <v>2645</v>
      </c>
      <c r="M2368" s="105">
        <v>0</v>
      </c>
      <c r="N2368" s="105">
        <v>0</v>
      </c>
      <c r="O2368" s="105">
        <v>0</v>
      </c>
      <c r="P2368" s="105">
        <v>0</v>
      </c>
    </row>
    <row r="2369" spans="11:16" x14ac:dyDescent="0.25">
      <c r="K2369" s="105">
        <v>24203</v>
      </c>
      <c r="L2369" s="105" t="s">
        <v>2646</v>
      </c>
      <c r="M2369" s="105">
        <v>0</v>
      </c>
      <c r="N2369" s="105">
        <v>0</v>
      </c>
      <c r="O2369" s="105">
        <v>0</v>
      </c>
      <c r="P2369" s="105">
        <v>1</v>
      </c>
    </row>
    <row r="2370" spans="11:16" x14ac:dyDescent="0.25">
      <c r="K2370" s="105">
        <v>24806</v>
      </c>
      <c r="L2370" s="105" t="s">
        <v>2647</v>
      </c>
      <c r="M2370" s="105">
        <v>0</v>
      </c>
      <c r="N2370" s="105">
        <v>0</v>
      </c>
      <c r="O2370" s="105">
        <v>0</v>
      </c>
      <c r="P2370" s="105">
        <v>2</v>
      </c>
    </row>
    <row r="2371" spans="11:16" x14ac:dyDescent="0.25">
      <c r="K2371" s="105">
        <v>24905</v>
      </c>
      <c r="L2371" s="105" t="s">
        <v>2648</v>
      </c>
      <c r="M2371" s="105">
        <v>0</v>
      </c>
      <c r="N2371" s="105">
        <v>0</v>
      </c>
      <c r="O2371" s="105">
        <v>0</v>
      </c>
      <c r="P2371" s="105">
        <v>11</v>
      </c>
    </row>
    <row r="2372" spans="11:16" x14ac:dyDescent="0.25">
      <c r="K2372" s="105">
        <v>24815</v>
      </c>
      <c r="L2372" s="105" t="s">
        <v>2649</v>
      </c>
      <c r="M2372" s="105">
        <v>0</v>
      </c>
      <c r="N2372" s="105">
        <v>0</v>
      </c>
      <c r="O2372" s="105">
        <v>0</v>
      </c>
      <c r="P2372" s="105">
        <v>0</v>
      </c>
    </row>
    <row r="2373" spans="11:16" x14ac:dyDescent="0.25">
      <c r="K2373" s="105">
        <v>24713</v>
      </c>
      <c r="L2373" s="105" t="s">
        <v>2650</v>
      </c>
      <c r="M2373" s="105">
        <v>0</v>
      </c>
      <c r="N2373" s="105">
        <v>0</v>
      </c>
      <c r="O2373" s="105">
        <v>0</v>
      </c>
      <c r="P2373" s="105">
        <v>0</v>
      </c>
    </row>
    <row r="2374" spans="11:16" x14ac:dyDescent="0.25">
      <c r="K2374" s="105">
        <v>24213</v>
      </c>
      <c r="L2374" s="105" t="s">
        <v>2651</v>
      </c>
      <c r="M2374" s="105">
        <v>0</v>
      </c>
      <c r="N2374" s="105">
        <v>0</v>
      </c>
      <c r="O2374" s="105">
        <v>0</v>
      </c>
      <c r="P2374" s="105">
        <v>0</v>
      </c>
    </row>
    <row r="2375" spans="11:16" x14ac:dyDescent="0.25">
      <c r="K2375" s="105">
        <v>24825</v>
      </c>
      <c r="L2375" s="105" t="s">
        <v>2652</v>
      </c>
      <c r="M2375" s="105">
        <v>0</v>
      </c>
      <c r="N2375" s="105">
        <v>0</v>
      </c>
      <c r="O2375" s="105">
        <v>0</v>
      </c>
      <c r="P2375" s="105">
        <v>0</v>
      </c>
    </row>
    <row r="2376" spans="11:16" x14ac:dyDescent="0.25">
      <c r="K2376" s="105">
        <v>24733</v>
      </c>
      <c r="L2376" s="105" t="s">
        <v>2653</v>
      </c>
      <c r="M2376" s="105">
        <v>0</v>
      </c>
      <c r="N2376" s="105">
        <v>0</v>
      </c>
      <c r="O2376" s="105">
        <v>0</v>
      </c>
      <c r="P2376" s="105">
        <v>0</v>
      </c>
    </row>
    <row r="2377" spans="11:16" x14ac:dyDescent="0.25">
      <c r="K2377" s="105">
        <v>24233</v>
      </c>
      <c r="L2377" s="105" t="s">
        <v>2654</v>
      </c>
      <c r="M2377" s="105">
        <v>0</v>
      </c>
      <c r="N2377" s="105">
        <v>5</v>
      </c>
      <c r="O2377" s="105">
        <v>0</v>
      </c>
      <c r="P2377" s="105">
        <v>0</v>
      </c>
    </row>
    <row r="2378" spans="11:16" x14ac:dyDescent="0.25">
      <c r="K2378" s="105">
        <v>24865</v>
      </c>
      <c r="L2378" s="105" t="s">
        <v>2655</v>
      </c>
      <c r="M2378" s="105">
        <v>0</v>
      </c>
      <c r="N2378" s="105">
        <v>0</v>
      </c>
      <c r="O2378" s="105">
        <v>0</v>
      </c>
      <c r="P2378" s="105">
        <v>0</v>
      </c>
    </row>
    <row r="2379" spans="11:16" x14ac:dyDescent="0.25">
      <c r="K2379" s="105">
        <v>24845</v>
      </c>
      <c r="L2379" s="105" t="s">
        <v>2656</v>
      </c>
      <c r="M2379" s="105">
        <v>0</v>
      </c>
      <c r="N2379" s="105">
        <v>0</v>
      </c>
      <c r="O2379" s="105">
        <v>0</v>
      </c>
      <c r="P2379" s="105">
        <v>0</v>
      </c>
    </row>
    <row r="2380" spans="11:16" x14ac:dyDescent="0.25">
      <c r="K2380" s="105">
        <v>24855</v>
      </c>
      <c r="L2380" s="105" t="s">
        <v>2657</v>
      </c>
      <c r="M2380" s="105">
        <v>0</v>
      </c>
      <c r="N2380" s="105">
        <v>0</v>
      </c>
      <c r="O2380" s="105">
        <v>0</v>
      </c>
      <c r="P2380" s="105">
        <v>0</v>
      </c>
    </row>
    <row r="2381" spans="11:16" x14ac:dyDescent="0.25">
      <c r="K2381" s="105">
        <v>24753</v>
      </c>
      <c r="L2381" s="105" t="s">
        <v>2658</v>
      </c>
      <c r="M2381" s="105">
        <v>0</v>
      </c>
      <c r="N2381" s="105">
        <v>0</v>
      </c>
      <c r="O2381" s="105">
        <v>0</v>
      </c>
      <c r="P2381" s="105">
        <v>0.67</v>
      </c>
    </row>
    <row r="2382" spans="11:16" x14ac:dyDescent="0.25">
      <c r="K2382" s="105">
        <v>24204</v>
      </c>
      <c r="L2382" s="105" t="s">
        <v>2659</v>
      </c>
      <c r="M2382" s="105">
        <v>0</v>
      </c>
      <c r="N2382" s="105">
        <v>1</v>
      </c>
      <c r="O2382" s="105">
        <v>1240</v>
      </c>
      <c r="P2382" s="105">
        <v>4.5</v>
      </c>
    </row>
    <row r="2383" spans="11:16" x14ac:dyDescent="0.25">
      <c r="K2383" s="105">
        <v>24214</v>
      </c>
      <c r="L2383" s="105" t="s">
        <v>2660</v>
      </c>
      <c r="M2383" s="105">
        <v>0</v>
      </c>
      <c r="N2383" s="105">
        <v>4</v>
      </c>
      <c r="O2383" s="105">
        <v>1486</v>
      </c>
      <c r="P2383" s="105">
        <v>1</v>
      </c>
    </row>
    <row r="2384" spans="11:16" x14ac:dyDescent="0.25">
      <c r="K2384" s="105">
        <v>24224</v>
      </c>
      <c r="L2384" s="105" t="s">
        <v>2661</v>
      </c>
      <c r="M2384" s="105">
        <v>0</v>
      </c>
      <c r="N2384" s="105">
        <v>0</v>
      </c>
      <c r="O2384" s="105">
        <v>1206</v>
      </c>
      <c r="P2384" s="105">
        <v>9</v>
      </c>
    </row>
    <row r="2385" spans="11:16" x14ac:dyDescent="0.25">
      <c r="K2385" s="105">
        <v>24254</v>
      </c>
      <c r="L2385" s="105" t="s">
        <v>2662</v>
      </c>
      <c r="M2385" s="105">
        <v>0</v>
      </c>
      <c r="N2385" s="105">
        <v>0</v>
      </c>
      <c r="O2385" s="105">
        <v>158</v>
      </c>
      <c r="P2385" s="105">
        <v>8</v>
      </c>
    </row>
    <row r="2386" spans="11:16" x14ac:dyDescent="0.25">
      <c r="K2386" s="105">
        <v>60330</v>
      </c>
      <c r="L2386" s="105" t="s">
        <v>2663</v>
      </c>
      <c r="M2386" s="105">
        <v>0</v>
      </c>
      <c r="N2386" s="105">
        <v>0</v>
      </c>
      <c r="O2386" s="105">
        <v>2756</v>
      </c>
      <c r="P2386" s="105">
        <v>0</v>
      </c>
    </row>
    <row r="2387" spans="11:16" x14ac:dyDescent="0.25">
      <c r="K2387" s="105">
        <v>60430</v>
      </c>
      <c r="L2387" s="105" t="s">
        <v>2664</v>
      </c>
      <c r="M2387" s="105">
        <v>0</v>
      </c>
      <c r="N2387" s="105">
        <v>0</v>
      </c>
      <c r="O2387" s="105">
        <v>353</v>
      </c>
      <c r="P2387" s="105">
        <v>1</v>
      </c>
    </row>
    <row r="2388" spans="11:16" x14ac:dyDescent="0.25">
      <c r="K2388" s="105">
        <v>60380</v>
      </c>
      <c r="L2388" s="105" t="s">
        <v>2665</v>
      </c>
      <c r="M2388" s="105">
        <v>0</v>
      </c>
      <c r="N2388" s="105">
        <v>0</v>
      </c>
      <c r="O2388" s="105">
        <v>0</v>
      </c>
      <c r="P2388" s="105">
        <v>1</v>
      </c>
    </row>
    <row r="2389" spans="11:16" x14ac:dyDescent="0.25">
      <c r="K2389" s="105">
        <v>60480</v>
      </c>
      <c r="L2389" s="105" t="s">
        <v>2666</v>
      </c>
      <c r="M2389" s="105">
        <v>0</v>
      </c>
      <c r="N2389" s="105">
        <v>0</v>
      </c>
      <c r="O2389" s="105">
        <v>2</v>
      </c>
      <c r="P2389" s="105">
        <v>0</v>
      </c>
    </row>
    <row r="2390" spans="11:16" x14ac:dyDescent="0.25">
      <c r="K2390" s="105">
        <v>17001</v>
      </c>
      <c r="L2390" s="105" t="s">
        <v>2667</v>
      </c>
      <c r="M2390" s="105">
        <v>0</v>
      </c>
      <c r="N2390" s="105">
        <v>0</v>
      </c>
      <c r="O2390" s="105">
        <v>0</v>
      </c>
      <c r="P2390" s="105">
        <v>7</v>
      </c>
    </row>
    <row r="2391" spans="11:16" x14ac:dyDescent="0.25">
      <c r="K2391" s="105">
        <v>18371</v>
      </c>
      <c r="L2391" s="105" t="s">
        <v>2668</v>
      </c>
      <c r="M2391" s="105">
        <v>0</v>
      </c>
      <c r="N2391" s="105">
        <v>0</v>
      </c>
      <c r="O2391" s="105">
        <v>10</v>
      </c>
      <c r="P2391" s="105">
        <v>0</v>
      </c>
    </row>
    <row r="2392" spans="11:16" x14ac:dyDescent="0.25">
      <c r="K2392" s="105" t="s">
        <v>2669</v>
      </c>
      <c r="L2392" s="105" t="s">
        <v>2670</v>
      </c>
      <c r="M2392" s="105">
        <v>0</v>
      </c>
      <c r="N2392" s="105">
        <v>0</v>
      </c>
      <c r="O2392" s="105">
        <v>0</v>
      </c>
      <c r="P2392" s="105">
        <v>0</v>
      </c>
    </row>
    <row r="2393" spans="11:16" x14ac:dyDescent="0.25">
      <c r="K2393" s="105" t="s">
        <v>2671</v>
      </c>
      <c r="L2393" s="105" t="s">
        <v>2672</v>
      </c>
      <c r="M2393" s="105">
        <v>0</v>
      </c>
      <c r="N2393" s="105">
        <v>0</v>
      </c>
      <c r="O2393" s="105">
        <v>14</v>
      </c>
      <c r="P2393" s="105">
        <v>0</v>
      </c>
    </row>
    <row r="2394" spans="11:16" x14ac:dyDescent="0.25">
      <c r="K2394" s="105" t="s">
        <v>2673</v>
      </c>
      <c r="L2394" s="105" t="s">
        <v>2674</v>
      </c>
      <c r="M2394" s="105">
        <v>0</v>
      </c>
      <c r="N2394" s="105">
        <v>0</v>
      </c>
      <c r="O2394" s="105">
        <v>0</v>
      </c>
      <c r="P2394" s="105">
        <v>2.33</v>
      </c>
    </row>
    <row r="2395" spans="11:16" x14ac:dyDescent="0.25">
      <c r="K2395" s="105">
        <v>69083</v>
      </c>
      <c r="L2395" s="105" t="s">
        <v>2675</v>
      </c>
      <c r="M2395" s="105">
        <v>0</v>
      </c>
      <c r="N2395" s="105">
        <v>0</v>
      </c>
      <c r="O2395" s="105">
        <v>10</v>
      </c>
      <c r="P2395" s="105">
        <v>0</v>
      </c>
    </row>
    <row r="2396" spans="11:16" x14ac:dyDescent="0.25">
      <c r="K2396" s="105">
        <v>8121</v>
      </c>
      <c r="L2396" s="105" t="s">
        <v>2676</v>
      </c>
      <c r="M2396" s="105">
        <v>0</v>
      </c>
      <c r="N2396" s="105">
        <v>0</v>
      </c>
      <c r="O2396" s="105">
        <v>28</v>
      </c>
      <c r="P2396" s="105">
        <v>1</v>
      </c>
    </row>
    <row r="2397" spans="11:16" x14ac:dyDescent="0.25">
      <c r="K2397" s="105">
        <v>69072</v>
      </c>
      <c r="L2397" s="105" t="s">
        <v>2677</v>
      </c>
      <c r="M2397" s="105">
        <v>0</v>
      </c>
      <c r="N2397" s="105">
        <v>0</v>
      </c>
      <c r="O2397" s="105">
        <v>0</v>
      </c>
      <c r="P2397" s="105">
        <v>0</v>
      </c>
    </row>
    <row r="2398" spans="11:16" x14ac:dyDescent="0.25">
      <c r="K2398" s="105">
        <v>69085</v>
      </c>
      <c r="L2398" s="105" t="s">
        <v>2678</v>
      </c>
      <c r="M2398" s="105">
        <v>0</v>
      </c>
      <c r="N2398" s="105">
        <v>0</v>
      </c>
      <c r="O2398" s="105">
        <v>503</v>
      </c>
      <c r="P2398" s="105">
        <v>0</v>
      </c>
    </row>
    <row r="2399" spans="11:16" x14ac:dyDescent="0.25">
      <c r="K2399" s="105">
        <v>6939</v>
      </c>
      <c r="L2399" s="105" t="s">
        <v>2679</v>
      </c>
      <c r="M2399" s="105">
        <v>25</v>
      </c>
      <c r="N2399" s="105">
        <v>0</v>
      </c>
      <c r="O2399" s="105">
        <v>0</v>
      </c>
      <c r="P2399" s="105">
        <v>0</v>
      </c>
    </row>
    <row r="2400" spans="11:16" x14ac:dyDescent="0.25">
      <c r="K2400" s="105">
        <v>6942</v>
      </c>
      <c r="L2400" s="105" t="s">
        <v>2680</v>
      </c>
      <c r="M2400" s="105">
        <v>0</v>
      </c>
      <c r="N2400" s="105">
        <v>0</v>
      </c>
      <c r="O2400" s="105">
        <v>0</v>
      </c>
      <c r="P2400" s="105">
        <v>1</v>
      </c>
    </row>
    <row r="2401" spans="11:16" x14ac:dyDescent="0.25">
      <c r="K2401" s="105">
        <v>6944</v>
      </c>
      <c r="L2401" s="105" t="s">
        <v>2681</v>
      </c>
      <c r="M2401" s="105">
        <v>164</v>
      </c>
      <c r="N2401" s="105">
        <v>0</v>
      </c>
      <c r="O2401" s="105">
        <v>0</v>
      </c>
      <c r="P2401" s="105">
        <v>0</v>
      </c>
    </row>
    <row r="2402" spans="11:16" x14ac:dyDescent="0.25">
      <c r="K2402" s="105">
        <v>63097</v>
      </c>
      <c r="L2402" s="105" t="s">
        <v>2682</v>
      </c>
      <c r="M2402" s="105">
        <v>0</v>
      </c>
      <c r="N2402" s="105">
        <v>0</v>
      </c>
      <c r="O2402" s="105">
        <v>0</v>
      </c>
      <c r="P2402" s="105">
        <v>0.68</v>
      </c>
    </row>
    <row r="2403" spans="11:16" x14ac:dyDescent="0.25">
      <c r="K2403" s="105">
        <v>69077</v>
      </c>
      <c r="L2403" s="105" t="s">
        <v>2683</v>
      </c>
      <c r="M2403" s="105">
        <v>0</v>
      </c>
      <c r="N2403" s="105">
        <v>0</v>
      </c>
      <c r="O2403" s="105">
        <v>7</v>
      </c>
      <c r="P2403" s="105">
        <v>0</v>
      </c>
    </row>
    <row r="2404" spans="11:16" x14ac:dyDescent="0.25">
      <c r="K2404" s="105">
        <v>69086</v>
      </c>
      <c r="L2404" s="105" t="s">
        <v>2684</v>
      </c>
      <c r="M2404" s="105">
        <v>0</v>
      </c>
      <c r="N2404" s="105">
        <v>0</v>
      </c>
      <c r="O2404" s="105">
        <v>7</v>
      </c>
      <c r="P2404" s="105">
        <v>0</v>
      </c>
    </row>
    <row r="2405" spans="11:16" x14ac:dyDescent="0.25">
      <c r="K2405" s="105">
        <v>7062</v>
      </c>
      <c r="L2405" s="105" t="s">
        <v>2685</v>
      </c>
      <c r="M2405" s="105">
        <v>0</v>
      </c>
      <c r="N2405" s="105">
        <v>0</v>
      </c>
      <c r="O2405" s="105">
        <v>89</v>
      </c>
      <c r="P2405" s="105">
        <v>0</v>
      </c>
    </row>
    <row r="2406" spans="11:16" x14ac:dyDescent="0.25">
      <c r="K2406" s="105">
        <v>70313</v>
      </c>
      <c r="L2406" s="105" t="s">
        <v>2686</v>
      </c>
      <c r="M2406" s="105">
        <v>0</v>
      </c>
      <c r="N2406" s="105">
        <v>0</v>
      </c>
      <c r="O2406" s="105">
        <v>0</v>
      </c>
      <c r="P2406" s="105">
        <v>0</v>
      </c>
    </row>
    <row r="2407" spans="11:16" x14ac:dyDescent="0.25">
      <c r="K2407" s="105">
        <v>70309</v>
      </c>
      <c r="L2407" s="105" t="s">
        <v>2687</v>
      </c>
      <c r="M2407" s="105">
        <v>0</v>
      </c>
      <c r="N2407" s="105">
        <v>0</v>
      </c>
      <c r="O2407" s="105">
        <v>0</v>
      </c>
      <c r="P2407" s="105">
        <v>0</v>
      </c>
    </row>
    <row r="2408" spans="11:16" x14ac:dyDescent="0.25">
      <c r="K2408" s="105" t="s">
        <v>2688</v>
      </c>
      <c r="L2408" s="105" t="s">
        <v>2689</v>
      </c>
      <c r="M2408" s="105">
        <v>0</v>
      </c>
      <c r="N2408" s="105">
        <v>0</v>
      </c>
      <c r="O2408" s="105">
        <v>282</v>
      </c>
      <c r="P2408" s="105">
        <v>0</v>
      </c>
    </row>
    <row r="2409" spans="11:16" x14ac:dyDescent="0.25">
      <c r="K2409" s="105">
        <v>70331</v>
      </c>
      <c r="L2409" s="105" t="s">
        <v>2690</v>
      </c>
      <c r="M2409" s="105">
        <v>76</v>
      </c>
      <c r="N2409" s="105">
        <v>0</v>
      </c>
      <c r="O2409" s="105">
        <v>0</v>
      </c>
      <c r="P2409" s="105">
        <v>0</v>
      </c>
    </row>
    <row r="2410" spans="11:16" x14ac:dyDescent="0.25">
      <c r="K2410" s="105">
        <v>70333</v>
      </c>
      <c r="L2410" s="105" t="s">
        <v>2691</v>
      </c>
      <c r="M2410" s="105">
        <v>0</v>
      </c>
      <c r="N2410" s="105">
        <v>0</v>
      </c>
      <c r="O2410" s="105">
        <v>207</v>
      </c>
      <c r="P2410" s="105">
        <v>0</v>
      </c>
    </row>
    <row r="2411" spans="11:16" x14ac:dyDescent="0.25">
      <c r="K2411" s="105">
        <v>70334</v>
      </c>
      <c r="L2411" s="105" t="s">
        <v>2692</v>
      </c>
      <c r="M2411" s="105">
        <v>0</v>
      </c>
      <c r="N2411" s="105">
        <v>0</v>
      </c>
      <c r="O2411" s="105">
        <v>693</v>
      </c>
      <c r="P2411" s="105">
        <v>0</v>
      </c>
    </row>
    <row r="2412" spans="11:16" x14ac:dyDescent="0.25">
      <c r="K2412" s="105" t="s">
        <v>2693</v>
      </c>
      <c r="L2412" s="105" t="s">
        <v>2694</v>
      </c>
      <c r="M2412" s="105">
        <v>0</v>
      </c>
      <c r="N2412" s="105">
        <v>0</v>
      </c>
      <c r="O2412" s="105">
        <v>34</v>
      </c>
      <c r="P2412" s="105">
        <v>0</v>
      </c>
    </row>
    <row r="2413" spans="11:16" x14ac:dyDescent="0.25">
      <c r="K2413" s="105" t="s">
        <v>2695</v>
      </c>
      <c r="L2413" s="105" t="s">
        <v>2696</v>
      </c>
      <c r="M2413" s="105">
        <v>0</v>
      </c>
      <c r="N2413" s="105">
        <v>0</v>
      </c>
      <c r="O2413" s="105">
        <v>0</v>
      </c>
      <c r="P2413" s="105">
        <v>0</v>
      </c>
    </row>
    <row r="2414" spans="11:16" x14ac:dyDescent="0.25">
      <c r="K2414" s="105" t="s">
        <v>2697</v>
      </c>
      <c r="L2414" s="105" t="s">
        <v>2251</v>
      </c>
      <c r="M2414" s="105">
        <v>0</v>
      </c>
      <c r="N2414" s="105">
        <v>0</v>
      </c>
      <c r="O2414" s="105">
        <v>69</v>
      </c>
      <c r="P2414" s="105">
        <v>49.33</v>
      </c>
    </row>
    <row r="2415" spans="11:16" x14ac:dyDescent="0.25">
      <c r="K2415" s="105">
        <v>581401</v>
      </c>
      <c r="L2415" s="105" t="s">
        <v>2698</v>
      </c>
      <c r="M2415" s="105">
        <v>0</v>
      </c>
      <c r="N2415" s="105">
        <v>0</v>
      </c>
      <c r="O2415" s="105">
        <v>0</v>
      </c>
      <c r="P2415" s="105">
        <v>1</v>
      </c>
    </row>
    <row r="2416" spans="11:16" x14ac:dyDescent="0.25">
      <c r="K2416" s="105" t="s">
        <v>2699</v>
      </c>
      <c r="L2416" s="105" t="s">
        <v>2700</v>
      </c>
      <c r="M2416" s="105">
        <v>0</v>
      </c>
      <c r="N2416" s="105">
        <v>0</v>
      </c>
      <c r="O2416" s="105">
        <v>0</v>
      </c>
      <c r="P2416" s="105">
        <v>0</v>
      </c>
    </row>
    <row r="2417" spans="11:16" x14ac:dyDescent="0.25">
      <c r="K2417" s="105" t="s">
        <v>2701</v>
      </c>
      <c r="L2417" s="105" t="s">
        <v>2702</v>
      </c>
      <c r="M2417" s="105">
        <v>0</v>
      </c>
      <c r="N2417" s="105">
        <v>0</v>
      </c>
      <c r="O2417" s="105">
        <v>0</v>
      </c>
      <c r="P2417" s="105">
        <v>3.17</v>
      </c>
    </row>
    <row r="2418" spans="11:16" x14ac:dyDescent="0.25">
      <c r="K2418" s="105" t="s">
        <v>2703</v>
      </c>
      <c r="L2418" s="105" t="s">
        <v>2704</v>
      </c>
      <c r="M2418" s="105">
        <v>0</v>
      </c>
      <c r="N2418" s="105">
        <v>0</v>
      </c>
      <c r="O2418" s="105">
        <v>0</v>
      </c>
      <c r="P2418" s="105">
        <v>11</v>
      </c>
    </row>
    <row r="2419" spans="11:16" x14ac:dyDescent="0.25">
      <c r="K2419" s="105">
        <v>6932</v>
      </c>
      <c r="L2419" s="105" t="s">
        <v>2705</v>
      </c>
      <c r="M2419" s="105">
        <v>0</v>
      </c>
      <c r="N2419" s="105">
        <v>0</v>
      </c>
      <c r="O2419" s="105">
        <v>1976</v>
      </c>
      <c r="P2419" s="105">
        <v>30</v>
      </c>
    </row>
    <row r="2420" spans="11:16" x14ac:dyDescent="0.25">
      <c r="K2420" s="105">
        <v>20401</v>
      </c>
      <c r="L2420" s="105" t="s">
        <v>2706</v>
      </c>
      <c r="M2420" s="105">
        <v>0</v>
      </c>
      <c r="N2420" s="105">
        <v>0</v>
      </c>
      <c r="O2420" s="105">
        <v>0</v>
      </c>
      <c r="P2420" s="105">
        <v>0</v>
      </c>
    </row>
    <row r="2421" spans="11:16" x14ac:dyDescent="0.25">
      <c r="K2421" s="105">
        <v>10750</v>
      </c>
      <c r="L2421" s="105" t="s">
        <v>2707</v>
      </c>
      <c r="M2421" s="105">
        <v>0</v>
      </c>
      <c r="N2421" s="105">
        <v>0</v>
      </c>
      <c r="O2421" s="105">
        <v>0</v>
      </c>
      <c r="P2421" s="105">
        <v>1</v>
      </c>
    </row>
    <row r="2422" spans="11:16" x14ac:dyDescent="0.25">
      <c r="K2422" s="105">
        <v>10751</v>
      </c>
      <c r="L2422" s="105" t="s">
        <v>2708</v>
      </c>
      <c r="M2422" s="105">
        <v>0</v>
      </c>
      <c r="N2422" s="105">
        <v>0</v>
      </c>
      <c r="O2422" s="105">
        <v>0</v>
      </c>
      <c r="P2422" s="105">
        <v>0</v>
      </c>
    </row>
    <row r="2423" spans="11:16" x14ac:dyDescent="0.25">
      <c r="K2423" s="105" t="s">
        <v>2709</v>
      </c>
      <c r="L2423" s="105" t="s">
        <v>2710</v>
      </c>
      <c r="M2423" s="105">
        <v>0</v>
      </c>
      <c r="N2423" s="105">
        <v>1.5</v>
      </c>
      <c r="O2423" s="105">
        <v>200</v>
      </c>
      <c r="P2423" s="105">
        <v>0</v>
      </c>
    </row>
    <row r="2424" spans="11:16" x14ac:dyDescent="0.25">
      <c r="K2424" s="105">
        <v>20221</v>
      </c>
      <c r="L2424" s="105" t="s">
        <v>2711</v>
      </c>
      <c r="M2424" s="105">
        <v>0</v>
      </c>
      <c r="N2424" s="105">
        <v>0</v>
      </c>
      <c r="O2424" s="105">
        <v>0</v>
      </c>
      <c r="P2424" s="105">
        <v>0.33333299999999999</v>
      </c>
    </row>
    <row r="2425" spans="11:16" x14ac:dyDescent="0.25">
      <c r="K2425" s="105">
        <v>17902</v>
      </c>
      <c r="L2425" s="105" t="s">
        <v>2712</v>
      </c>
      <c r="M2425" s="105">
        <v>0</v>
      </c>
      <c r="N2425" s="105">
        <v>0</v>
      </c>
      <c r="O2425" s="105">
        <v>0</v>
      </c>
      <c r="P2425" s="105">
        <v>1.5</v>
      </c>
    </row>
    <row r="2426" spans="11:16" x14ac:dyDescent="0.25">
      <c r="K2426" s="105">
        <v>17901</v>
      </c>
      <c r="L2426" s="105" t="s">
        <v>2713</v>
      </c>
      <c r="M2426" s="105">
        <v>0</v>
      </c>
      <c r="N2426" s="105">
        <v>0</v>
      </c>
      <c r="O2426" s="105">
        <v>0</v>
      </c>
      <c r="P2426" s="105">
        <v>1.25</v>
      </c>
    </row>
    <row r="2427" spans="11:16" x14ac:dyDescent="0.25">
      <c r="K2427" s="105">
        <v>20141</v>
      </c>
      <c r="L2427" s="105" t="s">
        <v>2714</v>
      </c>
      <c r="M2427" s="105">
        <v>0</v>
      </c>
      <c r="N2427" s="105">
        <v>0</v>
      </c>
      <c r="O2427" s="105">
        <v>0</v>
      </c>
      <c r="P2427" s="105">
        <v>1.0796650000000001</v>
      </c>
    </row>
    <row r="2428" spans="11:16" x14ac:dyDescent="0.25">
      <c r="K2428" s="105" t="s">
        <v>2715</v>
      </c>
      <c r="L2428" s="105" t="s">
        <v>2716</v>
      </c>
      <c r="M2428" s="105">
        <v>0</v>
      </c>
      <c r="N2428" s="105">
        <v>0</v>
      </c>
      <c r="O2428" s="105">
        <v>26</v>
      </c>
      <c r="P2428" s="105">
        <v>0</v>
      </c>
    </row>
    <row r="2429" spans="11:16" x14ac:dyDescent="0.25">
      <c r="K2429" s="105">
        <v>1010</v>
      </c>
      <c r="L2429" s="105" t="s">
        <v>2717</v>
      </c>
      <c r="M2429" s="105">
        <v>0</v>
      </c>
      <c r="N2429" s="105">
        <v>0</v>
      </c>
      <c r="O2429" s="105">
        <v>0</v>
      </c>
      <c r="P2429" s="105">
        <v>0</v>
      </c>
    </row>
    <row r="2430" spans="11:16" x14ac:dyDescent="0.25">
      <c r="K2430" s="105">
        <v>24202</v>
      </c>
      <c r="L2430" s="105" t="s">
        <v>2718</v>
      </c>
      <c r="M2430" s="105">
        <v>0</v>
      </c>
      <c r="N2430" s="105">
        <v>5</v>
      </c>
      <c r="O2430" s="105">
        <v>2827</v>
      </c>
      <c r="P2430" s="105">
        <v>21</v>
      </c>
    </row>
    <row r="2431" spans="11:16" x14ac:dyDescent="0.25">
      <c r="K2431" s="105">
        <v>25118</v>
      </c>
      <c r="L2431" s="105" t="s">
        <v>2719</v>
      </c>
      <c r="M2431" s="105">
        <v>0</v>
      </c>
      <c r="N2431" s="105">
        <v>0</v>
      </c>
      <c r="O2431" s="105">
        <v>0</v>
      </c>
      <c r="P2431" s="105">
        <v>0</v>
      </c>
    </row>
    <row r="2432" spans="11:16" x14ac:dyDescent="0.25">
      <c r="K2432" s="105">
        <v>25128</v>
      </c>
      <c r="L2432" s="105" t="s">
        <v>2720</v>
      </c>
      <c r="M2432" s="105">
        <v>0</v>
      </c>
      <c r="N2432" s="105">
        <v>0</v>
      </c>
      <c r="O2432" s="105">
        <v>0</v>
      </c>
      <c r="P2432" s="105">
        <v>3</v>
      </c>
    </row>
    <row r="2433" spans="11:16" x14ac:dyDescent="0.25">
      <c r="K2433" s="105">
        <v>10753</v>
      </c>
      <c r="L2433" s="105" t="s">
        <v>2721</v>
      </c>
      <c r="M2433" s="105">
        <v>0</v>
      </c>
      <c r="N2433" s="105">
        <v>0</v>
      </c>
      <c r="O2433" s="105">
        <v>0</v>
      </c>
      <c r="P2433" s="105">
        <v>0</v>
      </c>
    </row>
    <row r="2434" spans="11:16" x14ac:dyDescent="0.25">
      <c r="K2434" s="105">
        <v>10754</v>
      </c>
      <c r="L2434" s="105" t="s">
        <v>2722</v>
      </c>
      <c r="M2434" s="105">
        <v>0</v>
      </c>
      <c r="N2434" s="105">
        <v>0</v>
      </c>
      <c r="O2434" s="105">
        <v>0</v>
      </c>
      <c r="P2434" s="105">
        <v>3</v>
      </c>
    </row>
    <row r="2435" spans="11:16" x14ac:dyDescent="0.25">
      <c r="K2435" s="105">
        <v>10755</v>
      </c>
      <c r="L2435" s="105" t="s">
        <v>2723</v>
      </c>
      <c r="M2435" s="105">
        <v>0</v>
      </c>
      <c r="N2435" s="105">
        <v>0</v>
      </c>
      <c r="O2435" s="105">
        <v>0</v>
      </c>
      <c r="P2435" s="105">
        <v>1</v>
      </c>
    </row>
    <row r="2436" spans="11:16" x14ac:dyDescent="0.25">
      <c r="K2436" s="105">
        <v>27456</v>
      </c>
      <c r="L2436" s="105" t="s">
        <v>2724</v>
      </c>
      <c r="M2436" s="105">
        <v>0</v>
      </c>
      <c r="N2436" s="105">
        <v>0</v>
      </c>
      <c r="O2436" s="105">
        <v>0</v>
      </c>
      <c r="P2436" s="105">
        <v>2.75</v>
      </c>
    </row>
    <row r="2437" spans="11:16" x14ac:dyDescent="0.25">
      <c r="K2437" s="105">
        <v>70310</v>
      </c>
      <c r="L2437" s="105" t="s">
        <v>2725</v>
      </c>
      <c r="M2437" s="105">
        <v>0</v>
      </c>
      <c r="N2437" s="105">
        <v>0</v>
      </c>
      <c r="O2437" s="105">
        <v>0</v>
      </c>
      <c r="P2437" s="105">
        <v>1</v>
      </c>
    </row>
    <row r="2438" spans="11:16" x14ac:dyDescent="0.25">
      <c r="K2438" s="105">
        <v>63098</v>
      </c>
      <c r="L2438" s="105" t="s">
        <v>2726</v>
      </c>
      <c r="M2438" s="105">
        <v>0</v>
      </c>
      <c r="N2438" s="105">
        <v>0</v>
      </c>
      <c r="O2438" s="105">
        <v>0</v>
      </c>
      <c r="P2438" s="105">
        <v>0.5</v>
      </c>
    </row>
    <row r="2439" spans="11:16" x14ac:dyDescent="0.25">
      <c r="K2439" s="105" t="s">
        <v>2727</v>
      </c>
      <c r="L2439" s="105" t="s">
        <v>2728</v>
      </c>
      <c r="M2439" s="105">
        <v>0</v>
      </c>
      <c r="N2439" s="105">
        <v>0</v>
      </c>
      <c r="O2439" s="105">
        <v>0</v>
      </c>
      <c r="P2439" s="105">
        <v>10.3</v>
      </c>
    </row>
    <row r="2440" spans="11:16" x14ac:dyDescent="0.25">
      <c r="K2440" s="105">
        <v>5059</v>
      </c>
      <c r="L2440" s="105" t="s">
        <v>2729</v>
      </c>
      <c r="M2440" s="105">
        <v>0</v>
      </c>
      <c r="N2440" s="105">
        <v>1</v>
      </c>
      <c r="O2440" s="105">
        <v>0</v>
      </c>
      <c r="P2440" s="105">
        <v>0.5</v>
      </c>
    </row>
    <row r="2441" spans="11:16" x14ac:dyDescent="0.25">
      <c r="K2441" s="105" t="s">
        <v>2730</v>
      </c>
      <c r="L2441" s="105" t="s">
        <v>2731</v>
      </c>
      <c r="M2441" s="105">
        <v>0</v>
      </c>
      <c r="N2441" s="105">
        <v>0</v>
      </c>
      <c r="O2441" s="105">
        <v>131</v>
      </c>
      <c r="P2441" s="105">
        <v>1</v>
      </c>
    </row>
    <row r="2442" spans="11:16" x14ac:dyDescent="0.25">
      <c r="K2442" s="105">
        <v>6948</v>
      </c>
      <c r="L2442" s="105" t="s">
        <v>2732</v>
      </c>
      <c r="M2442" s="105">
        <v>0</v>
      </c>
      <c r="N2442" s="105">
        <v>0</v>
      </c>
      <c r="O2442" s="105">
        <v>3140</v>
      </c>
      <c r="P2442" s="105">
        <v>1</v>
      </c>
    </row>
    <row r="2443" spans="11:16" x14ac:dyDescent="0.25">
      <c r="K2443" s="105" t="s">
        <v>2733</v>
      </c>
      <c r="L2443" s="105" t="s">
        <v>2734</v>
      </c>
      <c r="M2443" s="105">
        <v>0</v>
      </c>
      <c r="N2443" s="105">
        <v>0</v>
      </c>
      <c r="O2443" s="105">
        <v>28</v>
      </c>
      <c r="P2443" s="105">
        <v>7.5</v>
      </c>
    </row>
    <row r="2444" spans="11:16" x14ac:dyDescent="0.25">
      <c r="K2444" s="105">
        <v>10741</v>
      </c>
      <c r="L2444" s="105" t="s">
        <v>2735</v>
      </c>
      <c r="M2444" s="105">
        <v>0</v>
      </c>
      <c r="N2444" s="105">
        <v>0</v>
      </c>
      <c r="O2444" s="105">
        <v>0</v>
      </c>
      <c r="P2444" s="105">
        <v>1</v>
      </c>
    </row>
    <row r="2445" spans="11:16" x14ac:dyDescent="0.25">
      <c r="K2445" s="105">
        <v>204302</v>
      </c>
      <c r="L2445" s="105" t="s">
        <v>2736</v>
      </c>
      <c r="M2445" s="105">
        <v>0</v>
      </c>
      <c r="N2445" s="105">
        <v>0</v>
      </c>
      <c r="O2445" s="105">
        <v>0</v>
      </c>
      <c r="P2445" s="105">
        <v>0</v>
      </c>
    </row>
    <row r="2446" spans="11:16" x14ac:dyDescent="0.25">
      <c r="K2446" s="105">
        <v>202512</v>
      </c>
      <c r="L2446" s="105" t="s">
        <v>2737</v>
      </c>
      <c r="M2446" s="105">
        <v>0</v>
      </c>
      <c r="N2446" s="105">
        <v>0</v>
      </c>
      <c r="O2446" s="105">
        <v>0</v>
      </c>
      <c r="P2446" s="105">
        <v>0</v>
      </c>
    </row>
    <row r="2447" spans="11:16" x14ac:dyDescent="0.25">
      <c r="K2447" s="105">
        <v>17610</v>
      </c>
      <c r="L2447" s="105" t="s">
        <v>2738</v>
      </c>
      <c r="M2447" s="105">
        <v>0</v>
      </c>
      <c r="N2447" s="105">
        <v>0</v>
      </c>
      <c r="O2447" s="105">
        <v>1667</v>
      </c>
      <c r="P2447" s="105">
        <v>0</v>
      </c>
    </row>
    <row r="2448" spans="11:16" x14ac:dyDescent="0.25">
      <c r="K2448" s="105">
        <v>17620</v>
      </c>
      <c r="L2448" s="105" t="s">
        <v>2739</v>
      </c>
      <c r="M2448" s="105">
        <v>0</v>
      </c>
      <c r="N2448" s="105">
        <v>0</v>
      </c>
      <c r="O2448" s="105">
        <v>606</v>
      </c>
      <c r="P2448" s="105">
        <v>0</v>
      </c>
    </row>
    <row r="2449" spans="11:16" x14ac:dyDescent="0.25">
      <c r="K2449" s="105">
        <v>17630</v>
      </c>
      <c r="L2449" s="105" t="s">
        <v>2740</v>
      </c>
      <c r="M2449" s="105">
        <v>0</v>
      </c>
      <c r="N2449" s="105">
        <v>0</v>
      </c>
      <c r="O2449" s="105">
        <v>3285</v>
      </c>
      <c r="P2449" s="105">
        <v>55</v>
      </c>
    </row>
    <row r="2450" spans="11:16" x14ac:dyDescent="0.25">
      <c r="K2450" s="105" t="s">
        <v>2741</v>
      </c>
      <c r="L2450" s="105" t="s">
        <v>698</v>
      </c>
      <c r="M2450" s="105">
        <v>0</v>
      </c>
      <c r="N2450" s="105">
        <v>0</v>
      </c>
      <c r="O2450" s="105">
        <v>9451</v>
      </c>
      <c r="P2450" s="105">
        <v>0</v>
      </c>
    </row>
    <row r="2451" spans="11:16" x14ac:dyDescent="0.25">
      <c r="K2451" s="105">
        <v>46423</v>
      </c>
      <c r="L2451" s="105" t="s">
        <v>2742</v>
      </c>
      <c r="M2451" s="105">
        <v>0</v>
      </c>
      <c r="N2451" s="105">
        <v>0</v>
      </c>
      <c r="O2451" s="105">
        <v>0</v>
      </c>
      <c r="P2451" s="105">
        <v>31</v>
      </c>
    </row>
    <row r="2452" spans="11:16" x14ac:dyDescent="0.25">
      <c r="K2452" s="105" t="s">
        <v>2743</v>
      </c>
      <c r="L2452" s="105" t="s">
        <v>2744</v>
      </c>
      <c r="M2452" s="105">
        <v>0</v>
      </c>
      <c r="N2452" s="105">
        <v>0</v>
      </c>
      <c r="O2452" s="105">
        <v>294</v>
      </c>
      <c r="P2452" s="105">
        <v>1</v>
      </c>
    </row>
    <row r="2453" spans="11:16" x14ac:dyDescent="0.25">
      <c r="K2453" s="105">
        <v>6349</v>
      </c>
      <c r="L2453" s="105" t="s">
        <v>2745</v>
      </c>
      <c r="M2453" s="105">
        <v>0</v>
      </c>
      <c r="N2453" s="105">
        <v>0</v>
      </c>
      <c r="O2453" s="105">
        <v>3775</v>
      </c>
      <c r="P2453" s="105">
        <v>2</v>
      </c>
    </row>
    <row r="2454" spans="11:16" x14ac:dyDescent="0.25">
      <c r="K2454" s="105" t="s">
        <v>2746</v>
      </c>
      <c r="L2454" s="105" t="s">
        <v>2747</v>
      </c>
      <c r="M2454" s="105">
        <v>0</v>
      </c>
      <c r="N2454" s="105">
        <v>0</v>
      </c>
      <c r="O2454" s="105">
        <v>396</v>
      </c>
      <c r="P2454" s="105">
        <v>0</v>
      </c>
    </row>
    <row r="2455" spans="11:16" x14ac:dyDescent="0.25">
      <c r="K2455" s="105">
        <v>57311</v>
      </c>
      <c r="L2455" s="105" t="s">
        <v>2748</v>
      </c>
      <c r="M2455" s="105">
        <v>0</v>
      </c>
      <c r="N2455" s="105">
        <v>0</v>
      </c>
      <c r="O2455" s="105">
        <v>0</v>
      </c>
      <c r="P2455" s="105">
        <v>2.34</v>
      </c>
    </row>
    <row r="2456" spans="11:16" x14ac:dyDescent="0.25">
      <c r="K2456" s="105">
        <v>57312</v>
      </c>
      <c r="L2456" s="105" t="s">
        <v>2749</v>
      </c>
      <c r="M2456" s="105">
        <v>0</v>
      </c>
      <c r="N2456" s="105">
        <v>0</v>
      </c>
      <c r="O2456" s="105">
        <v>0</v>
      </c>
      <c r="P2456" s="105">
        <v>8.36</v>
      </c>
    </row>
    <row r="2457" spans="11:16" x14ac:dyDescent="0.25">
      <c r="K2457" s="105" t="s">
        <v>2750</v>
      </c>
      <c r="L2457" s="105" t="s">
        <v>2751</v>
      </c>
      <c r="M2457" s="105">
        <v>0</v>
      </c>
      <c r="N2457" s="105">
        <v>1</v>
      </c>
      <c r="O2457" s="105">
        <v>713</v>
      </c>
      <c r="P2457" s="105">
        <v>11.99</v>
      </c>
    </row>
    <row r="2458" spans="11:16" x14ac:dyDescent="0.25">
      <c r="K2458" s="105" t="s">
        <v>2752</v>
      </c>
      <c r="L2458" s="105" t="s">
        <v>2753</v>
      </c>
      <c r="M2458" s="105">
        <v>0</v>
      </c>
      <c r="N2458" s="105">
        <v>0</v>
      </c>
      <c r="O2458" s="105">
        <v>0</v>
      </c>
      <c r="P2458" s="105">
        <v>9.16</v>
      </c>
    </row>
    <row r="2459" spans="11:16" x14ac:dyDescent="0.25">
      <c r="K2459" s="105" t="s">
        <v>2754</v>
      </c>
      <c r="L2459" s="105" t="s">
        <v>2755</v>
      </c>
      <c r="M2459" s="105">
        <v>0</v>
      </c>
      <c r="N2459" s="105">
        <v>0</v>
      </c>
      <c r="O2459" s="105">
        <v>0</v>
      </c>
      <c r="P2459" s="105">
        <v>0</v>
      </c>
    </row>
    <row r="2460" spans="11:16" x14ac:dyDescent="0.25">
      <c r="K2460" s="105" t="s">
        <v>2756</v>
      </c>
      <c r="L2460" s="105" t="s">
        <v>2757</v>
      </c>
      <c r="M2460" s="105">
        <v>0</v>
      </c>
      <c r="N2460" s="105">
        <v>0</v>
      </c>
      <c r="O2460" s="105">
        <v>0</v>
      </c>
      <c r="P2460" s="105">
        <v>20</v>
      </c>
    </row>
    <row r="2461" spans="11:16" x14ac:dyDescent="0.25">
      <c r="K2461" s="105">
        <v>51232</v>
      </c>
      <c r="L2461" s="105" t="s">
        <v>2758</v>
      </c>
      <c r="M2461" s="105">
        <v>0</v>
      </c>
      <c r="N2461" s="105">
        <v>0</v>
      </c>
      <c r="O2461" s="105">
        <v>0</v>
      </c>
      <c r="P2461" s="105">
        <v>18.670000000000002</v>
      </c>
    </row>
    <row r="2462" spans="11:16" x14ac:dyDescent="0.25">
      <c r="K2462" s="105">
        <v>58322</v>
      </c>
      <c r="L2462" s="105" t="s">
        <v>1408</v>
      </c>
      <c r="M2462" s="105">
        <v>0</v>
      </c>
      <c r="N2462" s="105">
        <v>0</v>
      </c>
      <c r="O2462" s="105">
        <v>0</v>
      </c>
      <c r="P2462" s="105">
        <v>20.504999999999999</v>
      </c>
    </row>
    <row r="2463" spans="11:16" x14ac:dyDescent="0.25">
      <c r="K2463" s="105">
        <v>48146</v>
      </c>
      <c r="L2463" s="105" t="s">
        <v>2759</v>
      </c>
      <c r="M2463" s="105">
        <v>0</v>
      </c>
      <c r="N2463" s="105">
        <v>0</v>
      </c>
      <c r="O2463" s="105">
        <v>870</v>
      </c>
      <c r="P2463" s="105">
        <v>17.663333000000002</v>
      </c>
    </row>
    <row r="2464" spans="11:16" x14ac:dyDescent="0.25">
      <c r="K2464" s="105">
        <v>58180</v>
      </c>
      <c r="L2464" s="105" t="s">
        <v>2760</v>
      </c>
      <c r="M2464" s="105">
        <v>0</v>
      </c>
      <c r="N2464" s="105">
        <v>0</v>
      </c>
      <c r="O2464" s="105">
        <v>165</v>
      </c>
      <c r="P2464" s="105">
        <v>135.80000000000001</v>
      </c>
    </row>
    <row r="2465" spans="11:16" x14ac:dyDescent="0.25">
      <c r="K2465" s="105" t="s">
        <v>2761</v>
      </c>
      <c r="L2465" s="105" t="s">
        <v>2762</v>
      </c>
      <c r="M2465" s="105">
        <v>0</v>
      </c>
      <c r="N2465" s="105">
        <v>0</v>
      </c>
      <c r="O2465" s="105">
        <v>176</v>
      </c>
      <c r="P2465" s="105">
        <v>18.5</v>
      </c>
    </row>
    <row r="2466" spans="11:16" x14ac:dyDescent="0.25">
      <c r="K2466" s="105" t="s">
        <v>2763</v>
      </c>
      <c r="L2466" s="105" t="s">
        <v>2764</v>
      </c>
      <c r="M2466" s="105">
        <v>0</v>
      </c>
      <c r="N2466" s="105">
        <v>0</v>
      </c>
      <c r="O2466" s="105">
        <v>249</v>
      </c>
      <c r="P2466" s="105">
        <v>5</v>
      </c>
    </row>
    <row r="2467" spans="11:16" x14ac:dyDescent="0.25">
      <c r="K2467" s="105">
        <v>17552</v>
      </c>
      <c r="L2467" s="105" t="s">
        <v>2765</v>
      </c>
      <c r="M2467" s="105">
        <v>0</v>
      </c>
      <c r="N2467" s="105">
        <v>0</v>
      </c>
      <c r="O2467" s="105">
        <v>565</v>
      </c>
      <c r="P2467" s="105">
        <v>31</v>
      </c>
    </row>
    <row r="2468" spans="11:16" x14ac:dyDescent="0.25">
      <c r="K2468" s="105">
        <v>17263</v>
      </c>
      <c r="L2468" s="105" t="s">
        <v>2766</v>
      </c>
      <c r="M2468" s="105">
        <v>0</v>
      </c>
      <c r="N2468" s="105">
        <v>0</v>
      </c>
      <c r="O2468" s="105">
        <v>120</v>
      </c>
      <c r="P2468" s="105">
        <v>2.25</v>
      </c>
    </row>
    <row r="2469" spans="11:16" x14ac:dyDescent="0.25">
      <c r="K2469" s="105" t="s">
        <v>2767</v>
      </c>
      <c r="L2469" s="105" t="s">
        <v>2768</v>
      </c>
      <c r="M2469" s="105">
        <v>0</v>
      </c>
      <c r="N2469" s="105">
        <v>0</v>
      </c>
      <c r="O2469" s="105">
        <v>110</v>
      </c>
      <c r="P2469" s="105">
        <v>17.75</v>
      </c>
    </row>
    <row r="2470" spans="11:16" x14ac:dyDescent="0.25">
      <c r="K2470" s="105">
        <v>46136</v>
      </c>
      <c r="L2470" s="105" t="s">
        <v>2769</v>
      </c>
      <c r="M2470" s="105">
        <v>0</v>
      </c>
      <c r="N2470" s="105">
        <v>1.67</v>
      </c>
      <c r="O2470" s="105">
        <v>366</v>
      </c>
      <c r="P2470" s="105">
        <v>31.32</v>
      </c>
    </row>
    <row r="2471" spans="11:16" x14ac:dyDescent="0.25">
      <c r="K2471" s="105">
        <v>51321</v>
      </c>
      <c r="L2471" s="105" t="s">
        <v>2770</v>
      </c>
      <c r="M2471" s="105">
        <v>0</v>
      </c>
      <c r="N2471" s="105">
        <v>0</v>
      </c>
      <c r="O2471" s="105">
        <v>0</v>
      </c>
      <c r="P2471" s="105">
        <v>1.7433339999999999</v>
      </c>
    </row>
    <row r="2472" spans="11:16" x14ac:dyDescent="0.25">
      <c r="K2472" s="105">
        <v>22817</v>
      </c>
      <c r="L2472" s="105" t="s">
        <v>2771</v>
      </c>
      <c r="M2472" s="105">
        <v>0</v>
      </c>
      <c r="N2472" s="105">
        <v>0</v>
      </c>
      <c r="O2472" s="105">
        <v>65</v>
      </c>
      <c r="P2472" s="105">
        <v>0</v>
      </c>
    </row>
    <row r="2473" spans="11:16" x14ac:dyDescent="0.25">
      <c r="K2473" s="105">
        <v>22818</v>
      </c>
      <c r="L2473" s="105" t="s">
        <v>2772</v>
      </c>
      <c r="M2473" s="105">
        <v>0</v>
      </c>
      <c r="N2473" s="105">
        <v>0</v>
      </c>
      <c r="O2473" s="105">
        <v>0</v>
      </c>
      <c r="P2473" s="105">
        <v>0</v>
      </c>
    </row>
    <row r="2474" spans="11:16" x14ac:dyDescent="0.25">
      <c r="K2474" s="105">
        <v>22819</v>
      </c>
      <c r="L2474" s="105" t="s">
        <v>2773</v>
      </c>
      <c r="M2474" s="105">
        <v>0</v>
      </c>
      <c r="N2474" s="105">
        <v>0</v>
      </c>
      <c r="O2474" s="105">
        <v>0</v>
      </c>
      <c r="P2474" s="105">
        <v>0</v>
      </c>
    </row>
    <row r="2475" spans="11:16" x14ac:dyDescent="0.25">
      <c r="K2475" s="105">
        <v>22820</v>
      </c>
      <c r="L2475" s="105" t="s">
        <v>2774</v>
      </c>
      <c r="M2475" s="105">
        <v>0</v>
      </c>
      <c r="N2475" s="105">
        <v>0</v>
      </c>
      <c r="O2475" s="105">
        <v>0</v>
      </c>
      <c r="P2475" s="105">
        <v>0</v>
      </c>
    </row>
    <row r="2476" spans="11:16" x14ac:dyDescent="0.25">
      <c r="K2476" s="105">
        <v>24252</v>
      </c>
      <c r="L2476" s="105" t="s">
        <v>2775</v>
      </c>
      <c r="M2476" s="105">
        <v>0</v>
      </c>
      <c r="N2476" s="105">
        <v>0</v>
      </c>
      <c r="O2476" s="105">
        <v>8863</v>
      </c>
      <c r="P2476" s="105">
        <v>72.5</v>
      </c>
    </row>
    <row r="2477" spans="11:16" x14ac:dyDescent="0.25">
      <c r="K2477" s="105">
        <v>43135</v>
      </c>
      <c r="L2477" s="105" t="s">
        <v>2776</v>
      </c>
      <c r="M2477" s="105">
        <v>0</v>
      </c>
      <c r="N2477" s="105">
        <v>0</v>
      </c>
      <c r="O2477" s="105">
        <v>0</v>
      </c>
      <c r="P2477" s="105">
        <v>7.51</v>
      </c>
    </row>
    <row r="2478" spans="11:16" x14ac:dyDescent="0.25">
      <c r="K2478" s="105">
        <v>48136</v>
      </c>
      <c r="L2478" s="105" t="s">
        <v>2777</v>
      </c>
      <c r="M2478" s="105">
        <v>0</v>
      </c>
      <c r="N2478" s="105">
        <v>0</v>
      </c>
      <c r="O2478" s="105">
        <v>33</v>
      </c>
      <c r="P2478" s="105">
        <v>28.336333</v>
      </c>
    </row>
    <row r="2479" spans="11:16" x14ac:dyDescent="0.25">
      <c r="K2479" s="105">
        <v>45170</v>
      </c>
      <c r="L2479" s="105" t="s">
        <v>2778</v>
      </c>
      <c r="M2479" s="105">
        <v>0</v>
      </c>
      <c r="N2479" s="105">
        <v>0</v>
      </c>
      <c r="O2479" s="105">
        <v>499</v>
      </c>
      <c r="P2479" s="105">
        <v>0</v>
      </c>
    </row>
    <row r="2480" spans="11:16" x14ac:dyDescent="0.25">
      <c r="K2480" s="105">
        <v>45180</v>
      </c>
      <c r="L2480" s="105" t="s">
        <v>2779</v>
      </c>
      <c r="M2480" s="105">
        <v>0</v>
      </c>
      <c r="N2480" s="105">
        <v>0</v>
      </c>
      <c r="O2480" s="105">
        <v>324</v>
      </c>
      <c r="P2480" s="105">
        <v>2</v>
      </c>
    </row>
    <row r="2481" spans="11:16" x14ac:dyDescent="0.25">
      <c r="K2481" s="105">
        <v>28314</v>
      </c>
      <c r="L2481" s="105" t="s">
        <v>2780</v>
      </c>
      <c r="M2481" s="105">
        <v>0</v>
      </c>
      <c r="N2481" s="105">
        <v>0.67</v>
      </c>
      <c r="O2481" s="105">
        <v>622</v>
      </c>
      <c r="P2481" s="105">
        <v>19.999997</v>
      </c>
    </row>
    <row r="2482" spans="11:16" x14ac:dyDescent="0.25">
      <c r="K2482" s="105">
        <v>205560</v>
      </c>
      <c r="L2482" s="105" t="s">
        <v>2781</v>
      </c>
      <c r="M2482" s="105">
        <v>0</v>
      </c>
      <c r="N2482" s="105">
        <v>0</v>
      </c>
      <c r="O2482" s="105">
        <v>50</v>
      </c>
      <c r="P2482" s="105">
        <v>0.33333299999999999</v>
      </c>
    </row>
    <row r="2483" spans="11:16" x14ac:dyDescent="0.25">
      <c r="K2483" s="105">
        <v>205360</v>
      </c>
      <c r="L2483" s="105" t="s">
        <v>2782</v>
      </c>
      <c r="M2483" s="105">
        <v>0</v>
      </c>
      <c r="N2483" s="105">
        <v>0</v>
      </c>
      <c r="O2483" s="105">
        <v>296</v>
      </c>
      <c r="P2483" s="105">
        <v>0</v>
      </c>
    </row>
    <row r="2484" spans="11:16" x14ac:dyDescent="0.25">
      <c r="K2484" s="105">
        <v>6354</v>
      </c>
      <c r="L2484" s="105" t="s">
        <v>2783</v>
      </c>
      <c r="M2484" s="105">
        <v>0</v>
      </c>
      <c r="N2484" s="105">
        <v>3</v>
      </c>
      <c r="O2484" s="105">
        <v>0</v>
      </c>
      <c r="P2484" s="105">
        <v>2</v>
      </c>
    </row>
    <row r="2485" spans="11:16" x14ac:dyDescent="0.25">
      <c r="K2485" s="105">
        <v>8508</v>
      </c>
      <c r="L2485" s="105" t="s">
        <v>2784</v>
      </c>
      <c r="M2485" s="105">
        <v>0</v>
      </c>
      <c r="N2485" s="105">
        <v>66.719998000000004</v>
      </c>
      <c r="O2485" s="105">
        <v>0</v>
      </c>
      <c r="P2485" s="105">
        <v>21.490033</v>
      </c>
    </row>
    <row r="2486" spans="11:16" x14ac:dyDescent="0.25">
      <c r="K2486" s="105" t="s">
        <v>2785</v>
      </c>
      <c r="L2486" s="105" t="s">
        <v>2249</v>
      </c>
      <c r="M2486" s="105">
        <v>0</v>
      </c>
      <c r="N2486" s="105">
        <v>0</v>
      </c>
      <c r="O2486" s="105">
        <v>90</v>
      </c>
      <c r="P2486" s="105">
        <v>5</v>
      </c>
    </row>
    <row r="2487" spans="11:16" x14ac:dyDescent="0.25">
      <c r="K2487" s="105">
        <v>10770</v>
      </c>
      <c r="L2487" s="105" t="s">
        <v>2786</v>
      </c>
      <c r="M2487" s="105">
        <v>0</v>
      </c>
      <c r="N2487" s="105">
        <v>0</v>
      </c>
      <c r="O2487" s="105">
        <v>652</v>
      </c>
      <c r="P2487" s="105">
        <v>1</v>
      </c>
    </row>
    <row r="2488" spans="11:16" x14ac:dyDescent="0.25">
      <c r="K2488" s="105">
        <v>10771</v>
      </c>
      <c r="L2488" s="105" t="s">
        <v>2787</v>
      </c>
      <c r="M2488" s="105">
        <v>0</v>
      </c>
      <c r="N2488" s="105">
        <v>0</v>
      </c>
      <c r="O2488" s="105">
        <v>787</v>
      </c>
      <c r="P2488" s="105">
        <v>5.66</v>
      </c>
    </row>
    <row r="2489" spans="11:16" x14ac:dyDescent="0.25">
      <c r="K2489" s="105">
        <v>22831</v>
      </c>
      <c r="L2489" s="105" t="s">
        <v>2788</v>
      </c>
      <c r="M2489" s="105">
        <v>0</v>
      </c>
      <c r="N2489" s="105">
        <v>0</v>
      </c>
      <c r="O2489" s="105">
        <v>0</v>
      </c>
      <c r="P2489" s="105">
        <v>0</v>
      </c>
    </row>
    <row r="2490" spans="11:16" x14ac:dyDescent="0.25">
      <c r="K2490" s="105">
        <v>41349</v>
      </c>
      <c r="L2490" s="105" t="s">
        <v>2789</v>
      </c>
      <c r="M2490" s="105">
        <v>0</v>
      </c>
      <c r="N2490" s="105">
        <v>0</v>
      </c>
      <c r="O2490" s="105">
        <v>48</v>
      </c>
      <c r="P2490" s="105">
        <v>0</v>
      </c>
    </row>
    <row r="2491" spans="11:16" x14ac:dyDescent="0.25">
      <c r="K2491" s="105" t="s">
        <v>2790</v>
      </c>
      <c r="L2491" s="105" t="s">
        <v>2791</v>
      </c>
      <c r="M2491" s="105">
        <v>0</v>
      </c>
      <c r="N2491" s="105">
        <v>0.64</v>
      </c>
      <c r="O2491" s="105">
        <v>341</v>
      </c>
      <c r="P2491" s="105">
        <v>4.7</v>
      </c>
    </row>
    <row r="2492" spans="11:16" x14ac:dyDescent="0.25">
      <c r="K2492" s="105">
        <v>17660</v>
      </c>
      <c r="L2492" s="105" t="s">
        <v>2792</v>
      </c>
      <c r="M2492" s="105">
        <v>0</v>
      </c>
      <c r="N2492" s="105">
        <v>0</v>
      </c>
      <c r="O2492" s="105">
        <v>3578</v>
      </c>
      <c r="P2492" s="105">
        <v>0</v>
      </c>
    </row>
    <row r="2493" spans="11:16" x14ac:dyDescent="0.25">
      <c r="K2493" s="105">
        <v>24232</v>
      </c>
      <c r="L2493" s="105" t="s">
        <v>2793</v>
      </c>
      <c r="M2493" s="105">
        <v>0</v>
      </c>
      <c r="N2493" s="105">
        <v>0</v>
      </c>
      <c r="O2493" s="105">
        <v>7554</v>
      </c>
      <c r="P2493" s="105">
        <v>87.5</v>
      </c>
    </row>
    <row r="2494" spans="11:16" x14ac:dyDescent="0.25">
      <c r="K2494" s="105">
        <v>5064</v>
      </c>
      <c r="L2494" s="105" t="s">
        <v>2794</v>
      </c>
      <c r="M2494" s="105">
        <v>0</v>
      </c>
      <c r="N2494" s="105">
        <v>16.5</v>
      </c>
      <c r="O2494" s="105">
        <v>285</v>
      </c>
      <c r="P2494" s="105">
        <v>11.25</v>
      </c>
    </row>
    <row r="2495" spans="11:16" x14ac:dyDescent="0.25">
      <c r="K2495" s="105">
        <v>8500</v>
      </c>
      <c r="L2495" s="105" t="s">
        <v>2795</v>
      </c>
      <c r="M2495" s="105">
        <v>0</v>
      </c>
      <c r="N2495" s="105">
        <v>1.29</v>
      </c>
      <c r="O2495" s="105">
        <v>738</v>
      </c>
      <c r="P2495" s="105">
        <v>1.1666669999999999</v>
      </c>
    </row>
    <row r="2496" spans="11:16" x14ac:dyDescent="0.25">
      <c r="K2496" s="105">
        <v>17233</v>
      </c>
      <c r="L2496" s="105" t="s">
        <v>2796</v>
      </c>
      <c r="M2496" s="105">
        <v>0</v>
      </c>
      <c r="N2496" s="105">
        <v>0</v>
      </c>
      <c r="O2496" s="105">
        <v>3358</v>
      </c>
      <c r="P2496" s="105">
        <v>3.75</v>
      </c>
    </row>
    <row r="2497" spans="11:16" x14ac:dyDescent="0.25">
      <c r="K2497" s="105" t="s">
        <v>2797</v>
      </c>
      <c r="L2497" s="105" t="s">
        <v>2753</v>
      </c>
      <c r="M2497" s="105">
        <v>463</v>
      </c>
      <c r="N2497" s="105">
        <v>0</v>
      </c>
      <c r="O2497" s="105">
        <v>0</v>
      </c>
      <c r="P2497" s="105">
        <v>10.993333</v>
      </c>
    </row>
    <row r="2498" spans="11:16" x14ac:dyDescent="0.25">
      <c r="K2498" s="105">
        <v>58313</v>
      </c>
      <c r="L2498" s="105" t="s">
        <v>2798</v>
      </c>
      <c r="M2498" s="105">
        <v>0</v>
      </c>
      <c r="N2498" s="105">
        <v>0</v>
      </c>
      <c r="O2498" s="105">
        <v>24</v>
      </c>
      <c r="P2498" s="105">
        <v>58.2</v>
      </c>
    </row>
    <row r="2499" spans="11:16" x14ac:dyDescent="0.25">
      <c r="K2499" s="105" t="s">
        <v>2799</v>
      </c>
      <c r="L2499" s="105" t="s">
        <v>2800</v>
      </c>
      <c r="M2499" s="105">
        <v>0</v>
      </c>
      <c r="N2499" s="105">
        <v>0</v>
      </c>
      <c r="O2499" s="105">
        <v>997</v>
      </c>
      <c r="P2499" s="105">
        <v>33</v>
      </c>
    </row>
    <row r="2500" spans="11:16" x14ac:dyDescent="0.25">
      <c r="K2500" s="105">
        <v>2052281</v>
      </c>
      <c r="L2500" s="105" t="s">
        <v>2801</v>
      </c>
      <c r="M2500" s="105">
        <v>497</v>
      </c>
      <c r="N2500" s="105">
        <v>0</v>
      </c>
      <c r="O2500" s="105">
        <v>0</v>
      </c>
      <c r="P2500" s="105">
        <v>2.4500000000000002</v>
      </c>
    </row>
    <row r="2501" spans="11:16" x14ac:dyDescent="0.25">
      <c r="K2501" s="105" t="s">
        <v>2802</v>
      </c>
      <c r="L2501" s="105" t="s">
        <v>2714</v>
      </c>
      <c r="M2501" s="105">
        <v>603</v>
      </c>
      <c r="N2501" s="105">
        <v>0</v>
      </c>
      <c r="O2501" s="105">
        <v>2</v>
      </c>
      <c r="P2501" s="105">
        <v>8.1733329999999995</v>
      </c>
    </row>
    <row r="2502" spans="11:16" x14ac:dyDescent="0.25">
      <c r="K2502" s="105">
        <v>6343</v>
      </c>
      <c r="L2502" s="105" t="s">
        <v>2803</v>
      </c>
      <c r="M2502" s="105">
        <v>0</v>
      </c>
      <c r="N2502" s="105">
        <v>0</v>
      </c>
      <c r="O2502" s="105">
        <v>486</v>
      </c>
      <c r="P2502" s="105">
        <v>0</v>
      </c>
    </row>
    <row r="2503" spans="11:16" x14ac:dyDescent="0.25">
      <c r="K2503" s="105">
        <v>7063</v>
      </c>
      <c r="L2503" s="105" t="s">
        <v>2804</v>
      </c>
      <c r="M2503" s="105">
        <v>0</v>
      </c>
      <c r="N2503" s="105">
        <v>22.5</v>
      </c>
      <c r="O2503" s="105">
        <v>0</v>
      </c>
      <c r="P2503" s="105">
        <v>27.68</v>
      </c>
    </row>
    <row r="2504" spans="11:16" x14ac:dyDescent="0.25">
      <c r="K2504" s="105">
        <v>125505</v>
      </c>
      <c r="L2504" s="105" t="s">
        <v>2805</v>
      </c>
      <c r="M2504" s="105">
        <v>0</v>
      </c>
      <c r="N2504" s="105">
        <v>543</v>
      </c>
      <c r="O2504" s="105">
        <v>0</v>
      </c>
      <c r="P2504" s="105">
        <v>24</v>
      </c>
    </row>
    <row r="2505" spans="11:16" x14ac:dyDescent="0.25">
      <c r="K2505" s="105">
        <v>58140</v>
      </c>
      <c r="L2505" s="105" t="s">
        <v>2806</v>
      </c>
      <c r="M2505" s="105">
        <v>0</v>
      </c>
      <c r="N2505" s="105">
        <v>0</v>
      </c>
      <c r="O2505" s="105">
        <v>682</v>
      </c>
      <c r="P2505" s="105">
        <v>2.62</v>
      </c>
    </row>
    <row r="2506" spans="11:16" x14ac:dyDescent="0.25">
      <c r="K2506" s="105">
        <v>5067</v>
      </c>
      <c r="L2506" s="105" t="s">
        <v>2794</v>
      </c>
      <c r="M2506" s="105">
        <v>0</v>
      </c>
      <c r="N2506" s="105">
        <v>10.639998</v>
      </c>
      <c r="O2506" s="105">
        <v>875</v>
      </c>
      <c r="P2506" s="105">
        <v>13.676532</v>
      </c>
    </row>
    <row r="2507" spans="11:16" x14ac:dyDescent="0.25">
      <c r="K2507" s="105">
        <v>461761</v>
      </c>
      <c r="L2507" s="105" t="s">
        <v>2807</v>
      </c>
      <c r="M2507" s="105">
        <v>0</v>
      </c>
      <c r="N2507" s="105">
        <v>448</v>
      </c>
      <c r="O2507" s="105">
        <v>0</v>
      </c>
      <c r="P2507" s="105">
        <v>1</v>
      </c>
    </row>
    <row r="2508" spans="11:16" x14ac:dyDescent="0.25">
      <c r="K2508" s="105">
        <v>48156</v>
      </c>
      <c r="L2508" s="105" t="s">
        <v>2808</v>
      </c>
      <c r="M2508" s="105">
        <v>0</v>
      </c>
      <c r="N2508" s="105">
        <v>0</v>
      </c>
      <c r="O2508" s="105">
        <v>249</v>
      </c>
      <c r="P2508" s="105">
        <v>17.976700000000001</v>
      </c>
    </row>
    <row r="2509" spans="11:16" x14ac:dyDescent="0.25">
      <c r="K2509" s="105">
        <v>48170</v>
      </c>
      <c r="L2509" s="105" t="s">
        <v>2809</v>
      </c>
      <c r="M2509" s="105">
        <v>0</v>
      </c>
      <c r="N2509" s="105">
        <v>0</v>
      </c>
      <c r="O2509" s="105">
        <v>1213</v>
      </c>
      <c r="P2509" s="105">
        <v>2</v>
      </c>
    </row>
    <row r="2510" spans="11:16" x14ac:dyDescent="0.25">
      <c r="K2510" s="105">
        <v>48180</v>
      </c>
      <c r="L2510" s="105" t="s">
        <v>2810</v>
      </c>
      <c r="M2510" s="105">
        <v>0</v>
      </c>
      <c r="N2510" s="105">
        <v>0</v>
      </c>
      <c r="O2510" s="105">
        <v>113</v>
      </c>
      <c r="P2510" s="105">
        <v>1.6666669999999999</v>
      </c>
    </row>
    <row r="2511" spans="11:16" x14ac:dyDescent="0.25">
      <c r="K2511" s="105" t="s">
        <v>2811</v>
      </c>
      <c r="L2511" s="105" t="s">
        <v>2812</v>
      </c>
      <c r="M2511" s="105">
        <v>0</v>
      </c>
      <c r="N2511" s="105">
        <v>0</v>
      </c>
      <c r="O2511" s="105">
        <v>0</v>
      </c>
      <c r="P2511" s="105">
        <v>2.12</v>
      </c>
    </row>
    <row r="2512" spans="11:16" x14ac:dyDescent="0.25">
      <c r="K2512" s="105">
        <v>28244</v>
      </c>
      <c r="L2512" s="105" t="s">
        <v>2813</v>
      </c>
      <c r="M2512" s="105">
        <v>0</v>
      </c>
      <c r="N2512" s="105">
        <v>0</v>
      </c>
      <c r="O2512" s="105">
        <v>2186</v>
      </c>
      <c r="P2512" s="105">
        <v>59.64</v>
      </c>
    </row>
    <row r="2513" spans="11:16" x14ac:dyDescent="0.25">
      <c r="K2513" s="105">
        <v>28254</v>
      </c>
      <c r="L2513" s="105" t="s">
        <v>2814</v>
      </c>
      <c r="M2513" s="105">
        <v>0</v>
      </c>
      <c r="N2513" s="105">
        <v>0</v>
      </c>
      <c r="O2513" s="105">
        <v>1303</v>
      </c>
      <c r="P2513" s="105">
        <v>26</v>
      </c>
    </row>
    <row r="2514" spans="11:16" x14ac:dyDescent="0.25">
      <c r="K2514" s="105">
        <v>28264</v>
      </c>
      <c r="L2514" s="105" t="s">
        <v>2815</v>
      </c>
      <c r="M2514" s="105">
        <v>0</v>
      </c>
      <c r="N2514" s="105">
        <v>0</v>
      </c>
      <c r="O2514" s="105">
        <v>1645</v>
      </c>
      <c r="P2514" s="105">
        <v>31</v>
      </c>
    </row>
    <row r="2515" spans="11:16" x14ac:dyDescent="0.25">
      <c r="K2515" s="105">
        <v>5065</v>
      </c>
      <c r="L2515" s="105" t="s">
        <v>2816</v>
      </c>
      <c r="M2515" s="105">
        <v>0</v>
      </c>
      <c r="N2515" s="105">
        <v>4.1500000000000004</v>
      </c>
      <c r="O2515" s="105">
        <v>1642</v>
      </c>
      <c r="P2515" s="105">
        <v>9.9166670000000003</v>
      </c>
    </row>
    <row r="2516" spans="11:16" x14ac:dyDescent="0.25">
      <c r="K2516" s="105">
        <v>27425</v>
      </c>
      <c r="L2516" s="105" t="s">
        <v>2817</v>
      </c>
      <c r="M2516" s="105">
        <v>0</v>
      </c>
      <c r="N2516" s="105">
        <v>0</v>
      </c>
      <c r="O2516" s="105">
        <v>0</v>
      </c>
      <c r="P2516" s="105">
        <v>51</v>
      </c>
    </row>
    <row r="2517" spans="11:16" x14ac:dyDescent="0.25">
      <c r="K2517" s="105">
        <v>46126</v>
      </c>
      <c r="L2517" s="105" t="s">
        <v>2818</v>
      </c>
      <c r="M2517" s="105">
        <v>0</v>
      </c>
      <c r="N2517" s="105">
        <v>0</v>
      </c>
      <c r="O2517" s="105">
        <v>430</v>
      </c>
      <c r="P2517" s="105">
        <v>36.309998999999998</v>
      </c>
    </row>
    <row r="2518" spans="11:16" x14ac:dyDescent="0.25">
      <c r="K2518" s="105">
        <v>10743</v>
      </c>
      <c r="L2518" s="105" t="s">
        <v>2819</v>
      </c>
      <c r="M2518" s="105">
        <v>0</v>
      </c>
      <c r="N2518" s="105">
        <v>0</v>
      </c>
      <c r="O2518" s="105">
        <v>0</v>
      </c>
      <c r="P2518" s="105">
        <v>2</v>
      </c>
    </row>
    <row r="2519" spans="11:16" x14ac:dyDescent="0.25">
      <c r="K2519" s="105">
        <v>10744</v>
      </c>
      <c r="L2519" s="105" t="s">
        <v>2820</v>
      </c>
      <c r="M2519" s="105">
        <v>0</v>
      </c>
      <c r="N2519" s="105">
        <v>0</v>
      </c>
      <c r="O2519" s="105">
        <v>36</v>
      </c>
      <c r="P2519" s="105">
        <v>2</v>
      </c>
    </row>
    <row r="2520" spans="11:16" x14ac:dyDescent="0.25">
      <c r="K2520" s="105">
        <v>6312</v>
      </c>
      <c r="L2520" s="105" t="s">
        <v>2821</v>
      </c>
      <c r="M2520" s="105">
        <v>0</v>
      </c>
      <c r="N2520" s="105">
        <v>1.17</v>
      </c>
      <c r="O2520" s="105">
        <v>11774</v>
      </c>
      <c r="P2520" s="105">
        <v>2.99</v>
      </c>
    </row>
    <row r="2521" spans="11:16" x14ac:dyDescent="0.25">
      <c r="K2521" s="105">
        <v>2052601</v>
      </c>
      <c r="L2521" s="105" t="s">
        <v>2822</v>
      </c>
      <c r="M2521" s="105">
        <v>708</v>
      </c>
      <c r="N2521" s="105">
        <v>0</v>
      </c>
      <c r="O2521" s="105">
        <v>0</v>
      </c>
      <c r="P2521" s="105">
        <v>0.33</v>
      </c>
    </row>
    <row r="2522" spans="11:16" x14ac:dyDescent="0.25">
      <c r="K2522" s="105">
        <v>27435</v>
      </c>
      <c r="L2522" s="105" t="s">
        <v>2823</v>
      </c>
      <c r="M2522" s="105">
        <v>0</v>
      </c>
      <c r="N2522" s="105">
        <v>0</v>
      </c>
      <c r="O2522" s="105">
        <v>0</v>
      </c>
      <c r="P2522" s="105">
        <v>1</v>
      </c>
    </row>
    <row r="2523" spans="11:16" x14ac:dyDescent="0.25">
      <c r="K2523" s="105">
        <v>28303</v>
      </c>
      <c r="L2523" s="105" t="s">
        <v>2824</v>
      </c>
      <c r="M2523" s="105">
        <v>0</v>
      </c>
      <c r="N2523" s="105">
        <v>0</v>
      </c>
      <c r="O2523" s="105">
        <v>0</v>
      </c>
      <c r="P2523" s="105">
        <v>1.67</v>
      </c>
    </row>
    <row r="2524" spans="11:16" x14ac:dyDescent="0.25">
      <c r="K2524" s="105">
        <v>27446</v>
      </c>
      <c r="L2524" s="105" t="s">
        <v>1313</v>
      </c>
      <c r="M2524" s="105">
        <v>0</v>
      </c>
      <c r="N2524" s="105">
        <v>0</v>
      </c>
      <c r="O2524" s="105">
        <v>0</v>
      </c>
      <c r="P2524" s="105">
        <v>4</v>
      </c>
    </row>
    <row r="2525" spans="11:16" x14ac:dyDescent="0.25">
      <c r="K2525" s="105">
        <v>28204</v>
      </c>
      <c r="L2525" s="105" t="s">
        <v>2825</v>
      </c>
      <c r="M2525" s="105">
        <v>0</v>
      </c>
      <c r="N2525" s="105">
        <v>0</v>
      </c>
      <c r="O2525" s="105">
        <v>1084</v>
      </c>
      <c r="P2525" s="105">
        <v>7</v>
      </c>
    </row>
    <row r="2526" spans="11:16" x14ac:dyDescent="0.25">
      <c r="K2526" s="105">
        <v>28214</v>
      </c>
      <c r="L2526" s="105" t="s">
        <v>2826</v>
      </c>
      <c r="M2526" s="105">
        <v>0</v>
      </c>
      <c r="N2526" s="105">
        <v>0</v>
      </c>
      <c r="O2526" s="105">
        <v>1758</v>
      </c>
      <c r="P2526" s="105">
        <v>8</v>
      </c>
    </row>
    <row r="2527" spans="11:16" x14ac:dyDescent="0.25">
      <c r="K2527" s="105">
        <v>28224</v>
      </c>
      <c r="L2527" s="105" t="s">
        <v>2827</v>
      </c>
      <c r="M2527" s="105">
        <v>0</v>
      </c>
      <c r="N2527" s="105">
        <v>0</v>
      </c>
      <c r="O2527" s="105">
        <v>776</v>
      </c>
      <c r="P2527" s="105">
        <v>6</v>
      </c>
    </row>
    <row r="2528" spans="11:16" x14ac:dyDescent="0.25">
      <c r="K2528" s="105">
        <v>28234</v>
      </c>
      <c r="L2528" s="105" t="s">
        <v>2828</v>
      </c>
      <c r="M2528" s="105">
        <v>0</v>
      </c>
      <c r="N2528" s="105">
        <v>0</v>
      </c>
      <c r="O2528" s="105">
        <v>1456</v>
      </c>
      <c r="P2528" s="105">
        <v>14</v>
      </c>
    </row>
    <row r="2529" spans="11:16" x14ac:dyDescent="0.25">
      <c r="K2529" s="105">
        <v>51324</v>
      </c>
      <c r="L2529" s="105" t="s">
        <v>2829</v>
      </c>
      <c r="M2529" s="105">
        <v>0</v>
      </c>
      <c r="N2529" s="105">
        <v>0</v>
      </c>
      <c r="O2529" s="105">
        <v>3145</v>
      </c>
      <c r="P2529" s="105">
        <v>21.983332999999998</v>
      </c>
    </row>
    <row r="2530" spans="11:16" x14ac:dyDescent="0.25">
      <c r="K2530" s="105" t="s">
        <v>2830</v>
      </c>
      <c r="L2530" s="105" t="s">
        <v>2831</v>
      </c>
      <c r="M2530" s="105">
        <v>0</v>
      </c>
      <c r="N2530" s="105">
        <v>0</v>
      </c>
      <c r="O2530" s="105">
        <v>407</v>
      </c>
      <c r="P2530" s="105">
        <v>16</v>
      </c>
    </row>
    <row r="2531" spans="11:16" x14ac:dyDescent="0.25">
      <c r="K2531" s="105">
        <v>6912</v>
      </c>
      <c r="L2531" s="105" t="s">
        <v>2832</v>
      </c>
      <c r="M2531" s="105">
        <v>0</v>
      </c>
      <c r="N2531" s="105">
        <v>0</v>
      </c>
      <c r="O2531" s="105">
        <v>0</v>
      </c>
      <c r="P2531" s="105">
        <v>0</v>
      </c>
    </row>
    <row r="2532" spans="11:16" x14ac:dyDescent="0.25">
      <c r="K2532" s="105">
        <v>28304</v>
      </c>
      <c r="L2532" s="105" t="s">
        <v>2833</v>
      </c>
      <c r="M2532" s="105">
        <v>0</v>
      </c>
      <c r="N2532" s="105">
        <v>0.67</v>
      </c>
      <c r="O2532" s="105">
        <v>557</v>
      </c>
      <c r="P2532" s="105">
        <v>22.98</v>
      </c>
    </row>
    <row r="2533" spans="11:16" x14ac:dyDescent="0.25">
      <c r="K2533" s="105" t="s">
        <v>2834</v>
      </c>
      <c r="L2533" s="105" t="s">
        <v>2735</v>
      </c>
      <c r="M2533" s="105">
        <v>0</v>
      </c>
      <c r="N2533" s="105">
        <v>0</v>
      </c>
      <c r="O2533" s="105">
        <v>347</v>
      </c>
      <c r="P2533" s="105">
        <v>0</v>
      </c>
    </row>
    <row r="2534" spans="11:16" x14ac:dyDescent="0.25">
      <c r="K2534" s="105" t="s">
        <v>2835</v>
      </c>
      <c r="L2534" s="105" t="s">
        <v>2836</v>
      </c>
      <c r="M2534" s="105">
        <v>0</v>
      </c>
      <c r="N2534" s="105">
        <v>29.85</v>
      </c>
      <c r="O2534" s="105">
        <v>7561</v>
      </c>
      <c r="P2534" s="105">
        <v>21.316668</v>
      </c>
    </row>
    <row r="2535" spans="11:16" x14ac:dyDescent="0.25">
      <c r="K2535" s="105">
        <v>1011</v>
      </c>
      <c r="L2535" s="105" t="s">
        <v>2837</v>
      </c>
      <c r="M2535" s="105">
        <v>0</v>
      </c>
      <c r="N2535" s="105">
        <v>0</v>
      </c>
      <c r="O2535" s="105">
        <v>465</v>
      </c>
      <c r="P2535" s="105">
        <v>11</v>
      </c>
    </row>
    <row r="2536" spans="11:16" x14ac:dyDescent="0.25">
      <c r="K2536" s="105">
        <v>1013</v>
      </c>
      <c r="L2536" s="105" t="s">
        <v>2838</v>
      </c>
      <c r="M2536" s="105">
        <v>0</v>
      </c>
      <c r="N2536" s="105">
        <v>0</v>
      </c>
      <c r="O2536" s="105">
        <v>409</v>
      </c>
      <c r="P2536" s="105">
        <v>8.3000030000000002</v>
      </c>
    </row>
    <row r="2537" spans="11:16" x14ac:dyDescent="0.25">
      <c r="K2537" s="105">
        <v>24314</v>
      </c>
      <c r="L2537" s="105" t="s">
        <v>2839</v>
      </c>
      <c r="M2537" s="105">
        <v>0</v>
      </c>
      <c r="N2537" s="105">
        <v>1</v>
      </c>
      <c r="O2537" s="105">
        <v>2748</v>
      </c>
      <c r="P2537" s="105">
        <v>18.993333</v>
      </c>
    </row>
    <row r="2538" spans="11:16" x14ac:dyDescent="0.25">
      <c r="K2538" s="105" t="s">
        <v>2840</v>
      </c>
      <c r="L2538" s="105" t="s">
        <v>2841</v>
      </c>
      <c r="M2538" s="105">
        <v>0</v>
      </c>
      <c r="N2538" s="105">
        <v>0</v>
      </c>
      <c r="O2538" s="105">
        <v>151</v>
      </c>
      <c r="P2538" s="105">
        <v>0</v>
      </c>
    </row>
    <row r="2539" spans="11:16" x14ac:dyDescent="0.25">
      <c r="K2539" s="105" t="s">
        <v>2842</v>
      </c>
      <c r="L2539" s="105" t="s">
        <v>2843</v>
      </c>
      <c r="M2539" s="105">
        <v>7701</v>
      </c>
      <c r="N2539" s="105">
        <v>0</v>
      </c>
      <c r="O2539" s="105">
        <v>22</v>
      </c>
      <c r="P2539" s="105">
        <v>13.493333</v>
      </c>
    </row>
    <row r="2540" spans="11:16" x14ac:dyDescent="0.25">
      <c r="K2540" s="105" t="s">
        <v>2844</v>
      </c>
      <c r="L2540" s="105" t="s">
        <v>2251</v>
      </c>
      <c r="M2540" s="105">
        <v>0</v>
      </c>
      <c r="N2540" s="105">
        <v>0</v>
      </c>
      <c r="O2540" s="105">
        <v>3989</v>
      </c>
      <c r="P2540" s="105">
        <v>23</v>
      </c>
    </row>
    <row r="2541" spans="11:16" x14ac:dyDescent="0.25">
      <c r="K2541" s="105">
        <v>6315</v>
      </c>
      <c r="L2541" s="105" t="s">
        <v>2845</v>
      </c>
      <c r="M2541" s="105">
        <v>0</v>
      </c>
      <c r="N2541" s="105">
        <v>1.75</v>
      </c>
      <c r="O2541" s="105">
        <v>523</v>
      </c>
      <c r="P2541" s="105">
        <v>5</v>
      </c>
    </row>
    <row r="2542" spans="11:16" x14ac:dyDescent="0.25">
      <c r="K2542" s="105">
        <v>6338</v>
      </c>
      <c r="L2542" s="105" t="s">
        <v>2846</v>
      </c>
      <c r="M2542" s="105">
        <v>0</v>
      </c>
      <c r="N2542" s="105">
        <v>0</v>
      </c>
      <c r="O2542" s="105">
        <v>266</v>
      </c>
      <c r="P2542" s="105">
        <v>0</v>
      </c>
    </row>
    <row r="2543" spans="11:16" x14ac:dyDescent="0.25">
      <c r="K2543" s="105">
        <v>8509</v>
      </c>
      <c r="L2543" s="105" t="s">
        <v>2847</v>
      </c>
      <c r="M2543" s="105">
        <v>0</v>
      </c>
      <c r="N2543" s="105">
        <v>130.47</v>
      </c>
      <c r="O2543" s="105">
        <v>230</v>
      </c>
      <c r="P2543" s="105">
        <v>24.401665000000001</v>
      </c>
    </row>
    <row r="2544" spans="11:16" x14ac:dyDescent="0.25">
      <c r="K2544" s="105">
        <v>25322</v>
      </c>
      <c r="L2544" s="105" t="s">
        <v>2848</v>
      </c>
      <c r="M2544" s="105">
        <v>0</v>
      </c>
      <c r="N2544" s="105">
        <v>0</v>
      </c>
      <c r="O2544" s="105">
        <v>1132</v>
      </c>
      <c r="P2544" s="105">
        <v>4.62</v>
      </c>
    </row>
    <row r="2545" spans="11:16" x14ac:dyDescent="0.25">
      <c r="K2545" s="105">
        <v>25352</v>
      </c>
      <c r="L2545" s="105" t="s">
        <v>2849</v>
      </c>
      <c r="M2545" s="105">
        <v>0</v>
      </c>
      <c r="N2545" s="105">
        <v>0</v>
      </c>
      <c r="O2545" s="105">
        <v>1039</v>
      </c>
      <c r="P2545" s="105">
        <v>1.99</v>
      </c>
    </row>
    <row r="2546" spans="11:16" x14ac:dyDescent="0.25">
      <c r="K2546" s="105">
        <v>25362</v>
      </c>
      <c r="L2546" s="105" t="s">
        <v>2850</v>
      </c>
      <c r="M2546" s="105">
        <v>0</v>
      </c>
      <c r="N2546" s="105">
        <v>0</v>
      </c>
      <c r="O2546" s="105">
        <v>398</v>
      </c>
      <c r="P2546" s="105">
        <v>8.2449999999999992</v>
      </c>
    </row>
    <row r="2547" spans="11:16" x14ac:dyDescent="0.25">
      <c r="K2547" s="105" t="s">
        <v>2851</v>
      </c>
      <c r="L2547" s="105" t="s">
        <v>194</v>
      </c>
      <c r="M2547" s="105">
        <v>0</v>
      </c>
      <c r="N2547" s="105">
        <v>9.86</v>
      </c>
      <c r="O2547" s="105">
        <v>1165</v>
      </c>
      <c r="P2547" s="105">
        <v>7.99</v>
      </c>
    </row>
    <row r="2548" spans="11:16" x14ac:dyDescent="0.25">
      <c r="K2548" s="105">
        <v>6941</v>
      </c>
      <c r="L2548" s="105" t="s">
        <v>2852</v>
      </c>
      <c r="M2548" s="105">
        <v>0</v>
      </c>
      <c r="N2548" s="105">
        <v>3.33</v>
      </c>
      <c r="O2548" s="105">
        <v>227</v>
      </c>
      <c r="P2548" s="105">
        <v>13.813333</v>
      </c>
    </row>
    <row r="2549" spans="11:16" x14ac:dyDescent="0.25">
      <c r="K2549" s="105">
        <v>45126</v>
      </c>
      <c r="L2549" s="105" t="s">
        <v>2853</v>
      </c>
      <c r="M2549" s="105">
        <v>0</v>
      </c>
      <c r="N2549" s="105">
        <v>0</v>
      </c>
      <c r="O2549" s="105">
        <v>1299</v>
      </c>
      <c r="P2549" s="105">
        <v>56.989998</v>
      </c>
    </row>
    <row r="2550" spans="11:16" x14ac:dyDescent="0.25">
      <c r="K2550" s="105">
        <v>45136</v>
      </c>
      <c r="L2550" s="105" t="s">
        <v>2854</v>
      </c>
      <c r="M2550" s="105">
        <v>0</v>
      </c>
      <c r="N2550" s="105">
        <v>1.33</v>
      </c>
      <c r="O2550" s="105">
        <v>0</v>
      </c>
      <c r="P2550" s="105">
        <v>83.296665000000004</v>
      </c>
    </row>
    <row r="2551" spans="11:16" x14ac:dyDescent="0.25">
      <c r="K2551" s="105" t="s">
        <v>2855</v>
      </c>
      <c r="L2551" s="105" t="s">
        <v>2856</v>
      </c>
      <c r="M2551" s="105">
        <v>0</v>
      </c>
      <c r="N2551" s="105">
        <v>0</v>
      </c>
      <c r="O2551" s="105">
        <v>2385</v>
      </c>
      <c r="P2551" s="105">
        <v>2</v>
      </c>
    </row>
    <row r="2552" spans="11:16" x14ac:dyDescent="0.25">
      <c r="K2552" s="105">
        <v>51411</v>
      </c>
      <c r="L2552" s="105" t="s">
        <v>2857</v>
      </c>
      <c r="M2552" s="105">
        <v>0</v>
      </c>
      <c r="N2552" s="105">
        <v>0</v>
      </c>
      <c r="O2552" s="105">
        <v>1783</v>
      </c>
      <c r="P2552" s="105">
        <v>6.0833329999999997</v>
      </c>
    </row>
    <row r="2553" spans="11:16" x14ac:dyDescent="0.25">
      <c r="K2553" s="105" t="s">
        <v>2858</v>
      </c>
      <c r="L2553" s="105" t="s">
        <v>2859</v>
      </c>
      <c r="M2553" s="105">
        <v>5052</v>
      </c>
      <c r="N2553" s="105">
        <v>0</v>
      </c>
      <c r="O2553" s="105">
        <v>0</v>
      </c>
      <c r="P2553" s="105">
        <v>6.1466659999999997</v>
      </c>
    </row>
    <row r="2554" spans="11:16" x14ac:dyDescent="0.25">
      <c r="K2554" s="105">
        <v>45322</v>
      </c>
      <c r="L2554" s="105" t="s">
        <v>2860</v>
      </c>
      <c r="M2554" s="105">
        <v>0</v>
      </c>
      <c r="N2554" s="105">
        <v>4.67</v>
      </c>
      <c r="O2554" s="105">
        <v>1037</v>
      </c>
      <c r="P2554" s="105">
        <v>16.663333999999999</v>
      </c>
    </row>
    <row r="2555" spans="11:16" x14ac:dyDescent="0.25">
      <c r="K2555" s="105">
        <v>10782</v>
      </c>
      <c r="L2555" s="105" t="s">
        <v>2861</v>
      </c>
      <c r="M2555" s="105">
        <v>0</v>
      </c>
      <c r="N2555" s="105">
        <v>0</v>
      </c>
      <c r="O2555" s="105">
        <v>2866</v>
      </c>
      <c r="P2555" s="105">
        <v>8</v>
      </c>
    </row>
    <row r="2556" spans="11:16" x14ac:dyDescent="0.25">
      <c r="K2556" s="105">
        <v>10784</v>
      </c>
      <c r="L2556" s="105" t="s">
        <v>2862</v>
      </c>
      <c r="M2556" s="105">
        <v>0</v>
      </c>
      <c r="N2556" s="105">
        <v>0</v>
      </c>
      <c r="O2556" s="105">
        <v>21428</v>
      </c>
      <c r="P2556" s="105">
        <v>5.5</v>
      </c>
    </row>
    <row r="2557" spans="11:16" x14ac:dyDescent="0.25">
      <c r="K2557" s="105">
        <v>10785</v>
      </c>
      <c r="L2557" s="105" t="s">
        <v>2863</v>
      </c>
      <c r="M2557" s="105">
        <v>0</v>
      </c>
      <c r="N2557" s="105">
        <v>0</v>
      </c>
      <c r="O2557" s="105">
        <v>6239</v>
      </c>
      <c r="P2557" s="105">
        <v>0</v>
      </c>
    </row>
    <row r="2558" spans="11:16" x14ac:dyDescent="0.25">
      <c r="K2558" s="105">
        <v>24242</v>
      </c>
      <c r="L2558" s="105" t="s">
        <v>2864</v>
      </c>
      <c r="M2558" s="105">
        <v>0</v>
      </c>
      <c r="N2558" s="105">
        <v>0</v>
      </c>
      <c r="O2558" s="105">
        <v>13863</v>
      </c>
      <c r="P2558" s="105">
        <v>186.5</v>
      </c>
    </row>
    <row r="2559" spans="11:16" x14ac:dyDescent="0.25">
      <c r="K2559" s="105">
        <v>7050</v>
      </c>
      <c r="L2559" s="105" t="s">
        <v>2391</v>
      </c>
      <c r="M2559" s="105">
        <v>0</v>
      </c>
      <c r="N2559" s="105">
        <v>0.57999999999999996</v>
      </c>
      <c r="O2559" s="105">
        <v>386</v>
      </c>
      <c r="P2559" s="105">
        <v>1.4</v>
      </c>
    </row>
    <row r="2560" spans="11:16" x14ac:dyDescent="0.25">
      <c r="K2560" s="105">
        <v>6910</v>
      </c>
      <c r="L2560" s="105" t="s">
        <v>193</v>
      </c>
      <c r="M2560" s="105">
        <v>0</v>
      </c>
      <c r="N2560" s="105">
        <v>3.32</v>
      </c>
      <c r="O2560" s="105">
        <v>1275</v>
      </c>
      <c r="P2560" s="105">
        <v>14.656667000000001</v>
      </c>
    </row>
    <row r="2561" spans="11:16" x14ac:dyDescent="0.25">
      <c r="K2561" s="105">
        <v>51421</v>
      </c>
      <c r="L2561" s="105" t="s">
        <v>2865</v>
      </c>
      <c r="M2561" s="105">
        <v>0</v>
      </c>
      <c r="N2561" s="105">
        <v>0</v>
      </c>
      <c r="O2561" s="105">
        <v>0</v>
      </c>
      <c r="P2561" s="105">
        <v>12.926666000000001</v>
      </c>
    </row>
    <row r="2562" spans="11:16" x14ac:dyDescent="0.25">
      <c r="K2562" s="105">
        <v>51422</v>
      </c>
      <c r="L2562" s="105" t="s">
        <v>2866</v>
      </c>
      <c r="M2562" s="105">
        <v>0</v>
      </c>
      <c r="N2562" s="105">
        <v>0</v>
      </c>
      <c r="O2562" s="105">
        <v>1061</v>
      </c>
      <c r="P2562" s="105">
        <v>27.65</v>
      </c>
    </row>
    <row r="2563" spans="11:16" x14ac:dyDescent="0.25">
      <c r="K2563" s="105" t="s">
        <v>2867</v>
      </c>
      <c r="L2563" s="105" t="s">
        <v>2704</v>
      </c>
      <c r="M2563" s="105">
        <v>0</v>
      </c>
      <c r="N2563" s="105">
        <v>0</v>
      </c>
      <c r="O2563" s="105">
        <v>0</v>
      </c>
      <c r="P2563" s="105">
        <v>24.572998999999999</v>
      </c>
    </row>
    <row r="2564" spans="11:16" x14ac:dyDescent="0.25">
      <c r="K2564" s="105">
        <v>51012</v>
      </c>
      <c r="L2564" s="105" t="s">
        <v>2868</v>
      </c>
      <c r="M2564" s="105">
        <v>0</v>
      </c>
      <c r="N2564" s="105">
        <v>0</v>
      </c>
      <c r="O2564" s="105">
        <v>0</v>
      </c>
      <c r="P2564" s="105">
        <v>121</v>
      </c>
    </row>
    <row r="2565" spans="11:16" x14ac:dyDescent="0.25">
      <c r="K2565" s="105">
        <v>51512</v>
      </c>
      <c r="L2565" s="105" t="s">
        <v>2869</v>
      </c>
      <c r="M2565" s="105">
        <v>0</v>
      </c>
      <c r="N2565" s="105">
        <v>0</v>
      </c>
      <c r="O2565" s="105">
        <v>0</v>
      </c>
      <c r="P2565" s="105">
        <v>0</v>
      </c>
    </row>
    <row r="2566" spans="11:16" x14ac:dyDescent="0.25">
      <c r="K2566" s="105">
        <v>63219</v>
      </c>
      <c r="L2566" s="105" t="s">
        <v>2870</v>
      </c>
      <c r="M2566" s="105">
        <v>0</v>
      </c>
      <c r="N2566" s="105">
        <v>0</v>
      </c>
      <c r="O2566" s="105">
        <v>404</v>
      </c>
      <c r="P2566" s="105">
        <v>2</v>
      </c>
    </row>
    <row r="2567" spans="11:16" x14ac:dyDescent="0.25">
      <c r="K2567" s="105">
        <v>10783</v>
      </c>
      <c r="L2567" s="105" t="s">
        <v>2871</v>
      </c>
      <c r="M2567" s="105">
        <v>0</v>
      </c>
      <c r="N2567" s="105">
        <v>0</v>
      </c>
      <c r="O2567" s="105">
        <v>3794</v>
      </c>
      <c r="P2567" s="105">
        <v>79.5</v>
      </c>
    </row>
    <row r="2568" spans="11:16" x14ac:dyDescent="0.25">
      <c r="K2568" s="105">
        <v>6353</v>
      </c>
      <c r="L2568" s="105" t="s">
        <v>2872</v>
      </c>
      <c r="M2568" s="105">
        <v>0</v>
      </c>
      <c r="N2568" s="105">
        <v>25.21</v>
      </c>
      <c r="O2568" s="105">
        <v>8345</v>
      </c>
      <c r="P2568" s="105">
        <v>7</v>
      </c>
    </row>
    <row r="2569" spans="11:16" x14ac:dyDescent="0.25">
      <c r="K2569" s="105" t="s">
        <v>2873</v>
      </c>
      <c r="L2569" s="105" t="s">
        <v>2874</v>
      </c>
      <c r="M2569" s="105">
        <v>0</v>
      </c>
      <c r="N2569" s="105">
        <v>1</v>
      </c>
      <c r="O2569" s="105">
        <v>559</v>
      </c>
      <c r="P2569" s="105">
        <v>10</v>
      </c>
    </row>
    <row r="2570" spans="11:16" x14ac:dyDescent="0.25">
      <c r="K2570" s="105">
        <v>7015</v>
      </c>
      <c r="L2570" s="105" t="s">
        <v>2389</v>
      </c>
      <c r="M2570" s="105">
        <v>0</v>
      </c>
      <c r="N2570" s="105">
        <v>2.25</v>
      </c>
      <c r="O2570" s="105">
        <v>180</v>
      </c>
      <c r="P2570" s="105">
        <v>3.8000029999999998</v>
      </c>
    </row>
    <row r="2571" spans="11:16" x14ac:dyDescent="0.25">
      <c r="K2571" s="105">
        <v>6901</v>
      </c>
      <c r="L2571" s="105" t="s">
        <v>2875</v>
      </c>
      <c r="M2571" s="105">
        <v>0</v>
      </c>
      <c r="N2571" s="105">
        <v>5.34</v>
      </c>
      <c r="O2571" s="105">
        <v>1553</v>
      </c>
      <c r="P2571" s="105">
        <v>20.34</v>
      </c>
    </row>
    <row r="2572" spans="11:16" x14ac:dyDescent="0.25">
      <c r="K2572" s="105">
        <v>29166</v>
      </c>
      <c r="L2572" s="105" t="s">
        <v>2876</v>
      </c>
      <c r="M2572" s="105">
        <v>0</v>
      </c>
      <c r="N2572" s="105">
        <v>0.33333299999999999</v>
      </c>
      <c r="O2572" s="105">
        <v>464</v>
      </c>
      <c r="P2572" s="105">
        <v>34.35</v>
      </c>
    </row>
    <row r="2573" spans="11:16" x14ac:dyDescent="0.25">
      <c r="K2573" s="105">
        <v>27416</v>
      </c>
      <c r="L2573" s="105" t="s">
        <v>2877</v>
      </c>
      <c r="M2573" s="105">
        <v>0</v>
      </c>
      <c r="N2573" s="105">
        <v>0</v>
      </c>
      <c r="O2573" s="105">
        <v>0</v>
      </c>
      <c r="P2573" s="105">
        <v>2</v>
      </c>
    </row>
    <row r="2574" spans="11:16" x14ac:dyDescent="0.25">
      <c r="K2574" s="105">
        <v>27436</v>
      </c>
      <c r="L2574" s="105" t="s">
        <v>2878</v>
      </c>
      <c r="M2574" s="105">
        <v>0</v>
      </c>
      <c r="N2574" s="105">
        <v>0</v>
      </c>
      <c r="O2574" s="105">
        <v>0</v>
      </c>
      <c r="P2574" s="105">
        <v>31.75</v>
      </c>
    </row>
    <row r="2575" spans="11:16" x14ac:dyDescent="0.25">
      <c r="K2575" s="105">
        <v>10752</v>
      </c>
      <c r="L2575" s="105" t="s">
        <v>2879</v>
      </c>
      <c r="M2575" s="105">
        <v>0</v>
      </c>
      <c r="N2575" s="105">
        <v>0</v>
      </c>
      <c r="O2575" s="105">
        <v>0</v>
      </c>
      <c r="P2575" s="105">
        <v>1</v>
      </c>
    </row>
    <row r="2576" spans="11:16" x14ac:dyDescent="0.25">
      <c r="K2576" s="105" t="s">
        <v>2880</v>
      </c>
      <c r="L2576" s="105" t="s">
        <v>2881</v>
      </c>
      <c r="M2576" s="105">
        <v>0</v>
      </c>
      <c r="N2576" s="105">
        <v>1</v>
      </c>
      <c r="O2576" s="105">
        <v>24598</v>
      </c>
      <c r="P2576" s="105">
        <v>11</v>
      </c>
    </row>
    <row r="2577" spans="11:16" x14ac:dyDescent="0.25">
      <c r="K2577" s="105">
        <v>24234</v>
      </c>
      <c r="L2577" s="105" t="s">
        <v>2882</v>
      </c>
      <c r="M2577" s="105">
        <v>0</v>
      </c>
      <c r="N2577" s="105">
        <v>8</v>
      </c>
      <c r="O2577" s="105">
        <v>1410</v>
      </c>
      <c r="P2577" s="105">
        <v>4</v>
      </c>
    </row>
    <row r="2578" spans="11:16" x14ac:dyDescent="0.25">
      <c r="K2578" s="105">
        <v>24244</v>
      </c>
      <c r="L2578" s="105" t="s">
        <v>2883</v>
      </c>
      <c r="M2578" s="105">
        <v>0</v>
      </c>
      <c r="N2578" s="105">
        <v>4</v>
      </c>
      <c r="O2578" s="105">
        <v>1721</v>
      </c>
      <c r="P2578" s="105">
        <v>3</v>
      </c>
    </row>
    <row r="2579" spans="11:16" x14ac:dyDescent="0.25">
      <c r="K2579" s="105">
        <v>57324</v>
      </c>
      <c r="L2579" s="105" t="s">
        <v>2884</v>
      </c>
      <c r="M2579" s="105">
        <v>0</v>
      </c>
      <c r="N2579" s="105">
        <v>0</v>
      </c>
      <c r="O2579" s="105">
        <v>8353</v>
      </c>
      <c r="P2579" s="105">
        <v>3.6633330000000002</v>
      </c>
    </row>
    <row r="2580" spans="11:16" x14ac:dyDescent="0.25">
      <c r="K2580" s="105">
        <v>27406</v>
      </c>
      <c r="L2580" s="105" t="s">
        <v>2885</v>
      </c>
      <c r="M2580" s="105">
        <v>0</v>
      </c>
      <c r="N2580" s="105">
        <v>0</v>
      </c>
      <c r="O2580" s="105">
        <v>0</v>
      </c>
      <c r="P2580" s="105">
        <v>1</v>
      </c>
    </row>
    <row r="2581" spans="11:16" x14ac:dyDescent="0.25">
      <c r="K2581" s="105">
        <v>29272</v>
      </c>
      <c r="L2581" s="105" t="s">
        <v>2886</v>
      </c>
      <c r="M2581" s="105">
        <v>0</v>
      </c>
      <c r="N2581" s="105">
        <v>0</v>
      </c>
      <c r="O2581" s="105">
        <v>6980</v>
      </c>
      <c r="P2581" s="105">
        <v>18</v>
      </c>
    </row>
    <row r="2582" spans="11:16" x14ac:dyDescent="0.25">
      <c r="K2582" s="105">
        <v>24106</v>
      </c>
      <c r="L2582" s="105" t="s">
        <v>2887</v>
      </c>
      <c r="M2582" s="105">
        <v>0</v>
      </c>
      <c r="N2582" s="105">
        <v>2</v>
      </c>
      <c r="O2582" s="105">
        <v>1184</v>
      </c>
      <c r="P2582" s="105">
        <v>52.97</v>
      </c>
    </row>
    <row r="2583" spans="11:16" x14ac:dyDescent="0.25">
      <c r="K2583" s="105">
        <v>5066</v>
      </c>
      <c r="L2583" s="105" t="s">
        <v>2794</v>
      </c>
      <c r="M2583" s="105">
        <v>0</v>
      </c>
      <c r="N2583" s="105">
        <v>0.25</v>
      </c>
      <c r="O2583" s="105">
        <v>83</v>
      </c>
      <c r="P2583" s="105">
        <v>9</v>
      </c>
    </row>
    <row r="2584" spans="11:16" x14ac:dyDescent="0.25">
      <c r="K2584" s="105">
        <v>28176</v>
      </c>
      <c r="L2584" s="105" t="s">
        <v>2888</v>
      </c>
      <c r="M2584" s="105">
        <v>0</v>
      </c>
      <c r="N2584" s="105">
        <v>1.33</v>
      </c>
      <c r="O2584" s="105">
        <v>3975</v>
      </c>
      <c r="P2584" s="105">
        <v>22.669998</v>
      </c>
    </row>
    <row r="2585" spans="11:16" x14ac:dyDescent="0.25">
      <c r="K2585" s="105">
        <v>10742</v>
      </c>
      <c r="L2585" s="105" t="s">
        <v>2747</v>
      </c>
      <c r="M2585" s="105">
        <v>0</v>
      </c>
      <c r="N2585" s="105">
        <v>0</v>
      </c>
      <c r="O2585" s="105">
        <v>0</v>
      </c>
      <c r="P2585" s="105">
        <v>6.88</v>
      </c>
    </row>
    <row r="2586" spans="11:16" x14ac:dyDescent="0.25">
      <c r="K2586" s="105" t="s">
        <v>2889</v>
      </c>
      <c r="L2586" s="105" t="s">
        <v>2819</v>
      </c>
      <c r="M2586" s="105">
        <v>0</v>
      </c>
      <c r="N2586" s="105">
        <v>0</v>
      </c>
      <c r="O2586" s="105">
        <v>249</v>
      </c>
      <c r="P2586" s="105">
        <v>1</v>
      </c>
    </row>
    <row r="2587" spans="11:16" x14ac:dyDescent="0.25">
      <c r="K2587" s="105" t="s">
        <v>2890</v>
      </c>
      <c r="L2587" s="105" t="s">
        <v>2820</v>
      </c>
      <c r="M2587" s="105">
        <v>0</v>
      </c>
      <c r="N2587" s="105">
        <v>0</v>
      </c>
      <c r="O2587" s="105">
        <v>2245</v>
      </c>
      <c r="P2587" s="105">
        <v>0</v>
      </c>
    </row>
    <row r="2588" spans="11:16" x14ac:dyDescent="0.25">
      <c r="K2588" s="105">
        <v>52712</v>
      </c>
      <c r="L2588" s="105" t="s">
        <v>2891</v>
      </c>
      <c r="M2588" s="105">
        <v>0</v>
      </c>
      <c r="N2588" s="105">
        <v>0</v>
      </c>
      <c r="O2588" s="105">
        <v>0</v>
      </c>
      <c r="P2588" s="105">
        <v>6.83</v>
      </c>
    </row>
    <row r="2589" spans="11:16" x14ac:dyDescent="0.25">
      <c r="K2589" s="105">
        <v>5046</v>
      </c>
      <c r="L2589" s="105" t="s">
        <v>2892</v>
      </c>
      <c r="M2589" s="105">
        <v>0</v>
      </c>
      <c r="N2589" s="105">
        <v>176</v>
      </c>
      <c r="O2589" s="105">
        <v>694</v>
      </c>
      <c r="P2589" s="105">
        <v>0</v>
      </c>
    </row>
    <row r="2590" spans="11:16" x14ac:dyDescent="0.25">
      <c r="K2590" s="105">
        <v>52100</v>
      </c>
      <c r="L2590" s="105" t="s">
        <v>2893</v>
      </c>
      <c r="M2590" s="105">
        <v>0</v>
      </c>
      <c r="N2590" s="105">
        <v>0</v>
      </c>
      <c r="O2590" s="105">
        <v>503</v>
      </c>
      <c r="P2590" s="105">
        <v>5.5</v>
      </c>
    </row>
    <row r="2591" spans="11:16" x14ac:dyDescent="0.25">
      <c r="K2591" s="105">
        <v>27426</v>
      </c>
      <c r="L2591" s="105" t="s">
        <v>2894</v>
      </c>
      <c r="M2591" s="105">
        <v>0</v>
      </c>
      <c r="N2591" s="105">
        <v>0</v>
      </c>
      <c r="O2591" s="105">
        <v>0</v>
      </c>
      <c r="P2591" s="105">
        <v>5</v>
      </c>
    </row>
    <row r="2592" spans="11:16" x14ac:dyDescent="0.25">
      <c r="K2592" s="105" t="s">
        <v>2895</v>
      </c>
      <c r="L2592" s="105" t="s">
        <v>2896</v>
      </c>
      <c r="M2592" s="105">
        <v>0</v>
      </c>
      <c r="N2592" s="105">
        <v>3</v>
      </c>
      <c r="O2592" s="105">
        <v>627</v>
      </c>
      <c r="P2592" s="105">
        <v>23</v>
      </c>
    </row>
    <row r="2593" spans="11:16" x14ac:dyDescent="0.25">
      <c r="K2593" s="105">
        <v>10772</v>
      </c>
      <c r="L2593" s="105" t="s">
        <v>2897</v>
      </c>
      <c r="M2593" s="105">
        <v>0</v>
      </c>
      <c r="N2593" s="105">
        <v>0</v>
      </c>
      <c r="O2593" s="105">
        <v>3329</v>
      </c>
      <c r="P2593" s="105">
        <v>5.34</v>
      </c>
    </row>
    <row r="2594" spans="11:16" x14ac:dyDescent="0.25">
      <c r="K2594" s="105">
        <v>10774</v>
      </c>
      <c r="L2594" s="105" t="s">
        <v>2898</v>
      </c>
      <c r="M2594" s="105">
        <v>0</v>
      </c>
      <c r="N2594" s="105">
        <v>0</v>
      </c>
      <c r="O2594" s="105">
        <v>10015</v>
      </c>
      <c r="P2594" s="105">
        <v>13</v>
      </c>
    </row>
    <row r="2595" spans="11:16" x14ac:dyDescent="0.25">
      <c r="K2595" s="105">
        <v>10775</v>
      </c>
      <c r="L2595" s="105" t="s">
        <v>2899</v>
      </c>
      <c r="M2595" s="105">
        <v>0</v>
      </c>
      <c r="N2595" s="105">
        <v>0</v>
      </c>
      <c r="O2595" s="105">
        <v>29</v>
      </c>
      <c r="P2595" s="105">
        <v>1</v>
      </c>
    </row>
    <row r="2596" spans="11:16" x14ac:dyDescent="0.25">
      <c r="K2596" s="105">
        <v>6311</v>
      </c>
      <c r="L2596" s="105" t="s">
        <v>2845</v>
      </c>
      <c r="M2596" s="105">
        <v>0</v>
      </c>
      <c r="N2596" s="105">
        <v>24.55</v>
      </c>
      <c r="O2596" s="105">
        <v>43425</v>
      </c>
      <c r="P2596" s="105">
        <v>17.996666999999999</v>
      </c>
    </row>
    <row r="2597" spans="11:16" x14ac:dyDescent="0.25">
      <c r="K2597" s="105">
        <v>29126</v>
      </c>
      <c r="L2597" s="105" t="s">
        <v>2900</v>
      </c>
      <c r="M2597" s="105">
        <v>0</v>
      </c>
      <c r="N2597" s="105">
        <v>1.666666</v>
      </c>
      <c r="O2597" s="105">
        <v>4440</v>
      </c>
      <c r="P2597" s="105">
        <v>24.010334</v>
      </c>
    </row>
    <row r="2598" spans="11:16" x14ac:dyDescent="0.25">
      <c r="K2598" s="105">
        <v>50006</v>
      </c>
      <c r="L2598" s="105" t="s">
        <v>2901</v>
      </c>
      <c r="M2598" s="105">
        <v>0</v>
      </c>
      <c r="N2598" s="105">
        <v>0</v>
      </c>
      <c r="O2598" s="105">
        <v>42</v>
      </c>
      <c r="P2598" s="105">
        <v>2.7</v>
      </c>
    </row>
    <row r="2599" spans="11:16" x14ac:dyDescent="0.25">
      <c r="K2599" s="105">
        <v>25158</v>
      </c>
      <c r="L2599" s="105" t="s">
        <v>2902</v>
      </c>
      <c r="M2599" s="105">
        <v>0</v>
      </c>
      <c r="N2599" s="105">
        <v>0</v>
      </c>
      <c r="O2599" s="105">
        <v>0</v>
      </c>
      <c r="P2599" s="105">
        <v>7</v>
      </c>
    </row>
    <row r="2600" spans="11:16" x14ac:dyDescent="0.25">
      <c r="K2600" s="105">
        <v>29146</v>
      </c>
      <c r="L2600" s="105" t="s">
        <v>2903</v>
      </c>
      <c r="M2600" s="105">
        <v>0</v>
      </c>
      <c r="N2600" s="105">
        <v>0.67</v>
      </c>
      <c r="O2600" s="105">
        <v>4654</v>
      </c>
      <c r="P2600" s="105">
        <v>16.306706999999999</v>
      </c>
    </row>
    <row r="2601" spans="11:16" x14ac:dyDescent="0.25">
      <c r="K2601" s="105">
        <v>25302</v>
      </c>
      <c r="L2601" s="105" t="s">
        <v>2904</v>
      </c>
      <c r="M2601" s="105">
        <v>0</v>
      </c>
      <c r="N2601" s="105">
        <v>0</v>
      </c>
      <c r="O2601" s="105">
        <v>1163</v>
      </c>
      <c r="P2601" s="105">
        <v>8.74</v>
      </c>
    </row>
    <row r="2602" spans="11:16" x14ac:dyDescent="0.25">
      <c r="K2602" s="105">
        <v>57321</v>
      </c>
      <c r="L2602" s="105" t="s">
        <v>2905</v>
      </c>
      <c r="M2602" s="105">
        <v>0</v>
      </c>
      <c r="N2602" s="105">
        <v>0</v>
      </c>
      <c r="O2602" s="105">
        <v>958</v>
      </c>
      <c r="P2602" s="105">
        <v>25.733332999999998</v>
      </c>
    </row>
    <row r="2603" spans="11:16" x14ac:dyDescent="0.25">
      <c r="K2603" s="105">
        <v>58312</v>
      </c>
      <c r="L2603" s="105" t="s">
        <v>2906</v>
      </c>
      <c r="M2603" s="105">
        <v>0</v>
      </c>
      <c r="N2603" s="105">
        <v>0</v>
      </c>
      <c r="O2603" s="105">
        <v>0</v>
      </c>
      <c r="P2603" s="105">
        <v>18.625</v>
      </c>
    </row>
    <row r="2604" spans="11:16" x14ac:dyDescent="0.25">
      <c r="K2604" s="105">
        <v>58323</v>
      </c>
      <c r="L2604" s="105" t="s">
        <v>2907</v>
      </c>
      <c r="M2604" s="105">
        <v>0</v>
      </c>
      <c r="N2604" s="105">
        <v>0</v>
      </c>
      <c r="O2604" s="105">
        <v>1070</v>
      </c>
      <c r="P2604" s="105">
        <v>40.4</v>
      </c>
    </row>
    <row r="2605" spans="11:16" x14ac:dyDescent="0.25">
      <c r="K2605" s="105" t="s">
        <v>2908</v>
      </c>
      <c r="L2605" s="105" t="s">
        <v>2909</v>
      </c>
      <c r="M2605" s="105">
        <v>0</v>
      </c>
      <c r="N2605" s="105">
        <v>0</v>
      </c>
      <c r="O2605" s="105">
        <v>0</v>
      </c>
      <c r="P2605" s="105">
        <v>16.5</v>
      </c>
    </row>
    <row r="2606" spans="11:16" x14ac:dyDescent="0.25">
      <c r="K2606" s="105" t="s">
        <v>2910</v>
      </c>
      <c r="L2606" s="105" t="s">
        <v>2911</v>
      </c>
      <c r="M2606" s="105">
        <v>11552</v>
      </c>
      <c r="N2606" s="105">
        <v>0</v>
      </c>
      <c r="O2606" s="105">
        <v>161</v>
      </c>
      <c r="P2606" s="105">
        <v>39.26</v>
      </c>
    </row>
    <row r="2607" spans="11:16" x14ac:dyDescent="0.25">
      <c r="K2607" s="105" t="s">
        <v>2912</v>
      </c>
      <c r="L2607" s="105" t="s">
        <v>160</v>
      </c>
      <c r="M2607" s="105">
        <v>651</v>
      </c>
      <c r="N2607" s="105">
        <v>0</v>
      </c>
      <c r="O2607" s="105">
        <v>0</v>
      </c>
      <c r="P2607" s="105">
        <v>23.02</v>
      </c>
    </row>
    <row r="2608" spans="11:16" x14ac:dyDescent="0.25">
      <c r="K2608" s="105">
        <v>51412</v>
      </c>
      <c r="L2608" s="105" t="s">
        <v>2913</v>
      </c>
      <c r="M2608" s="105">
        <v>0</v>
      </c>
      <c r="N2608" s="105">
        <v>0</v>
      </c>
      <c r="O2608" s="105">
        <v>503</v>
      </c>
      <c r="P2608" s="105">
        <v>4.9133329999999997</v>
      </c>
    </row>
    <row r="2609" spans="11:16" x14ac:dyDescent="0.25">
      <c r="K2609" s="105" t="s">
        <v>2914</v>
      </c>
      <c r="L2609" s="105" t="s">
        <v>2702</v>
      </c>
      <c r="M2609" s="105">
        <v>0</v>
      </c>
      <c r="N2609" s="105">
        <v>0</v>
      </c>
      <c r="O2609" s="105">
        <v>0</v>
      </c>
      <c r="P2609" s="105">
        <v>9.83</v>
      </c>
    </row>
    <row r="2610" spans="11:16" x14ac:dyDescent="0.25">
      <c r="K2610" s="105">
        <v>52411</v>
      </c>
      <c r="L2610" s="105" t="s">
        <v>2915</v>
      </c>
      <c r="M2610" s="105">
        <v>0</v>
      </c>
      <c r="N2610" s="105">
        <v>0</v>
      </c>
      <c r="O2610" s="105">
        <v>0</v>
      </c>
      <c r="P2610" s="105">
        <v>6.16</v>
      </c>
    </row>
    <row r="2611" spans="11:16" x14ac:dyDescent="0.25">
      <c r="K2611" s="105">
        <v>25332</v>
      </c>
      <c r="L2611" s="105" t="s">
        <v>2916</v>
      </c>
      <c r="M2611" s="105">
        <v>0</v>
      </c>
      <c r="N2611" s="105">
        <v>0</v>
      </c>
      <c r="O2611" s="105">
        <v>881</v>
      </c>
      <c r="P2611" s="105">
        <v>7.625</v>
      </c>
    </row>
    <row r="2612" spans="11:16" x14ac:dyDescent="0.25">
      <c r="K2612" s="105">
        <v>45332</v>
      </c>
      <c r="L2612" s="105" t="s">
        <v>2917</v>
      </c>
      <c r="M2612" s="105">
        <v>0</v>
      </c>
      <c r="N2612" s="105">
        <v>0</v>
      </c>
      <c r="O2612" s="105">
        <v>1655</v>
      </c>
      <c r="P2612" s="105">
        <v>10.343332999999999</v>
      </c>
    </row>
    <row r="2613" spans="11:16" x14ac:dyDescent="0.25">
      <c r="K2613" s="105">
        <v>45342</v>
      </c>
      <c r="L2613" s="105" t="s">
        <v>2918</v>
      </c>
      <c r="M2613" s="105">
        <v>0</v>
      </c>
      <c r="N2613" s="105">
        <v>2.3333330000000001</v>
      </c>
      <c r="O2613" s="105">
        <v>1786</v>
      </c>
      <c r="P2613" s="105">
        <v>15.653332000000001</v>
      </c>
    </row>
    <row r="2614" spans="11:16" x14ac:dyDescent="0.25">
      <c r="K2614" s="105">
        <v>24344</v>
      </c>
      <c r="L2614" s="105" t="s">
        <v>2919</v>
      </c>
      <c r="M2614" s="105">
        <v>0</v>
      </c>
      <c r="N2614" s="105">
        <v>3.67</v>
      </c>
      <c r="O2614" s="105">
        <v>5701</v>
      </c>
      <c r="P2614" s="105">
        <v>27.993331999999999</v>
      </c>
    </row>
    <row r="2615" spans="11:16" x14ac:dyDescent="0.25">
      <c r="K2615" s="105">
        <v>43126</v>
      </c>
      <c r="L2615" s="105" t="s">
        <v>225</v>
      </c>
      <c r="M2615" s="105">
        <v>0</v>
      </c>
      <c r="N2615" s="105">
        <v>0</v>
      </c>
      <c r="O2615" s="105">
        <v>38</v>
      </c>
      <c r="P2615" s="105">
        <v>21.330000999999999</v>
      </c>
    </row>
    <row r="2616" spans="11:16" x14ac:dyDescent="0.25">
      <c r="K2616" s="105">
        <v>43146</v>
      </c>
      <c r="L2616" s="105" t="s">
        <v>241</v>
      </c>
      <c r="M2616" s="105">
        <v>0</v>
      </c>
      <c r="N2616" s="105">
        <v>0</v>
      </c>
      <c r="O2616" s="105">
        <v>20</v>
      </c>
      <c r="P2616" s="105">
        <v>12.000000999999999</v>
      </c>
    </row>
    <row r="2617" spans="11:16" x14ac:dyDescent="0.25">
      <c r="K2617" s="105">
        <v>29116</v>
      </c>
      <c r="L2617" s="105" t="s">
        <v>2920</v>
      </c>
      <c r="M2617" s="105">
        <v>0</v>
      </c>
      <c r="N2617" s="105">
        <v>0.67</v>
      </c>
      <c r="O2617" s="105">
        <v>2975</v>
      </c>
      <c r="P2617" s="105">
        <v>24.653333</v>
      </c>
    </row>
    <row r="2618" spans="11:16" x14ac:dyDescent="0.25">
      <c r="K2618" s="105">
        <v>43136</v>
      </c>
      <c r="L2618" s="105" t="s">
        <v>2776</v>
      </c>
      <c r="M2618" s="105">
        <v>0</v>
      </c>
      <c r="N2618" s="105">
        <v>0</v>
      </c>
      <c r="O2618" s="105">
        <v>464</v>
      </c>
      <c r="P2618" s="105">
        <v>30.863333999999998</v>
      </c>
    </row>
    <row r="2619" spans="11:16" x14ac:dyDescent="0.25">
      <c r="K2619" s="105">
        <v>29262</v>
      </c>
      <c r="L2619" s="105" t="s">
        <v>2921</v>
      </c>
      <c r="M2619" s="105">
        <v>0</v>
      </c>
      <c r="N2619" s="105">
        <v>0</v>
      </c>
      <c r="O2619" s="105">
        <v>8214</v>
      </c>
      <c r="P2619" s="105">
        <v>90.82</v>
      </c>
    </row>
    <row r="2620" spans="11:16" x14ac:dyDescent="0.25">
      <c r="K2620" s="105" t="s">
        <v>2922</v>
      </c>
      <c r="L2620" s="105" t="s">
        <v>2923</v>
      </c>
      <c r="M2620" s="105">
        <v>0</v>
      </c>
      <c r="N2620" s="105">
        <v>0</v>
      </c>
      <c r="O2620" s="105">
        <v>1380</v>
      </c>
      <c r="P2620" s="105">
        <v>6.5166659999999998</v>
      </c>
    </row>
    <row r="2621" spans="11:16" x14ac:dyDescent="0.25">
      <c r="K2621" s="105" t="s">
        <v>2924</v>
      </c>
      <c r="L2621" s="105" t="s">
        <v>2925</v>
      </c>
      <c r="M2621" s="105">
        <v>0</v>
      </c>
      <c r="N2621" s="105">
        <v>3</v>
      </c>
      <c r="O2621" s="105">
        <v>1411</v>
      </c>
      <c r="P2621" s="105">
        <v>53.5</v>
      </c>
    </row>
    <row r="2622" spans="11:16" x14ac:dyDescent="0.25">
      <c r="K2622" s="105">
        <v>29106</v>
      </c>
      <c r="L2622" s="105" t="s">
        <v>2926</v>
      </c>
      <c r="M2622" s="105">
        <v>0</v>
      </c>
      <c r="N2622" s="105">
        <v>1</v>
      </c>
      <c r="O2622" s="105">
        <v>0</v>
      </c>
      <c r="P2622" s="105">
        <v>29.996666000000001</v>
      </c>
    </row>
    <row r="2623" spans="11:16" x14ac:dyDescent="0.25">
      <c r="K2623" s="105">
        <v>10781</v>
      </c>
      <c r="L2623" s="105" t="s">
        <v>2927</v>
      </c>
      <c r="M2623" s="105">
        <v>0</v>
      </c>
      <c r="N2623" s="105">
        <v>0</v>
      </c>
      <c r="O2623" s="105">
        <v>2622</v>
      </c>
      <c r="P2623" s="105">
        <v>12</v>
      </c>
    </row>
    <row r="2624" spans="11:16" x14ac:dyDescent="0.25">
      <c r="K2624" s="105">
        <v>10773</v>
      </c>
      <c r="L2624" s="105" t="s">
        <v>2928</v>
      </c>
      <c r="M2624" s="105">
        <v>0</v>
      </c>
      <c r="N2624" s="105">
        <v>0</v>
      </c>
      <c r="O2624" s="105">
        <v>5142</v>
      </c>
      <c r="P2624" s="105">
        <v>7.33</v>
      </c>
    </row>
    <row r="2625" spans="11:16" x14ac:dyDescent="0.25">
      <c r="K2625" s="105">
        <v>24166</v>
      </c>
      <c r="L2625" s="105" t="s">
        <v>2929</v>
      </c>
      <c r="M2625" s="105">
        <v>0</v>
      </c>
      <c r="N2625" s="105">
        <v>0.33</v>
      </c>
      <c r="O2625" s="105">
        <v>938</v>
      </c>
      <c r="P2625" s="105">
        <v>119.16666600000001</v>
      </c>
    </row>
    <row r="2626" spans="11:16" x14ac:dyDescent="0.25">
      <c r="K2626" s="105">
        <v>24262</v>
      </c>
      <c r="L2626" s="105" t="s">
        <v>2930</v>
      </c>
      <c r="M2626" s="105">
        <v>0</v>
      </c>
      <c r="N2626" s="105">
        <v>0</v>
      </c>
      <c r="O2626" s="105">
        <v>3403</v>
      </c>
      <c r="P2626" s="105">
        <v>47</v>
      </c>
    </row>
    <row r="2627" spans="11:16" x14ac:dyDescent="0.25">
      <c r="K2627" s="105">
        <v>81065</v>
      </c>
      <c r="L2627" s="105" t="s">
        <v>2931</v>
      </c>
      <c r="M2627" s="105">
        <v>0</v>
      </c>
      <c r="N2627" s="105">
        <v>4</v>
      </c>
      <c r="O2627" s="105">
        <v>426</v>
      </c>
      <c r="P2627" s="105">
        <v>0</v>
      </c>
    </row>
    <row r="2628" spans="11:16" x14ac:dyDescent="0.25">
      <c r="K2628" s="105">
        <v>7069</v>
      </c>
      <c r="L2628" s="105" t="s">
        <v>2932</v>
      </c>
      <c r="M2628" s="105">
        <v>0</v>
      </c>
      <c r="N2628" s="105">
        <v>21.8</v>
      </c>
      <c r="O2628" s="105">
        <v>505</v>
      </c>
      <c r="P2628" s="105">
        <v>4.04</v>
      </c>
    </row>
    <row r="2629" spans="11:16" x14ac:dyDescent="0.25">
      <c r="K2629" s="105" t="s">
        <v>2933</v>
      </c>
      <c r="L2629" s="105" t="s">
        <v>2934</v>
      </c>
      <c r="M2629" s="105">
        <v>0</v>
      </c>
      <c r="N2629" s="105">
        <v>0</v>
      </c>
      <c r="O2629" s="105">
        <v>6</v>
      </c>
      <c r="P2629" s="105">
        <v>21.75</v>
      </c>
    </row>
    <row r="2630" spans="11:16" x14ac:dyDescent="0.25">
      <c r="K2630" s="105">
        <v>57322</v>
      </c>
      <c r="L2630" s="105" t="s">
        <v>2935</v>
      </c>
      <c r="M2630" s="105">
        <v>0</v>
      </c>
      <c r="N2630" s="105">
        <v>0</v>
      </c>
      <c r="O2630" s="105">
        <v>9753</v>
      </c>
      <c r="P2630" s="105">
        <v>14.84</v>
      </c>
    </row>
    <row r="2631" spans="11:16" x14ac:dyDescent="0.25">
      <c r="K2631" s="105" t="s">
        <v>2936</v>
      </c>
      <c r="L2631" s="105" t="s">
        <v>2937</v>
      </c>
      <c r="M2631" s="105">
        <v>0</v>
      </c>
      <c r="N2631" s="105">
        <v>0</v>
      </c>
      <c r="O2631" s="105">
        <v>127</v>
      </c>
      <c r="P2631" s="105">
        <v>14.323333999999999</v>
      </c>
    </row>
    <row r="2632" spans="11:16" x14ac:dyDescent="0.25">
      <c r="K2632" s="105">
        <v>29136</v>
      </c>
      <c r="L2632" s="105" t="s">
        <v>2938</v>
      </c>
      <c r="M2632" s="105">
        <v>0</v>
      </c>
      <c r="N2632" s="105">
        <v>0</v>
      </c>
      <c r="O2632" s="105">
        <v>1796</v>
      </c>
      <c r="P2632" s="105">
        <v>26.949998999999998</v>
      </c>
    </row>
    <row r="2633" spans="11:16" x14ac:dyDescent="0.25">
      <c r="K2633" s="105">
        <v>28166</v>
      </c>
      <c r="L2633" s="105" t="s">
        <v>2939</v>
      </c>
      <c r="M2633" s="105">
        <v>0</v>
      </c>
      <c r="N2633" s="105">
        <v>0.67</v>
      </c>
      <c r="O2633" s="105">
        <v>2932</v>
      </c>
      <c r="P2633" s="105">
        <v>62.989998999999997</v>
      </c>
    </row>
    <row r="2634" spans="11:16" x14ac:dyDescent="0.25">
      <c r="K2634" s="105">
        <v>28156</v>
      </c>
      <c r="L2634" s="105" t="s">
        <v>2940</v>
      </c>
      <c r="M2634" s="105">
        <v>0</v>
      </c>
      <c r="N2634" s="105">
        <v>3</v>
      </c>
      <c r="O2634" s="105">
        <v>10266</v>
      </c>
      <c r="P2634" s="105">
        <v>115.127332</v>
      </c>
    </row>
    <row r="2635" spans="11:16" x14ac:dyDescent="0.25">
      <c r="K2635" s="105">
        <v>45146</v>
      </c>
      <c r="L2635" s="105" t="s">
        <v>2941</v>
      </c>
      <c r="M2635" s="105">
        <v>0</v>
      </c>
      <c r="N2635" s="105">
        <v>0</v>
      </c>
      <c r="O2635" s="105">
        <v>1242</v>
      </c>
      <c r="P2635" s="105">
        <v>17.663333000000002</v>
      </c>
    </row>
    <row r="2636" spans="11:16" x14ac:dyDescent="0.25">
      <c r="K2636" s="105">
        <v>29202</v>
      </c>
      <c r="L2636" s="105" t="s">
        <v>2942</v>
      </c>
      <c r="M2636" s="105">
        <v>0</v>
      </c>
      <c r="N2636" s="105">
        <v>2</v>
      </c>
      <c r="O2636" s="105">
        <v>5272</v>
      </c>
      <c r="P2636" s="105">
        <v>47.5</v>
      </c>
    </row>
    <row r="2637" spans="11:16" x14ac:dyDescent="0.25">
      <c r="K2637" s="105">
        <v>69064</v>
      </c>
      <c r="L2637" s="105" t="s">
        <v>2943</v>
      </c>
      <c r="M2637" s="105">
        <v>0</v>
      </c>
      <c r="N2637" s="105">
        <v>0</v>
      </c>
      <c r="O2637" s="105">
        <v>2676</v>
      </c>
      <c r="P2637" s="105">
        <v>0</v>
      </c>
    </row>
    <row r="2638" spans="11:16" x14ac:dyDescent="0.25">
      <c r="K2638" s="105">
        <v>46146</v>
      </c>
      <c r="L2638" s="105" t="s">
        <v>2944</v>
      </c>
      <c r="M2638" s="105">
        <v>0</v>
      </c>
      <c r="N2638" s="105">
        <v>0.33</v>
      </c>
      <c r="O2638" s="105">
        <v>1583</v>
      </c>
      <c r="P2638" s="105">
        <v>9.9866670000000006</v>
      </c>
    </row>
    <row r="2639" spans="11:16" x14ac:dyDescent="0.25">
      <c r="K2639" s="105">
        <v>24116</v>
      </c>
      <c r="L2639" s="105" t="s">
        <v>2945</v>
      </c>
      <c r="M2639" s="105">
        <v>0</v>
      </c>
      <c r="N2639" s="105">
        <v>0.33</v>
      </c>
      <c r="O2639" s="105">
        <v>0</v>
      </c>
      <c r="P2639" s="105">
        <v>98.663732999999993</v>
      </c>
    </row>
    <row r="2640" spans="11:16" x14ac:dyDescent="0.25">
      <c r="K2640" s="105">
        <v>24176</v>
      </c>
      <c r="L2640" s="105" t="s">
        <v>2946</v>
      </c>
      <c r="M2640" s="105">
        <v>0</v>
      </c>
      <c r="N2640" s="105">
        <v>0.67</v>
      </c>
      <c r="O2640" s="105">
        <v>1812</v>
      </c>
      <c r="P2640" s="105">
        <v>47.37</v>
      </c>
    </row>
    <row r="2641" spans="11:16" x14ac:dyDescent="0.25">
      <c r="K2641" s="105" t="s">
        <v>2947</v>
      </c>
      <c r="L2641" s="105" t="s">
        <v>2948</v>
      </c>
      <c r="M2641" s="105">
        <v>0</v>
      </c>
      <c r="N2641" s="105">
        <v>0</v>
      </c>
      <c r="O2641" s="105">
        <v>1162</v>
      </c>
      <c r="P2641" s="105">
        <v>8.48</v>
      </c>
    </row>
    <row r="2642" spans="11:16" x14ac:dyDescent="0.25">
      <c r="K2642" s="105" t="s">
        <v>2949</v>
      </c>
      <c r="L2642" s="105" t="s">
        <v>2950</v>
      </c>
      <c r="M2642" s="105">
        <v>0</v>
      </c>
      <c r="N2642" s="105">
        <v>0</v>
      </c>
      <c r="O2642" s="105">
        <v>352</v>
      </c>
      <c r="P2642" s="105">
        <v>14.003334000000001</v>
      </c>
    </row>
    <row r="2643" spans="11:16" x14ac:dyDescent="0.25">
      <c r="K2643" s="105">
        <v>24222</v>
      </c>
      <c r="L2643" s="105" t="s">
        <v>2951</v>
      </c>
      <c r="M2643" s="105">
        <v>0</v>
      </c>
      <c r="N2643" s="105">
        <v>0</v>
      </c>
      <c r="O2643" s="105">
        <v>1628</v>
      </c>
      <c r="P2643" s="105">
        <v>35.130000000000003</v>
      </c>
    </row>
    <row r="2644" spans="11:16" x14ac:dyDescent="0.25">
      <c r="K2644" s="105">
        <v>25126</v>
      </c>
      <c r="L2644" s="105" t="s">
        <v>2952</v>
      </c>
      <c r="M2644" s="105">
        <v>0</v>
      </c>
      <c r="N2644" s="105">
        <v>336.25</v>
      </c>
      <c r="O2644" s="105">
        <v>12184</v>
      </c>
      <c r="P2644" s="105">
        <v>247.60499999999999</v>
      </c>
    </row>
    <row r="2645" spans="11:16" x14ac:dyDescent="0.25">
      <c r="K2645" s="105">
        <v>25136</v>
      </c>
      <c r="L2645" s="105" t="s">
        <v>2953</v>
      </c>
      <c r="M2645" s="105">
        <v>0</v>
      </c>
      <c r="N2645" s="105">
        <v>0</v>
      </c>
      <c r="O2645" s="105">
        <v>26777</v>
      </c>
      <c r="P2645" s="105">
        <v>24.265000000000001</v>
      </c>
    </row>
    <row r="2646" spans="11:16" x14ac:dyDescent="0.25">
      <c r="K2646" s="105">
        <v>25166</v>
      </c>
      <c r="L2646" s="105" t="s">
        <v>2954</v>
      </c>
      <c r="M2646" s="105">
        <v>0</v>
      </c>
      <c r="N2646" s="105">
        <v>0</v>
      </c>
      <c r="O2646" s="105">
        <v>3191</v>
      </c>
      <c r="P2646" s="105">
        <v>6.5</v>
      </c>
    </row>
    <row r="2647" spans="11:16" x14ac:dyDescent="0.25">
      <c r="K2647" s="105">
        <v>25156</v>
      </c>
      <c r="L2647" s="105" t="s">
        <v>2955</v>
      </c>
      <c r="M2647" s="105">
        <v>0</v>
      </c>
      <c r="N2647" s="105">
        <v>0</v>
      </c>
      <c r="O2647" s="105">
        <v>8147</v>
      </c>
      <c r="P2647" s="105">
        <v>42.375</v>
      </c>
    </row>
    <row r="2648" spans="11:16" x14ac:dyDescent="0.25">
      <c r="K2648" s="105">
        <v>25312</v>
      </c>
      <c r="L2648" s="105" t="s">
        <v>2956</v>
      </c>
      <c r="M2648" s="105">
        <v>0</v>
      </c>
      <c r="N2648" s="105">
        <v>0</v>
      </c>
      <c r="O2648" s="105">
        <v>322</v>
      </c>
      <c r="P2648" s="105">
        <v>4.2350000000000003</v>
      </c>
    </row>
    <row r="2649" spans="11:16" x14ac:dyDescent="0.25">
      <c r="K2649" s="105">
        <v>27166</v>
      </c>
      <c r="L2649" s="105" t="s">
        <v>2957</v>
      </c>
      <c r="M2649" s="105">
        <v>0</v>
      </c>
      <c r="N2649" s="105">
        <v>0</v>
      </c>
      <c r="O2649" s="105">
        <v>3045</v>
      </c>
      <c r="P2649" s="105">
        <v>22</v>
      </c>
    </row>
    <row r="2650" spans="11:16" x14ac:dyDescent="0.25">
      <c r="K2650" s="105">
        <v>29212</v>
      </c>
      <c r="L2650" s="105" t="s">
        <v>2958</v>
      </c>
      <c r="M2650" s="105">
        <v>0</v>
      </c>
      <c r="N2650" s="105">
        <v>2</v>
      </c>
      <c r="O2650" s="105">
        <v>3878</v>
      </c>
      <c r="P2650" s="105">
        <v>48</v>
      </c>
    </row>
    <row r="2651" spans="11:16" x14ac:dyDescent="0.25">
      <c r="K2651" s="105">
        <v>29222</v>
      </c>
      <c r="L2651" s="105" t="s">
        <v>2959</v>
      </c>
      <c r="M2651" s="105">
        <v>0</v>
      </c>
      <c r="N2651" s="105">
        <v>4</v>
      </c>
      <c r="O2651" s="105">
        <v>13219</v>
      </c>
      <c r="P2651" s="105">
        <v>75</v>
      </c>
    </row>
    <row r="2652" spans="11:16" x14ac:dyDescent="0.25">
      <c r="K2652" s="105">
        <v>29232</v>
      </c>
      <c r="L2652" s="105" t="s">
        <v>2960</v>
      </c>
      <c r="M2652" s="105">
        <v>0</v>
      </c>
      <c r="N2652" s="105">
        <v>5.5</v>
      </c>
      <c r="O2652" s="105">
        <v>6403</v>
      </c>
      <c r="P2652" s="105">
        <v>403</v>
      </c>
    </row>
    <row r="2653" spans="11:16" x14ac:dyDescent="0.25">
      <c r="K2653" s="105">
        <v>29242</v>
      </c>
      <c r="L2653" s="105" t="s">
        <v>2961</v>
      </c>
      <c r="M2653" s="105">
        <v>0</v>
      </c>
      <c r="N2653" s="105">
        <v>12</v>
      </c>
      <c r="O2653" s="105">
        <v>37881</v>
      </c>
      <c r="P2653" s="105">
        <v>64.5</v>
      </c>
    </row>
    <row r="2654" spans="11:16" x14ac:dyDescent="0.25">
      <c r="K2654" s="105">
        <v>29252</v>
      </c>
      <c r="L2654" s="105" t="s">
        <v>2962</v>
      </c>
      <c r="M2654" s="105">
        <v>0</v>
      </c>
      <c r="N2654" s="105">
        <v>0</v>
      </c>
      <c r="O2654" s="105">
        <v>14412</v>
      </c>
      <c r="P2654" s="105">
        <v>119.5</v>
      </c>
    </row>
    <row r="2655" spans="11:16" x14ac:dyDescent="0.25">
      <c r="K2655" s="105">
        <v>24126</v>
      </c>
      <c r="L2655" s="105" t="s">
        <v>2963</v>
      </c>
      <c r="M2655" s="105">
        <v>0</v>
      </c>
      <c r="N2655" s="105">
        <v>0.33</v>
      </c>
      <c r="O2655" s="105">
        <v>2985</v>
      </c>
      <c r="P2655" s="105">
        <v>42.996665999999998</v>
      </c>
    </row>
    <row r="2656" spans="11:16" x14ac:dyDescent="0.25">
      <c r="K2656" s="105">
        <v>28136</v>
      </c>
      <c r="L2656" s="105" t="s">
        <v>2964</v>
      </c>
      <c r="M2656" s="105">
        <v>0</v>
      </c>
      <c r="N2656" s="105">
        <v>1</v>
      </c>
      <c r="O2656" s="105">
        <v>5084</v>
      </c>
      <c r="P2656" s="105">
        <v>39.016333000000003</v>
      </c>
    </row>
    <row r="2657" spans="11:16" x14ac:dyDescent="0.25">
      <c r="K2657" s="105">
        <v>28146</v>
      </c>
      <c r="L2657" s="105" t="s">
        <v>2965</v>
      </c>
      <c r="M2657" s="105">
        <v>0</v>
      </c>
      <c r="N2657" s="105">
        <v>1</v>
      </c>
      <c r="O2657" s="105">
        <v>27547</v>
      </c>
      <c r="P2657" s="105">
        <v>29.367667999999998</v>
      </c>
    </row>
    <row r="2658" spans="11:16" x14ac:dyDescent="0.25">
      <c r="K2658" s="105">
        <v>24304</v>
      </c>
      <c r="L2658" s="105" t="s">
        <v>2966</v>
      </c>
      <c r="M2658" s="105">
        <v>0</v>
      </c>
      <c r="N2658" s="105">
        <v>2.67</v>
      </c>
      <c r="O2658" s="105">
        <v>539</v>
      </c>
      <c r="P2658" s="105">
        <v>39.303331999999997</v>
      </c>
    </row>
    <row r="2659" spans="11:16" x14ac:dyDescent="0.25">
      <c r="K2659" s="105">
        <v>24324</v>
      </c>
      <c r="L2659" s="105" t="s">
        <v>2967</v>
      </c>
      <c r="M2659" s="105">
        <v>0</v>
      </c>
      <c r="N2659" s="105">
        <v>1.33</v>
      </c>
      <c r="O2659" s="105">
        <v>4058</v>
      </c>
      <c r="P2659" s="105">
        <v>13.656666</v>
      </c>
    </row>
    <row r="2660" spans="11:16" x14ac:dyDescent="0.25">
      <c r="K2660" s="105">
        <v>24334</v>
      </c>
      <c r="L2660" s="105" t="s">
        <v>2968</v>
      </c>
      <c r="M2660" s="105">
        <v>0</v>
      </c>
      <c r="N2660" s="105">
        <v>3.67</v>
      </c>
      <c r="O2660" s="105">
        <v>2342</v>
      </c>
      <c r="P2660" s="105">
        <v>21.663333999999999</v>
      </c>
    </row>
    <row r="2661" spans="11:16" x14ac:dyDescent="0.25">
      <c r="K2661" s="105">
        <v>24354</v>
      </c>
      <c r="L2661" s="105" t="s">
        <v>2969</v>
      </c>
      <c r="M2661" s="105">
        <v>0</v>
      </c>
      <c r="N2661" s="105">
        <v>5.0033329999999996</v>
      </c>
      <c r="O2661" s="105">
        <v>2473</v>
      </c>
      <c r="P2661" s="105">
        <v>31</v>
      </c>
    </row>
    <row r="2662" spans="11:16" x14ac:dyDescent="0.25">
      <c r="K2662" s="105">
        <v>45352</v>
      </c>
      <c r="L2662" s="105" t="s">
        <v>2970</v>
      </c>
      <c r="M2662" s="105">
        <v>0</v>
      </c>
      <c r="N2662" s="105">
        <v>2.67</v>
      </c>
      <c r="O2662" s="105">
        <v>119</v>
      </c>
      <c r="P2662" s="105">
        <v>16.483332999999998</v>
      </c>
    </row>
    <row r="2663" spans="11:16" x14ac:dyDescent="0.25">
      <c r="K2663" s="105">
        <v>43156</v>
      </c>
      <c r="L2663" s="105" t="s">
        <v>2333</v>
      </c>
      <c r="M2663" s="105">
        <v>0</v>
      </c>
      <c r="N2663" s="105">
        <v>0</v>
      </c>
      <c r="O2663" s="105">
        <v>987</v>
      </c>
      <c r="P2663" s="105">
        <v>9.6999999999999993</v>
      </c>
    </row>
    <row r="2664" spans="11:16" x14ac:dyDescent="0.25">
      <c r="K2664" s="105">
        <v>46156</v>
      </c>
      <c r="L2664" s="105" t="s">
        <v>2971</v>
      </c>
      <c r="M2664" s="105">
        <v>0</v>
      </c>
      <c r="N2664" s="105">
        <v>0.67</v>
      </c>
      <c r="O2664" s="105">
        <v>1566</v>
      </c>
      <c r="P2664" s="105">
        <v>51.663333000000002</v>
      </c>
    </row>
    <row r="2665" spans="11:16" x14ac:dyDescent="0.25">
      <c r="K2665" s="105">
        <v>46186</v>
      </c>
      <c r="L2665" s="105" t="s">
        <v>2972</v>
      </c>
      <c r="M2665" s="105">
        <v>0</v>
      </c>
      <c r="N2665" s="105">
        <v>0</v>
      </c>
      <c r="O2665" s="105">
        <v>781</v>
      </c>
      <c r="P2665" s="105">
        <v>17.649999999999999</v>
      </c>
    </row>
    <row r="2666" spans="11:16" x14ac:dyDescent="0.25">
      <c r="K2666" s="105" t="s">
        <v>2973</v>
      </c>
      <c r="L2666" s="105" t="s">
        <v>2974</v>
      </c>
      <c r="M2666" s="105">
        <v>0</v>
      </c>
      <c r="N2666" s="105">
        <v>3.5</v>
      </c>
      <c r="O2666" s="105">
        <v>9334</v>
      </c>
      <c r="P2666" s="105">
        <v>56</v>
      </c>
    </row>
    <row r="2667" spans="11:16" x14ac:dyDescent="0.25">
      <c r="K2667" s="105">
        <v>45156</v>
      </c>
      <c r="L2667" s="105" t="s">
        <v>2975</v>
      </c>
      <c r="M2667" s="105">
        <v>0</v>
      </c>
      <c r="N2667" s="105">
        <v>0</v>
      </c>
      <c r="O2667" s="105">
        <v>8269</v>
      </c>
      <c r="P2667" s="105">
        <v>64.353334000000004</v>
      </c>
    </row>
    <row r="2668" spans="11:16" x14ac:dyDescent="0.25">
      <c r="K2668" s="105">
        <v>52412</v>
      </c>
      <c r="L2668" s="105" t="s">
        <v>2976</v>
      </c>
      <c r="M2668" s="105">
        <v>0</v>
      </c>
      <c r="N2668" s="105">
        <v>0</v>
      </c>
      <c r="O2668" s="105">
        <v>7692</v>
      </c>
      <c r="P2668" s="105">
        <v>2.81</v>
      </c>
    </row>
    <row r="2669" spans="11:16" x14ac:dyDescent="0.25">
      <c r="K2669" s="105">
        <v>55412</v>
      </c>
      <c r="L2669" s="105" t="s">
        <v>2977</v>
      </c>
      <c r="M2669" s="105">
        <v>0</v>
      </c>
      <c r="N2669" s="105">
        <v>0</v>
      </c>
      <c r="O2669" s="105">
        <v>3382</v>
      </c>
      <c r="P2669" s="105">
        <v>6.6633329999999997</v>
      </c>
    </row>
    <row r="2670" spans="11:16" x14ac:dyDescent="0.25">
      <c r="K2670" s="105">
        <v>51322</v>
      </c>
      <c r="L2670" s="105" t="s">
        <v>2978</v>
      </c>
      <c r="M2670" s="105">
        <v>0</v>
      </c>
      <c r="N2670" s="105">
        <v>0</v>
      </c>
      <c r="O2670" s="105">
        <v>685</v>
      </c>
      <c r="P2670" s="105">
        <v>20.073333000000002</v>
      </c>
    </row>
    <row r="2671" spans="11:16" x14ac:dyDescent="0.25">
      <c r="K2671" s="105">
        <v>51424</v>
      </c>
      <c r="L2671" s="105" t="s">
        <v>2979</v>
      </c>
      <c r="M2671" s="105">
        <v>0</v>
      </c>
      <c r="N2671" s="105">
        <v>0</v>
      </c>
      <c r="O2671" s="105">
        <v>1740</v>
      </c>
      <c r="P2671" s="105">
        <v>20.336666999999998</v>
      </c>
    </row>
    <row r="2672" spans="11:16" x14ac:dyDescent="0.25">
      <c r="K2672" s="105" t="s">
        <v>2980</v>
      </c>
      <c r="L2672" s="105" t="s">
        <v>2981</v>
      </c>
      <c r="M2672" s="105">
        <v>0</v>
      </c>
      <c r="N2672" s="105">
        <v>0</v>
      </c>
      <c r="O2672" s="105">
        <v>9533</v>
      </c>
      <c r="P2672" s="105">
        <v>17.003333000000001</v>
      </c>
    </row>
    <row r="2673" spans="11:16" x14ac:dyDescent="0.25">
      <c r="K2673" s="105" t="s">
        <v>2982</v>
      </c>
      <c r="L2673" s="105" t="s">
        <v>2983</v>
      </c>
      <c r="M2673" s="105">
        <v>0</v>
      </c>
      <c r="N2673" s="105">
        <v>0</v>
      </c>
      <c r="O2673" s="105">
        <v>617</v>
      </c>
      <c r="P2673" s="105">
        <v>5.25</v>
      </c>
    </row>
    <row r="2674" spans="11:16" x14ac:dyDescent="0.25">
      <c r="K2674" s="105" t="s">
        <v>2984</v>
      </c>
      <c r="L2674" s="105" t="s">
        <v>2985</v>
      </c>
      <c r="M2674" s="105">
        <v>0</v>
      </c>
      <c r="N2674" s="105">
        <v>0</v>
      </c>
      <c r="O2674" s="105">
        <v>386</v>
      </c>
      <c r="P2674" s="105">
        <v>23.5</v>
      </c>
    </row>
    <row r="2675" spans="11:16" x14ac:dyDescent="0.25">
      <c r="K2675" s="105" t="s">
        <v>2986</v>
      </c>
      <c r="L2675" s="105" t="s">
        <v>2987</v>
      </c>
      <c r="M2675" s="105">
        <v>0</v>
      </c>
      <c r="N2675" s="105">
        <v>0</v>
      </c>
      <c r="O2675" s="105">
        <v>1108</v>
      </c>
      <c r="P2675" s="105">
        <v>5.5</v>
      </c>
    </row>
    <row r="2676" spans="11:16" x14ac:dyDescent="0.25">
      <c r="K2676" s="105">
        <v>17573</v>
      </c>
      <c r="L2676" s="105" t="s">
        <v>2988</v>
      </c>
      <c r="M2676" s="105">
        <v>0</v>
      </c>
      <c r="N2676" s="105">
        <v>0</v>
      </c>
      <c r="O2676" s="105">
        <v>523</v>
      </c>
      <c r="P2676" s="105">
        <v>28</v>
      </c>
    </row>
    <row r="2677" spans="11:16" x14ac:dyDescent="0.25">
      <c r="K2677" s="105">
        <v>17213</v>
      </c>
      <c r="L2677" s="105" t="s">
        <v>2989</v>
      </c>
      <c r="M2677" s="105">
        <v>0</v>
      </c>
      <c r="N2677" s="105">
        <v>0</v>
      </c>
      <c r="O2677" s="105">
        <v>88</v>
      </c>
      <c r="P2677" s="105">
        <v>1.5</v>
      </c>
    </row>
    <row r="2678" spans="11:16" x14ac:dyDescent="0.25">
      <c r="K2678" s="105">
        <v>17223</v>
      </c>
      <c r="L2678" s="105" t="s">
        <v>2990</v>
      </c>
      <c r="M2678" s="105">
        <v>0</v>
      </c>
      <c r="N2678" s="105">
        <v>0</v>
      </c>
      <c r="O2678" s="105">
        <v>0</v>
      </c>
      <c r="P2678" s="105">
        <v>5</v>
      </c>
    </row>
    <row r="2679" spans="11:16" x14ac:dyDescent="0.25">
      <c r="K2679" s="105">
        <v>18223</v>
      </c>
      <c r="L2679" s="105" t="s">
        <v>2991</v>
      </c>
      <c r="M2679" s="105">
        <v>0</v>
      </c>
      <c r="N2679" s="105">
        <v>0</v>
      </c>
      <c r="O2679" s="105">
        <v>4</v>
      </c>
      <c r="P2679" s="105">
        <v>2</v>
      </c>
    </row>
    <row r="2680" spans="11:16" x14ac:dyDescent="0.25">
      <c r="K2680" s="105">
        <v>18233</v>
      </c>
      <c r="L2680" s="105" t="s">
        <v>2992</v>
      </c>
      <c r="M2680" s="105">
        <v>0</v>
      </c>
      <c r="N2680" s="105">
        <v>0</v>
      </c>
      <c r="O2680" s="105">
        <v>1840</v>
      </c>
      <c r="P2680" s="105">
        <v>0.5</v>
      </c>
    </row>
    <row r="2681" spans="11:16" x14ac:dyDescent="0.25">
      <c r="K2681" s="105">
        <v>18263</v>
      </c>
      <c r="L2681" s="105" t="s">
        <v>2993</v>
      </c>
      <c r="M2681" s="105">
        <v>0</v>
      </c>
      <c r="N2681" s="105">
        <v>0</v>
      </c>
      <c r="O2681" s="105">
        <v>1627</v>
      </c>
      <c r="P2681" s="105">
        <v>3</v>
      </c>
    </row>
    <row r="2682" spans="11:16" x14ac:dyDescent="0.25">
      <c r="K2682" s="105">
        <v>18333</v>
      </c>
      <c r="L2682" s="105" t="s">
        <v>2994</v>
      </c>
      <c r="M2682" s="105">
        <v>0</v>
      </c>
      <c r="N2682" s="105">
        <v>0</v>
      </c>
      <c r="O2682" s="105">
        <v>441</v>
      </c>
      <c r="P2682" s="105">
        <v>1</v>
      </c>
    </row>
    <row r="2683" spans="11:16" x14ac:dyDescent="0.25">
      <c r="K2683" s="105">
        <v>20241</v>
      </c>
      <c r="L2683" s="105" t="s">
        <v>2995</v>
      </c>
      <c r="M2683" s="105">
        <v>0</v>
      </c>
      <c r="N2683" s="105">
        <v>0</v>
      </c>
      <c r="O2683" s="105">
        <v>136</v>
      </c>
      <c r="P2683" s="105">
        <v>7.06</v>
      </c>
    </row>
    <row r="2684" spans="11:16" x14ac:dyDescent="0.25">
      <c r="K2684" s="105">
        <v>20341</v>
      </c>
      <c r="L2684" s="105" t="s">
        <v>2996</v>
      </c>
      <c r="M2684" s="105">
        <v>0</v>
      </c>
      <c r="N2684" s="105">
        <v>0</v>
      </c>
      <c r="O2684" s="105">
        <v>321</v>
      </c>
      <c r="P2684" s="105">
        <v>9.6533329999999999</v>
      </c>
    </row>
    <row r="2685" spans="11:16" x14ac:dyDescent="0.25">
      <c r="K2685" s="105">
        <v>24136</v>
      </c>
      <c r="L2685" s="105" t="s">
        <v>2997</v>
      </c>
      <c r="M2685" s="105">
        <v>0</v>
      </c>
      <c r="N2685" s="105">
        <v>0.33333299999999999</v>
      </c>
      <c r="O2685" s="105">
        <v>1774</v>
      </c>
      <c r="P2685" s="105">
        <v>58.3</v>
      </c>
    </row>
    <row r="2686" spans="11:16" x14ac:dyDescent="0.25">
      <c r="K2686" s="105">
        <v>24146</v>
      </c>
      <c r="L2686" s="105" t="s">
        <v>2998</v>
      </c>
      <c r="M2686" s="105">
        <v>0</v>
      </c>
      <c r="N2686" s="105">
        <v>0.67</v>
      </c>
      <c r="O2686" s="105">
        <v>20891</v>
      </c>
      <c r="P2686" s="105">
        <v>118.483333</v>
      </c>
    </row>
    <row r="2687" spans="11:16" x14ac:dyDescent="0.25">
      <c r="K2687" s="105" t="s">
        <v>2999</v>
      </c>
      <c r="L2687" s="105" t="s">
        <v>194</v>
      </c>
      <c r="M2687" s="105">
        <v>0</v>
      </c>
      <c r="N2687" s="105">
        <v>5.16</v>
      </c>
      <c r="O2687" s="105">
        <v>3244</v>
      </c>
      <c r="P2687" s="105">
        <v>24.49</v>
      </c>
    </row>
    <row r="2688" spans="11:16" x14ac:dyDescent="0.25">
      <c r="K2688" s="105">
        <v>7065</v>
      </c>
      <c r="L2688" s="105" t="s">
        <v>3000</v>
      </c>
      <c r="M2688" s="105">
        <v>0</v>
      </c>
      <c r="N2688" s="105">
        <v>12.86</v>
      </c>
      <c r="O2688" s="105">
        <v>13910</v>
      </c>
      <c r="P2688" s="105">
        <v>9</v>
      </c>
    </row>
    <row r="2689" spans="11:16" x14ac:dyDescent="0.25">
      <c r="K2689" s="105">
        <v>7067</v>
      </c>
      <c r="L2689" s="105" t="s">
        <v>3001</v>
      </c>
      <c r="M2689" s="105">
        <v>0</v>
      </c>
      <c r="N2689" s="105">
        <v>14.18</v>
      </c>
      <c r="O2689" s="105">
        <v>4349</v>
      </c>
      <c r="P2689" s="105">
        <v>16.940000000000001</v>
      </c>
    </row>
    <row r="2690" spans="11:16" x14ac:dyDescent="0.25">
      <c r="K2690" s="105">
        <v>25106</v>
      </c>
      <c r="L2690" s="105" t="s">
        <v>3002</v>
      </c>
      <c r="M2690" s="105">
        <v>0</v>
      </c>
      <c r="N2690" s="105">
        <v>0.87</v>
      </c>
      <c r="O2690" s="105">
        <v>1321</v>
      </c>
      <c r="P2690" s="105">
        <v>30.61</v>
      </c>
    </row>
    <row r="2691" spans="11:16" x14ac:dyDescent="0.25">
      <c r="K2691" s="105">
        <v>25116</v>
      </c>
      <c r="L2691" s="105" t="s">
        <v>3003</v>
      </c>
      <c r="M2691" s="105">
        <v>0</v>
      </c>
      <c r="N2691" s="105">
        <v>0</v>
      </c>
      <c r="O2691" s="105">
        <v>2432</v>
      </c>
      <c r="P2691" s="105">
        <v>22.21</v>
      </c>
    </row>
    <row r="2692" spans="11:16" x14ac:dyDescent="0.25">
      <c r="K2692" s="105">
        <v>25146</v>
      </c>
      <c r="L2692" s="105" t="s">
        <v>3004</v>
      </c>
      <c r="M2692" s="105">
        <v>0</v>
      </c>
      <c r="N2692" s="105">
        <v>0.25</v>
      </c>
      <c r="O2692" s="105">
        <v>29312</v>
      </c>
      <c r="P2692" s="105">
        <v>10.365</v>
      </c>
    </row>
    <row r="2693" spans="11:16" x14ac:dyDescent="0.25">
      <c r="K2693" s="105">
        <v>52322</v>
      </c>
      <c r="L2693" s="105" t="s">
        <v>3005</v>
      </c>
      <c r="M2693" s="105">
        <v>0</v>
      </c>
      <c r="N2693" s="105">
        <v>0</v>
      </c>
      <c r="O2693" s="105">
        <v>7107</v>
      </c>
      <c r="P2693" s="105">
        <v>72.326667</v>
      </c>
    </row>
    <row r="2694" spans="11:16" x14ac:dyDescent="0.25">
      <c r="K2694" s="105" t="s">
        <v>3006</v>
      </c>
      <c r="L2694" s="105" t="s">
        <v>3007</v>
      </c>
      <c r="M2694" s="105">
        <v>0</v>
      </c>
      <c r="N2694" s="105">
        <v>0</v>
      </c>
      <c r="O2694" s="105">
        <v>1013</v>
      </c>
      <c r="P2694" s="105">
        <v>15.633333</v>
      </c>
    </row>
    <row r="2695" spans="11:16" x14ac:dyDescent="0.25">
      <c r="K2695" s="105" t="s">
        <v>3008</v>
      </c>
      <c r="L2695" s="105" t="s">
        <v>3009</v>
      </c>
      <c r="M2695" s="105">
        <v>0</v>
      </c>
      <c r="N2695" s="105">
        <v>0</v>
      </c>
      <c r="O2695" s="105">
        <v>377</v>
      </c>
      <c r="P2695" s="105">
        <v>22.25</v>
      </c>
    </row>
    <row r="2696" spans="11:16" x14ac:dyDescent="0.25">
      <c r="K2696" s="105" t="s">
        <v>3010</v>
      </c>
      <c r="L2696" s="105" t="s">
        <v>3011</v>
      </c>
      <c r="M2696" s="105">
        <v>0</v>
      </c>
      <c r="N2696" s="105">
        <v>0</v>
      </c>
      <c r="O2696" s="105">
        <v>2</v>
      </c>
      <c r="P2696" s="105">
        <v>32</v>
      </c>
    </row>
    <row r="2697" spans="11:16" x14ac:dyDescent="0.25">
      <c r="K2697" s="105" t="s">
        <v>3012</v>
      </c>
      <c r="L2697" s="105" t="s">
        <v>3013</v>
      </c>
      <c r="M2697" s="105">
        <v>0</v>
      </c>
      <c r="N2697" s="105">
        <v>0</v>
      </c>
      <c r="O2697" s="105">
        <v>552</v>
      </c>
      <c r="P2697" s="105">
        <v>29.5</v>
      </c>
    </row>
    <row r="2698" spans="11:16" x14ac:dyDescent="0.25">
      <c r="K2698" s="105" t="s">
        <v>3014</v>
      </c>
      <c r="L2698" s="105" t="s">
        <v>3015</v>
      </c>
      <c r="M2698" s="105">
        <v>0</v>
      </c>
      <c r="N2698" s="105">
        <v>0</v>
      </c>
      <c r="O2698" s="105">
        <v>417</v>
      </c>
      <c r="P2698" s="105">
        <v>21.5</v>
      </c>
    </row>
    <row r="2699" spans="11:16" x14ac:dyDescent="0.25">
      <c r="K2699" s="105">
        <v>17553</v>
      </c>
      <c r="L2699" s="105" t="s">
        <v>3016</v>
      </c>
      <c r="M2699" s="105">
        <v>0</v>
      </c>
      <c r="N2699" s="105">
        <v>0</v>
      </c>
      <c r="O2699" s="105">
        <v>420</v>
      </c>
      <c r="P2699" s="105">
        <v>28</v>
      </c>
    </row>
    <row r="2700" spans="11:16" x14ac:dyDescent="0.25">
      <c r="K2700" s="105">
        <v>27106</v>
      </c>
      <c r="L2700" s="105" t="s">
        <v>3017</v>
      </c>
      <c r="M2700" s="105">
        <v>0</v>
      </c>
      <c r="N2700" s="105">
        <v>0</v>
      </c>
      <c r="O2700" s="105">
        <v>362</v>
      </c>
      <c r="P2700" s="105">
        <v>45</v>
      </c>
    </row>
    <row r="2701" spans="11:16" x14ac:dyDescent="0.25">
      <c r="K2701" s="105">
        <v>27116</v>
      </c>
      <c r="L2701" s="105" t="s">
        <v>3018</v>
      </c>
      <c r="M2701" s="105">
        <v>0</v>
      </c>
      <c r="N2701" s="105">
        <v>0</v>
      </c>
      <c r="O2701" s="105">
        <v>2780</v>
      </c>
      <c r="P2701" s="105">
        <v>18.75</v>
      </c>
    </row>
    <row r="2702" spans="11:16" x14ac:dyDescent="0.25">
      <c r="K2702" s="105">
        <v>27126</v>
      </c>
      <c r="L2702" s="105" t="s">
        <v>3019</v>
      </c>
      <c r="M2702" s="105">
        <v>0</v>
      </c>
      <c r="N2702" s="105">
        <v>0</v>
      </c>
      <c r="O2702" s="105">
        <v>6311</v>
      </c>
      <c r="P2702" s="105">
        <v>16.75</v>
      </c>
    </row>
    <row r="2703" spans="11:16" x14ac:dyDescent="0.25">
      <c r="K2703" s="105">
        <v>27136</v>
      </c>
      <c r="L2703" s="105" t="s">
        <v>3020</v>
      </c>
      <c r="M2703" s="105">
        <v>0</v>
      </c>
      <c r="N2703" s="105">
        <v>0</v>
      </c>
      <c r="O2703" s="105">
        <v>6511</v>
      </c>
      <c r="P2703" s="105">
        <v>7.75</v>
      </c>
    </row>
    <row r="2704" spans="11:16" x14ac:dyDescent="0.25">
      <c r="K2704" s="105">
        <v>27146</v>
      </c>
      <c r="L2704" s="105" t="s">
        <v>3021</v>
      </c>
      <c r="M2704" s="105">
        <v>0</v>
      </c>
      <c r="N2704" s="105">
        <v>0</v>
      </c>
      <c r="O2704" s="105">
        <v>18777</v>
      </c>
      <c r="P2704" s="105">
        <v>19</v>
      </c>
    </row>
    <row r="2705" spans="11:16" x14ac:dyDescent="0.25">
      <c r="K2705" s="105">
        <v>27156</v>
      </c>
      <c r="L2705" s="105" t="s">
        <v>3022</v>
      </c>
      <c r="M2705" s="105">
        <v>0</v>
      </c>
      <c r="N2705" s="105">
        <v>0</v>
      </c>
      <c r="O2705" s="105">
        <v>5926</v>
      </c>
      <c r="P2705" s="105">
        <v>43</v>
      </c>
    </row>
    <row r="2706" spans="11:16" x14ac:dyDescent="0.25">
      <c r="K2706" s="105">
        <v>28106</v>
      </c>
      <c r="L2706" s="105" t="s">
        <v>3023</v>
      </c>
      <c r="M2706" s="105">
        <v>0</v>
      </c>
      <c r="N2706" s="105">
        <v>0</v>
      </c>
      <c r="O2706" s="105">
        <v>157</v>
      </c>
      <c r="P2706" s="105">
        <v>26.5</v>
      </c>
    </row>
    <row r="2707" spans="11:16" x14ac:dyDescent="0.25">
      <c r="K2707" s="105">
        <v>28116</v>
      </c>
      <c r="L2707" s="105" t="s">
        <v>3024</v>
      </c>
      <c r="M2707" s="105">
        <v>0</v>
      </c>
      <c r="N2707" s="105">
        <v>1</v>
      </c>
      <c r="O2707" s="105">
        <v>320</v>
      </c>
      <c r="P2707" s="105">
        <v>6.5</v>
      </c>
    </row>
    <row r="2708" spans="11:16" x14ac:dyDescent="0.25">
      <c r="K2708" s="105">
        <v>28126</v>
      </c>
      <c r="L2708" s="105" t="s">
        <v>3025</v>
      </c>
      <c r="M2708" s="105">
        <v>0</v>
      </c>
      <c r="N2708" s="105">
        <v>0.33</v>
      </c>
      <c r="O2708" s="105">
        <v>755</v>
      </c>
      <c r="P2708" s="105">
        <v>43.653333000000003</v>
      </c>
    </row>
    <row r="2709" spans="11:16" x14ac:dyDescent="0.25">
      <c r="K2709" s="105">
        <v>46177</v>
      </c>
      <c r="L2709" s="105" t="s">
        <v>3026</v>
      </c>
      <c r="M2709" s="105">
        <v>0</v>
      </c>
      <c r="N2709" s="105">
        <v>1</v>
      </c>
      <c r="O2709" s="105">
        <v>13464</v>
      </c>
      <c r="P2709" s="105">
        <v>38.983333000000002</v>
      </c>
    </row>
    <row r="2710" spans="11:16" x14ac:dyDescent="0.25">
      <c r="K2710" s="105">
        <v>17572</v>
      </c>
      <c r="L2710" s="105" t="s">
        <v>3027</v>
      </c>
      <c r="M2710" s="105">
        <v>0</v>
      </c>
      <c r="N2710" s="105">
        <v>0</v>
      </c>
      <c r="O2710" s="105">
        <v>681</v>
      </c>
      <c r="P2710" s="105">
        <v>8.5</v>
      </c>
    </row>
    <row r="2711" spans="11:16" x14ac:dyDescent="0.25">
      <c r="K2711" s="105">
        <v>24156</v>
      </c>
      <c r="L2711" s="105" t="s">
        <v>3028</v>
      </c>
      <c r="M2711" s="105">
        <v>0</v>
      </c>
      <c r="N2711" s="105">
        <v>1.3333330000000001</v>
      </c>
      <c r="O2711" s="105">
        <v>3881</v>
      </c>
      <c r="P2711" s="105">
        <v>66.656666000000001</v>
      </c>
    </row>
  </sheetData>
  <mergeCells count="7">
    <mergeCell ref="H1:H2"/>
    <mergeCell ref="B1:B2"/>
    <mergeCell ref="C1:C2"/>
    <mergeCell ref="A3:A11"/>
    <mergeCell ref="E1:E2"/>
    <mergeCell ref="F1:F2"/>
    <mergeCell ref="G1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41C65-9B23-4553-9C4F-1896F8B59093}">
  <dimension ref="A1:H15"/>
  <sheetViews>
    <sheetView tabSelected="1" zoomScale="115" zoomScaleNormal="115" workbookViewId="0">
      <selection activeCell="J9" sqref="J9"/>
    </sheetView>
  </sheetViews>
  <sheetFormatPr defaultRowHeight="15" x14ac:dyDescent="0.25"/>
  <cols>
    <col min="1" max="1" width="9.28515625" customWidth="1"/>
    <col min="2" max="2" width="13.5703125" bestFit="1" customWidth="1"/>
    <col min="3" max="3" width="12.140625" customWidth="1"/>
    <col min="4" max="4" width="1.140625" customWidth="1"/>
    <col min="5" max="5" width="12.7109375" bestFit="1" customWidth="1"/>
    <col min="6" max="6" width="13.140625" customWidth="1"/>
    <col min="7" max="7" width="2.140625" customWidth="1"/>
    <col min="8" max="8" width="81.5703125" customWidth="1"/>
    <col min="9" max="9" width="1.42578125" customWidth="1"/>
    <col min="10" max="10" width="13" customWidth="1"/>
    <col min="11" max="11" width="11.140625" bestFit="1" customWidth="1"/>
    <col min="12" max="12" width="3.140625" customWidth="1"/>
    <col min="13" max="13" width="14" customWidth="1"/>
  </cols>
  <sheetData>
    <row r="1" spans="1:8" ht="11.25" customHeight="1" x14ac:dyDescent="0.25">
      <c r="A1" s="144" t="s">
        <v>74</v>
      </c>
      <c r="B1" s="107" t="s">
        <v>76</v>
      </c>
      <c r="C1" s="142" t="s">
        <v>3032</v>
      </c>
      <c r="D1" s="100"/>
      <c r="E1" s="145" t="s">
        <v>3030</v>
      </c>
      <c r="F1" s="146" t="s">
        <v>3029</v>
      </c>
    </row>
    <row r="2" spans="1:8" ht="9.75" customHeight="1" x14ac:dyDescent="0.25">
      <c r="A2" s="144"/>
      <c r="B2" s="108" t="s">
        <v>3031</v>
      </c>
      <c r="C2" s="143"/>
      <c r="D2" s="100"/>
      <c r="E2" s="145"/>
      <c r="F2" s="147"/>
    </row>
    <row r="3" spans="1:8" ht="15" customHeight="1" x14ac:dyDescent="0.25">
      <c r="A3" s="96">
        <v>22829</v>
      </c>
      <c r="B3" s="102">
        <v>5292</v>
      </c>
      <c r="C3" s="103">
        <v>2272</v>
      </c>
      <c r="E3" s="110">
        <f t="shared" ref="E3:E11" si="0">IFERROR((B3-C3)/C3, 0)</f>
        <v>1.329225352112676</v>
      </c>
      <c r="F3" s="109" t="str">
        <f>IF(E3&gt;0, "There is stock", IF(E3&lt;0, "NEED PRODUCTION", "critical no stock"))</f>
        <v>There is stock</v>
      </c>
    </row>
    <row r="4" spans="1:8" x14ac:dyDescent="0.25">
      <c r="A4" s="96">
        <v>22830</v>
      </c>
      <c r="B4" s="101">
        <v>1052</v>
      </c>
      <c r="C4" s="106">
        <v>864</v>
      </c>
      <c r="E4" s="110">
        <f t="shared" si="0"/>
        <v>0.21759259259259259</v>
      </c>
      <c r="F4" s="109" t="str">
        <f t="shared" ref="F4" si="1">IF(E4&gt;0, "There is stock", IF(E4&lt;0, "NEED PRODUCTION", "critical no stock"))</f>
        <v>There is stock</v>
      </c>
    </row>
    <row r="5" spans="1:8" x14ac:dyDescent="0.25">
      <c r="A5" s="96">
        <v>22831</v>
      </c>
      <c r="B5" s="32">
        <v>0</v>
      </c>
      <c r="C5" s="104">
        <v>0</v>
      </c>
      <c r="E5" s="110">
        <f t="shared" si="0"/>
        <v>0</v>
      </c>
      <c r="F5" s="109" t="str">
        <f>IF(E5&gt;0, "There is stock", IF(E5&lt;0, "NEED PRODUCTION", "critical no stock"))</f>
        <v>critical no stock</v>
      </c>
    </row>
    <row r="6" spans="1:8" x14ac:dyDescent="0.25">
      <c r="A6" s="96">
        <v>41348</v>
      </c>
      <c r="B6" s="32">
        <v>19</v>
      </c>
      <c r="C6" s="104">
        <v>270</v>
      </c>
      <c r="E6" s="110">
        <f t="shared" si="0"/>
        <v>-0.92962962962962958</v>
      </c>
      <c r="F6" s="109" t="str">
        <f t="shared" ref="F6:F10" si="2">IF(E6&gt;0, "There is stock", IF(E6&lt;0, "NEED PRODUCTION", "critical no stock"))</f>
        <v>NEED PRODUCTION</v>
      </c>
    </row>
    <row r="7" spans="1:8" x14ac:dyDescent="0.25">
      <c r="A7" s="96">
        <v>41349</v>
      </c>
      <c r="B7" s="32">
        <v>48</v>
      </c>
      <c r="C7" s="104">
        <v>2</v>
      </c>
      <c r="E7" s="110">
        <f t="shared" si="0"/>
        <v>23</v>
      </c>
      <c r="F7" s="109" t="str">
        <f t="shared" si="2"/>
        <v>There is stock</v>
      </c>
    </row>
    <row r="8" spans="1:8" x14ac:dyDescent="0.25">
      <c r="A8" s="96">
        <v>41350</v>
      </c>
      <c r="B8" s="32">
        <v>0</v>
      </c>
      <c r="C8" s="104">
        <v>93</v>
      </c>
      <c r="E8" s="110">
        <f t="shared" si="0"/>
        <v>-1</v>
      </c>
      <c r="F8" s="109" t="str">
        <f t="shared" si="2"/>
        <v>NEED PRODUCTION</v>
      </c>
    </row>
    <row r="9" spans="1:8" x14ac:dyDescent="0.25">
      <c r="A9" s="97" t="s">
        <v>45</v>
      </c>
      <c r="B9" s="32">
        <v>1122</v>
      </c>
      <c r="C9" s="104">
        <v>116</v>
      </c>
      <c r="E9" s="110">
        <f t="shared" si="0"/>
        <v>8.6724137931034484</v>
      </c>
      <c r="F9" s="109" t="str">
        <f t="shared" si="2"/>
        <v>There is stock</v>
      </c>
    </row>
    <row r="10" spans="1:8" x14ac:dyDescent="0.25">
      <c r="A10" s="96" t="s">
        <v>69</v>
      </c>
      <c r="B10" s="32">
        <v>0</v>
      </c>
      <c r="C10" s="104">
        <v>242</v>
      </c>
      <c r="E10" s="110">
        <f t="shared" si="0"/>
        <v>-1</v>
      </c>
      <c r="F10" s="109" t="str">
        <f t="shared" si="2"/>
        <v>NEED PRODUCTION</v>
      </c>
    </row>
    <row r="11" spans="1:8" ht="15.75" x14ac:dyDescent="0.25">
      <c r="A11" s="96" t="s">
        <v>68</v>
      </c>
      <c r="B11" s="32">
        <v>1463</v>
      </c>
      <c r="C11" s="104">
        <v>1500</v>
      </c>
      <c r="E11" s="110">
        <f t="shared" si="0"/>
        <v>-2.4666666666666667E-2</v>
      </c>
      <c r="F11" s="109" t="str">
        <f>IF(E11&gt;0, "There is stock", IF(E11&lt;0, "NEED PRODUCTION", "critical no stock"))</f>
        <v>NEED PRODUCTION</v>
      </c>
      <c r="H11" s="113" t="s">
        <v>3033</v>
      </c>
    </row>
    <row r="12" spans="1:8" ht="15.75" x14ac:dyDescent="0.25">
      <c r="H12" s="113" t="s">
        <v>3034</v>
      </c>
    </row>
    <row r="14" spans="1:8" x14ac:dyDescent="0.25">
      <c r="C14" s="112"/>
      <c r="E14" s="111"/>
    </row>
    <row r="15" spans="1:8" x14ac:dyDescent="0.25">
      <c r="C15" s="112"/>
      <c r="E15" s="112"/>
    </row>
  </sheetData>
  <mergeCells count="4">
    <mergeCell ref="C1:C2"/>
    <mergeCell ref="A1:A2"/>
    <mergeCell ref="E1:E2"/>
    <mergeCell ref="F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Rolling Forecast</vt:lpstr>
      <vt:lpstr>Sheet3</vt:lpstr>
      <vt:lpstr>OCTOBER-2023</vt:lpstr>
    </vt:vector>
  </TitlesOfParts>
  <Company>Unicharm Gulf Hygienic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Wanli Mahmoud</dc:creator>
  <cp:lastModifiedBy>Wanli Mahmoud</cp:lastModifiedBy>
  <dcterms:created xsi:type="dcterms:W3CDTF">2023-10-17T09:12:54Z</dcterms:created>
  <dcterms:modified xsi:type="dcterms:W3CDTF">2023-10-18T17:56:57Z</dcterms:modified>
</cp:coreProperties>
</file>