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hab.aswany\Desktop\"/>
    </mc:Choice>
  </mc:AlternateContent>
  <bookViews>
    <workbookView xWindow="0" yWindow="0" windowWidth="28800" windowHeight="12435"/>
  </bookViews>
  <sheets>
    <sheet name="الاول" sheetId="1" r:id="rId1"/>
  </sheets>
  <externalReferences>
    <externalReference r:id="rId2"/>
  </externalReferences>
  <definedNames>
    <definedName name="_xlnm.Print_Area" localSheetId="0">الاول!$MH$1:$MR$13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R4" i="1" l="1"/>
  <c r="MQ4" i="1"/>
  <c r="MP4" i="1"/>
  <c r="MO4" i="1"/>
  <c r="MN4" i="1"/>
  <c r="KP71" i="1"/>
  <c r="KQ71" i="1"/>
  <c r="KR71" i="1"/>
  <c r="KS71" i="1"/>
  <c r="KT71" i="1"/>
  <c r="KU71" i="1"/>
  <c r="KV71" i="1"/>
  <c r="KW71" i="1"/>
  <c r="KP72" i="1"/>
  <c r="KQ72" i="1"/>
  <c r="KR72" i="1"/>
  <c r="KS72" i="1"/>
  <c r="KT72" i="1"/>
  <c r="KU72" i="1"/>
  <c r="KV72" i="1"/>
  <c r="KW72" i="1"/>
  <c r="KP73" i="1"/>
  <c r="KQ73" i="1"/>
  <c r="KR73" i="1"/>
  <c r="KS73" i="1"/>
  <c r="KT73" i="1"/>
  <c r="KU73" i="1"/>
  <c r="KV73" i="1"/>
  <c r="KW73" i="1"/>
  <c r="KP74" i="1"/>
  <c r="KQ74" i="1"/>
  <c r="KR74" i="1"/>
  <c r="KS74" i="1"/>
  <c r="KT74" i="1"/>
  <c r="KU74" i="1"/>
  <c r="KV74" i="1"/>
  <c r="KW74" i="1"/>
  <c r="KP75" i="1"/>
  <c r="KQ75" i="1"/>
  <c r="KR75" i="1"/>
  <c r="KS75" i="1"/>
  <c r="KT75" i="1"/>
  <c r="KU75" i="1"/>
  <c r="KV75" i="1"/>
  <c r="KW75" i="1"/>
  <c r="KP76" i="1"/>
  <c r="KQ76" i="1"/>
  <c r="KR76" i="1"/>
  <c r="KS76" i="1"/>
  <c r="KT76" i="1"/>
  <c r="KU76" i="1"/>
  <c r="KV76" i="1"/>
  <c r="KW76" i="1"/>
  <c r="KP77" i="1"/>
  <c r="KQ77" i="1"/>
  <c r="KR77" i="1"/>
  <c r="KS77" i="1"/>
  <c r="KT77" i="1"/>
  <c r="KU77" i="1"/>
  <c r="KV77" i="1"/>
  <c r="KW77" i="1"/>
  <c r="KP78" i="1"/>
  <c r="KQ78" i="1"/>
  <c r="KR78" i="1"/>
  <c r="KS78" i="1"/>
  <c r="KT78" i="1"/>
  <c r="KU78" i="1"/>
  <c r="KV78" i="1"/>
  <c r="KW78" i="1"/>
  <c r="KP79" i="1"/>
  <c r="KQ79" i="1"/>
  <c r="KR79" i="1"/>
  <c r="KS79" i="1"/>
  <c r="KT79" i="1"/>
  <c r="KU79" i="1"/>
  <c r="KV79" i="1"/>
  <c r="KW79" i="1"/>
  <c r="KK80" i="1"/>
  <c r="KP80" i="1"/>
  <c r="KQ80" i="1"/>
  <c r="KR80" i="1"/>
  <c r="KS80" i="1"/>
  <c r="KT80" i="1"/>
  <c r="KU80" i="1"/>
  <c r="KV80" i="1"/>
  <c r="KW80" i="1"/>
  <c r="KP81" i="1"/>
  <c r="KQ81" i="1"/>
  <c r="KR81" i="1"/>
  <c r="KS81" i="1"/>
  <c r="KT81" i="1"/>
  <c r="KU81" i="1"/>
  <c r="KV81" i="1"/>
  <c r="KW81" i="1"/>
  <c r="KP82" i="1"/>
  <c r="KQ82" i="1"/>
  <c r="KR82" i="1"/>
  <c r="KS82" i="1"/>
  <c r="KT82" i="1"/>
  <c r="KU82" i="1"/>
  <c r="KV82" i="1"/>
  <c r="KW82" i="1"/>
  <c r="KP83" i="1"/>
  <c r="KQ83" i="1"/>
  <c r="KR83" i="1"/>
  <c r="KS83" i="1"/>
  <c r="KT83" i="1"/>
  <c r="KU83" i="1"/>
  <c r="KV83" i="1"/>
  <c r="KW83" i="1"/>
  <c r="KP84" i="1"/>
  <c r="KQ84" i="1"/>
  <c r="KR84" i="1"/>
  <c r="KS84" i="1"/>
  <c r="KT84" i="1"/>
  <c r="KU84" i="1"/>
  <c r="KV84" i="1"/>
  <c r="KW84" i="1"/>
  <c r="KP85" i="1"/>
  <c r="KQ85" i="1"/>
  <c r="KR85" i="1"/>
  <c r="KS85" i="1"/>
  <c r="KT85" i="1"/>
  <c r="KU85" i="1"/>
  <c r="KV85" i="1"/>
  <c r="KW85" i="1"/>
  <c r="KP86" i="1"/>
  <c r="KQ86" i="1"/>
  <c r="KR86" i="1"/>
  <c r="KS86" i="1"/>
  <c r="KT86" i="1"/>
  <c r="KU86" i="1"/>
  <c r="KV86" i="1"/>
  <c r="KW86" i="1"/>
  <c r="KP87" i="1"/>
  <c r="KQ87" i="1"/>
  <c r="KR87" i="1"/>
  <c r="KS87" i="1"/>
  <c r="KT87" i="1"/>
  <c r="KU87" i="1"/>
  <c r="KV87" i="1"/>
  <c r="KW87" i="1"/>
  <c r="KP88" i="1"/>
  <c r="KQ88" i="1"/>
  <c r="KR88" i="1"/>
  <c r="KS88" i="1"/>
  <c r="KT88" i="1"/>
  <c r="KU88" i="1"/>
  <c r="KV88" i="1"/>
  <c r="KW88" i="1"/>
  <c r="KP89" i="1"/>
  <c r="KQ89" i="1"/>
  <c r="KR89" i="1"/>
  <c r="KS89" i="1"/>
  <c r="KT89" i="1"/>
  <c r="KU89" i="1"/>
  <c r="KV89" i="1"/>
  <c r="KW89" i="1"/>
  <c r="KP90" i="1"/>
  <c r="KQ90" i="1"/>
  <c r="KR90" i="1"/>
  <c r="KS90" i="1"/>
  <c r="KT90" i="1"/>
  <c r="KU90" i="1"/>
  <c r="KV90" i="1"/>
  <c r="KW90" i="1"/>
  <c r="KP91" i="1"/>
  <c r="KQ91" i="1"/>
  <c r="KR91" i="1"/>
  <c r="KS91" i="1"/>
  <c r="KT91" i="1"/>
  <c r="KU91" i="1"/>
  <c r="KV91" i="1"/>
  <c r="KW91" i="1"/>
  <c r="KL92" i="1"/>
  <c r="KP92" i="1"/>
  <c r="KQ92" i="1"/>
  <c r="KR92" i="1"/>
  <c r="KS92" i="1"/>
  <c r="KT92" i="1"/>
  <c r="KU92" i="1"/>
  <c r="KV92" i="1"/>
  <c r="KW92" i="1"/>
  <c r="KP93" i="1"/>
  <c r="KQ93" i="1"/>
  <c r="KR93" i="1"/>
  <c r="KS93" i="1"/>
  <c r="KT93" i="1"/>
  <c r="KU93" i="1"/>
  <c r="KV93" i="1"/>
  <c r="KW93" i="1"/>
  <c r="KP94" i="1"/>
  <c r="KQ94" i="1"/>
  <c r="KR94" i="1"/>
  <c r="KS94" i="1"/>
  <c r="KT94" i="1"/>
  <c r="KU94" i="1"/>
  <c r="KV94" i="1"/>
  <c r="KW94" i="1"/>
  <c r="KP95" i="1"/>
  <c r="KQ95" i="1"/>
  <c r="KR95" i="1"/>
  <c r="KS95" i="1"/>
  <c r="KT95" i="1"/>
  <c r="KU95" i="1"/>
  <c r="KV95" i="1"/>
  <c r="KW95" i="1"/>
  <c r="KP96" i="1"/>
  <c r="KQ96" i="1"/>
  <c r="KR96" i="1"/>
  <c r="KS96" i="1"/>
  <c r="KT96" i="1"/>
  <c r="KU96" i="1"/>
  <c r="KV96" i="1"/>
  <c r="KW96" i="1"/>
  <c r="KP97" i="1"/>
  <c r="KQ97" i="1"/>
  <c r="KR97" i="1"/>
  <c r="KS97" i="1"/>
  <c r="KT97" i="1"/>
  <c r="KU97" i="1"/>
  <c r="KV97" i="1"/>
  <c r="KW97" i="1"/>
  <c r="KP98" i="1"/>
  <c r="KQ98" i="1"/>
  <c r="KR98" i="1"/>
  <c r="KS98" i="1"/>
  <c r="KT98" i="1"/>
  <c r="KU98" i="1"/>
  <c r="KV98" i="1"/>
  <c r="KW98" i="1"/>
  <c r="KP99" i="1"/>
  <c r="KQ99" i="1"/>
  <c r="KR99" i="1"/>
  <c r="KS99" i="1"/>
  <c r="KT99" i="1"/>
  <c r="KU99" i="1"/>
  <c r="KV99" i="1"/>
  <c r="KW99" i="1"/>
  <c r="KP100" i="1"/>
  <c r="KQ100" i="1"/>
  <c r="KR100" i="1"/>
  <c r="KS100" i="1"/>
  <c r="KT100" i="1"/>
  <c r="KU100" i="1"/>
  <c r="KV100" i="1"/>
  <c r="KW100" i="1"/>
  <c r="KP101" i="1"/>
  <c r="KQ101" i="1"/>
  <c r="KR101" i="1"/>
  <c r="KS101" i="1"/>
  <c r="KT101" i="1"/>
  <c r="KU101" i="1"/>
  <c r="KV101" i="1"/>
  <c r="KW101" i="1"/>
  <c r="KP102" i="1"/>
  <c r="KQ102" i="1"/>
  <c r="KR102" i="1"/>
  <c r="KS102" i="1"/>
  <c r="KT102" i="1"/>
  <c r="KU102" i="1"/>
  <c r="KV102" i="1"/>
  <c r="KW102" i="1"/>
  <c r="KP103" i="1"/>
  <c r="KQ103" i="1"/>
  <c r="KR103" i="1"/>
  <c r="KS103" i="1"/>
  <c r="KT103" i="1"/>
  <c r="KU103" i="1"/>
  <c r="KV103" i="1"/>
  <c r="KW103" i="1"/>
  <c r="AE4" i="1"/>
  <c r="AJ4" i="1"/>
  <c r="CL4" i="1"/>
  <c r="CQ4" i="1"/>
  <c r="ER4" i="1"/>
  <c r="EW4" i="1"/>
  <c r="HH4" i="1"/>
  <c r="HD4" i="1" s="1"/>
  <c r="HI4" i="1"/>
  <c r="HE4" i="1" s="1"/>
  <c r="HJ4" i="1"/>
  <c r="HF4" i="1" s="1"/>
  <c r="A5" i="1"/>
  <c r="KJ5" i="1" s="1"/>
  <c r="B5" i="1"/>
  <c r="C5" i="1"/>
  <c r="KL5" i="1" s="1"/>
  <c r="D5" i="1"/>
  <c r="E5" i="1"/>
  <c r="KN5" i="1" s="1"/>
  <c r="F5" i="1"/>
  <c r="KO5" i="1" s="1"/>
  <c r="K5" i="1"/>
  <c r="P5" i="1"/>
  <c r="U5" i="1"/>
  <c r="Z5" i="1"/>
  <c r="AE5" i="1"/>
  <c r="AJ5" i="1"/>
  <c r="AN5" i="1"/>
  <c r="IJ5" i="1" s="1"/>
  <c r="IM5" i="1" s="1"/>
  <c r="KV5" i="1" s="1"/>
  <c r="AR5" i="1"/>
  <c r="IN5" i="1" s="1"/>
  <c r="KW5" i="1" s="1"/>
  <c r="AX5" i="1"/>
  <c r="BR5" i="1"/>
  <c r="HM5" i="1" s="1"/>
  <c r="BW5" i="1"/>
  <c r="HQ5" i="1" s="1"/>
  <c r="HS5" i="1" s="1"/>
  <c r="KQ5" i="1" s="1"/>
  <c r="CB5" i="1"/>
  <c r="HU5" i="1" s="1"/>
  <c r="CG5" i="1"/>
  <c r="HY5" i="1" s="1"/>
  <c r="CL5" i="1"/>
  <c r="IC5" i="1" s="1"/>
  <c r="CQ5" i="1"/>
  <c r="IG5" i="1" s="1"/>
  <c r="CU5" i="1"/>
  <c r="IK5" i="1" s="1"/>
  <c r="CY5" i="1"/>
  <c r="IO5" i="1" s="1"/>
  <c r="DX5" i="1"/>
  <c r="EC5" i="1"/>
  <c r="EH5" i="1"/>
  <c r="HV5" i="1" s="1"/>
  <c r="EM5" i="1"/>
  <c r="HZ5" i="1" s="1"/>
  <c r="ER5" i="1"/>
  <c r="ID5" i="1" s="1"/>
  <c r="EW5" i="1"/>
  <c r="IH5" i="1" s="1"/>
  <c r="FA5" i="1"/>
  <c r="IL5" i="1" s="1"/>
  <c r="FE5" i="1"/>
  <c r="IP5" i="1" s="1"/>
  <c r="HN5" i="1"/>
  <c r="HP5" i="1"/>
  <c r="HR5" i="1"/>
  <c r="HT5" i="1"/>
  <c r="HX5" i="1"/>
  <c r="IB5" i="1"/>
  <c r="IF5" i="1"/>
  <c r="NY5" i="1"/>
  <c r="OJ5" i="1"/>
  <c r="OK5" i="1" s="1"/>
  <c r="A6" i="1"/>
  <c r="KJ6" i="1" s="1"/>
  <c r="B6" i="1"/>
  <c r="C6" i="1"/>
  <c r="D6" i="1"/>
  <c r="E6" i="1"/>
  <c r="KN6" i="1" s="1"/>
  <c r="F6" i="1"/>
  <c r="KO6" i="1" s="1"/>
  <c r="K6" i="1"/>
  <c r="P6" i="1"/>
  <c r="U6" i="1"/>
  <c r="Z6" i="1"/>
  <c r="HX6" i="1" s="1"/>
  <c r="AE6" i="1"/>
  <c r="AJ6" i="1"/>
  <c r="IF6" i="1" s="1"/>
  <c r="AN6" i="1"/>
  <c r="IJ6" i="1" s="1"/>
  <c r="AR6" i="1"/>
  <c r="IN6" i="1" s="1"/>
  <c r="KW6" i="1" s="1"/>
  <c r="AX6" i="1"/>
  <c r="BR6" i="1"/>
  <c r="HM6" i="1" s="1"/>
  <c r="BW6" i="1"/>
  <c r="HQ6" i="1" s="1"/>
  <c r="CB6" i="1"/>
  <c r="HU6" i="1" s="1"/>
  <c r="CG6" i="1"/>
  <c r="HY6" i="1" s="1"/>
  <c r="CL6" i="1"/>
  <c r="IC6" i="1" s="1"/>
  <c r="CQ6" i="1"/>
  <c r="IG6" i="1" s="1"/>
  <c r="CU6" i="1"/>
  <c r="IK6" i="1" s="1"/>
  <c r="CY6" i="1"/>
  <c r="IO6" i="1" s="1"/>
  <c r="DX6" i="1"/>
  <c r="EC6" i="1"/>
  <c r="EH6" i="1"/>
  <c r="EM6" i="1"/>
  <c r="HZ6" i="1" s="1"/>
  <c r="ER6" i="1"/>
  <c r="ID6" i="1" s="1"/>
  <c r="IE6" i="1" s="1"/>
  <c r="KT6" i="1" s="1"/>
  <c r="EW6" i="1"/>
  <c r="IH6" i="1" s="1"/>
  <c r="II6" i="1" s="1"/>
  <c r="KU6" i="1" s="1"/>
  <c r="FA6" i="1"/>
  <c r="FE6" i="1"/>
  <c r="IP6" i="1" s="1"/>
  <c r="HL6" i="1"/>
  <c r="HN6" i="1"/>
  <c r="HP6" i="1"/>
  <c r="HR6" i="1"/>
  <c r="HT6" i="1"/>
  <c r="HV6" i="1"/>
  <c r="IB6" i="1"/>
  <c r="IL6" i="1"/>
  <c r="OJ6" i="1"/>
  <c r="OK6" i="1" s="1"/>
  <c r="A7" i="1"/>
  <c r="KJ7" i="1" s="1"/>
  <c r="B7" i="1"/>
  <c r="C7" i="1"/>
  <c r="KL7" i="1" s="1"/>
  <c r="D7" i="1"/>
  <c r="E7" i="1"/>
  <c r="KN7" i="1" s="1"/>
  <c r="F7" i="1"/>
  <c r="KO7" i="1" s="1"/>
  <c r="K7" i="1"/>
  <c r="HL7" i="1" s="1"/>
  <c r="P7" i="1"/>
  <c r="U7" i="1"/>
  <c r="HT7" i="1" s="1"/>
  <c r="Z7" i="1"/>
  <c r="HX7" i="1" s="1"/>
  <c r="AE7" i="1"/>
  <c r="IB7" i="1" s="1"/>
  <c r="AJ7" i="1"/>
  <c r="AN7" i="1"/>
  <c r="AR7" i="1"/>
  <c r="IN7" i="1" s="1"/>
  <c r="KW7" i="1" s="1"/>
  <c r="AX7" i="1"/>
  <c r="BR7" i="1"/>
  <c r="HM7" i="1" s="1"/>
  <c r="BW7" i="1"/>
  <c r="HQ7" i="1" s="1"/>
  <c r="CB7" i="1"/>
  <c r="HU7" i="1" s="1"/>
  <c r="CG7" i="1"/>
  <c r="CL7" i="1"/>
  <c r="IC7" i="1" s="1"/>
  <c r="CQ7" i="1"/>
  <c r="CU7" i="1"/>
  <c r="IK7" i="1" s="1"/>
  <c r="CY7" i="1"/>
  <c r="IO7" i="1" s="1"/>
  <c r="DX7" i="1"/>
  <c r="EC7" i="1"/>
  <c r="HR7" i="1" s="1"/>
  <c r="EH7" i="1"/>
  <c r="HV7" i="1" s="1"/>
  <c r="EM7" i="1"/>
  <c r="HZ7" i="1" s="1"/>
  <c r="ER7" i="1"/>
  <c r="EW7" i="1"/>
  <c r="FA7" i="1"/>
  <c r="IL7" i="1" s="1"/>
  <c r="FE7" i="1"/>
  <c r="IP7" i="1" s="1"/>
  <c r="HN7" i="1"/>
  <c r="HP7" i="1"/>
  <c r="HY7" i="1"/>
  <c r="ID7" i="1"/>
  <c r="IF7" i="1"/>
  <c r="IG7" i="1"/>
  <c r="IH7" i="1"/>
  <c r="IJ7" i="1"/>
  <c r="OJ7" i="1"/>
  <c r="OK7" i="1"/>
  <c r="A8" i="1"/>
  <c r="KJ8" i="1" s="1"/>
  <c r="B8" i="1"/>
  <c r="C8" i="1"/>
  <c r="KL8" i="1" s="1"/>
  <c r="D8" i="1"/>
  <c r="E8" i="1"/>
  <c r="KN8" i="1" s="1"/>
  <c r="F8" i="1"/>
  <c r="KO8" i="1" s="1"/>
  <c r="K8" i="1"/>
  <c r="P8" i="1"/>
  <c r="U8" i="1"/>
  <c r="Z8" i="1"/>
  <c r="HX8" i="1" s="1"/>
  <c r="AE8" i="1"/>
  <c r="IB8" i="1" s="1"/>
  <c r="AJ8" i="1"/>
  <c r="AN8" i="1"/>
  <c r="AR8" i="1"/>
  <c r="AX8" i="1"/>
  <c r="BR8" i="1"/>
  <c r="HM8" i="1" s="1"/>
  <c r="BW8" i="1"/>
  <c r="HQ8" i="1" s="1"/>
  <c r="CB8" i="1"/>
  <c r="CG8" i="1"/>
  <c r="CL8" i="1"/>
  <c r="IC8" i="1" s="1"/>
  <c r="IE8" i="1" s="1"/>
  <c r="KT8" i="1" s="1"/>
  <c r="CQ8" i="1"/>
  <c r="IG8" i="1" s="1"/>
  <c r="CU8" i="1"/>
  <c r="IK8" i="1" s="1"/>
  <c r="CY8" i="1"/>
  <c r="IO8" i="1" s="1"/>
  <c r="DX8" i="1"/>
  <c r="HN8" i="1" s="1"/>
  <c r="EC8" i="1"/>
  <c r="HR8" i="1" s="1"/>
  <c r="EH8" i="1"/>
  <c r="HV8" i="1" s="1"/>
  <c r="EM8" i="1"/>
  <c r="HZ8" i="1" s="1"/>
  <c r="IA8" i="1" s="1"/>
  <c r="KS8" i="1" s="1"/>
  <c r="ER8" i="1"/>
  <c r="EW8" i="1"/>
  <c r="IH8" i="1" s="1"/>
  <c r="FA8" i="1"/>
  <c r="IL8" i="1" s="1"/>
  <c r="FE8" i="1"/>
  <c r="IP8" i="1" s="1"/>
  <c r="HL8" i="1"/>
  <c r="HP8" i="1"/>
  <c r="HT8" i="1"/>
  <c r="HU8" i="1"/>
  <c r="HY8" i="1"/>
  <c r="ID8" i="1"/>
  <c r="IF8" i="1"/>
  <c r="IJ8" i="1"/>
  <c r="IN8" i="1"/>
  <c r="KW8" i="1" s="1"/>
  <c r="OJ8" i="1"/>
  <c r="OK8" i="1" s="1"/>
  <c r="A9" i="1"/>
  <c r="KJ9" i="1" s="1"/>
  <c r="B9" i="1"/>
  <c r="C9" i="1"/>
  <c r="KL9" i="1" s="1"/>
  <c r="D9" i="1"/>
  <c r="E9" i="1"/>
  <c r="KN9" i="1" s="1"/>
  <c r="F9" i="1"/>
  <c r="KO9" i="1" s="1"/>
  <c r="K9" i="1"/>
  <c r="HL9" i="1" s="1"/>
  <c r="IS9" i="1" s="1"/>
  <c r="P9" i="1"/>
  <c r="U9" i="1"/>
  <c r="HT9" i="1" s="1"/>
  <c r="Z9" i="1"/>
  <c r="AE9" i="1"/>
  <c r="AJ9" i="1"/>
  <c r="IF9" i="1" s="1"/>
  <c r="AN9" i="1"/>
  <c r="IJ9" i="1" s="1"/>
  <c r="AR9" i="1"/>
  <c r="IN9" i="1" s="1"/>
  <c r="KW9" i="1" s="1"/>
  <c r="AX9" i="1"/>
  <c r="BR9" i="1"/>
  <c r="BW9" i="1"/>
  <c r="HQ9" i="1" s="1"/>
  <c r="CB9" i="1"/>
  <c r="HU9" i="1" s="1"/>
  <c r="CG9" i="1"/>
  <c r="HY9" i="1" s="1"/>
  <c r="CL9" i="1"/>
  <c r="IC9" i="1" s="1"/>
  <c r="CQ9" i="1"/>
  <c r="IG9" i="1" s="1"/>
  <c r="II9" i="1" s="1"/>
  <c r="KU9" i="1" s="1"/>
  <c r="CU9" i="1"/>
  <c r="IK9" i="1" s="1"/>
  <c r="CY9" i="1"/>
  <c r="IO9" i="1" s="1"/>
  <c r="DX9" i="1"/>
  <c r="EC9" i="1"/>
  <c r="EH9" i="1"/>
  <c r="HV9" i="1" s="1"/>
  <c r="EM9" i="1"/>
  <c r="HZ9" i="1" s="1"/>
  <c r="ER9" i="1"/>
  <c r="ID9" i="1" s="1"/>
  <c r="EW9" i="1"/>
  <c r="FA9" i="1"/>
  <c r="IL9" i="1" s="1"/>
  <c r="FE9" i="1"/>
  <c r="IP9" i="1" s="1"/>
  <c r="HM9" i="1"/>
  <c r="HN9" i="1"/>
  <c r="HP9" i="1"/>
  <c r="HR9" i="1"/>
  <c r="HX9" i="1"/>
  <c r="IB9" i="1"/>
  <c r="IH9" i="1"/>
  <c r="NY9" i="1"/>
  <c r="OJ9" i="1"/>
  <c r="OK9" i="1"/>
  <c r="A10" i="1"/>
  <c r="KJ10" i="1" s="1"/>
  <c r="B10" i="1"/>
  <c r="C10" i="1"/>
  <c r="KL10" i="1" s="1"/>
  <c r="D10" i="1"/>
  <c r="E10" i="1"/>
  <c r="KN10" i="1" s="1"/>
  <c r="F10" i="1"/>
  <c r="KO10" i="1" s="1"/>
  <c r="K10" i="1"/>
  <c r="HL10" i="1" s="1"/>
  <c r="P10" i="1"/>
  <c r="U10" i="1"/>
  <c r="Z10" i="1"/>
  <c r="AE10" i="1"/>
  <c r="AJ10" i="1"/>
  <c r="AN10" i="1"/>
  <c r="IJ10" i="1" s="1"/>
  <c r="AR10" i="1"/>
  <c r="AX10" i="1"/>
  <c r="BR10" i="1"/>
  <c r="HM10" i="1" s="1"/>
  <c r="BW10" i="1"/>
  <c r="HQ10" i="1" s="1"/>
  <c r="CB10" i="1"/>
  <c r="CG10" i="1"/>
  <c r="CL10" i="1"/>
  <c r="IC10" i="1" s="1"/>
  <c r="IE10" i="1" s="1"/>
  <c r="KT10" i="1" s="1"/>
  <c r="CQ10" i="1"/>
  <c r="IG10" i="1" s="1"/>
  <c r="CU10" i="1"/>
  <c r="IK10" i="1" s="1"/>
  <c r="CY10" i="1"/>
  <c r="IO10" i="1" s="1"/>
  <c r="DX10" i="1"/>
  <c r="HN10" i="1" s="1"/>
  <c r="EC10" i="1"/>
  <c r="HR10" i="1" s="1"/>
  <c r="EH10" i="1"/>
  <c r="HV10" i="1" s="1"/>
  <c r="EM10" i="1"/>
  <c r="HZ10" i="1" s="1"/>
  <c r="IA10" i="1" s="1"/>
  <c r="KS10" i="1" s="1"/>
  <c r="ER10" i="1"/>
  <c r="ID10" i="1" s="1"/>
  <c r="EW10" i="1"/>
  <c r="FA10" i="1"/>
  <c r="IL10" i="1" s="1"/>
  <c r="FE10" i="1"/>
  <c r="IP10" i="1" s="1"/>
  <c r="HP10" i="1"/>
  <c r="HT10" i="1"/>
  <c r="HH10" i="1" s="1"/>
  <c r="HD10" i="1" s="1"/>
  <c r="HU10" i="1"/>
  <c r="HW10" i="1" s="1"/>
  <c r="KR10" i="1" s="1"/>
  <c r="HX10" i="1"/>
  <c r="HY10" i="1"/>
  <c r="IB10" i="1"/>
  <c r="IF10" i="1"/>
  <c r="IH10" i="1"/>
  <c r="IN10" i="1"/>
  <c r="KW10" i="1" s="1"/>
  <c r="NY10" i="1"/>
  <c r="OJ10" i="1"/>
  <c r="OK10" i="1" s="1"/>
  <c r="A11" i="1"/>
  <c r="KJ11" i="1" s="1"/>
  <c r="B11" i="1"/>
  <c r="C11" i="1"/>
  <c r="KL11" i="1" s="1"/>
  <c r="D11" i="1"/>
  <c r="E11" i="1"/>
  <c r="KN11" i="1" s="1"/>
  <c r="F11" i="1"/>
  <c r="KO11" i="1" s="1"/>
  <c r="K11" i="1"/>
  <c r="HL11" i="1" s="1"/>
  <c r="P11" i="1"/>
  <c r="HP11" i="1" s="1"/>
  <c r="U11" i="1"/>
  <c r="HT11" i="1" s="1"/>
  <c r="Z11" i="1"/>
  <c r="HX11" i="1" s="1"/>
  <c r="AE11" i="1"/>
  <c r="IB11" i="1" s="1"/>
  <c r="AJ11" i="1"/>
  <c r="IF11" i="1" s="1"/>
  <c r="AN11" i="1"/>
  <c r="AR11" i="1"/>
  <c r="IN11" i="1" s="1"/>
  <c r="KW11" i="1" s="1"/>
  <c r="AX11" i="1"/>
  <c r="BR11" i="1"/>
  <c r="BW11" i="1"/>
  <c r="CB11" i="1"/>
  <c r="HU11" i="1" s="1"/>
  <c r="CG11" i="1"/>
  <c r="HY11" i="1" s="1"/>
  <c r="CL11" i="1"/>
  <c r="CQ11" i="1"/>
  <c r="IG11" i="1" s="1"/>
  <c r="CU11" i="1"/>
  <c r="IK11" i="1" s="1"/>
  <c r="CY11" i="1"/>
  <c r="DX11" i="1"/>
  <c r="HN11" i="1" s="1"/>
  <c r="EC11" i="1"/>
  <c r="EH11" i="1"/>
  <c r="HV11" i="1" s="1"/>
  <c r="EM11" i="1"/>
  <c r="HZ11" i="1" s="1"/>
  <c r="ER11" i="1"/>
  <c r="EW11" i="1"/>
  <c r="IH11" i="1" s="1"/>
  <c r="FA11" i="1"/>
  <c r="IL11" i="1" s="1"/>
  <c r="FE11" i="1"/>
  <c r="HM11" i="1"/>
  <c r="HQ11" i="1"/>
  <c r="HR11" i="1"/>
  <c r="IC11" i="1"/>
  <c r="ID11" i="1"/>
  <c r="IJ11" i="1"/>
  <c r="IO11" i="1"/>
  <c r="IP11" i="1"/>
  <c r="NY11" i="1"/>
  <c r="OJ11" i="1"/>
  <c r="OK11" i="1" s="1"/>
  <c r="A12" i="1"/>
  <c r="KJ12" i="1" s="1"/>
  <c r="B12" i="1"/>
  <c r="C12" i="1"/>
  <c r="KL12" i="1" s="1"/>
  <c r="D12" i="1"/>
  <c r="E12" i="1"/>
  <c r="KN12" i="1" s="1"/>
  <c r="F12" i="1"/>
  <c r="KO12" i="1" s="1"/>
  <c r="K12" i="1"/>
  <c r="HL12" i="1" s="1"/>
  <c r="P12" i="1"/>
  <c r="HP12" i="1" s="1"/>
  <c r="HS12" i="1" s="1"/>
  <c r="KQ12" i="1" s="1"/>
  <c r="U12" i="1"/>
  <c r="HT12" i="1" s="1"/>
  <c r="Z12" i="1"/>
  <c r="HX12" i="1" s="1"/>
  <c r="AE12" i="1"/>
  <c r="AJ12" i="1"/>
  <c r="AN12" i="1"/>
  <c r="AR12" i="1"/>
  <c r="AX12" i="1"/>
  <c r="BR12" i="1"/>
  <c r="HM12" i="1" s="1"/>
  <c r="BW12" i="1"/>
  <c r="HQ12" i="1" s="1"/>
  <c r="CB12" i="1"/>
  <c r="CG12" i="1"/>
  <c r="HY12" i="1" s="1"/>
  <c r="CL12" i="1"/>
  <c r="IC12" i="1" s="1"/>
  <c r="CQ12" i="1"/>
  <c r="IG12" i="1" s="1"/>
  <c r="CU12" i="1"/>
  <c r="IK12" i="1" s="1"/>
  <c r="CY12" i="1"/>
  <c r="IO12" i="1" s="1"/>
  <c r="IQ12" i="1" s="1"/>
  <c r="DX12" i="1"/>
  <c r="HN12" i="1" s="1"/>
  <c r="EC12" i="1"/>
  <c r="HR12" i="1" s="1"/>
  <c r="EH12" i="1"/>
  <c r="HV12" i="1" s="1"/>
  <c r="EM12" i="1"/>
  <c r="ER12" i="1"/>
  <c r="EW12" i="1"/>
  <c r="IH12" i="1" s="1"/>
  <c r="FA12" i="1"/>
  <c r="FE12" i="1"/>
  <c r="IP12" i="1" s="1"/>
  <c r="HU12" i="1"/>
  <c r="HZ12" i="1"/>
  <c r="IB12" i="1"/>
  <c r="ID12" i="1"/>
  <c r="IF12" i="1"/>
  <c r="IJ12" i="1"/>
  <c r="IL12" i="1"/>
  <c r="IN12" i="1"/>
  <c r="KW12" i="1" s="1"/>
  <c r="NY12" i="1"/>
  <c r="OJ12" i="1"/>
  <c r="OK12" i="1" s="1"/>
  <c r="A13" i="1"/>
  <c r="KJ13" i="1" s="1"/>
  <c r="B13" i="1"/>
  <c r="C13" i="1"/>
  <c r="KL13" i="1" s="1"/>
  <c r="D13" i="1"/>
  <c r="E13" i="1"/>
  <c r="KN13" i="1" s="1"/>
  <c r="F13" i="1"/>
  <c r="KO13" i="1" s="1"/>
  <c r="K13" i="1"/>
  <c r="HL13" i="1" s="1"/>
  <c r="P13" i="1"/>
  <c r="HP13" i="1" s="1"/>
  <c r="U13" i="1"/>
  <c r="HT13" i="1" s="1"/>
  <c r="Z13" i="1"/>
  <c r="HX13" i="1" s="1"/>
  <c r="AE13" i="1"/>
  <c r="IB13" i="1" s="1"/>
  <c r="AJ13" i="1"/>
  <c r="IF13" i="1" s="1"/>
  <c r="AN13" i="1"/>
  <c r="AR13" i="1"/>
  <c r="AX13" i="1"/>
  <c r="BR13" i="1"/>
  <c r="HM13" i="1" s="1"/>
  <c r="BW13" i="1"/>
  <c r="HQ13" i="1" s="1"/>
  <c r="CB13" i="1"/>
  <c r="CG13" i="1"/>
  <c r="HY13" i="1" s="1"/>
  <c r="CL13" i="1"/>
  <c r="IC13" i="1" s="1"/>
  <c r="CQ13" i="1"/>
  <c r="CU13" i="1"/>
  <c r="IK13" i="1" s="1"/>
  <c r="CY13" i="1"/>
  <c r="IO13" i="1" s="1"/>
  <c r="DX13" i="1"/>
  <c r="EC13" i="1"/>
  <c r="HR13" i="1" s="1"/>
  <c r="EH13" i="1"/>
  <c r="HV13" i="1" s="1"/>
  <c r="HW13" i="1" s="1"/>
  <c r="KR13" i="1" s="1"/>
  <c r="EM13" i="1"/>
  <c r="HZ13" i="1" s="1"/>
  <c r="ER13" i="1"/>
  <c r="ID13" i="1" s="1"/>
  <c r="EW13" i="1"/>
  <c r="IH13" i="1" s="1"/>
  <c r="FA13" i="1"/>
  <c r="FE13" i="1"/>
  <c r="HN13" i="1"/>
  <c r="HU13" i="1"/>
  <c r="IG13" i="1"/>
  <c r="IJ13" i="1"/>
  <c r="IL13" i="1"/>
  <c r="IN13" i="1"/>
  <c r="KW13" i="1" s="1"/>
  <c r="IP13" i="1"/>
  <c r="NY13" i="1"/>
  <c r="OJ13" i="1"/>
  <c r="OK13" i="1" s="1"/>
  <c r="A14" i="1"/>
  <c r="KJ14" i="1" s="1"/>
  <c r="B14" i="1"/>
  <c r="C14" i="1"/>
  <c r="KL14" i="1" s="1"/>
  <c r="D14" i="1"/>
  <c r="E14" i="1"/>
  <c r="KN14" i="1" s="1"/>
  <c r="F14" i="1"/>
  <c r="KO14" i="1" s="1"/>
  <c r="K14" i="1"/>
  <c r="HL14" i="1" s="1"/>
  <c r="P14" i="1"/>
  <c r="HP14" i="1" s="1"/>
  <c r="HS14" i="1" s="1"/>
  <c r="KQ14" i="1" s="1"/>
  <c r="U14" i="1"/>
  <c r="Z14" i="1"/>
  <c r="HX14" i="1" s="1"/>
  <c r="AE14" i="1"/>
  <c r="IB14" i="1" s="1"/>
  <c r="AJ14" i="1"/>
  <c r="IF14" i="1" s="1"/>
  <c r="AN14" i="1"/>
  <c r="AR14" i="1"/>
  <c r="IN14" i="1" s="1"/>
  <c r="KW14" i="1" s="1"/>
  <c r="AX14" i="1"/>
  <c r="BR14" i="1"/>
  <c r="HM14" i="1" s="1"/>
  <c r="BW14" i="1"/>
  <c r="CB14" i="1"/>
  <c r="HU14" i="1" s="1"/>
  <c r="CG14" i="1"/>
  <c r="HY14" i="1" s="1"/>
  <c r="CL14" i="1"/>
  <c r="IC14" i="1" s="1"/>
  <c r="CQ14" i="1"/>
  <c r="CU14" i="1"/>
  <c r="IK14" i="1" s="1"/>
  <c r="CY14" i="1"/>
  <c r="DX14" i="1"/>
  <c r="HN14" i="1" s="1"/>
  <c r="EC14" i="1"/>
  <c r="EH14" i="1"/>
  <c r="HV14" i="1" s="1"/>
  <c r="EM14" i="1"/>
  <c r="HZ14" i="1" s="1"/>
  <c r="ER14" i="1"/>
  <c r="ID14" i="1" s="1"/>
  <c r="IE14" i="1" s="1"/>
  <c r="KT14" i="1" s="1"/>
  <c r="EW14" i="1"/>
  <c r="IH14" i="1" s="1"/>
  <c r="II14" i="1" s="1"/>
  <c r="KU14" i="1" s="1"/>
  <c r="FA14" i="1"/>
  <c r="IL14" i="1" s="1"/>
  <c r="FE14" i="1"/>
  <c r="IP14" i="1" s="1"/>
  <c r="HQ14" i="1"/>
  <c r="HR14" i="1"/>
  <c r="HT14" i="1"/>
  <c r="IG14" i="1"/>
  <c r="IJ14" i="1"/>
  <c r="IO14" i="1"/>
  <c r="NY14" i="1"/>
  <c r="OJ14" i="1"/>
  <c r="OK14" i="1" s="1"/>
  <c r="A15" i="1"/>
  <c r="KJ15" i="1" s="1"/>
  <c r="B15" i="1"/>
  <c r="C15" i="1"/>
  <c r="KL15" i="1" s="1"/>
  <c r="D15" i="1"/>
  <c r="E15" i="1"/>
  <c r="KN15" i="1" s="1"/>
  <c r="F15" i="1"/>
  <c r="KO15" i="1" s="1"/>
  <c r="K15" i="1"/>
  <c r="HL15" i="1" s="1"/>
  <c r="P15" i="1"/>
  <c r="HP15" i="1" s="1"/>
  <c r="U15" i="1"/>
  <c r="HT15" i="1" s="1"/>
  <c r="Z15" i="1"/>
  <c r="AE15" i="1"/>
  <c r="IB15" i="1" s="1"/>
  <c r="AJ15" i="1"/>
  <c r="AN15" i="1"/>
  <c r="AR15" i="1"/>
  <c r="IN15" i="1" s="1"/>
  <c r="KW15" i="1" s="1"/>
  <c r="AX15" i="1"/>
  <c r="BR15" i="1"/>
  <c r="BW15" i="1"/>
  <c r="HQ15" i="1" s="1"/>
  <c r="HS15" i="1" s="1"/>
  <c r="KQ15" i="1" s="1"/>
  <c r="CB15" i="1"/>
  <c r="HU15" i="1" s="1"/>
  <c r="HW15" i="1" s="1"/>
  <c r="KR15" i="1" s="1"/>
  <c r="CG15" i="1"/>
  <c r="HY15" i="1" s="1"/>
  <c r="CL15" i="1"/>
  <c r="IC15" i="1" s="1"/>
  <c r="CQ15" i="1"/>
  <c r="IG15" i="1" s="1"/>
  <c r="CU15" i="1"/>
  <c r="IK15" i="1" s="1"/>
  <c r="CY15" i="1"/>
  <c r="DX15" i="1"/>
  <c r="EC15" i="1"/>
  <c r="HR15" i="1" s="1"/>
  <c r="EH15" i="1"/>
  <c r="HV15" i="1" s="1"/>
  <c r="EM15" i="1"/>
  <c r="HZ15" i="1" s="1"/>
  <c r="ER15" i="1"/>
  <c r="ID15" i="1" s="1"/>
  <c r="EW15" i="1"/>
  <c r="IH15" i="1" s="1"/>
  <c r="FA15" i="1"/>
  <c r="IL15" i="1" s="1"/>
  <c r="FE15" i="1"/>
  <c r="IP15" i="1" s="1"/>
  <c r="HM15" i="1"/>
  <c r="HN15" i="1"/>
  <c r="HO15" i="1"/>
  <c r="KP15" i="1" s="1"/>
  <c r="HX15" i="1"/>
  <c r="IJ15" i="1"/>
  <c r="IO15" i="1"/>
  <c r="NY15" i="1"/>
  <c r="OJ15" i="1"/>
  <c r="OK15" i="1" s="1"/>
  <c r="A16" i="1"/>
  <c r="KJ16" i="1" s="1"/>
  <c r="B16" i="1"/>
  <c r="C16" i="1"/>
  <c r="KL16" i="1" s="1"/>
  <c r="D16" i="1"/>
  <c r="E16" i="1"/>
  <c r="KN16" i="1" s="1"/>
  <c r="F16" i="1"/>
  <c r="KO16" i="1" s="1"/>
  <c r="K16" i="1"/>
  <c r="P16" i="1"/>
  <c r="U16" i="1"/>
  <c r="Z16" i="1"/>
  <c r="AE16" i="1"/>
  <c r="IB16" i="1" s="1"/>
  <c r="AJ16" i="1"/>
  <c r="IF16" i="1" s="1"/>
  <c r="AN16" i="1"/>
  <c r="IJ16" i="1" s="1"/>
  <c r="AR16" i="1"/>
  <c r="IN16" i="1" s="1"/>
  <c r="KW16" i="1" s="1"/>
  <c r="AX16" i="1"/>
  <c r="BR16" i="1"/>
  <c r="HM16" i="1" s="1"/>
  <c r="BW16" i="1"/>
  <c r="HQ16" i="1" s="1"/>
  <c r="CB16" i="1"/>
  <c r="HU16" i="1" s="1"/>
  <c r="CG16" i="1"/>
  <c r="HY16" i="1" s="1"/>
  <c r="CL16" i="1"/>
  <c r="IC16" i="1" s="1"/>
  <c r="CQ16" i="1"/>
  <c r="CU16" i="1"/>
  <c r="IK16" i="1" s="1"/>
  <c r="CY16" i="1"/>
  <c r="IO16" i="1" s="1"/>
  <c r="DX16" i="1"/>
  <c r="EC16" i="1"/>
  <c r="EH16" i="1"/>
  <c r="HV16" i="1" s="1"/>
  <c r="EM16" i="1"/>
  <c r="ER16" i="1"/>
  <c r="ID16" i="1" s="1"/>
  <c r="EW16" i="1"/>
  <c r="IH16" i="1" s="1"/>
  <c r="FA16" i="1"/>
  <c r="IL16" i="1" s="1"/>
  <c r="FE16" i="1"/>
  <c r="IP16" i="1" s="1"/>
  <c r="HL16" i="1"/>
  <c r="HN16" i="1"/>
  <c r="HP16" i="1"/>
  <c r="HR16" i="1"/>
  <c r="HT16" i="1"/>
  <c r="HX16" i="1"/>
  <c r="HZ16" i="1"/>
  <c r="IG16" i="1"/>
  <c r="NY16" i="1"/>
  <c r="OJ16" i="1"/>
  <c r="OK16" i="1" s="1"/>
  <c r="A17" i="1"/>
  <c r="KJ17" i="1" s="1"/>
  <c r="B17" i="1"/>
  <c r="C17" i="1"/>
  <c r="KL17" i="1" s="1"/>
  <c r="D17" i="1"/>
  <c r="E17" i="1"/>
  <c r="KN17" i="1" s="1"/>
  <c r="F17" i="1"/>
  <c r="KO17" i="1" s="1"/>
  <c r="K17" i="1"/>
  <c r="HL17" i="1" s="1"/>
  <c r="P17" i="1"/>
  <c r="HP17" i="1" s="1"/>
  <c r="U17" i="1"/>
  <c r="Z17" i="1"/>
  <c r="AE17" i="1"/>
  <c r="IB17" i="1" s="1"/>
  <c r="AJ17" i="1"/>
  <c r="IF17" i="1" s="1"/>
  <c r="AN17" i="1"/>
  <c r="AR17" i="1"/>
  <c r="AX17" i="1"/>
  <c r="BR17" i="1"/>
  <c r="BW17" i="1"/>
  <c r="CB17" i="1"/>
  <c r="HU17" i="1" s="1"/>
  <c r="CG17" i="1"/>
  <c r="HY17" i="1" s="1"/>
  <c r="CL17" i="1"/>
  <c r="IC17" i="1" s="1"/>
  <c r="CQ17" i="1"/>
  <c r="CU17" i="1"/>
  <c r="IK17" i="1" s="1"/>
  <c r="CY17" i="1"/>
  <c r="IO17" i="1" s="1"/>
  <c r="DX17" i="1"/>
  <c r="HN17" i="1" s="1"/>
  <c r="EC17" i="1"/>
  <c r="EH17" i="1"/>
  <c r="HV17" i="1" s="1"/>
  <c r="EM17" i="1"/>
  <c r="ER17" i="1"/>
  <c r="ID17" i="1" s="1"/>
  <c r="EW17" i="1"/>
  <c r="FA17" i="1"/>
  <c r="FE17" i="1"/>
  <c r="IP17" i="1" s="1"/>
  <c r="IQ17" i="1" s="1"/>
  <c r="HM17" i="1"/>
  <c r="HQ17" i="1"/>
  <c r="HR17" i="1"/>
  <c r="HT17" i="1"/>
  <c r="HX17" i="1"/>
  <c r="HZ17" i="1"/>
  <c r="IG17" i="1"/>
  <c r="IH17" i="1"/>
  <c r="IJ17" i="1"/>
  <c r="IL17" i="1"/>
  <c r="IN17" i="1"/>
  <c r="KW17" i="1" s="1"/>
  <c r="MY17" i="1"/>
  <c r="NY17" i="1"/>
  <c r="OJ17" i="1"/>
  <c r="OK17" i="1" s="1"/>
  <c r="A18" i="1"/>
  <c r="KJ18" i="1" s="1"/>
  <c r="B18" i="1"/>
  <c r="C18" i="1"/>
  <c r="KL18" i="1" s="1"/>
  <c r="D18" i="1"/>
  <c r="E18" i="1"/>
  <c r="KN18" i="1" s="1"/>
  <c r="F18" i="1"/>
  <c r="KO18" i="1" s="1"/>
  <c r="K18" i="1"/>
  <c r="HL18" i="1" s="1"/>
  <c r="P18" i="1"/>
  <c r="U18" i="1"/>
  <c r="HT18" i="1" s="1"/>
  <c r="Z18" i="1"/>
  <c r="AE18" i="1"/>
  <c r="AJ18" i="1"/>
  <c r="IF18" i="1" s="1"/>
  <c r="AN18" i="1"/>
  <c r="AR18" i="1"/>
  <c r="IN18" i="1" s="1"/>
  <c r="KW18" i="1" s="1"/>
  <c r="AX18" i="1"/>
  <c r="BR18" i="1"/>
  <c r="BW18" i="1"/>
  <c r="HQ18" i="1" s="1"/>
  <c r="CB18" i="1"/>
  <c r="HU18" i="1" s="1"/>
  <c r="CG18" i="1"/>
  <c r="CL18" i="1"/>
  <c r="IC18" i="1" s="1"/>
  <c r="CQ18" i="1"/>
  <c r="IG18" i="1" s="1"/>
  <c r="CU18" i="1"/>
  <c r="IK18" i="1" s="1"/>
  <c r="CY18" i="1"/>
  <c r="IO18" i="1" s="1"/>
  <c r="DX18" i="1"/>
  <c r="HN18" i="1" s="1"/>
  <c r="EC18" i="1"/>
  <c r="HR18" i="1" s="1"/>
  <c r="EH18" i="1"/>
  <c r="HV18" i="1" s="1"/>
  <c r="EM18" i="1"/>
  <c r="ER18" i="1"/>
  <c r="ID18" i="1" s="1"/>
  <c r="IE18" i="1" s="1"/>
  <c r="KT18" i="1" s="1"/>
  <c r="EW18" i="1"/>
  <c r="IH18" i="1" s="1"/>
  <c r="FA18" i="1"/>
  <c r="IL18" i="1" s="1"/>
  <c r="FE18" i="1"/>
  <c r="HM18" i="1"/>
  <c r="HP18" i="1"/>
  <c r="HX18" i="1"/>
  <c r="HY18" i="1"/>
  <c r="HZ18" i="1"/>
  <c r="IB18" i="1"/>
  <c r="IP18" i="1"/>
  <c r="NY18" i="1"/>
  <c r="OJ18" i="1"/>
  <c r="OK18" i="1" s="1"/>
  <c r="A19" i="1"/>
  <c r="KJ19" i="1" s="1"/>
  <c r="B19" i="1"/>
  <c r="C19" i="1"/>
  <c r="KL19" i="1" s="1"/>
  <c r="D19" i="1"/>
  <c r="E19" i="1"/>
  <c r="KN19" i="1" s="1"/>
  <c r="F19" i="1"/>
  <c r="KO19" i="1" s="1"/>
  <c r="K19" i="1"/>
  <c r="HL19" i="1" s="1"/>
  <c r="P19" i="1"/>
  <c r="HP19" i="1" s="1"/>
  <c r="U19" i="1"/>
  <c r="HT19" i="1" s="1"/>
  <c r="Z19" i="1"/>
  <c r="HX19" i="1" s="1"/>
  <c r="AE19" i="1"/>
  <c r="AJ19" i="1"/>
  <c r="IF19" i="1" s="1"/>
  <c r="AN19" i="1"/>
  <c r="AR19" i="1"/>
  <c r="AX19" i="1"/>
  <c r="BR19" i="1"/>
  <c r="HM19" i="1" s="1"/>
  <c r="BW19" i="1"/>
  <c r="HQ19" i="1" s="1"/>
  <c r="CB19" i="1"/>
  <c r="HU19" i="1" s="1"/>
  <c r="CG19" i="1"/>
  <c r="HY19" i="1" s="1"/>
  <c r="CL19" i="1"/>
  <c r="CQ19" i="1"/>
  <c r="IG19" i="1" s="1"/>
  <c r="CU19" i="1"/>
  <c r="IK19" i="1" s="1"/>
  <c r="CY19" i="1"/>
  <c r="IO19" i="1" s="1"/>
  <c r="DX19" i="1"/>
  <c r="HN19" i="1" s="1"/>
  <c r="EC19" i="1"/>
  <c r="HR19" i="1" s="1"/>
  <c r="HS19" i="1" s="1"/>
  <c r="KQ19" i="1" s="1"/>
  <c r="EH19" i="1"/>
  <c r="HV19" i="1" s="1"/>
  <c r="EM19" i="1"/>
  <c r="ER19" i="1"/>
  <c r="EW19" i="1"/>
  <c r="FA19" i="1"/>
  <c r="IL19" i="1" s="1"/>
  <c r="IM19" i="1" s="1"/>
  <c r="KV19" i="1" s="1"/>
  <c r="FE19" i="1"/>
  <c r="IP19" i="1" s="1"/>
  <c r="HZ19" i="1"/>
  <c r="IB19" i="1"/>
  <c r="IC19" i="1"/>
  <c r="ID19" i="1"/>
  <c r="IH19" i="1"/>
  <c r="IJ19" i="1"/>
  <c r="NY19" i="1"/>
  <c r="OJ19" i="1"/>
  <c r="OK19" i="1" s="1"/>
  <c r="A20" i="1"/>
  <c r="KJ20" i="1" s="1"/>
  <c r="B20" i="1"/>
  <c r="C20" i="1"/>
  <c r="KL20" i="1" s="1"/>
  <c r="D20" i="1"/>
  <c r="E20" i="1"/>
  <c r="KN20" i="1" s="1"/>
  <c r="F20" i="1"/>
  <c r="KO20" i="1" s="1"/>
  <c r="K20" i="1"/>
  <c r="HL20" i="1" s="1"/>
  <c r="P20" i="1"/>
  <c r="U20" i="1"/>
  <c r="HT20" i="1" s="1"/>
  <c r="Z20" i="1"/>
  <c r="HX20" i="1" s="1"/>
  <c r="AE20" i="1"/>
  <c r="IB20" i="1" s="1"/>
  <c r="AJ20" i="1"/>
  <c r="IF20" i="1" s="1"/>
  <c r="AN20" i="1"/>
  <c r="IJ20" i="1" s="1"/>
  <c r="AR20" i="1"/>
  <c r="AX20" i="1"/>
  <c r="BR20" i="1"/>
  <c r="HM20" i="1" s="1"/>
  <c r="BW20" i="1"/>
  <c r="CB20" i="1"/>
  <c r="CG20" i="1"/>
  <c r="HY20" i="1" s="1"/>
  <c r="CL20" i="1"/>
  <c r="CQ20" i="1"/>
  <c r="CU20" i="1"/>
  <c r="IK20" i="1" s="1"/>
  <c r="CY20" i="1"/>
  <c r="DX20" i="1"/>
  <c r="HN20" i="1" s="1"/>
  <c r="EC20" i="1"/>
  <c r="HR20" i="1" s="1"/>
  <c r="EH20" i="1"/>
  <c r="HV20" i="1" s="1"/>
  <c r="EM20" i="1"/>
  <c r="HZ20" i="1" s="1"/>
  <c r="ER20" i="1"/>
  <c r="ID20" i="1" s="1"/>
  <c r="EW20" i="1"/>
  <c r="IH20" i="1" s="1"/>
  <c r="FA20" i="1"/>
  <c r="IL20" i="1" s="1"/>
  <c r="FE20" i="1"/>
  <c r="HP20" i="1"/>
  <c r="HQ20" i="1"/>
  <c r="HU20" i="1"/>
  <c r="IC20" i="1"/>
  <c r="IG20" i="1"/>
  <c r="IN20" i="1"/>
  <c r="KW20" i="1" s="1"/>
  <c r="IO20" i="1"/>
  <c r="IP20" i="1"/>
  <c r="NY20" i="1"/>
  <c r="OJ20" i="1"/>
  <c r="OK20" i="1" s="1"/>
  <c r="A21" i="1"/>
  <c r="KJ21" i="1" s="1"/>
  <c r="B21" i="1"/>
  <c r="C21" i="1"/>
  <c r="KL21" i="1" s="1"/>
  <c r="D21" i="1"/>
  <c r="E21" i="1"/>
  <c r="KN21" i="1" s="1"/>
  <c r="F21" i="1"/>
  <c r="KO21" i="1" s="1"/>
  <c r="K21" i="1"/>
  <c r="HL21" i="1" s="1"/>
  <c r="P21" i="1"/>
  <c r="HP21" i="1" s="1"/>
  <c r="U21" i="1"/>
  <c r="HT21" i="1" s="1"/>
  <c r="Z21" i="1"/>
  <c r="AE21" i="1"/>
  <c r="IB21" i="1" s="1"/>
  <c r="AJ21" i="1"/>
  <c r="AN21" i="1"/>
  <c r="IJ21" i="1" s="1"/>
  <c r="AR21" i="1"/>
  <c r="IN21" i="1" s="1"/>
  <c r="KW21" i="1" s="1"/>
  <c r="AX21" i="1"/>
  <c r="BR21" i="1"/>
  <c r="BW21" i="1"/>
  <c r="CB21" i="1"/>
  <c r="HU21" i="1" s="1"/>
  <c r="CG21" i="1"/>
  <c r="HY21" i="1" s="1"/>
  <c r="CL21" i="1"/>
  <c r="CQ21" i="1"/>
  <c r="IG21" i="1" s="1"/>
  <c r="CU21" i="1"/>
  <c r="IK21" i="1" s="1"/>
  <c r="CY21" i="1"/>
  <c r="IO21" i="1" s="1"/>
  <c r="DX21" i="1"/>
  <c r="HN21" i="1" s="1"/>
  <c r="EC21" i="1"/>
  <c r="HR21" i="1" s="1"/>
  <c r="EH21" i="1"/>
  <c r="EM21" i="1"/>
  <c r="HZ21" i="1" s="1"/>
  <c r="IA21" i="1" s="1"/>
  <c r="KS21" i="1" s="1"/>
  <c r="ER21" i="1"/>
  <c r="ID21" i="1" s="1"/>
  <c r="EW21" i="1"/>
  <c r="IH21" i="1" s="1"/>
  <c r="FA21" i="1"/>
  <c r="IL21" i="1" s="1"/>
  <c r="FE21" i="1"/>
  <c r="IP21" i="1" s="1"/>
  <c r="HM21" i="1"/>
  <c r="HQ21" i="1"/>
  <c r="HV21" i="1"/>
  <c r="HX21" i="1"/>
  <c r="IC21" i="1"/>
  <c r="IF21" i="1"/>
  <c r="NY21" i="1"/>
  <c r="OJ21" i="1"/>
  <c r="OK21" i="1"/>
  <c r="A22" i="1"/>
  <c r="KJ22" i="1" s="1"/>
  <c r="B22" i="1"/>
  <c r="C22" i="1"/>
  <c r="KL22" i="1" s="1"/>
  <c r="D22" i="1"/>
  <c r="E22" i="1"/>
  <c r="KN22" i="1" s="1"/>
  <c r="F22" i="1"/>
  <c r="KO22" i="1" s="1"/>
  <c r="K22" i="1"/>
  <c r="HL22" i="1" s="1"/>
  <c r="P22" i="1"/>
  <c r="HP22" i="1" s="1"/>
  <c r="U22" i="1"/>
  <c r="HT22" i="1" s="1"/>
  <c r="Z22" i="1"/>
  <c r="HX22" i="1" s="1"/>
  <c r="AE22" i="1"/>
  <c r="IB22" i="1" s="1"/>
  <c r="AJ22" i="1"/>
  <c r="IF22" i="1" s="1"/>
  <c r="AN22" i="1"/>
  <c r="IJ22" i="1" s="1"/>
  <c r="AR22" i="1"/>
  <c r="IN22" i="1" s="1"/>
  <c r="KW22" i="1" s="1"/>
  <c r="AX22" i="1"/>
  <c r="BR22" i="1"/>
  <c r="HM22" i="1" s="1"/>
  <c r="IT22" i="1" s="1"/>
  <c r="BW22" i="1"/>
  <c r="CB22" i="1"/>
  <c r="CG22" i="1"/>
  <c r="HY22" i="1" s="1"/>
  <c r="CL22" i="1"/>
  <c r="IC22" i="1" s="1"/>
  <c r="CQ22" i="1"/>
  <c r="IG22" i="1" s="1"/>
  <c r="CU22" i="1"/>
  <c r="IK22" i="1" s="1"/>
  <c r="CY22" i="1"/>
  <c r="DX22" i="1"/>
  <c r="HN22" i="1" s="1"/>
  <c r="IU22" i="1" s="1"/>
  <c r="EC22" i="1"/>
  <c r="HR22" i="1" s="1"/>
  <c r="EH22" i="1"/>
  <c r="HV22" i="1" s="1"/>
  <c r="EM22" i="1"/>
  <c r="HZ22" i="1" s="1"/>
  <c r="ER22" i="1"/>
  <c r="ID22" i="1" s="1"/>
  <c r="EW22" i="1"/>
  <c r="IH22" i="1" s="1"/>
  <c r="FA22" i="1"/>
  <c r="IL22" i="1" s="1"/>
  <c r="FE22" i="1"/>
  <c r="IP22" i="1" s="1"/>
  <c r="HQ22" i="1"/>
  <c r="HU22" i="1"/>
  <c r="IO22" i="1"/>
  <c r="NY22" i="1"/>
  <c r="OJ22" i="1"/>
  <c r="OK22" i="1" s="1"/>
  <c r="A23" i="1"/>
  <c r="KJ23" i="1" s="1"/>
  <c r="B23" i="1"/>
  <c r="C23" i="1"/>
  <c r="KL23" i="1" s="1"/>
  <c r="D23" i="1"/>
  <c r="E23" i="1"/>
  <c r="KN23" i="1" s="1"/>
  <c r="F23" i="1"/>
  <c r="KO23" i="1" s="1"/>
  <c r="K23" i="1"/>
  <c r="HL23" i="1" s="1"/>
  <c r="IS23" i="1" s="1"/>
  <c r="P23" i="1"/>
  <c r="U23" i="1"/>
  <c r="HT23" i="1" s="1"/>
  <c r="Z23" i="1"/>
  <c r="HX23" i="1" s="1"/>
  <c r="AE23" i="1"/>
  <c r="AJ23" i="1"/>
  <c r="AN23" i="1"/>
  <c r="IJ23" i="1" s="1"/>
  <c r="AR23" i="1"/>
  <c r="AX23" i="1"/>
  <c r="BR23" i="1"/>
  <c r="BW23" i="1"/>
  <c r="HQ23" i="1" s="1"/>
  <c r="CB23" i="1"/>
  <c r="HU23" i="1" s="1"/>
  <c r="CG23" i="1"/>
  <c r="HY23" i="1" s="1"/>
  <c r="CL23" i="1"/>
  <c r="IC23" i="1" s="1"/>
  <c r="CQ23" i="1"/>
  <c r="IG23" i="1" s="1"/>
  <c r="CU23" i="1"/>
  <c r="IK23" i="1" s="1"/>
  <c r="IM23" i="1" s="1"/>
  <c r="KV23" i="1" s="1"/>
  <c r="CY23" i="1"/>
  <c r="IO23" i="1" s="1"/>
  <c r="DX23" i="1"/>
  <c r="EC23" i="1"/>
  <c r="EH23" i="1"/>
  <c r="HV23" i="1" s="1"/>
  <c r="EM23" i="1"/>
  <c r="ER23" i="1"/>
  <c r="ID23" i="1" s="1"/>
  <c r="EW23" i="1"/>
  <c r="IH23" i="1" s="1"/>
  <c r="FA23" i="1"/>
  <c r="IL23" i="1" s="1"/>
  <c r="FE23" i="1"/>
  <c r="IP23" i="1" s="1"/>
  <c r="HM23" i="1"/>
  <c r="HN23" i="1"/>
  <c r="HP23" i="1"/>
  <c r="HR23" i="1"/>
  <c r="HZ23" i="1"/>
  <c r="IB23" i="1"/>
  <c r="IF23" i="1"/>
  <c r="IN23" i="1"/>
  <c r="KW23" i="1" s="1"/>
  <c r="NY23" i="1"/>
  <c r="OJ23" i="1"/>
  <c r="OK23" i="1" s="1"/>
  <c r="A24" i="1"/>
  <c r="KJ24" i="1" s="1"/>
  <c r="B24" i="1"/>
  <c r="C24" i="1"/>
  <c r="KL24" i="1" s="1"/>
  <c r="D24" i="1"/>
  <c r="E24" i="1"/>
  <c r="KN24" i="1" s="1"/>
  <c r="F24" i="1"/>
  <c r="KO24" i="1" s="1"/>
  <c r="K24" i="1"/>
  <c r="HL24" i="1" s="1"/>
  <c r="P24" i="1"/>
  <c r="HP24" i="1" s="1"/>
  <c r="U24" i="1"/>
  <c r="HT24" i="1" s="1"/>
  <c r="Z24" i="1"/>
  <c r="AE24" i="1"/>
  <c r="IB24" i="1" s="1"/>
  <c r="AJ24" i="1"/>
  <c r="AN24" i="1"/>
  <c r="IJ24" i="1" s="1"/>
  <c r="AR24" i="1"/>
  <c r="IN24" i="1" s="1"/>
  <c r="KW24" i="1" s="1"/>
  <c r="AX24" i="1"/>
  <c r="BR24" i="1"/>
  <c r="BW24" i="1"/>
  <c r="HQ24" i="1" s="1"/>
  <c r="CB24" i="1"/>
  <c r="HU24" i="1" s="1"/>
  <c r="CG24" i="1"/>
  <c r="HY24" i="1" s="1"/>
  <c r="CL24" i="1"/>
  <c r="IC24" i="1" s="1"/>
  <c r="CQ24" i="1"/>
  <c r="IG24" i="1" s="1"/>
  <c r="CU24" i="1"/>
  <c r="CY24" i="1"/>
  <c r="IO24" i="1" s="1"/>
  <c r="DX24" i="1"/>
  <c r="HN24" i="1" s="1"/>
  <c r="EC24" i="1"/>
  <c r="HR24" i="1" s="1"/>
  <c r="EH24" i="1"/>
  <c r="HV24" i="1" s="1"/>
  <c r="EM24" i="1"/>
  <c r="HZ24" i="1" s="1"/>
  <c r="ER24" i="1"/>
  <c r="ID24" i="1" s="1"/>
  <c r="EW24" i="1"/>
  <c r="IH24" i="1" s="1"/>
  <c r="FA24" i="1"/>
  <c r="IL24" i="1" s="1"/>
  <c r="FE24" i="1"/>
  <c r="IP24" i="1" s="1"/>
  <c r="IQ24" i="1" s="1"/>
  <c r="HM24" i="1"/>
  <c r="HX24" i="1"/>
  <c r="IF24" i="1"/>
  <c r="IK24" i="1"/>
  <c r="NY24" i="1"/>
  <c r="OJ24" i="1"/>
  <c r="OK24" i="1"/>
  <c r="A25" i="1"/>
  <c r="KJ25" i="1" s="1"/>
  <c r="B25" i="1"/>
  <c r="C25" i="1"/>
  <c r="KL25" i="1" s="1"/>
  <c r="D25" i="1"/>
  <c r="E25" i="1"/>
  <c r="KN25" i="1" s="1"/>
  <c r="F25" i="1"/>
  <c r="KO25" i="1" s="1"/>
  <c r="K25" i="1"/>
  <c r="HL25" i="1" s="1"/>
  <c r="P25" i="1"/>
  <c r="HP25" i="1" s="1"/>
  <c r="U25" i="1"/>
  <c r="HT25" i="1" s="1"/>
  <c r="Z25" i="1"/>
  <c r="HX25" i="1" s="1"/>
  <c r="AE25" i="1"/>
  <c r="IB25" i="1" s="1"/>
  <c r="AJ25" i="1"/>
  <c r="IF25" i="1" s="1"/>
  <c r="AN25" i="1"/>
  <c r="AR25" i="1"/>
  <c r="AX25" i="1"/>
  <c r="BR25" i="1"/>
  <c r="HM25" i="1" s="1"/>
  <c r="BW25" i="1"/>
  <c r="CB25" i="1"/>
  <c r="CG25" i="1"/>
  <c r="CL25" i="1"/>
  <c r="CQ25" i="1"/>
  <c r="CU25" i="1"/>
  <c r="CY25" i="1"/>
  <c r="IO25" i="1" s="1"/>
  <c r="DX25" i="1"/>
  <c r="HN25" i="1" s="1"/>
  <c r="EC25" i="1"/>
  <c r="HR25" i="1" s="1"/>
  <c r="HS25" i="1" s="1"/>
  <c r="KQ25" i="1" s="1"/>
  <c r="EH25" i="1"/>
  <c r="HV25" i="1" s="1"/>
  <c r="EM25" i="1"/>
  <c r="HZ25" i="1" s="1"/>
  <c r="IA25" i="1" s="1"/>
  <c r="KS25" i="1" s="1"/>
  <c r="ER25" i="1"/>
  <c r="ID25" i="1" s="1"/>
  <c r="IE25" i="1" s="1"/>
  <c r="KT25" i="1" s="1"/>
  <c r="EW25" i="1"/>
  <c r="FA25" i="1"/>
  <c r="FE25" i="1"/>
  <c r="IP25" i="1" s="1"/>
  <c r="HQ25" i="1"/>
  <c r="HU25" i="1"/>
  <c r="HY25" i="1"/>
  <c r="IC25" i="1"/>
  <c r="IG25" i="1"/>
  <c r="IH25" i="1"/>
  <c r="IJ25" i="1"/>
  <c r="IK25" i="1"/>
  <c r="IL25" i="1"/>
  <c r="IN25" i="1"/>
  <c r="KW25" i="1" s="1"/>
  <c r="NY25" i="1"/>
  <c r="OJ25" i="1"/>
  <c r="OK25" i="1" s="1"/>
  <c r="A26" i="1"/>
  <c r="KJ26" i="1" s="1"/>
  <c r="B26" i="1"/>
  <c r="C26" i="1"/>
  <c r="KL26" i="1" s="1"/>
  <c r="D26" i="1"/>
  <c r="E26" i="1"/>
  <c r="KN26" i="1" s="1"/>
  <c r="F26" i="1"/>
  <c r="KO26" i="1" s="1"/>
  <c r="K26" i="1"/>
  <c r="HL26" i="1" s="1"/>
  <c r="P26" i="1"/>
  <c r="HP26" i="1" s="1"/>
  <c r="U26" i="1"/>
  <c r="HT26" i="1" s="1"/>
  <c r="Z26" i="1"/>
  <c r="HX26" i="1" s="1"/>
  <c r="AE26" i="1"/>
  <c r="IB26" i="1" s="1"/>
  <c r="AJ26" i="1"/>
  <c r="AN26" i="1"/>
  <c r="IJ26" i="1" s="1"/>
  <c r="AR26" i="1"/>
  <c r="AX26" i="1"/>
  <c r="BR26" i="1"/>
  <c r="HM26" i="1" s="1"/>
  <c r="BW26" i="1"/>
  <c r="HQ26" i="1" s="1"/>
  <c r="CB26" i="1"/>
  <c r="CG26" i="1"/>
  <c r="HY26" i="1" s="1"/>
  <c r="CL26" i="1"/>
  <c r="IC26" i="1" s="1"/>
  <c r="CQ26" i="1"/>
  <c r="CU26" i="1"/>
  <c r="IK26" i="1" s="1"/>
  <c r="CY26" i="1"/>
  <c r="IO26" i="1" s="1"/>
  <c r="DX26" i="1"/>
  <c r="HN26" i="1" s="1"/>
  <c r="IU26" i="1" s="1"/>
  <c r="EC26" i="1"/>
  <c r="HR26" i="1" s="1"/>
  <c r="EH26" i="1"/>
  <c r="HV26" i="1" s="1"/>
  <c r="HW26" i="1" s="1"/>
  <c r="KR26" i="1" s="1"/>
  <c r="EM26" i="1"/>
  <c r="HZ26" i="1" s="1"/>
  <c r="IA26" i="1" s="1"/>
  <c r="KS26" i="1" s="1"/>
  <c r="ER26" i="1"/>
  <c r="EW26" i="1"/>
  <c r="IH26" i="1" s="1"/>
  <c r="FA26" i="1"/>
  <c r="FE26" i="1"/>
  <c r="IP26" i="1" s="1"/>
  <c r="HU26" i="1"/>
  <c r="ID26" i="1"/>
  <c r="IF26" i="1"/>
  <c r="IG26" i="1"/>
  <c r="IL26" i="1"/>
  <c r="IN26" i="1"/>
  <c r="KW26" i="1" s="1"/>
  <c r="NY26" i="1"/>
  <c r="OJ26" i="1"/>
  <c r="OK26" i="1" s="1"/>
  <c r="A27" i="1"/>
  <c r="KJ27" i="1" s="1"/>
  <c r="B27" i="1"/>
  <c r="C27" i="1"/>
  <c r="KL27" i="1" s="1"/>
  <c r="D27" i="1"/>
  <c r="E27" i="1"/>
  <c r="KN27" i="1" s="1"/>
  <c r="F27" i="1"/>
  <c r="KO27" i="1" s="1"/>
  <c r="K27" i="1"/>
  <c r="HL27" i="1" s="1"/>
  <c r="P27" i="1"/>
  <c r="HP27" i="1" s="1"/>
  <c r="U27" i="1"/>
  <c r="Z27" i="1"/>
  <c r="HX27" i="1" s="1"/>
  <c r="AE27" i="1"/>
  <c r="IB27" i="1" s="1"/>
  <c r="AJ27" i="1"/>
  <c r="AN27" i="1"/>
  <c r="IJ27" i="1" s="1"/>
  <c r="AR27" i="1"/>
  <c r="AX27" i="1"/>
  <c r="BR27" i="1"/>
  <c r="HM27" i="1" s="1"/>
  <c r="BW27" i="1"/>
  <c r="HQ27" i="1" s="1"/>
  <c r="CB27" i="1"/>
  <c r="HU27" i="1" s="1"/>
  <c r="CG27" i="1"/>
  <c r="CL27" i="1"/>
  <c r="IC27" i="1" s="1"/>
  <c r="CQ27" i="1"/>
  <c r="IG27" i="1" s="1"/>
  <c r="CU27" i="1"/>
  <c r="IK27" i="1" s="1"/>
  <c r="CY27" i="1"/>
  <c r="IO27" i="1" s="1"/>
  <c r="IQ27" i="1" s="1"/>
  <c r="DX27" i="1"/>
  <c r="HN27" i="1" s="1"/>
  <c r="EC27" i="1"/>
  <c r="HR27" i="1" s="1"/>
  <c r="EH27" i="1"/>
  <c r="HV27" i="1" s="1"/>
  <c r="EM27" i="1"/>
  <c r="HZ27" i="1" s="1"/>
  <c r="ER27" i="1"/>
  <c r="ID27" i="1" s="1"/>
  <c r="EW27" i="1"/>
  <c r="IH27" i="1" s="1"/>
  <c r="FA27" i="1"/>
  <c r="FE27" i="1"/>
  <c r="IP27" i="1" s="1"/>
  <c r="HY27" i="1"/>
  <c r="IF27" i="1"/>
  <c r="IL27" i="1"/>
  <c r="IN27" i="1"/>
  <c r="KW27" i="1" s="1"/>
  <c r="NY27" i="1"/>
  <c r="OJ27" i="1"/>
  <c r="OK27" i="1" s="1"/>
  <c r="A28" i="1"/>
  <c r="KJ28" i="1" s="1"/>
  <c r="B28" i="1"/>
  <c r="C28" i="1"/>
  <c r="KL28" i="1" s="1"/>
  <c r="D28" i="1"/>
  <c r="E28" i="1"/>
  <c r="KN28" i="1" s="1"/>
  <c r="F28" i="1"/>
  <c r="KO28" i="1" s="1"/>
  <c r="K28" i="1"/>
  <c r="P28" i="1"/>
  <c r="HP28" i="1" s="1"/>
  <c r="U28" i="1"/>
  <c r="HT28" i="1" s="1"/>
  <c r="Z28" i="1"/>
  <c r="HX28" i="1" s="1"/>
  <c r="AE28" i="1"/>
  <c r="IB28" i="1" s="1"/>
  <c r="AJ28" i="1"/>
  <c r="IF28" i="1" s="1"/>
  <c r="AN28" i="1"/>
  <c r="AR28" i="1"/>
  <c r="IN28" i="1" s="1"/>
  <c r="KW28" i="1" s="1"/>
  <c r="AX28" i="1"/>
  <c r="BR28" i="1"/>
  <c r="HM28" i="1" s="1"/>
  <c r="BW28" i="1"/>
  <c r="CB28" i="1"/>
  <c r="CG28" i="1"/>
  <c r="HY28" i="1" s="1"/>
  <c r="CL28" i="1"/>
  <c r="IC28" i="1" s="1"/>
  <c r="CQ28" i="1"/>
  <c r="CU28" i="1"/>
  <c r="IK28" i="1" s="1"/>
  <c r="CY28" i="1"/>
  <c r="IO28" i="1" s="1"/>
  <c r="DX28" i="1"/>
  <c r="HN28" i="1" s="1"/>
  <c r="EC28" i="1"/>
  <c r="HR28" i="1" s="1"/>
  <c r="EH28" i="1"/>
  <c r="HV28" i="1" s="1"/>
  <c r="EM28" i="1"/>
  <c r="HZ28" i="1" s="1"/>
  <c r="ER28" i="1"/>
  <c r="ID28" i="1" s="1"/>
  <c r="EW28" i="1"/>
  <c r="IH28" i="1" s="1"/>
  <c r="FA28" i="1"/>
  <c r="IL28" i="1" s="1"/>
  <c r="FE28" i="1"/>
  <c r="HL28" i="1"/>
  <c r="HQ28" i="1"/>
  <c r="HU28" i="1"/>
  <c r="IG28" i="1"/>
  <c r="IJ28" i="1"/>
  <c r="IP28" i="1"/>
  <c r="NY28" i="1"/>
  <c r="OJ28" i="1"/>
  <c r="OK28" i="1" s="1"/>
  <c r="A29" i="1"/>
  <c r="KJ29" i="1" s="1"/>
  <c r="B29" i="1"/>
  <c r="C29" i="1"/>
  <c r="KL29" i="1" s="1"/>
  <c r="D29" i="1"/>
  <c r="E29" i="1"/>
  <c r="KN29" i="1" s="1"/>
  <c r="F29" i="1"/>
  <c r="KO29" i="1" s="1"/>
  <c r="K29" i="1"/>
  <c r="HL29" i="1" s="1"/>
  <c r="P29" i="1"/>
  <c r="HP29" i="1" s="1"/>
  <c r="U29" i="1"/>
  <c r="HT29" i="1" s="1"/>
  <c r="Z29" i="1"/>
  <c r="HX29" i="1" s="1"/>
  <c r="AE29" i="1"/>
  <c r="IB29" i="1" s="1"/>
  <c r="AJ29" i="1"/>
  <c r="AN29" i="1"/>
  <c r="IJ29" i="1" s="1"/>
  <c r="AR29" i="1"/>
  <c r="IN29" i="1" s="1"/>
  <c r="KW29" i="1" s="1"/>
  <c r="AX29" i="1"/>
  <c r="BR29" i="1"/>
  <c r="BW29" i="1"/>
  <c r="HQ29" i="1" s="1"/>
  <c r="CB29" i="1"/>
  <c r="CG29" i="1"/>
  <c r="CL29" i="1"/>
  <c r="CQ29" i="1"/>
  <c r="IG29" i="1" s="1"/>
  <c r="CU29" i="1"/>
  <c r="IK29" i="1" s="1"/>
  <c r="CY29" i="1"/>
  <c r="IO29" i="1" s="1"/>
  <c r="DX29" i="1"/>
  <c r="EC29" i="1"/>
  <c r="HR29" i="1" s="1"/>
  <c r="EH29" i="1"/>
  <c r="HV29" i="1" s="1"/>
  <c r="EM29" i="1"/>
  <c r="HZ29" i="1" s="1"/>
  <c r="ER29" i="1"/>
  <c r="ID29" i="1" s="1"/>
  <c r="EW29" i="1"/>
  <c r="IH29" i="1" s="1"/>
  <c r="FA29" i="1"/>
  <c r="IL29" i="1" s="1"/>
  <c r="FE29" i="1"/>
  <c r="IP29" i="1" s="1"/>
  <c r="HM29" i="1"/>
  <c r="HN29" i="1"/>
  <c r="HU29" i="1"/>
  <c r="HY29" i="1"/>
  <c r="IC29" i="1"/>
  <c r="IF29" i="1"/>
  <c r="NY29" i="1"/>
  <c r="OJ29" i="1"/>
  <c r="OK29" i="1" s="1"/>
  <c r="A30" i="1"/>
  <c r="KJ30" i="1" s="1"/>
  <c r="B30" i="1"/>
  <c r="C30" i="1"/>
  <c r="KL30" i="1" s="1"/>
  <c r="D30" i="1"/>
  <c r="E30" i="1"/>
  <c r="KN30" i="1" s="1"/>
  <c r="F30" i="1"/>
  <c r="KO30" i="1" s="1"/>
  <c r="K30" i="1"/>
  <c r="HL30" i="1" s="1"/>
  <c r="P30" i="1"/>
  <c r="HP30" i="1" s="1"/>
  <c r="U30" i="1"/>
  <c r="Z30" i="1"/>
  <c r="AE30" i="1"/>
  <c r="IB30" i="1" s="1"/>
  <c r="AJ30" i="1"/>
  <c r="IF30" i="1" s="1"/>
  <c r="AN30" i="1"/>
  <c r="AR30" i="1"/>
  <c r="AX30" i="1"/>
  <c r="BR30" i="1"/>
  <c r="BW30" i="1"/>
  <c r="HQ30" i="1" s="1"/>
  <c r="CB30" i="1"/>
  <c r="CG30" i="1"/>
  <c r="CL30" i="1"/>
  <c r="IC30" i="1" s="1"/>
  <c r="CQ30" i="1"/>
  <c r="IG30" i="1" s="1"/>
  <c r="CU30" i="1"/>
  <c r="CY30" i="1"/>
  <c r="IO30" i="1" s="1"/>
  <c r="DX30" i="1"/>
  <c r="HN30" i="1" s="1"/>
  <c r="EC30" i="1"/>
  <c r="HR30" i="1" s="1"/>
  <c r="EH30" i="1"/>
  <c r="HV30" i="1" s="1"/>
  <c r="EM30" i="1"/>
  <c r="HZ30" i="1" s="1"/>
  <c r="ER30" i="1"/>
  <c r="ID30" i="1" s="1"/>
  <c r="EW30" i="1"/>
  <c r="FA30" i="1"/>
  <c r="FE30" i="1"/>
  <c r="IP30" i="1" s="1"/>
  <c r="HM30" i="1"/>
  <c r="HT30" i="1"/>
  <c r="HU30" i="1"/>
  <c r="HX30" i="1"/>
  <c r="HY30" i="1"/>
  <c r="IH30" i="1"/>
  <c r="IJ30" i="1"/>
  <c r="IK30" i="1"/>
  <c r="IL30" i="1"/>
  <c r="IN30" i="1"/>
  <c r="KW30" i="1" s="1"/>
  <c r="NY30" i="1"/>
  <c r="OJ30" i="1"/>
  <c r="OK30" i="1"/>
  <c r="A31" i="1"/>
  <c r="KJ31" i="1" s="1"/>
  <c r="B31" i="1"/>
  <c r="C31" i="1"/>
  <c r="KL31" i="1" s="1"/>
  <c r="D31" i="1"/>
  <c r="E31" i="1"/>
  <c r="KN31" i="1" s="1"/>
  <c r="F31" i="1"/>
  <c r="KO31" i="1" s="1"/>
  <c r="K31" i="1"/>
  <c r="HL31" i="1" s="1"/>
  <c r="P31" i="1"/>
  <c r="U31" i="1"/>
  <c r="HT31" i="1" s="1"/>
  <c r="Z31" i="1"/>
  <c r="HX31" i="1" s="1"/>
  <c r="AE31" i="1"/>
  <c r="IB31" i="1" s="1"/>
  <c r="AJ31" i="1"/>
  <c r="IF31" i="1" s="1"/>
  <c r="AN31" i="1"/>
  <c r="IJ31" i="1" s="1"/>
  <c r="AR31" i="1"/>
  <c r="AX31" i="1"/>
  <c r="BR31" i="1"/>
  <c r="BW31" i="1"/>
  <c r="CB31" i="1"/>
  <c r="CG31" i="1"/>
  <c r="HY31" i="1" s="1"/>
  <c r="IA31" i="1" s="1"/>
  <c r="KS31" i="1" s="1"/>
  <c r="CL31" i="1"/>
  <c r="IC31" i="1" s="1"/>
  <c r="CQ31" i="1"/>
  <c r="IG31" i="1" s="1"/>
  <c r="CU31" i="1"/>
  <c r="IK31" i="1" s="1"/>
  <c r="CY31" i="1"/>
  <c r="IO31" i="1" s="1"/>
  <c r="DX31" i="1"/>
  <c r="EC31" i="1"/>
  <c r="EH31" i="1"/>
  <c r="HV31" i="1" s="1"/>
  <c r="HW31" i="1" s="1"/>
  <c r="KR31" i="1" s="1"/>
  <c r="EM31" i="1"/>
  <c r="HZ31" i="1" s="1"/>
  <c r="ER31" i="1"/>
  <c r="ID31" i="1" s="1"/>
  <c r="EW31" i="1"/>
  <c r="IH31" i="1" s="1"/>
  <c r="FA31" i="1"/>
  <c r="FE31" i="1"/>
  <c r="IP31" i="1" s="1"/>
  <c r="HM31" i="1"/>
  <c r="HN31" i="1"/>
  <c r="HP31" i="1"/>
  <c r="HQ31" i="1"/>
  <c r="HR31" i="1"/>
  <c r="HS31" i="1" s="1"/>
  <c r="KQ31" i="1" s="1"/>
  <c r="HU31" i="1"/>
  <c r="IL31" i="1"/>
  <c r="IN31" i="1"/>
  <c r="KW31" i="1" s="1"/>
  <c r="NY31" i="1"/>
  <c r="OJ31" i="1"/>
  <c r="OK31" i="1"/>
  <c r="A32" i="1"/>
  <c r="KJ32" i="1" s="1"/>
  <c r="B32" i="1"/>
  <c r="C32" i="1"/>
  <c r="KL32" i="1" s="1"/>
  <c r="D32" i="1"/>
  <c r="E32" i="1"/>
  <c r="KN32" i="1" s="1"/>
  <c r="F32" i="1"/>
  <c r="KO32" i="1" s="1"/>
  <c r="K32" i="1"/>
  <c r="HL32" i="1" s="1"/>
  <c r="P32" i="1"/>
  <c r="U32" i="1"/>
  <c r="Z32" i="1"/>
  <c r="AE32" i="1"/>
  <c r="IB32" i="1" s="1"/>
  <c r="AJ32" i="1"/>
  <c r="IF32" i="1" s="1"/>
  <c r="AN32" i="1"/>
  <c r="IJ32" i="1" s="1"/>
  <c r="AR32" i="1"/>
  <c r="IN32" i="1" s="1"/>
  <c r="KW32" i="1" s="1"/>
  <c r="AX32" i="1"/>
  <c r="BR32" i="1"/>
  <c r="BW32" i="1"/>
  <c r="HQ32" i="1" s="1"/>
  <c r="CB32" i="1"/>
  <c r="HU32" i="1" s="1"/>
  <c r="CG32" i="1"/>
  <c r="CL32" i="1"/>
  <c r="CQ32" i="1"/>
  <c r="IG32" i="1" s="1"/>
  <c r="CU32" i="1"/>
  <c r="IK32" i="1" s="1"/>
  <c r="CY32" i="1"/>
  <c r="IO32" i="1" s="1"/>
  <c r="DX32" i="1"/>
  <c r="HN32" i="1" s="1"/>
  <c r="EC32" i="1"/>
  <c r="HR32" i="1" s="1"/>
  <c r="EH32" i="1"/>
  <c r="HV32" i="1" s="1"/>
  <c r="EM32" i="1"/>
  <c r="HZ32" i="1" s="1"/>
  <c r="ER32" i="1"/>
  <c r="ID32" i="1" s="1"/>
  <c r="EW32" i="1"/>
  <c r="IH32" i="1" s="1"/>
  <c r="FA32" i="1"/>
  <c r="IL32" i="1" s="1"/>
  <c r="IM32" i="1" s="1"/>
  <c r="KV32" i="1" s="1"/>
  <c r="FE32" i="1"/>
  <c r="IP32" i="1" s="1"/>
  <c r="HM32" i="1"/>
  <c r="HP32" i="1"/>
  <c r="HT32" i="1"/>
  <c r="HX32" i="1"/>
  <c r="HY32" i="1"/>
  <c r="IA32" i="1" s="1"/>
  <c r="KS32" i="1" s="1"/>
  <c r="IC32" i="1"/>
  <c r="MH32" i="1"/>
  <c r="NY32" i="1"/>
  <c r="OJ32" i="1"/>
  <c r="OK32" i="1"/>
  <c r="A33" i="1"/>
  <c r="KJ33" i="1" s="1"/>
  <c r="B33" i="1"/>
  <c r="C33" i="1"/>
  <c r="KL33" i="1" s="1"/>
  <c r="D33" i="1"/>
  <c r="E33" i="1"/>
  <c r="KN33" i="1" s="1"/>
  <c r="F33" i="1"/>
  <c r="KO33" i="1" s="1"/>
  <c r="K33" i="1"/>
  <c r="HL33" i="1" s="1"/>
  <c r="IS33" i="1" s="1"/>
  <c r="P33" i="1"/>
  <c r="U33" i="1"/>
  <c r="HT33" i="1" s="1"/>
  <c r="Z33" i="1"/>
  <c r="AE33" i="1"/>
  <c r="IB33" i="1" s="1"/>
  <c r="AJ33" i="1"/>
  <c r="AN33" i="1"/>
  <c r="IJ33" i="1" s="1"/>
  <c r="AR33" i="1"/>
  <c r="IN33" i="1" s="1"/>
  <c r="KW33" i="1" s="1"/>
  <c r="AX33" i="1"/>
  <c r="BR33" i="1"/>
  <c r="HM33" i="1" s="1"/>
  <c r="BW33" i="1"/>
  <c r="HQ33" i="1" s="1"/>
  <c r="CB33" i="1"/>
  <c r="HU33" i="1" s="1"/>
  <c r="CG33" i="1"/>
  <c r="CL33" i="1"/>
  <c r="IC33" i="1" s="1"/>
  <c r="CQ33" i="1"/>
  <c r="IG33" i="1" s="1"/>
  <c r="II33" i="1" s="1"/>
  <c r="KU33" i="1" s="1"/>
  <c r="CU33" i="1"/>
  <c r="IK33" i="1" s="1"/>
  <c r="CY33" i="1"/>
  <c r="IO33" i="1" s="1"/>
  <c r="DX33" i="1"/>
  <c r="EC33" i="1"/>
  <c r="HR33" i="1" s="1"/>
  <c r="EH33" i="1"/>
  <c r="EM33" i="1"/>
  <c r="HZ33" i="1" s="1"/>
  <c r="ER33" i="1"/>
  <c r="ID33" i="1" s="1"/>
  <c r="EW33" i="1"/>
  <c r="IH33" i="1" s="1"/>
  <c r="FA33" i="1"/>
  <c r="FE33" i="1"/>
  <c r="IP33" i="1" s="1"/>
  <c r="HN33" i="1"/>
  <c r="HP33" i="1"/>
  <c r="HV33" i="1"/>
  <c r="HX33" i="1"/>
  <c r="HY33" i="1"/>
  <c r="IA33" i="1" s="1"/>
  <c r="KS33" i="1" s="1"/>
  <c r="IF33" i="1"/>
  <c r="IL33" i="1"/>
  <c r="MH33" i="1"/>
  <c r="NY33" i="1"/>
  <c r="OJ33" i="1"/>
  <c r="OK33" i="1" s="1"/>
  <c r="A34" i="1"/>
  <c r="KJ34" i="1" s="1"/>
  <c r="B34" i="1"/>
  <c r="C34" i="1"/>
  <c r="KL34" i="1" s="1"/>
  <c r="D34" i="1"/>
  <c r="E34" i="1"/>
  <c r="KN34" i="1" s="1"/>
  <c r="F34" i="1"/>
  <c r="KO34" i="1" s="1"/>
  <c r="K34" i="1"/>
  <c r="HL34" i="1" s="1"/>
  <c r="IS34" i="1" s="1"/>
  <c r="P34" i="1"/>
  <c r="HP34" i="1" s="1"/>
  <c r="U34" i="1"/>
  <c r="Z34" i="1"/>
  <c r="HX34" i="1" s="1"/>
  <c r="AE34" i="1"/>
  <c r="IB34" i="1" s="1"/>
  <c r="AJ34" i="1"/>
  <c r="IF34" i="1" s="1"/>
  <c r="AN34" i="1"/>
  <c r="IJ34" i="1" s="1"/>
  <c r="AR34" i="1"/>
  <c r="IN34" i="1" s="1"/>
  <c r="AX34" i="1"/>
  <c r="BR34" i="1"/>
  <c r="HM34" i="1" s="1"/>
  <c r="BW34" i="1"/>
  <c r="CB34" i="1"/>
  <c r="CG34" i="1"/>
  <c r="CL34" i="1"/>
  <c r="IC34" i="1" s="1"/>
  <c r="CQ34" i="1"/>
  <c r="IG34" i="1" s="1"/>
  <c r="CU34" i="1"/>
  <c r="IK34" i="1" s="1"/>
  <c r="CY34" i="1"/>
  <c r="IO34" i="1" s="1"/>
  <c r="DX34" i="1"/>
  <c r="HN34" i="1" s="1"/>
  <c r="EC34" i="1"/>
  <c r="EH34" i="1"/>
  <c r="EM34" i="1"/>
  <c r="ER34" i="1"/>
  <c r="EW34" i="1"/>
  <c r="IH34" i="1" s="1"/>
  <c r="FA34" i="1"/>
  <c r="IL34" i="1" s="1"/>
  <c r="FE34" i="1"/>
  <c r="HQ34" i="1"/>
  <c r="HR34" i="1"/>
  <c r="HT34" i="1"/>
  <c r="HU34" i="1"/>
  <c r="HV34" i="1"/>
  <c r="HW34" i="1" s="1"/>
  <c r="KR34" i="1" s="1"/>
  <c r="HY34" i="1"/>
  <c r="HZ34" i="1"/>
  <c r="ID34" i="1"/>
  <c r="IP34" i="1"/>
  <c r="MH34" i="1"/>
  <c r="NY34" i="1"/>
  <c r="OJ34" i="1"/>
  <c r="OK34" i="1" s="1"/>
  <c r="A35" i="1"/>
  <c r="KJ35" i="1" s="1"/>
  <c r="B35" i="1"/>
  <c r="C35" i="1"/>
  <c r="KL35" i="1" s="1"/>
  <c r="D35" i="1"/>
  <c r="E35" i="1"/>
  <c r="KN35" i="1" s="1"/>
  <c r="F35" i="1"/>
  <c r="KO35" i="1" s="1"/>
  <c r="K35" i="1"/>
  <c r="HL35" i="1" s="1"/>
  <c r="P35" i="1"/>
  <c r="HP35" i="1" s="1"/>
  <c r="U35" i="1"/>
  <c r="HT35" i="1" s="1"/>
  <c r="Z35" i="1"/>
  <c r="AE35" i="1"/>
  <c r="AJ35" i="1"/>
  <c r="IF35" i="1" s="1"/>
  <c r="AN35" i="1"/>
  <c r="IJ35" i="1" s="1"/>
  <c r="AR35" i="1"/>
  <c r="IN35" i="1" s="1"/>
  <c r="KW35" i="1" s="1"/>
  <c r="AX35" i="1"/>
  <c r="BR35" i="1"/>
  <c r="BW35" i="1"/>
  <c r="HQ35" i="1" s="1"/>
  <c r="CB35" i="1"/>
  <c r="CG35" i="1"/>
  <c r="HY35" i="1" s="1"/>
  <c r="CL35" i="1"/>
  <c r="CQ35" i="1"/>
  <c r="CU35" i="1"/>
  <c r="IK35" i="1" s="1"/>
  <c r="CY35" i="1"/>
  <c r="IO35" i="1" s="1"/>
  <c r="IQ35" i="1" s="1"/>
  <c r="DX35" i="1"/>
  <c r="HN35" i="1" s="1"/>
  <c r="EC35" i="1"/>
  <c r="HR35" i="1" s="1"/>
  <c r="EH35" i="1"/>
  <c r="EM35" i="1"/>
  <c r="HZ35" i="1" s="1"/>
  <c r="ER35" i="1"/>
  <c r="EW35" i="1"/>
  <c r="IH35" i="1" s="1"/>
  <c r="II35" i="1" s="1"/>
  <c r="KU35" i="1" s="1"/>
  <c r="FA35" i="1"/>
  <c r="FE35" i="1"/>
  <c r="IP35" i="1" s="1"/>
  <c r="HM35" i="1"/>
  <c r="HU35" i="1"/>
  <c r="HV35" i="1"/>
  <c r="HX35" i="1"/>
  <c r="IB35" i="1"/>
  <c r="IC35" i="1"/>
  <c r="ID35" i="1"/>
  <c r="IG35" i="1"/>
  <c r="IL35" i="1"/>
  <c r="IM35" i="1" s="1"/>
  <c r="KV35" i="1" s="1"/>
  <c r="MH35" i="1"/>
  <c r="NY35" i="1"/>
  <c r="OJ35" i="1"/>
  <c r="OK35" i="1"/>
  <c r="A36" i="1"/>
  <c r="KJ36" i="1" s="1"/>
  <c r="B36" i="1"/>
  <c r="C36" i="1"/>
  <c r="KL36" i="1" s="1"/>
  <c r="D36" i="1"/>
  <c r="E36" i="1"/>
  <c r="KN36" i="1" s="1"/>
  <c r="F36" i="1"/>
  <c r="KO36" i="1" s="1"/>
  <c r="K36" i="1"/>
  <c r="P36" i="1"/>
  <c r="HP36" i="1" s="1"/>
  <c r="U36" i="1"/>
  <c r="Z36" i="1"/>
  <c r="HX36" i="1" s="1"/>
  <c r="AE36" i="1"/>
  <c r="IB36" i="1" s="1"/>
  <c r="AJ36" i="1"/>
  <c r="IF36" i="1" s="1"/>
  <c r="AN36" i="1"/>
  <c r="IJ36" i="1" s="1"/>
  <c r="AR36" i="1"/>
  <c r="IN36" i="1" s="1"/>
  <c r="KW36" i="1" s="1"/>
  <c r="AX36" i="1"/>
  <c r="BR36" i="1"/>
  <c r="HM36" i="1" s="1"/>
  <c r="IT36" i="1" s="1"/>
  <c r="BW36" i="1"/>
  <c r="HQ36" i="1" s="1"/>
  <c r="CB36" i="1"/>
  <c r="HU36" i="1" s="1"/>
  <c r="CG36" i="1"/>
  <c r="HY36" i="1" s="1"/>
  <c r="CL36" i="1"/>
  <c r="IC36" i="1" s="1"/>
  <c r="IE36" i="1" s="1"/>
  <c r="KT36" i="1" s="1"/>
  <c r="CQ36" i="1"/>
  <c r="CU36" i="1"/>
  <c r="IK36" i="1" s="1"/>
  <c r="CY36" i="1"/>
  <c r="IO36" i="1" s="1"/>
  <c r="DX36" i="1"/>
  <c r="HN36" i="1" s="1"/>
  <c r="EC36" i="1"/>
  <c r="EH36" i="1"/>
  <c r="EM36" i="1"/>
  <c r="HZ36" i="1" s="1"/>
  <c r="ER36" i="1"/>
  <c r="EW36" i="1"/>
  <c r="IH36" i="1" s="1"/>
  <c r="FA36" i="1"/>
  <c r="IL36" i="1" s="1"/>
  <c r="FE36" i="1"/>
  <c r="IP36" i="1" s="1"/>
  <c r="HL36" i="1"/>
  <c r="HR36" i="1"/>
  <c r="HS36" i="1" s="1"/>
  <c r="KQ36" i="1" s="1"/>
  <c r="HT36" i="1"/>
  <c r="HV36" i="1"/>
  <c r="HW36" i="1" s="1"/>
  <c r="KR36" i="1" s="1"/>
  <c r="ID36" i="1"/>
  <c r="IG36" i="1"/>
  <c r="MH36" i="1"/>
  <c r="NY36" i="1"/>
  <c r="OJ36" i="1"/>
  <c r="OK36" i="1" s="1"/>
  <c r="A37" i="1"/>
  <c r="KJ37" i="1" s="1"/>
  <c r="B37" i="1"/>
  <c r="C37" i="1"/>
  <c r="KL37" i="1" s="1"/>
  <c r="D37" i="1"/>
  <c r="E37" i="1"/>
  <c r="KN37" i="1" s="1"/>
  <c r="F37" i="1"/>
  <c r="KO37" i="1" s="1"/>
  <c r="K37" i="1"/>
  <c r="HL37" i="1" s="1"/>
  <c r="P37" i="1"/>
  <c r="HP37" i="1" s="1"/>
  <c r="U37" i="1"/>
  <c r="HT37" i="1" s="1"/>
  <c r="Z37" i="1"/>
  <c r="HX37" i="1" s="1"/>
  <c r="AE37" i="1"/>
  <c r="IB37" i="1" s="1"/>
  <c r="AJ37" i="1"/>
  <c r="IF37" i="1" s="1"/>
  <c r="AN37" i="1"/>
  <c r="AR37" i="1"/>
  <c r="IN37" i="1" s="1"/>
  <c r="KW37" i="1" s="1"/>
  <c r="AX37" i="1"/>
  <c r="BR37" i="1"/>
  <c r="BW37" i="1"/>
  <c r="CB37" i="1"/>
  <c r="CG37" i="1"/>
  <c r="CL37" i="1"/>
  <c r="IC37" i="1" s="1"/>
  <c r="CQ37" i="1"/>
  <c r="CU37" i="1"/>
  <c r="IK37" i="1" s="1"/>
  <c r="CY37" i="1"/>
  <c r="IO37" i="1" s="1"/>
  <c r="DX37" i="1"/>
  <c r="HN37" i="1" s="1"/>
  <c r="EC37" i="1"/>
  <c r="HR37" i="1" s="1"/>
  <c r="EH37" i="1"/>
  <c r="HV37" i="1" s="1"/>
  <c r="EM37" i="1"/>
  <c r="HZ37" i="1" s="1"/>
  <c r="IA37" i="1" s="1"/>
  <c r="KS37" i="1" s="1"/>
  <c r="ER37" i="1"/>
  <c r="EW37" i="1"/>
  <c r="IH37" i="1" s="1"/>
  <c r="FA37" i="1"/>
  <c r="IL37" i="1" s="1"/>
  <c r="FE37" i="1"/>
  <c r="HM37" i="1"/>
  <c r="HQ37" i="1"/>
  <c r="HU37" i="1"/>
  <c r="HY37" i="1"/>
  <c r="ID37" i="1"/>
  <c r="IG37" i="1"/>
  <c r="IJ37" i="1"/>
  <c r="IP37" i="1"/>
  <c r="MH37" i="1"/>
  <c r="NY37" i="1"/>
  <c r="OJ37" i="1"/>
  <c r="OK37" i="1" s="1"/>
  <c r="A38" i="1"/>
  <c r="KJ38" i="1" s="1"/>
  <c r="B38" i="1"/>
  <c r="C38" i="1"/>
  <c r="KL38" i="1" s="1"/>
  <c r="D38" i="1"/>
  <c r="E38" i="1"/>
  <c r="KN38" i="1" s="1"/>
  <c r="F38" i="1"/>
  <c r="KO38" i="1" s="1"/>
  <c r="K38" i="1"/>
  <c r="HL38" i="1" s="1"/>
  <c r="P38" i="1"/>
  <c r="HP38" i="1" s="1"/>
  <c r="U38" i="1"/>
  <c r="HT38" i="1" s="1"/>
  <c r="Z38" i="1"/>
  <c r="HX38" i="1" s="1"/>
  <c r="AE38" i="1"/>
  <c r="IB38" i="1" s="1"/>
  <c r="AJ38" i="1"/>
  <c r="IF38" i="1" s="1"/>
  <c r="AN38" i="1"/>
  <c r="IJ38" i="1" s="1"/>
  <c r="AR38" i="1"/>
  <c r="IN38" i="1" s="1"/>
  <c r="KW38" i="1" s="1"/>
  <c r="AX38" i="1"/>
  <c r="BR38" i="1"/>
  <c r="HM38" i="1" s="1"/>
  <c r="BW38" i="1"/>
  <c r="HQ38" i="1" s="1"/>
  <c r="CB38" i="1"/>
  <c r="CG38" i="1"/>
  <c r="HY38" i="1" s="1"/>
  <c r="CL38" i="1"/>
  <c r="IC38" i="1" s="1"/>
  <c r="CQ38" i="1"/>
  <c r="IG38" i="1" s="1"/>
  <c r="CU38" i="1"/>
  <c r="CY38" i="1"/>
  <c r="IO38" i="1" s="1"/>
  <c r="DX38" i="1"/>
  <c r="EC38" i="1"/>
  <c r="HR38" i="1" s="1"/>
  <c r="EH38" i="1"/>
  <c r="HV38" i="1" s="1"/>
  <c r="HW38" i="1" s="1"/>
  <c r="KR38" i="1" s="1"/>
  <c r="EM38" i="1"/>
  <c r="HZ38" i="1" s="1"/>
  <c r="ER38" i="1"/>
  <c r="ID38" i="1" s="1"/>
  <c r="EW38" i="1"/>
  <c r="IH38" i="1" s="1"/>
  <c r="FA38" i="1"/>
  <c r="FE38" i="1"/>
  <c r="IP38" i="1" s="1"/>
  <c r="HN38" i="1"/>
  <c r="HU38" i="1"/>
  <c r="IK38" i="1"/>
  <c r="IL38" i="1"/>
  <c r="MH38" i="1"/>
  <c r="NY38" i="1"/>
  <c r="OJ38" i="1"/>
  <c r="OK38" i="1" s="1"/>
  <c r="A39" i="1"/>
  <c r="KJ39" i="1" s="1"/>
  <c r="B39" i="1"/>
  <c r="C39" i="1"/>
  <c r="KL39" i="1" s="1"/>
  <c r="D39" i="1"/>
  <c r="E39" i="1"/>
  <c r="KN39" i="1" s="1"/>
  <c r="F39" i="1"/>
  <c r="KO39" i="1" s="1"/>
  <c r="K39" i="1"/>
  <c r="HL39" i="1" s="1"/>
  <c r="P39" i="1"/>
  <c r="HP39" i="1" s="1"/>
  <c r="U39" i="1"/>
  <c r="Z39" i="1"/>
  <c r="HX39" i="1" s="1"/>
  <c r="AE39" i="1"/>
  <c r="IB39" i="1" s="1"/>
  <c r="AJ39" i="1"/>
  <c r="IF39" i="1" s="1"/>
  <c r="AN39" i="1"/>
  <c r="IJ39" i="1" s="1"/>
  <c r="AR39" i="1"/>
  <c r="IN39" i="1" s="1"/>
  <c r="KW39" i="1" s="1"/>
  <c r="AX39" i="1"/>
  <c r="BR39" i="1"/>
  <c r="BW39" i="1"/>
  <c r="HQ39" i="1" s="1"/>
  <c r="CB39" i="1"/>
  <c r="CG39" i="1"/>
  <c r="HY39" i="1" s="1"/>
  <c r="CL39" i="1"/>
  <c r="IC39" i="1" s="1"/>
  <c r="CQ39" i="1"/>
  <c r="CU39" i="1"/>
  <c r="CY39" i="1"/>
  <c r="DX39" i="1"/>
  <c r="HN39" i="1" s="1"/>
  <c r="EC39" i="1"/>
  <c r="EH39" i="1"/>
  <c r="HV39" i="1" s="1"/>
  <c r="HW39" i="1" s="1"/>
  <c r="KR39" i="1" s="1"/>
  <c r="EM39" i="1"/>
  <c r="HZ39" i="1" s="1"/>
  <c r="ER39" i="1"/>
  <c r="ID39" i="1" s="1"/>
  <c r="EW39" i="1"/>
  <c r="IH39" i="1" s="1"/>
  <c r="II39" i="1" s="1"/>
  <c r="KU39" i="1" s="1"/>
  <c r="FA39" i="1"/>
  <c r="IL39" i="1" s="1"/>
  <c r="FE39" i="1"/>
  <c r="HM39" i="1"/>
  <c r="HR39" i="1"/>
  <c r="HT39" i="1"/>
  <c r="HU39" i="1"/>
  <c r="IG39" i="1"/>
  <c r="IK39" i="1"/>
  <c r="IO39" i="1"/>
  <c r="IP39" i="1"/>
  <c r="MH39" i="1"/>
  <c r="NY39" i="1"/>
  <c r="OJ39" i="1"/>
  <c r="OK39" i="1" s="1"/>
  <c r="A40" i="1"/>
  <c r="KJ40" i="1" s="1"/>
  <c r="B40" i="1"/>
  <c r="C40" i="1"/>
  <c r="KL40" i="1" s="1"/>
  <c r="D40" i="1"/>
  <c r="E40" i="1"/>
  <c r="KN40" i="1" s="1"/>
  <c r="F40" i="1"/>
  <c r="KO40" i="1" s="1"/>
  <c r="K40" i="1"/>
  <c r="HL40" i="1" s="1"/>
  <c r="P40" i="1"/>
  <c r="U40" i="1"/>
  <c r="HT40" i="1" s="1"/>
  <c r="Z40" i="1"/>
  <c r="HX40" i="1" s="1"/>
  <c r="AE40" i="1"/>
  <c r="IB40" i="1" s="1"/>
  <c r="AJ40" i="1"/>
  <c r="IF40" i="1" s="1"/>
  <c r="AN40" i="1"/>
  <c r="IJ40" i="1" s="1"/>
  <c r="AR40" i="1"/>
  <c r="IN40" i="1" s="1"/>
  <c r="KW40" i="1" s="1"/>
  <c r="AX40" i="1"/>
  <c r="BR40" i="1"/>
  <c r="BW40" i="1"/>
  <c r="HQ40" i="1" s="1"/>
  <c r="CB40" i="1"/>
  <c r="CG40" i="1"/>
  <c r="HY40" i="1" s="1"/>
  <c r="CL40" i="1"/>
  <c r="CQ40" i="1"/>
  <c r="IG40" i="1" s="1"/>
  <c r="CU40" i="1"/>
  <c r="IK40" i="1" s="1"/>
  <c r="CY40" i="1"/>
  <c r="IO40" i="1" s="1"/>
  <c r="IQ40" i="1" s="1"/>
  <c r="DX40" i="1"/>
  <c r="EC40" i="1"/>
  <c r="HR40" i="1" s="1"/>
  <c r="EH40" i="1"/>
  <c r="EM40" i="1"/>
  <c r="HZ40" i="1" s="1"/>
  <c r="ER40" i="1"/>
  <c r="ID40" i="1" s="1"/>
  <c r="EW40" i="1"/>
  <c r="IH40" i="1" s="1"/>
  <c r="II40" i="1" s="1"/>
  <c r="KU40" i="1" s="1"/>
  <c r="FA40" i="1"/>
  <c r="IL40" i="1" s="1"/>
  <c r="FE40" i="1"/>
  <c r="IP40" i="1" s="1"/>
  <c r="HM40" i="1"/>
  <c r="HN40" i="1"/>
  <c r="HP40" i="1"/>
  <c r="HU40" i="1"/>
  <c r="HV40" i="1"/>
  <c r="IC40" i="1"/>
  <c r="MH40" i="1"/>
  <c r="NY40" i="1"/>
  <c r="OJ40" i="1"/>
  <c r="OK40" i="1" s="1"/>
  <c r="A41" i="1"/>
  <c r="KJ41" i="1" s="1"/>
  <c r="B41" i="1"/>
  <c r="C41" i="1"/>
  <c r="KL41" i="1" s="1"/>
  <c r="D41" i="1"/>
  <c r="E41" i="1"/>
  <c r="KN41" i="1" s="1"/>
  <c r="F41" i="1"/>
  <c r="KO41" i="1" s="1"/>
  <c r="K41" i="1"/>
  <c r="HL41" i="1" s="1"/>
  <c r="P41" i="1"/>
  <c r="U41" i="1"/>
  <c r="HT41" i="1" s="1"/>
  <c r="Z41" i="1"/>
  <c r="HX41" i="1" s="1"/>
  <c r="AE41" i="1"/>
  <c r="IB41" i="1" s="1"/>
  <c r="AJ41" i="1"/>
  <c r="AN41" i="1"/>
  <c r="IJ41" i="1" s="1"/>
  <c r="AR41" i="1"/>
  <c r="AX41" i="1"/>
  <c r="BR41" i="1"/>
  <c r="BW41" i="1"/>
  <c r="HQ41" i="1" s="1"/>
  <c r="CB41" i="1"/>
  <c r="HU41" i="1" s="1"/>
  <c r="CG41" i="1"/>
  <c r="HY41" i="1" s="1"/>
  <c r="CL41" i="1"/>
  <c r="IC41" i="1" s="1"/>
  <c r="CQ41" i="1"/>
  <c r="IG41" i="1" s="1"/>
  <c r="CU41" i="1"/>
  <c r="IK41" i="1" s="1"/>
  <c r="CY41" i="1"/>
  <c r="IO41" i="1" s="1"/>
  <c r="DX41" i="1"/>
  <c r="HN41" i="1" s="1"/>
  <c r="EC41" i="1"/>
  <c r="HR41" i="1" s="1"/>
  <c r="EH41" i="1"/>
  <c r="HV41" i="1" s="1"/>
  <c r="HW41" i="1" s="1"/>
  <c r="KR41" i="1" s="1"/>
  <c r="EM41" i="1"/>
  <c r="HZ41" i="1" s="1"/>
  <c r="ER41" i="1"/>
  <c r="ID41" i="1" s="1"/>
  <c r="EW41" i="1"/>
  <c r="IH41" i="1" s="1"/>
  <c r="FA41" i="1"/>
  <c r="FE41" i="1"/>
  <c r="HM41" i="1"/>
  <c r="HP41" i="1"/>
  <c r="IF41" i="1"/>
  <c r="IL41" i="1"/>
  <c r="IN41" i="1"/>
  <c r="KW41" i="1" s="1"/>
  <c r="IP41" i="1"/>
  <c r="IQ41" i="1" s="1"/>
  <c r="MH41" i="1"/>
  <c r="NY41" i="1"/>
  <c r="OJ41" i="1"/>
  <c r="OK41" i="1"/>
  <c r="A42" i="1"/>
  <c r="KJ42" i="1" s="1"/>
  <c r="B42" i="1"/>
  <c r="C42" i="1"/>
  <c r="KL42" i="1" s="1"/>
  <c r="D42" i="1"/>
  <c r="E42" i="1"/>
  <c r="KN42" i="1" s="1"/>
  <c r="F42" i="1"/>
  <c r="KO42" i="1" s="1"/>
  <c r="K42" i="1"/>
  <c r="HL42" i="1" s="1"/>
  <c r="P42" i="1"/>
  <c r="HP42" i="1" s="1"/>
  <c r="U42" i="1"/>
  <c r="Z42" i="1"/>
  <c r="HX42" i="1" s="1"/>
  <c r="AE42" i="1"/>
  <c r="IB42" i="1" s="1"/>
  <c r="AJ42" i="1"/>
  <c r="IF42" i="1" s="1"/>
  <c r="AN42" i="1"/>
  <c r="IJ42" i="1" s="1"/>
  <c r="AR42" i="1"/>
  <c r="IN42" i="1" s="1"/>
  <c r="KW42" i="1" s="1"/>
  <c r="AX42" i="1"/>
  <c r="BR42" i="1"/>
  <c r="HM42" i="1" s="1"/>
  <c r="BW42" i="1"/>
  <c r="HQ42" i="1" s="1"/>
  <c r="CB42" i="1"/>
  <c r="CG42" i="1"/>
  <c r="CL42" i="1"/>
  <c r="IC42" i="1" s="1"/>
  <c r="CQ42" i="1"/>
  <c r="CU42" i="1"/>
  <c r="IK42" i="1" s="1"/>
  <c r="CY42" i="1"/>
  <c r="DX42" i="1"/>
  <c r="HN42" i="1" s="1"/>
  <c r="IU42" i="1" s="1"/>
  <c r="EC42" i="1"/>
  <c r="EH42" i="1"/>
  <c r="EM42" i="1"/>
  <c r="HZ42" i="1" s="1"/>
  <c r="ER42" i="1"/>
  <c r="ID42" i="1" s="1"/>
  <c r="EW42" i="1"/>
  <c r="IH42" i="1" s="1"/>
  <c r="FA42" i="1"/>
  <c r="IL42" i="1" s="1"/>
  <c r="IM42" i="1" s="1"/>
  <c r="KV42" i="1" s="1"/>
  <c r="FE42" i="1"/>
  <c r="HR42" i="1"/>
  <c r="HT42" i="1"/>
  <c r="HU42" i="1"/>
  <c r="HV42" i="1"/>
  <c r="HW42" i="1" s="1"/>
  <c r="KR42" i="1" s="1"/>
  <c r="HY42" i="1"/>
  <c r="IG42" i="1"/>
  <c r="IO42" i="1"/>
  <c r="IP42" i="1"/>
  <c r="MH42" i="1"/>
  <c r="NY42" i="1"/>
  <c r="OJ42" i="1"/>
  <c r="OK42" i="1" s="1"/>
  <c r="A43" i="1"/>
  <c r="KJ43" i="1" s="1"/>
  <c r="B43" i="1"/>
  <c r="C43" i="1"/>
  <c r="KL43" i="1" s="1"/>
  <c r="D43" i="1"/>
  <c r="E43" i="1"/>
  <c r="KN43" i="1" s="1"/>
  <c r="F43" i="1"/>
  <c r="KO43" i="1" s="1"/>
  <c r="K43" i="1"/>
  <c r="HL43" i="1" s="1"/>
  <c r="P43" i="1"/>
  <c r="HP43" i="1" s="1"/>
  <c r="U43" i="1"/>
  <c r="HT43" i="1" s="1"/>
  <c r="Z43" i="1"/>
  <c r="HX43" i="1" s="1"/>
  <c r="AE43" i="1"/>
  <c r="IB43" i="1" s="1"/>
  <c r="AJ43" i="1"/>
  <c r="AN43" i="1"/>
  <c r="IJ43" i="1" s="1"/>
  <c r="AR43" i="1"/>
  <c r="IN43" i="1" s="1"/>
  <c r="KW43" i="1" s="1"/>
  <c r="AX43" i="1"/>
  <c r="BR43" i="1"/>
  <c r="BW43" i="1"/>
  <c r="CB43" i="1"/>
  <c r="CG43" i="1"/>
  <c r="CL43" i="1"/>
  <c r="CQ43" i="1"/>
  <c r="CU43" i="1"/>
  <c r="IK43" i="1" s="1"/>
  <c r="CY43" i="1"/>
  <c r="IO43" i="1" s="1"/>
  <c r="DX43" i="1"/>
  <c r="HN43" i="1" s="1"/>
  <c r="EC43" i="1"/>
  <c r="HR43" i="1" s="1"/>
  <c r="EH43" i="1"/>
  <c r="HV43" i="1" s="1"/>
  <c r="HW43" i="1" s="1"/>
  <c r="KR43" i="1" s="1"/>
  <c r="EM43" i="1"/>
  <c r="HZ43" i="1" s="1"/>
  <c r="ER43" i="1"/>
  <c r="EW43" i="1"/>
  <c r="IH43" i="1" s="1"/>
  <c r="II43" i="1" s="1"/>
  <c r="KU43" i="1" s="1"/>
  <c r="FA43" i="1"/>
  <c r="IL43" i="1" s="1"/>
  <c r="FE43" i="1"/>
  <c r="IP43" i="1" s="1"/>
  <c r="IQ43" i="1" s="1"/>
  <c r="HM43" i="1"/>
  <c r="IT43" i="1" s="1"/>
  <c r="HQ43" i="1"/>
  <c r="HU43" i="1"/>
  <c r="HY43" i="1"/>
  <c r="IC43" i="1"/>
  <c r="ID43" i="1"/>
  <c r="IF43" i="1"/>
  <c r="IG43" i="1"/>
  <c r="MH43" i="1"/>
  <c r="NY43" i="1"/>
  <c r="OJ43" i="1"/>
  <c r="OK43" i="1" s="1"/>
  <c r="A44" i="1"/>
  <c r="KJ44" i="1" s="1"/>
  <c r="B44" i="1"/>
  <c r="C44" i="1"/>
  <c r="KL44" i="1" s="1"/>
  <c r="D44" i="1"/>
  <c r="E44" i="1"/>
  <c r="KN44" i="1" s="1"/>
  <c r="F44" i="1"/>
  <c r="KO44" i="1" s="1"/>
  <c r="K44" i="1"/>
  <c r="HL44" i="1" s="1"/>
  <c r="P44" i="1"/>
  <c r="HP44" i="1" s="1"/>
  <c r="U44" i="1"/>
  <c r="HT44" i="1" s="1"/>
  <c r="Z44" i="1"/>
  <c r="HX44" i="1" s="1"/>
  <c r="AE44" i="1"/>
  <c r="IB44" i="1" s="1"/>
  <c r="AJ44" i="1"/>
  <c r="IF44" i="1" s="1"/>
  <c r="AN44" i="1"/>
  <c r="IJ44" i="1" s="1"/>
  <c r="AR44" i="1"/>
  <c r="IN44" i="1" s="1"/>
  <c r="KW44" i="1" s="1"/>
  <c r="AX44" i="1"/>
  <c r="BR44" i="1"/>
  <c r="BW44" i="1"/>
  <c r="CB44" i="1"/>
  <c r="HU44" i="1" s="1"/>
  <c r="CG44" i="1"/>
  <c r="CL44" i="1"/>
  <c r="CQ44" i="1"/>
  <c r="IG44" i="1" s="1"/>
  <c r="CU44" i="1"/>
  <c r="IK44" i="1" s="1"/>
  <c r="CY44" i="1"/>
  <c r="IO44" i="1" s="1"/>
  <c r="DX44" i="1"/>
  <c r="EC44" i="1"/>
  <c r="HR44" i="1" s="1"/>
  <c r="EH44" i="1"/>
  <c r="HV44" i="1" s="1"/>
  <c r="EM44" i="1"/>
  <c r="HZ44" i="1" s="1"/>
  <c r="IA44" i="1" s="1"/>
  <c r="KS44" i="1" s="1"/>
  <c r="ER44" i="1"/>
  <c r="ID44" i="1" s="1"/>
  <c r="EW44" i="1"/>
  <c r="IH44" i="1" s="1"/>
  <c r="FA44" i="1"/>
  <c r="IL44" i="1" s="1"/>
  <c r="FE44" i="1"/>
  <c r="IP44" i="1" s="1"/>
  <c r="HM44" i="1"/>
  <c r="HN44" i="1"/>
  <c r="HQ44" i="1"/>
  <c r="HY44" i="1"/>
  <c r="IC44" i="1"/>
  <c r="MH44" i="1"/>
  <c r="NY44" i="1"/>
  <c r="OJ44" i="1"/>
  <c r="OK44" i="1"/>
  <c r="A45" i="1"/>
  <c r="KJ45" i="1" s="1"/>
  <c r="B45" i="1"/>
  <c r="C45" i="1"/>
  <c r="KL45" i="1" s="1"/>
  <c r="D45" i="1"/>
  <c r="E45" i="1"/>
  <c r="KN45" i="1" s="1"/>
  <c r="F45" i="1"/>
  <c r="KO45" i="1" s="1"/>
  <c r="K45" i="1"/>
  <c r="P45" i="1"/>
  <c r="HP45" i="1" s="1"/>
  <c r="U45" i="1"/>
  <c r="HT45" i="1" s="1"/>
  <c r="Z45" i="1"/>
  <c r="AE45" i="1"/>
  <c r="AJ45" i="1"/>
  <c r="IF45" i="1" s="1"/>
  <c r="AN45" i="1"/>
  <c r="IJ45" i="1" s="1"/>
  <c r="AR45" i="1"/>
  <c r="AX45" i="1"/>
  <c r="BR45" i="1"/>
  <c r="HM45" i="1" s="1"/>
  <c r="BW45" i="1"/>
  <c r="HQ45" i="1" s="1"/>
  <c r="CB45" i="1"/>
  <c r="HU45" i="1" s="1"/>
  <c r="CG45" i="1"/>
  <c r="HY45" i="1" s="1"/>
  <c r="CL45" i="1"/>
  <c r="IC45" i="1" s="1"/>
  <c r="CQ45" i="1"/>
  <c r="IG45" i="1" s="1"/>
  <c r="CU45" i="1"/>
  <c r="IK45" i="1" s="1"/>
  <c r="CY45" i="1"/>
  <c r="DX45" i="1"/>
  <c r="HN45" i="1" s="1"/>
  <c r="EC45" i="1"/>
  <c r="EH45" i="1"/>
  <c r="EM45" i="1"/>
  <c r="ER45" i="1"/>
  <c r="ID45" i="1" s="1"/>
  <c r="EW45" i="1"/>
  <c r="IH45" i="1" s="1"/>
  <c r="FA45" i="1"/>
  <c r="IL45" i="1" s="1"/>
  <c r="IM45" i="1" s="1"/>
  <c r="KV45" i="1" s="1"/>
  <c r="FE45" i="1"/>
  <c r="IP45" i="1" s="1"/>
  <c r="IQ45" i="1" s="1"/>
  <c r="HL45" i="1"/>
  <c r="HR45" i="1"/>
  <c r="HV45" i="1"/>
  <c r="HX45" i="1"/>
  <c r="HZ45" i="1"/>
  <c r="IB45" i="1"/>
  <c r="IN45" i="1"/>
  <c r="KW45" i="1" s="1"/>
  <c r="IO45" i="1"/>
  <c r="MH45" i="1"/>
  <c r="NY45" i="1"/>
  <c r="OJ45" i="1"/>
  <c r="OK45" i="1" s="1"/>
  <c r="A46" i="1"/>
  <c r="KJ46" i="1" s="1"/>
  <c r="B46" i="1"/>
  <c r="C46" i="1"/>
  <c r="KL46" i="1" s="1"/>
  <c r="D46" i="1"/>
  <c r="E46" i="1"/>
  <c r="KN46" i="1" s="1"/>
  <c r="F46" i="1"/>
  <c r="KO46" i="1" s="1"/>
  <c r="K46" i="1"/>
  <c r="HL46" i="1" s="1"/>
  <c r="P46" i="1"/>
  <c r="HP46" i="1" s="1"/>
  <c r="U46" i="1"/>
  <c r="Z46" i="1"/>
  <c r="HX46" i="1" s="1"/>
  <c r="AE46" i="1"/>
  <c r="IB46" i="1" s="1"/>
  <c r="AJ46" i="1"/>
  <c r="IF46" i="1" s="1"/>
  <c r="AN46" i="1"/>
  <c r="AR46" i="1"/>
  <c r="IN46" i="1" s="1"/>
  <c r="KW46" i="1" s="1"/>
  <c r="AX46" i="1"/>
  <c r="BR46" i="1"/>
  <c r="HM46" i="1" s="1"/>
  <c r="BW46" i="1"/>
  <c r="CB46" i="1"/>
  <c r="HU46" i="1" s="1"/>
  <c r="CG46" i="1"/>
  <c r="CL46" i="1"/>
  <c r="CQ46" i="1"/>
  <c r="IG46" i="1" s="1"/>
  <c r="II46" i="1" s="1"/>
  <c r="KU46" i="1" s="1"/>
  <c r="CU46" i="1"/>
  <c r="IK46" i="1" s="1"/>
  <c r="CY46" i="1"/>
  <c r="IO46" i="1" s="1"/>
  <c r="DX46" i="1"/>
  <c r="HN46" i="1" s="1"/>
  <c r="IU46" i="1" s="1"/>
  <c r="EC46" i="1"/>
  <c r="EH46" i="1"/>
  <c r="EM46" i="1"/>
  <c r="HZ46" i="1" s="1"/>
  <c r="ER46" i="1"/>
  <c r="EW46" i="1"/>
  <c r="IH46" i="1" s="1"/>
  <c r="FA46" i="1"/>
  <c r="IL46" i="1" s="1"/>
  <c r="FE46" i="1"/>
  <c r="IP46" i="1" s="1"/>
  <c r="HQ46" i="1"/>
  <c r="HR46" i="1"/>
  <c r="HT46" i="1"/>
  <c r="HV46" i="1"/>
  <c r="HY46" i="1"/>
  <c r="IC46" i="1"/>
  <c r="ID46" i="1"/>
  <c r="IJ46" i="1"/>
  <c r="MH46" i="1"/>
  <c r="NY46" i="1"/>
  <c r="OJ46" i="1"/>
  <c r="OK46" i="1" s="1"/>
  <c r="A47" i="1"/>
  <c r="KJ47" i="1" s="1"/>
  <c r="B47" i="1"/>
  <c r="C47" i="1"/>
  <c r="KL47" i="1" s="1"/>
  <c r="D47" i="1"/>
  <c r="E47" i="1"/>
  <c r="KN47" i="1" s="1"/>
  <c r="F47" i="1"/>
  <c r="KO47" i="1" s="1"/>
  <c r="K47" i="1"/>
  <c r="HL47" i="1" s="1"/>
  <c r="P47" i="1"/>
  <c r="HP47" i="1" s="1"/>
  <c r="U47" i="1"/>
  <c r="HT47" i="1" s="1"/>
  <c r="Z47" i="1"/>
  <c r="HX47" i="1" s="1"/>
  <c r="AE47" i="1"/>
  <c r="AJ47" i="1"/>
  <c r="AN47" i="1"/>
  <c r="AR47" i="1"/>
  <c r="IN47" i="1" s="1"/>
  <c r="KW47" i="1" s="1"/>
  <c r="AX47" i="1"/>
  <c r="BR47" i="1"/>
  <c r="BW47" i="1"/>
  <c r="CB47" i="1"/>
  <c r="HU47" i="1" s="1"/>
  <c r="CG47" i="1"/>
  <c r="CL47" i="1"/>
  <c r="CQ47" i="1"/>
  <c r="CU47" i="1"/>
  <c r="IK47" i="1" s="1"/>
  <c r="CY47" i="1"/>
  <c r="IO47" i="1" s="1"/>
  <c r="DX47" i="1"/>
  <c r="HN47" i="1" s="1"/>
  <c r="EC47" i="1"/>
  <c r="HR47" i="1" s="1"/>
  <c r="EH47" i="1"/>
  <c r="HV47" i="1" s="1"/>
  <c r="EM47" i="1"/>
  <c r="HZ47" i="1" s="1"/>
  <c r="ER47" i="1"/>
  <c r="EW47" i="1"/>
  <c r="IH47" i="1" s="1"/>
  <c r="FA47" i="1"/>
  <c r="IL47" i="1" s="1"/>
  <c r="FE47" i="1"/>
  <c r="IP47" i="1" s="1"/>
  <c r="HM47" i="1"/>
  <c r="HQ47" i="1"/>
  <c r="HY47" i="1"/>
  <c r="IB47" i="1"/>
  <c r="IC47" i="1"/>
  <c r="ID47" i="1"/>
  <c r="IF47" i="1"/>
  <c r="IG47" i="1"/>
  <c r="IJ47" i="1"/>
  <c r="MH47" i="1"/>
  <c r="NY47" i="1"/>
  <c r="OJ47" i="1"/>
  <c r="OK47" i="1" s="1"/>
  <c r="A48" i="1"/>
  <c r="KJ48" i="1" s="1"/>
  <c r="B48" i="1"/>
  <c r="C48" i="1"/>
  <c r="KL48" i="1" s="1"/>
  <c r="D48" i="1"/>
  <c r="E48" i="1"/>
  <c r="KN48" i="1" s="1"/>
  <c r="F48" i="1"/>
  <c r="KO48" i="1" s="1"/>
  <c r="K48" i="1"/>
  <c r="HL48" i="1" s="1"/>
  <c r="IS48" i="1" s="1"/>
  <c r="P48" i="1"/>
  <c r="HP48" i="1" s="1"/>
  <c r="U48" i="1"/>
  <c r="HT48" i="1" s="1"/>
  <c r="Z48" i="1"/>
  <c r="AE48" i="1"/>
  <c r="AJ48" i="1"/>
  <c r="IF48" i="1" s="1"/>
  <c r="AN48" i="1"/>
  <c r="IJ48" i="1" s="1"/>
  <c r="AR48" i="1"/>
  <c r="IN48" i="1" s="1"/>
  <c r="KW48" i="1" s="1"/>
  <c r="AX48" i="1"/>
  <c r="BR48" i="1"/>
  <c r="HM48" i="1" s="1"/>
  <c r="BW48" i="1"/>
  <c r="HQ48" i="1" s="1"/>
  <c r="CB48" i="1"/>
  <c r="HU48" i="1" s="1"/>
  <c r="CG48" i="1"/>
  <c r="HY48" i="1" s="1"/>
  <c r="CL48" i="1"/>
  <c r="IC48" i="1" s="1"/>
  <c r="CQ48" i="1"/>
  <c r="IG48" i="1" s="1"/>
  <c r="CU48" i="1"/>
  <c r="IK48" i="1" s="1"/>
  <c r="CY48" i="1"/>
  <c r="IO48" i="1" s="1"/>
  <c r="DX48" i="1"/>
  <c r="HN48" i="1" s="1"/>
  <c r="IU48" i="1" s="1"/>
  <c r="EC48" i="1"/>
  <c r="HR48" i="1" s="1"/>
  <c r="EH48" i="1"/>
  <c r="EM48" i="1"/>
  <c r="ER48" i="1"/>
  <c r="EW48" i="1"/>
  <c r="IH48" i="1" s="1"/>
  <c r="FA48" i="1"/>
  <c r="IL48" i="1" s="1"/>
  <c r="IM48" i="1" s="1"/>
  <c r="KV48" i="1" s="1"/>
  <c r="FE48" i="1"/>
  <c r="IP48" i="1" s="1"/>
  <c r="HV48" i="1"/>
  <c r="HX48" i="1"/>
  <c r="HZ48" i="1"/>
  <c r="IB48" i="1"/>
  <c r="ID48" i="1"/>
  <c r="MH48" i="1"/>
  <c r="NY48" i="1"/>
  <c r="OJ48" i="1"/>
  <c r="OK48" i="1" s="1"/>
  <c r="A49" i="1"/>
  <c r="KJ49" i="1" s="1"/>
  <c r="B49" i="1"/>
  <c r="C49" i="1"/>
  <c r="KL49" i="1" s="1"/>
  <c r="D49" i="1"/>
  <c r="E49" i="1"/>
  <c r="KN49" i="1" s="1"/>
  <c r="F49" i="1"/>
  <c r="KO49" i="1" s="1"/>
  <c r="K49" i="1"/>
  <c r="HL49" i="1" s="1"/>
  <c r="IS49" i="1" s="1"/>
  <c r="P49" i="1"/>
  <c r="HP49" i="1" s="1"/>
  <c r="U49" i="1"/>
  <c r="Z49" i="1"/>
  <c r="AE49" i="1"/>
  <c r="IB49" i="1" s="1"/>
  <c r="AJ49" i="1"/>
  <c r="IF49" i="1" s="1"/>
  <c r="AN49" i="1"/>
  <c r="AR49" i="1"/>
  <c r="IN49" i="1" s="1"/>
  <c r="KW49" i="1" s="1"/>
  <c r="AX49" i="1"/>
  <c r="BR49" i="1"/>
  <c r="HM49" i="1" s="1"/>
  <c r="BW49" i="1"/>
  <c r="HQ49" i="1" s="1"/>
  <c r="CB49" i="1"/>
  <c r="HU49" i="1" s="1"/>
  <c r="CG49" i="1"/>
  <c r="CL49" i="1"/>
  <c r="IC49" i="1" s="1"/>
  <c r="CQ49" i="1"/>
  <c r="CU49" i="1"/>
  <c r="IK49" i="1" s="1"/>
  <c r="CY49" i="1"/>
  <c r="IO49" i="1" s="1"/>
  <c r="DX49" i="1"/>
  <c r="HN49" i="1" s="1"/>
  <c r="EC49" i="1"/>
  <c r="HR49" i="1" s="1"/>
  <c r="EH49" i="1"/>
  <c r="EM49" i="1"/>
  <c r="HZ49" i="1" s="1"/>
  <c r="ER49" i="1"/>
  <c r="ID49" i="1" s="1"/>
  <c r="EW49" i="1"/>
  <c r="FA49" i="1"/>
  <c r="IL49" i="1" s="1"/>
  <c r="FE49" i="1"/>
  <c r="IP49" i="1" s="1"/>
  <c r="HT49" i="1"/>
  <c r="HV49" i="1"/>
  <c r="HX49" i="1"/>
  <c r="HY49" i="1"/>
  <c r="IG49" i="1"/>
  <c r="IH49" i="1"/>
  <c r="IJ49" i="1"/>
  <c r="MH49" i="1"/>
  <c r="NY49" i="1"/>
  <c r="OJ49" i="1"/>
  <c r="OK49" i="1" s="1"/>
  <c r="A50" i="1"/>
  <c r="KJ50" i="1" s="1"/>
  <c r="B50" i="1"/>
  <c r="C50" i="1"/>
  <c r="KL50" i="1" s="1"/>
  <c r="D50" i="1"/>
  <c r="E50" i="1"/>
  <c r="KN50" i="1" s="1"/>
  <c r="F50" i="1"/>
  <c r="KO50" i="1" s="1"/>
  <c r="K50" i="1"/>
  <c r="P50" i="1"/>
  <c r="HP50" i="1" s="1"/>
  <c r="U50" i="1"/>
  <c r="HT50" i="1" s="1"/>
  <c r="Z50" i="1"/>
  <c r="HX50" i="1" s="1"/>
  <c r="AE50" i="1"/>
  <c r="IB50" i="1" s="1"/>
  <c r="AJ50" i="1"/>
  <c r="IF50" i="1" s="1"/>
  <c r="AN50" i="1"/>
  <c r="IJ50" i="1" s="1"/>
  <c r="AR50" i="1"/>
  <c r="IN50" i="1" s="1"/>
  <c r="KW50" i="1" s="1"/>
  <c r="AX50" i="1"/>
  <c r="BR50" i="1"/>
  <c r="BW50" i="1"/>
  <c r="CB50" i="1"/>
  <c r="HU50" i="1" s="1"/>
  <c r="CG50" i="1"/>
  <c r="HY50" i="1" s="1"/>
  <c r="CL50" i="1"/>
  <c r="CQ50" i="1"/>
  <c r="CU50" i="1"/>
  <c r="CY50" i="1"/>
  <c r="IO50" i="1" s="1"/>
  <c r="DX50" i="1"/>
  <c r="HN50" i="1" s="1"/>
  <c r="EC50" i="1"/>
  <c r="HR50" i="1" s="1"/>
  <c r="HS50" i="1" s="1"/>
  <c r="KQ50" i="1" s="1"/>
  <c r="EH50" i="1"/>
  <c r="HV50" i="1" s="1"/>
  <c r="EM50" i="1"/>
  <c r="HZ50" i="1" s="1"/>
  <c r="ER50" i="1"/>
  <c r="ID50" i="1" s="1"/>
  <c r="EW50" i="1"/>
  <c r="IH50" i="1" s="1"/>
  <c r="FA50" i="1"/>
  <c r="FE50" i="1"/>
  <c r="IP50" i="1" s="1"/>
  <c r="HL50" i="1"/>
  <c r="HM50" i="1"/>
  <c r="HQ50" i="1"/>
  <c r="IC50" i="1"/>
  <c r="IG50" i="1"/>
  <c r="IK50" i="1"/>
  <c r="IL50" i="1"/>
  <c r="MH50" i="1"/>
  <c r="NY50" i="1"/>
  <c r="OJ50" i="1"/>
  <c r="OK50" i="1" s="1"/>
  <c r="A51" i="1"/>
  <c r="KJ51" i="1" s="1"/>
  <c r="B51" i="1"/>
  <c r="C51" i="1"/>
  <c r="KL51" i="1" s="1"/>
  <c r="D51" i="1"/>
  <c r="E51" i="1"/>
  <c r="KN51" i="1" s="1"/>
  <c r="F51" i="1"/>
  <c r="KO51" i="1" s="1"/>
  <c r="K51" i="1"/>
  <c r="HL51" i="1" s="1"/>
  <c r="P51" i="1"/>
  <c r="HP51" i="1" s="1"/>
  <c r="U51" i="1"/>
  <c r="HT51" i="1" s="1"/>
  <c r="Z51" i="1"/>
  <c r="HX51" i="1" s="1"/>
  <c r="AE51" i="1"/>
  <c r="IB51" i="1" s="1"/>
  <c r="AJ51" i="1"/>
  <c r="IF51" i="1" s="1"/>
  <c r="AN51" i="1"/>
  <c r="AR51" i="1"/>
  <c r="IN51" i="1" s="1"/>
  <c r="KW51" i="1" s="1"/>
  <c r="AX51" i="1"/>
  <c r="BR51" i="1"/>
  <c r="BW51" i="1"/>
  <c r="HQ51" i="1" s="1"/>
  <c r="CB51" i="1"/>
  <c r="HU51" i="1" s="1"/>
  <c r="CG51" i="1"/>
  <c r="HY51" i="1" s="1"/>
  <c r="CL51" i="1"/>
  <c r="CQ51" i="1"/>
  <c r="CU51" i="1"/>
  <c r="IK51" i="1" s="1"/>
  <c r="IM51" i="1" s="1"/>
  <c r="KV51" i="1" s="1"/>
  <c r="CY51" i="1"/>
  <c r="DX51" i="1"/>
  <c r="HN51" i="1" s="1"/>
  <c r="EC51" i="1"/>
  <c r="HR51" i="1" s="1"/>
  <c r="EH51" i="1"/>
  <c r="HV51" i="1" s="1"/>
  <c r="EM51" i="1"/>
  <c r="HZ51" i="1" s="1"/>
  <c r="IA51" i="1" s="1"/>
  <c r="KS51" i="1" s="1"/>
  <c r="ER51" i="1"/>
  <c r="ID51" i="1" s="1"/>
  <c r="EW51" i="1"/>
  <c r="FA51" i="1"/>
  <c r="IL51" i="1" s="1"/>
  <c r="FE51" i="1"/>
  <c r="HM51" i="1"/>
  <c r="IC51" i="1"/>
  <c r="IG51" i="1"/>
  <c r="IH51" i="1"/>
  <c r="IJ51" i="1"/>
  <c r="IO51" i="1"/>
  <c r="IP51" i="1"/>
  <c r="MH51" i="1"/>
  <c r="NY51" i="1"/>
  <c r="OJ51" i="1"/>
  <c r="OK51" i="1" s="1"/>
  <c r="A52" i="1"/>
  <c r="KJ52" i="1" s="1"/>
  <c r="B52" i="1"/>
  <c r="C52" i="1"/>
  <c r="KL52" i="1" s="1"/>
  <c r="D52" i="1"/>
  <c r="E52" i="1"/>
  <c r="KN52" i="1" s="1"/>
  <c r="F52" i="1"/>
  <c r="KO52" i="1" s="1"/>
  <c r="K52" i="1"/>
  <c r="HL52" i="1" s="1"/>
  <c r="IS52" i="1" s="1"/>
  <c r="P52" i="1"/>
  <c r="HP52" i="1" s="1"/>
  <c r="U52" i="1"/>
  <c r="Z52" i="1"/>
  <c r="HX52" i="1" s="1"/>
  <c r="AE52" i="1"/>
  <c r="IB52" i="1" s="1"/>
  <c r="AJ52" i="1"/>
  <c r="IF52" i="1" s="1"/>
  <c r="AN52" i="1"/>
  <c r="IJ52" i="1" s="1"/>
  <c r="AR52" i="1"/>
  <c r="IN52" i="1" s="1"/>
  <c r="KW52" i="1" s="1"/>
  <c r="AX52" i="1"/>
  <c r="BR52" i="1"/>
  <c r="HM52" i="1" s="1"/>
  <c r="IT52" i="1" s="1"/>
  <c r="BW52" i="1"/>
  <c r="HQ52" i="1" s="1"/>
  <c r="CB52" i="1"/>
  <c r="CG52" i="1"/>
  <c r="CL52" i="1"/>
  <c r="IC52" i="1" s="1"/>
  <c r="CQ52" i="1"/>
  <c r="IG52" i="1" s="1"/>
  <c r="CU52" i="1"/>
  <c r="IK52" i="1" s="1"/>
  <c r="CY52" i="1"/>
  <c r="IO52" i="1" s="1"/>
  <c r="DX52" i="1"/>
  <c r="HN52" i="1" s="1"/>
  <c r="EC52" i="1"/>
  <c r="EH52" i="1"/>
  <c r="HV52" i="1" s="1"/>
  <c r="EM52" i="1"/>
  <c r="ER52" i="1"/>
  <c r="ID52" i="1" s="1"/>
  <c r="EW52" i="1"/>
  <c r="IH52" i="1" s="1"/>
  <c r="FA52" i="1"/>
  <c r="IL52" i="1" s="1"/>
  <c r="IM52" i="1" s="1"/>
  <c r="KV52" i="1" s="1"/>
  <c r="FE52" i="1"/>
  <c r="HR52" i="1"/>
  <c r="HT52" i="1"/>
  <c r="HU52" i="1"/>
  <c r="HY52" i="1"/>
  <c r="HZ52" i="1"/>
  <c r="IP52" i="1"/>
  <c r="MH52" i="1"/>
  <c r="NY52" i="1"/>
  <c r="OJ52" i="1"/>
  <c r="OK52" i="1" s="1"/>
  <c r="A53" i="1"/>
  <c r="KJ53" i="1" s="1"/>
  <c r="B53" i="1"/>
  <c r="C53" i="1"/>
  <c r="KL53" i="1" s="1"/>
  <c r="D53" i="1"/>
  <c r="E53" i="1"/>
  <c r="KN53" i="1" s="1"/>
  <c r="F53" i="1"/>
  <c r="KO53" i="1" s="1"/>
  <c r="K53" i="1"/>
  <c r="HL53" i="1" s="1"/>
  <c r="IS53" i="1" s="1"/>
  <c r="P53" i="1"/>
  <c r="HP53" i="1" s="1"/>
  <c r="U53" i="1"/>
  <c r="HT53" i="1" s="1"/>
  <c r="Z53" i="1"/>
  <c r="AE53" i="1"/>
  <c r="AJ53" i="1"/>
  <c r="AN53" i="1"/>
  <c r="IJ53" i="1" s="1"/>
  <c r="AR53" i="1"/>
  <c r="IN53" i="1" s="1"/>
  <c r="KW53" i="1" s="1"/>
  <c r="AX53" i="1"/>
  <c r="BR53" i="1"/>
  <c r="BW53" i="1"/>
  <c r="CB53" i="1"/>
  <c r="HU53" i="1" s="1"/>
  <c r="CG53" i="1"/>
  <c r="CL53" i="1"/>
  <c r="IC53" i="1" s="1"/>
  <c r="CQ53" i="1"/>
  <c r="IG53" i="1" s="1"/>
  <c r="CU53" i="1"/>
  <c r="IK53" i="1" s="1"/>
  <c r="CY53" i="1"/>
  <c r="IO53" i="1" s="1"/>
  <c r="DX53" i="1"/>
  <c r="HN53" i="1" s="1"/>
  <c r="EC53" i="1"/>
  <c r="HR53" i="1" s="1"/>
  <c r="EH53" i="1"/>
  <c r="HV53" i="1" s="1"/>
  <c r="EM53" i="1"/>
  <c r="ER53" i="1"/>
  <c r="ID53" i="1" s="1"/>
  <c r="EW53" i="1"/>
  <c r="IH53" i="1" s="1"/>
  <c r="FA53" i="1"/>
  <c r="IL53" i="1" s="1"/>
  <c r="FE53" i="1"/>
  <c r="IP53" i="1" s="1"/>
  <c r="IQ53" i="1" s="1"/>
  <c r="HM53" i="1"/>
  <c r="HQ53" i="1"/>
  <c r="HX53" i="1"/>
  <c r="HY53" i="1"/>
  <c r="HZ53" i="1"/>
  <c r="IB53" i="1"/>
  <c r="IF53" i="1"/>
  <c r="MH53" i="1"/>
  <c r="NY53" i="1"/>
  <c r="OJ53" i="1"/>
  <c r="OK53" i="1" s="1"/>
  <c r="A54" i="1"/>
  <c r="KJ54" i="1" s="1"/>
  <c r="B54" i="1"/>
  <c r="C54" i="1"/>
  <c r="KL54" i="1" s="1"/>
  <c r="D54" i="1"/>
  <c r="E54" i="1"/>
  <c r="KN54" i="1" s="1"/>
  <c r="F54" i="1"/>
  <c r="KO54" i="1" s="1"/>
  <c r="K54" i="1"/>
  <c r="P54" i="1"/>
  <c r="HP54" i="1" s="1"/>
  <c r="U54" i="1"/>
  <c r="HT54" i="1" s="1"/>
  <c r="Z54" i="1"/>
  <c r="HX54" i="1" s="1"/>
  <c r="AE54" i="1"/>
  <c r="IB54" i="1" s="1"/>
  <c r="AJ54" i="1"/>
  <c r="IF54" i="1" s="1"/>
  <c r="AN54" i="1"/>
  <c r="IJ54" i="1" s="1"/>
  <c r="AR54" i="1"/>
  <c r="IN54" i="1" s="1"/>
  <c r="KW54" i="1" s="1"/>
  <c r="AX54" i="1"/>
  <c r="BR54" i="1"/>
  <c r="HM54" i="1" s="1"/>
  <c r="BW54" i="1"/>
  <c r="HQ54" i="1" s="1"/>
  <c r="CB54" i="1"/>
  <c r="CG54" i="1"/>
  <c r="CL54" i="1"/>
  <c r="CQ54" i="1"/>
  <c r="IG54" i="1" s="1"/>
  <c r="CU54" i="1"/>
  <c r="CY54" i="1"/>
  <c r="IO54" i="1" s="1"/>
  <c r="DX54" i="1"/>
  <c r="EC54" i="1"/>
  <c r="HR54" i="1" s="1"/>
  <c r="EH54" i="1"/>
  <c r="HV54" i="1" s="1"/>
  <c r="EM54" i="1"/>
  <c r="HZ54" i="1" s="1"/>
  <c r="IA54" i="1" s="1"/>
  <c r="KS54" i="1" s="1"/>
  <c r="ER54" i="1"/>
  <c r="EW54" i="1"/>
  <c r="IH54" i="1" s="1"/>
  <c r="FA54" i="1"/>
  <c r="IL54" i="1" s="1"/>
  <c r="FE54" i="1"/>
  <c r="IP54" i="1" s="1"/>
  <c r="HL54" i="1"/>
  <c r="HN54" i="1"/>
  <c r="HU54" i="1"/>
  <c r="HY54" i="1"/>
  <c r="IC54" i="1"/>
  <c r="ID54" i="1"/>
  <c r="IK54" i="1"/>
  <c r="MH54" i="1"/>
  <c r="NY54" i="1"/>
  <c r="OJ54" i="1"/>
  <c r="OK54" i="1" s="1"/>
  <c r="A55" i="1"/>
  <c r="KJ55" i="1" s="1"/>
  <c r="B55" i="1"/>
  <c r="C55" i="1"/>
  <c r="KL55" i="1" s="1"/>
  <c r="D55" i="1"/>
  <c r="E55" i="1"/>
  <c r="KN55" i="1" s="1"/>
  <c r="F55" i="1"/>
  <c r="KO55" i="1" s="1"/>
  <c r="K55" i="1"/>
  <c r="HL55" i="1" s="1"/>
  <c r="P55" i="1"/>
  <c r="U55" i="1"/>
  <c r="HT55" i="1" s="1"/>
  <c r="Z55" i="1"/>
  <c r="HX55" i="1" s="1"/>
  <c r="AE55" i="1"/>
  <c r="IB55" i="1" s="1"/>
  <c r="AJ55" i="1"/>
  <c r="AN55" i="1"/>
  <c r="AR55" i="1"/>
  <c r="IN55" i="1" s="1"/>
  <c r="KW55" i="1" s="1"/>
  <c r="AX55" i="1"/>
  <c r="BR55" i="1"/>
  <c r="HM55" i="1" s="1"/>
  <c r="BW55" i="1"/>
  <c r="HQ55" i="1" s="1"/>
  <c r="CB55" i="1"/>
  <c r="HU55" i="1" s="1"/>
  <c r="CG55" i="1"/>
  <c r="CL55" i="1"/>
  <c r="IC55" i="1" s="1"/>
  <c r="CQ55" i="1"/>
  <c r="CU55" i="1"/>
  <c r="IK55" i="1" s="1"/>
  <c r="IM55" i="1" s="1"/>
  <c r="KV55" i="1" s="1"/>
  <c r="CY55" i="1"/>
  <c r="IO55" i="1" s="1"/>
  <c r="DX55" i="1"/>
  <c r="EC55" i="1"/>
  <c r="HR55" i="1" s="1"/>
  <c r="EH55" i="1"/>
  <c r="HV55" i="1" s="1"/>
  <c r="EM55" i="1"/>
  <c r="HZ55" i="1" s="1"/>
  <c r="ER55" i="1"/>
  <c r="ID55" i="1" s="1"/>
  <c r="EW55" i="1"/>
  <c r="FA55" i="1"/>
  <c r="FE55" i="1"/>
  <c r="IP55" i="1" s="1"/>
  <c r="HN55" i="1"/>
  <c r="HP55" i="1"/>
  <c r="HY55" i="1"/>
  <c r="IF55" i="1"/>
  <c r="IG55" i="1"/>
  <c r="IH55" i="1"/>
  <c r="II55" i="1" s="1"/>
  <c r="KU55" i="1" s="1"/>
  <c r="IJ55" i="1"/>
  <c r="IL55" i="1"/>
  <c r="MH55" i="1"/>
  <c r="NY55" i="1"/>
  <c r="A56" i="1"/>
  <c r="KJ56" i="1" s="1"/>
  <c r="B56" i="1"/>
  <c r="C56" i="1"/>
  <c r="KL56" i="1" s="1"/>
  <c r="D56" i="1"/>
  <c r="E56" i="1"/>
  <c r="KN56" i="1" s="1"/>
  <c r="F56" i="1"/>
  <c r="KO56" i="1" s="1"/>
  <c r="K56" i="1"/>
  <c r="HL56" i="1" s="1"/>
  <c r="P56" i="1"/>
  <c r="HP56" i="1" s="1"/>
  <c r="U56" i="1"/>
  <c r="Z56" i="1"/>
  <c r="HX56" i="1" s="1"/>
  <c r="AE56" i="1"/>
  <c r="IB56" i="1" s="1"/>
  <c r="AJ56" i="1"/>
  <c r="AN56" i="1"/>
  <c r="AR56" i="1"/>
  <c r="IN56" i="1" s="1"/>
  <c r="KW56" i="1" s="1"/>
  <c r="AX56" i="1"/>
  <c r="BR56" i="1"/>
  <c r="HM56" i="1" s="1"/>
  <c r="BW56" i="1"/>
  <c r="HQ56" i="1" s="1"/>
  <c r="CB56" i="1"/>
  <c r="CG56" i="1"/>
  <c r="CL56" i="1"/>
  <c r="IC56" i="1" s="1"/>
  <c r="CQ56" i="1"/>
  <c r="IG56" i="1" s="1"/>
  <c r="CU56" i="1"/>
  <c r="IK56" i="1" s="1"/>
  <c r="CY56" i="1"/>
  <c r="IO56" i="1" s="1"/>
  <c r="DX56" i="1"/>
  <c r="EC56" i="1"/>
  <c r="HR56" i="1" s="1"/>
  <c r="EH56" i="1"/>
  <c r="HV56" i="1" s="1"/>
  <c r="HW56" i="1" s="1"/>
  <c r="KR56" i="1" s="1"/>
  <c r="EM56" i="1"/>
  <c r="HZ56" i="1" s="1"/>
  <c r="ER56" i="1"/>
  <c r="EW56" i="1"/>
  <c r="IH56" i="1" s="1"/>
  <c r="FA56" i="1"/>
  <c r="IL56" i="1" s="1"/>
  <c r="IM56" i="1" s="1"/>
  <c r="KV56" i="1" s="1"/>
  <c r="FE56" i="1"/>
  <c r="IP56" i="1" s="1"/>
  <c r="HN56" i="1"/>
  <c r="HT56" i="1"/>
  <c r="HU56" i="1"/>
  <c r="HY56" i="1"/>
  <c r="ID56" i="1"/>
  <c r="IF56" i="1"/>
  <c r="IJ56" i="1"/>
  <c r="MH56" i="1"/>
  <c r="NY56" i="1"/>
  <c r="A57" i="1"/>
  <c r="KJ57" i="1" s="1"/>
  <c r="B57" i="1"/>
  <c r="C57" i="1"/>
  <c r="KL57" i="1" s="1"/>
  <c r="D57" i="1"/>
  <c r="E57" i="1"/>
  <c r="KN57" i="1" s="1"/>
  <c r="F57" i="1"/>
  <c r="KO57" i="1" s="1"/>
  <c r="K57" i="1"/>
  <c r="P57" i="1"/>
  <c r="U57" i="1"/>
  <c r="HT57" i="1" s="1"/>
  <c r="Z57" i="1"/>
  <c r="HX57" i="1" s="1"/>
  <c r="AE57" i="1"/>
  <c r="IB57" i="1" s="1"/>
  <c r="AJ57" i="1"/>
  <c r="IF57" i="1" s="1"/>
  <c r="AN57" i="1"/>
  <c r="AR57" i="1"/>
  <c r="IN57" i="1" s="1"/>
  <c r="KW57" i="1" s="1"/>
  <c r="AX57" i="1"/>
  <c r="BR57" i="1"/>
  <c r="BW57" i="1"/>
  <c r="CB57" i="1"/>
  <c r="HU57" i="1" s="1"/>
  <c r="CG57" i="1"/>
  <c r="HY57" i="1" s="1"/>
  <c r="CL57" i="1"/>
  <c r="IC57" i="1" s="1"/>
  <c r="CQ57" i="1"/>
  <c r="IG57" i="1" s="1"/>
  <c r="CU57" i="1"/>
  <c r="IK57" i="1" s="1"/>
  <c r="CY57" i="1"/>
  <c r="IO57" i="1" s="1"/>
  <c r="DX57" i="1"/>
  <c r="EC57" i="1"/>
  <c r="EH57" i="1"/>
  <c r="HV57" i="1" s="1"/>
  <c r="EM57" i="1"/>
  <c r="HZ57" i="1" s="1"/>
  <c r="ER57" i="1"/>
  <c r="ID57" i="1" s="1"/>
  <c r="EW57" i="1"/>
  <c r="IH57" i="1" s="1"/>
  <c r="FA57" i="1"/>
  <c r="IL57" i="1" s="1"/>
  <c r="FE57" i="1"/>
  <c r="IP57" i="1" s="1"/>
  <c r="HL57" i="1"/>
  <c r="HM57" i="1"/>
  <c r="HN57" i="1"/>
  <c r="HP57" i="1"/>
  <c r="HQ57" i="1"/>
  <c r="HR57" i="1"/>
  <c r="HS57" i="1" s="1"/>
  <c r="KQ57" i="1" s="1"/>
  <c r="IJ57" i="1"/>
  <c r="MH57" i="1"/>
  <c r="NY57" i="1"/>
  <c r="A58" i="1"/>
  <c r="KJ58" i="1" s="1"/>
  <c r="B58" i="1"/>
  <c r="C58" i="1"/>
  <c r="KL58" i="1" s="1"/>
  <c r="D58" i="1"/>
  <c r="E58" i="1"/>
  <c r="KN58" i="1" s="1"/>
  <c r="F58" i="1"/>
  <c r="KO58" i="1" s="1"/>
  <c r="K58" i="1"/>
  <c r="HL58" i="1" s="1"/>
  <c r="P58" i="1"/>
  <c r="HP58" i="1" s="1"/>
  <c r="U58" i="1"/>
  <c r="HT58" i="1" s="1"/>
  <c r="Z58" i="1"/>
  <c r="HX58" i="1" s="1"/>
  <c r="AE58" i="1"/>
  <c r="IB58" i="1" s="1"/>
  <c r="AJ58" i="1"/>
  <c r="AN58" i="1"/>
  <c r="AR58" i="1"/>
  <c r="AX58" i="1"/>
  <c r="BR58" i="1"/>
  <c r="BW58" i="1"/>
  <c r="HQ58" i="1" s="1"/>
  <c r="CB58" i="1"/>
  <c r="HU58" i="1" s="1"/>
  <c r="CG58" i="1"/>
  <c r="CL58" i="1"/>
  <c r="CQ58" i="1"/>
  <c r="CU58" i="1"/>
  <c r="IK58" i="1" s="1"/>
  <c r="CY58" i="1"/>
  <c r="IO58" i="1" s="1"/>
  <c r="DX58" i="1"/>
  <c r="HN58" i="1" s="1"/>
  <c r="EC58" i="1"/>
  <c r="HR58" i="1" s="1"/>
  <c r="EH58" i="1"/>
  <c r="HV58" i="1" s="1"/>
  <c r="EM58" i="1"/>
  <c r="HZ58" i="1" s="1"/>
  <c r="ER58" i="1"/>
  <c r="ID58" i="1" s="1"/>
  <c r="IE58" i="1" s="1"/>
  <c r="KT58" i="1" s="1"/>
  <c r="EW58" i="1"/>
  <c r="IH58" i="1" s="1"/>
  <c r="FA58" i="1"/>
  <c r="IL58" i="1" s="1"/>
  <c r="FE58" i="1"/>
  <c r="IP58" i="1" s="1"/>
  <c r="HM58" i="1"/>
  <c r="HY58" i="1"/>
  <c r="IC58" i="1"/>
  <c r="IF58" i="1"/>
  <c r="IG58" i="1"/>
  <c r="IJ58" i="1"/>
  <c r="IN58" i="1"/>
  <c r="KW58" i="1" s="1"/>
  <c r="MH58" i="1"/>
  <c r="NY58" i="1"/>
  <c r="A59" i="1"/>
  <c r="KJ59" i="1" s="1"/>
  <c r="B59" i="1"/>
  <c r="C59" i="1"/>
  <c r="KL59" i="1" s="1"/>
  <c r="D59" i="1"/>
  <c r="E59" i="1"/>
  <c r="KN59" i="1" s="1"/>
  <c r="F59" i="1"/>
  <c r="KO59" i="1" s="1"/>
  <c r="K59" i="1"/>
  <c r="HL59" i="1" s="1"/>
  <c r="IS59" i="1" s="1"/>
  <c r="P59" i="1"/>
  <c r="HP59" i="1" s="1"/>
  <c r="U59" i="1"/>
  <c r="Z59" i="1"/>
  <c r="HX59" i="1" s="1"/>
  <c r="AE59" i="1"/>
  <c r="IB59" i="1" s="1"/>
  <c r="AJ59" i="1"/>
  <c r="IF59" i="1" s="1"/>
  <c r="AN59" i="1"/>
  <c r="IJ59" i="1" s="1"/>
  <c r="AR59" i="1"/>
  <c r="IN59" i="1" s="1"/>
  <c r="KW59" i="1" s="1"/>
  <c r="AX59" i="1"/>
  <c r="BR59" i="1"/>
  <c r="HM59" i="1" s="1"/>
  <c r="BW59" i="1"/>
  <c r="HQ59" i="1" s="1"/>
  <c r="CB59" i="1"/>
  <c r="HU59" i="1" s="1"/>
  <c r="CG59" i="1"/>
  <c r="HY59" i="1" s="1"/>
  <c r="CL59" i="1"/>
  <c r="IC59" i="1" s="1"/>
  <c r="CQ59" i="1"/>
  <c r="IG59" i="1" s="1"/>
  <c r="CU59" i="1"/>
  <c r="IK59" i="1" s="1"/>
  <c r="CY59" i="1"/>
  <c r="IO59" i="1" s="1"/>
  <c r="DX59" i="1"/>
  <c r="EC59" i="1"/>
  <c r="EH59" i="1"/>
  <c r="HV59" i="1" s="1"/>
  <c r="EM59" i="1"/>
  <c r="HZ59" i="1" s="1"/>
  <c r="ER59" i="1"/>
  <c r="ID59" i="1" s="1"/>
  <c r="EW59" i="1"/>
  <c r="IH59" i="1" s="1"/>
  <c r="FA59" i="1"/>
  <c r="FE59" i="1"/>
  <c r="HN59" i="1"/>
  <c r="HR59" i="1"/>
  <c r="HS59" i="1" s="1"/>
  <c r="KQ59" i="1" s="1"/>
  <c r="HT59" i="1"/>
  <c r="IL59" i="1"/>
  <c r="IP59" i="1"/>
  <c r="IQ59" i="1"/>
  <c r="MH59" i="1"/>
  <c r="NY59" i="1"/>
  <c r="A60" i="1"/>
  <c r="KJ60" i="1" s="1"/>
  <c r="B60" i="1"/>
  <c r="C60" i="1"/>
  <c r="KL60" i="1" s="1"/>
  <c r="D60" i="1"/>
  <c r="E60" i="1"/>
  <c r="KN60" i="1" s="1"/>
  <c r="F60" i="1"/>
  <c r="KO60" i="1" s="1"/>
  <c r="K60" i="1"/>
  <c r="HL60" i="1" s="1"/>
  <c r="P60" i="1"/>
  <c r="HP60" i="1" s="1"/>
  <c r="U60" i="1"/>
  <c r="HT60" i="1" s="1"/>
  <c r="Z60" i="1"/>
  <c r="AE60" i="1"/>
  <c r="IB60" i="1" s="1"/>
  <c r="AJ60" i="1"/>
  <c r="IF60" i="1" s="1"/>
  <c r="AN60" i="1"/>
  <c r="IJ60" i="1" s="1"/>
  <c r="AR60" i="1"/>
  <c r="IN60" i="1" s="1"/>
  <c r="KW60" i="1" s="1"/>
  <c r="AX60" i="1"/>
  <c r="BR60" i="1"/>
  <c r="BW60" i="1"/>
  <c r="CB60" i="1"/>
  <c r="CG60" i="1"/>
  <c r="HY60" i="1" s="1"/>
  <c r="CL60" i="1"/>
  <c r="IC60" i="1" s="1"/>
  <c r="CQ60" i="1"/>
  <c r="IG60" i="1" s="1"/>
  <c r="CU60" i="1"/>
  <c r="IK60" i="1" s="1"/>
  <c r="CY60" i="1"/>
  <c r="DX60" i="1"/>
  <c r="HN60" i="1" s="1"/>
  <c r="EC60" i="1"/>
  <c r="EH60" i="1"/>
  <c r="EM60" i="1"/>
  <c r="HZ60" i="1" s="1"/>
  <c r="ER60" i="1"/>
  <c r="ID60" i="1" s="1"/>
  <c r="IE60" i="1" s="1"/>
  <c r="KT60" i="1" s="1"/>
  <c r="EW60" i="1"/>
  <c r="IH60" i="1" s="1"/>
  <c r="FA60" i="1"/>
  <c r="IL60" i="1" s="1"/>
  <c r="FE60" i="1"/>
  <c r="IP60" i="1" s="1"/>
  <c r="HM60" i="1"/>
  <c r="HQ60" i="1"/>
  <c r="HR60" i="1"/>
  <c r="HS60" i="1" s="1"/>
  <c r="KQ60" i="1" s="1"/>
  <c r="HU60" i="1"/>
  <c r="HV60" i="1"/>
  <c r="HX60" i="1"/>
  <c r="IO60" i="1"/>
  <c r="MH60" i="1"/>
  <c r="NY60" i="1"/>
  <c r="OJ60" i="1"/>
  <c r="OK60" i="1" s="1"/>
  <c r="A61" i="1"/>
  <c r="KJ61" i="1" s="1"/>
  <c r="B61" i="1"/>
  <c r="C61" i="1"/>
  <c r="KL61" i="1" s="1"/>
  <c r="D61" i="1"/>
  <c r="E61" i="1"/>
  <c r="KN61" i="1" s="1"/>
  <c r="F61" i="1"/>
  <c r="KO61" i="1" s="1"/>
  <c r="K61" i="1"/>
  <c r="HL61" i="1" s="1"/>
  <c r="P61" i="1"/>
  <c r="HP61" i="1" s="1"/>
  <c r="U61" i="1"/>
  <c r="HT61" i="1" s="1"/>
  <c r="Z61" i="1"/>
  <c r="AE61" i="1"/>
  <c r="AJ61" i="1"/>
  <c r="IF61" i="1" s="1"/>
  <c r="AN61" i="1"/>
  <c r="IJ61" i="1" s="1"/>
  <c r="AR61" i="1"/>
  <c r="IN61" i="1" s="1"/>
  <c r="KW61" i="1" s="1"/>
  <c r="AX61" i="1"/>
  <c r="BR61" i="1"/>
  <c r="BW61" i="1"/>
  <c r="HQ61" i="1" s="1"/>
  <c r="CB61" i="1"/>
  <c r="CG61" i="1"/>
  <c r="CL61" i="1"/>
  <c r="IC61" i="1" s="1"/>
  <c r="CQ61" i="1"/>
  <c r="IG61" i="1" s="1"/>
  <c r="CU61" i="1"/>
  <c r="IK61" i="1" s="1"/>
  <c r="CY61" i="1"/>
  <c r="IO61" i="1" s="1"/>
  <c r="DX61" i="1"/>
  <c r="HN61" i="1" s="1"/>
  <c r="IU61" i="1" s="1"/>
  <c r="EC61" i="1"/>
  <c r="HR61" i="1" s="1"/>
  <c r="EH61" i="1"/>
  <c r="EM61" i="1"/>
  <c r="ER61" i="1"/>
  <c r="ID61" i="1" s="1"/>
  <c r="EW61" i="1"/>
  <c r="IH61" i="1" s="1"/>
  <c r="FA61" i="1"/>
  <c r="FE61" i="1"/>
  <c r="IP61" i="1" s="1"/>
  <c r="IQ61" i="1" s="1"/>
  <c r="HM61" i="1"/>
  <c r="HU61" i="1"/>
  <c r="HV61" i="1"/>
  <c r="HX61" i="1"/>
  <c r="HY61" i="1"/>
  <c r="HZ61" i="1"/>
  <c r="IB61" i="1"/>
  <c r="IL61" i="1"/>
  <c r="MH61" i="1"/>
  <c r="NY61" i="1"/>
  <c r="OJ61" i="1"/>
  <c r="OK61" i="1" s="1"/>
  <c r="A62" i="1"/>
  <c r="KJ62" i="1" s="1"/>
  <c r="B62" i="1"/>
  <c r="C62" i="1"/>
  <c r="KL62" i="1" s="1"/>
  <c r="D62" i="1"/>
  <c r="E62" i="1"/>
  <c r="KN62" i="1" s="1"/>
  <c r="F62" i="1"/>
  <c r="KO62" i="1" s="1"/>
  <c r="K62" i="1"/>
  <c r="HL62" i="1" s="1"/>
  <c r="P62" i="1"/>
  <c r="HP62" i="1" s="1"/>
  <c r="U62" i="1"/>
  <c r="HT62" i="1" s="1"/>
  <c r="Z62" i="1"/>
  <c r="AE62" i="1"/>
  <c r="IB62" i="1" s="1"/>
  <c r="AJ62" i="1"/>
  <c r="IF62" i="1" s="1"/>
  <c r="AN62" i="1"/>
  <c r="IJ62" i="1" s="1"/>
  <c r="AR62" i="1"/>
  <c r="IN62" i="1" s="1"/>
  <c r="KW62" i="1" s="1"/>
  <c r="AX62" i="1"/>
  <c r="BR62" i="1"/>
  <c r="HM62" i="1" s="1"/>
  <c r="BW62" i="1"/>
  <c r="HQ62" i="1" s="1"/>
  <c r="CB62" i="1"/>
  <c r="CG62" i="1"/>
  <c r="CL62" i="1"/>
  <c r="CQ62" i="1"/>
  <c r="IG62" i="1" s="1"/>
  <c r="CU62" i="1"/>
  <c r="IK62" i="1" s="1"/>
  <c r="CY62" i="1"/>
  <c r="DX62" i="1"/>
  <c r="HN62" i="1" s="1"/>
  <c r="EC62" i="1"/>
  <c r="HR62" i="1" s="1"/>
  <c r="EH62" i="1"/>
  <c r="EM62" i="1"/>
  <c r="HZ62" i="1" s="1"/>
  <c r="ER62" i="1"/>
  <c r="ID62" i="1" s="1"/>
  <c r="IE62" i="1" s="1"/>
  <c r="KT62" i="1" s="1"/>
  <c r="EW62" i="1"/>
  <c r="IH62" i="1" s="1"/>
  <c r="FA62" i="1"/>
  <c r="IL62" i="1" s="1"/>
  <c r="FE62" i="1"/>
  <c r="IP62" i="1" s="1"/>
  <c r="HU62" i="1"/>
  <c r="HV62" i="1"/>
  <c r="HX62" i="1"/>
  <c r="HY62" i="1"/>
  <c r="IC62" i="1"/>
  <c r="IO62" i="1"/>
  <c r="MH62" i="1"/>
  <c r="OJ62" i="1"/>
  <c r="OK62" i="1"/>
  <c r="MH63" i="1"/>
  <c r="A64" i="1"/>
  <c r="KJ64" i="1" s="1"/>
  <c r="B64" i="1"/>
  <c r="KK64" i="1" s="1"/>
  <c r="C64" i="1"/>
  <c r="KL64" i="1" s="1"/>
  <c r="D64" i="1"/>
  <c r="KM64" i="1" s="1"/>
  <c r="E64" i="1"/>
  <c r="KN64" i="1" s="1"/>
  <c r="F64" i="1"/>
  <c r="KO64" i="1" s="1"/>
  <c r="G64" i="1"/>
  <c r="H64" i="1"/>
  <c r="I64" i="1"/>
  <c r="J64" i="1"/>
  <c r="L64" i="1"/>
  <c r="M64" i="1"/>
  <c r="N64" i="1"/>
  <c r="O64" i="1"/>
  <c r="Q64" i="1"/>
  <c r="Q106" i="1" s="1"/>
  <c r="Q108" i="1" s="1"/>
  <c r="R64" i="1"/>
  <c r="S64" i="1"/>
  <c r="T64" i="1"/>
  <c r="V64" i="1"/>
  <c r="W64" i="1"/>
  <c r="X64" i="1"/>
  <c r="Y64" i="1"/>
  <c r="AA64" i="1"/>
  <c r="AB64" i="1"/>
  <c r="AC64" i="1"/>
  <c r="AD64" i="1"/>
  <c r="AF64" i="1"/>
  <c r="AG64" i="1"/>
  <c r="AH64" i="1"/>
  <c r="AI64" i="1"/>
  <c r="AK64" i="1"/>
  <c r="AK105" i="1" s="1"/>
  <c r="AK107" i="1" s="1"/>
  <c r="AL64" i="1"/>
  <c r="AM64" i="1"/>
  <c r="AO64" i="1"/>
  <c r="AP64" i="1"/>
  <c r="AQ64" i="1"/>
  <c r="AU64" i="1"/>
  <c r="AV64" i="1"/>
  <c r="BR64" i="1"/>
  <c r="BW64" i="1"/>
  <c r="CB64" i="1"/>
  <c r="HU64" i="1" s="1"/>
  <c r="CG64" i="1"/>
  <c r="CL64" i="1"/>
  <c r="IC64" i="1" s="1"/>
  <c r="CQ64" i="1"/>
  <c r="IG64" i="1" s="1"/>
  <c r="CU64" i="1"/>
  <c r="IK64" i="1" s="1"/>
  <c r="CY64" i="1"/>
  <c r="IO64" i="1" s="1"/>
  <c r="DX64" i="1"/>
  <c r="HN64" i="1" s="1"/>
  <c r="EC64" i="1"/>
  <c r="HR64" i="1" s="1"/>
  <c r="EH64" i="1"/>
  <c r="HV64" i="1" s="1"/>
  <c r="EM64" i="1"/>
  <c r="HZ64" i="1" s="1"/>
  <c r="ER64" i="1"/>
  <c r="ID64" i="1" s="1"/>
  <c r="EW64" i="1"/>
  <c r="FA64" i="1"/>
  <c r="IL64" i="1" s="1"/>
  <c r="FE64" i="1"/>
  <c r="HM64" i="1"/>
  <c r="HQ64" i="1"/>
  <c r="HY64" i="1"/>
  <c r="IH64" i="1"/>
  <c r="IP64" i="1"/>
  <c r="MH64" i="1"/>
  <c r="OJ64" i="1"/>
  <c r="OK64" i="1" s="1"/>
  <c r="A65" i="1"/>
  <c r="KJ65" i="1" s="1"/>
  <c r="B65" i="1"/>
  <c r="KK65" i="1" s="1"/>
  <c r="C65" i="1"/>
  <c r="KL65" i="1" s="1"/>
  <c r="D65" i="1"/>
  <c r="KM65" i="1" s="1"/>
  <c r="E65" i="1"/>
  <c r="KN65" i="1" s="1"/>
  <c r="F65" i="1"/>
  <c r="KO65" i="1" s="1"/>
  <c r="G65" i="1"/>
  <c r="H65" i="1"/>
  <c r="I65" i="1"/>
  <c r="J65" i="1"/>
  <c r="L65" i="1"/>
  <c r="M65" i="1"/>
  <c r="N65" i="1"/>
  <c r="O65" i="1"/>
  <c r="O106" i="1" s="1"/>
  <c r="O108" i="1" s="1"/>
  <c r="Q65" i="1"/>
  <c r="R65" i="1"/>
  <c r="S65" i="1"/>
  <c r="S105" i="1" s="1"/>
  <c r="S107" i="1" s="1"/>
  <c r="T65" i="1"/>
  <c r="V65" i="1"/>
  <c r="W65" i="1"/>
  <c r="X65" i="1"/>
  <c r="Y65" i="1"/>
  <c r="AA65" i="1"/>
  <c r="AB65" i="1"/>
  <c r="AC65" i="1"/>
  <c r="AD65" i="1"/>
  <c r="AF65" i="1"/>
  <c r="AG65" i="1"/>
  <c r="AG105" i="1" s="1"/>
  <c r="AG107" i="1" s="1"/>
  <c r="AH65" i="1"/>
  <c r="AI65" i="1"/>
  <c r="AI105" i="1" s="1"/>
  <c r="AI107" i="1" s="1"/>
  <c r="AK65" i="1"/>
  <c r="AL65" i="1"/>
  <c r="AM65" i="1"/>
  <c r="AO65" i="1"/>
  <c r="AP65" i="1"/>
  <c r="AQ65" i="1"/>
  <c r="AU65" i="1"/>
  <c r="AV65" i="1"/>
  <c r="BR65" i="1"/>
  <c r="BW65" i="1"/>
  <c r="HQ65" i="1" s="1"/>
  <c r="CB65" i="1"/>
  <c r="CG65" i="1"/>
  <c r="HY65" i="1" s="1"/>
  <c r="CL65" i="1"/>
  <c r="CQ65" i="1"/>
  <c r="IG65" i="1" s="1"/>
  <c r="CU65" i="1"/>
  <c r="IK65" i="1" s="1"/>
  <c r="CY65" i="1"/>
  <c r="IO65" i="1" s="1"/>
  <c r="DX65" i="1"/>
  <c r="EC65" i="1"/>
  <c r="EH65" i="1"/>
  <c r="HV65" i="1" s="1"/>
  <c r="EM65" i="1"/>
  <c r="ER65" i="1"/>
  <c r="ID65" i="1" s="1"/>
  <c r="EW65" i="1"/>
  <c r="FA65" i="1"/>
  <c r="IL65" i="1" s="1"/>
  <c r="FE65" i="1"/>
  <c r="IP65" i="1" s="1"/>
  <c r="HM65" i="1"/>
  <c r="HN65" i="1"/>
  <c r="HR65" i="1"/>
  <c r="HU65" i="1"/>
  <c r="HZ65" i="1"/>
  <c r="IC65" i="1"/>
  <c r="IH65" i="1"/>
  <c r="MH65" i="1"/>
  <c r="OJ65" i="1"/>
  <c r="OK65" i="1" s="1"/>
  <c r="A66" i="1"/>
  <c r="KJ66" i="1" s="1"/>
  <c r="B66" i="1"/>
  <c r="KK66" i="1" s="1"/>
  <c r="C66" i="1"/>
  <c r="KL66" i="1" s="1"/>
  <c r="D66" i="1"/>
  <c r="KM66" i="1" s="1"/>
  <c r="E66" i="1"/>
  <c r="KN66" i="1" s="1"/>
  <c r="F66" i="1"/>
  <c r="KO66" i="1" s="1"/>
  <c r="K66" i="1"/>
  <c r="HL66" i="1" s="1"/>
  <c r="IS66" i="1" s="1"/>
  <c r="P66" i="1"/>
  <c r="HP66" i="1" s="1"/>
  <c r="U66" i="1"/>
  <c r="Z66" i="1"/>
  <c r="AE66" i="1"/>
  <c r="IB66" i="1" s="1"/>
  <c r="AJ66" i="1"/>
  <c r="IF66" i="1" s="1"/>
  <c r="AN66" i="1"/>
  <c r="IJ66" i="1" s="1"/>
  <c r="AR66" i="1"/>
  <c r="IN66" i="1" s="1"/>
  <c r="KW66" i="1" s="1"/>
  <c r="BR66" i="1"/>
  <c r="HM66" i="1" s="1"/>
  <c r="BW66" i="1"/>
  <c r="HQ66" i="1" s="1"/>
  <c r="CB66" i="1"/>
  <c r="CG66" i="1"/>
  <c r="HY66" i="1" s="1"/>
  <c r="CL66" i="1"/>
  <c r="IC66" i="1" s="1"/>
  <c r="CQ66" i="1"/>
  <c r="IG66" i="1" s="1"/>
  <c r="CU66" i="1"/>
  <c r="IK66" i="1" s="1"/>
  <c r="CY66" i="1"/>
  <c r="IO66" i="1" s="1"/>
  <c r="DX66" i="1"/>
  <c r="EC66" i="1"/>
  <c r="HR66" i="1" s="1"/>
  <c r="EH66" i="1"/>
  <c r="EM66" i="1"/>
  <c r="HZ66" i="1" s="1"/>
  <c r="ER66" i="1"/>
  <c r="ID66" i="1" s="1"/>
  <c r="EW66" i="1"/>
  <c r="IH66" i="1" s="1"/>
  <c r="FA66" i="1"/>
  <c r="IL66" i="1" s="1"/>
  <c r="FE66" i="1"/>
  <c r="IP66" i="1" s="1"/>
  <c r="HN66" i="1"/>
  <c r="HT66" i="1"/>
  <c r="HU66" i="1"/>
  <c r="HV66" i="1"/>
  <c r="HX66" i="1"/>
  <c r="MH66" i="1"/>
  <c r="OJ66" i="1"/>
  <c r="OK66" i="1" s="1"/>
  <c r="A67" i="1"/>
  <c r="KJ67" i="1" s="1"/>
  <c r="B67" i="1"/>
  <c r="KK67" i="1" s="1"/>
  <c r="C67" i="1"/>
  <c r="KL67" i="1" s="1"/>
  <c r="D67" i="1"/>
  <c r="KM67" i="1" s="1"/>
  <c r="E67" i="1"/>
  <c r="KN67" i="1" s="1"/>
  <c r="F67" i="1"/>
  <c r="KO67" i="1" s="1"/>
  <c r="K67" i="1"/>
  <c r="HL67" i="1" s="1"/>
  <c r="P67" i="1"/>
  <c r="HP67" i="1" s="1"/>
  <c r="U67" i="1"/>
  <c r="HT67" i="1" s="1"/>
  <c r="Z67" i="1"/>
  <c r="HX67" i="1" s="1"/>
  <c r="AE67" i="1"/>
  <c r="AJ67" i="1"/>
  <c r="IF67" i="1" s="1"/>
  <c r="AN67" i="1"/>
  <c r="IJ67" i="1" s="1"/>
  <c r="AR67" i="1"/>
  <c r="BR67" i="1"/>
  <c r="BW67" i="1"/>
  <c r="CB67" i="1"/>
  <c r="HU67" i="1" s="1"/>
  <c r="CG67" i="1"/>
  <c r="CL67" i="1"/>
  <c r="IC67" i="1" s="1"/>
  <c r="CQ67" i="1"/>
  <c r="IG67" i="1" s="1"/>
  <c r="CU67" i="1"/>
  <c r="IK67" i="1" s="1"/>
  <c r="CY67" i="1"/>
  <c r="IO67" i="1" s="1"/>
  <c r="DX67" i="1"/>
  <c r="HN67" i="1" s="1"/>
  <c r="EC67" i="1"/>
  <c r="HR67" i="1" s="1"/>
  <c r="EH67" i="1"/>
  <c r="HV67" i="1" s="1"/>
  <c r="EM67" i="1"/>
  <c r="HZ67" i="1" s="1"/>
  <c r="ER67" i="1"/>
  <c r="ID67" i="1" s="1"/>
  <c r="EW67" i="1"/>
  <c r="FA67" i="1"/>
  <c r="IL67" i="1" s="1"/>
  <c r="FE67" i="1"/>
  <c r="IP67" i="1" s="1"/>
  <c r="HM67" i="1"/>
  <c r="HQ67" i="1"/>
  <c r="HY67" i="1"/>
  <c r="IB67" i="1"/>
  <c r="IH67" i="1"/>
  <c r="IN67" i="1"/>
  <c r="KW67" i="1" s="1"/>
  <c r="MH67" i="1"/>
  <c r="OJ67" i="1"/>
  <c r="OK67" i="1"/>
  <c r="A68" i="1"/>
  <c r="KJ68" i="1" s="1"/>
  <c r="B68" i="1"/>
  <c r="KK68" i="1" s="1"/>
  <c r="C68" i="1"/>
  <c r="KL68" i="1" s="1"/>
  <c r="D68" i="1"/>
  <c r="KM68" i="1" s="1"/>
  <c r="E68" i="1"/>
  <c r="KN68" i="1" s="1"/>
  <c r="F68" i="1"/>
  <c r="KO68" i="1" s="1"/>
  <c r="K68" i="1"/>
  <c r="HL68" i="1" s="1"/>
  <c r="P68" i="1"/>
  <c r="U68" i="1"/>
  <c r="HT68" i="1" s="1"/>
  <c r="Z68" i="1"/>
  <c r="HX68" i="1" s="1"/>
  <c r="AE68" i="1"/>
  <c r="IB68" i="1" s="1"/>
  <c r="AJ68" i="1"/>
  <c r="IF68" i="1" s="1"/>
  <c r="AN68" i="1"/>
  <c r="IJ68" i="1" s="1"/>
  <c r="AR68" i="1"/>
  <c r="BR68" i="1"/>
  <c r="HM68" i="1" s="1"/>
  <c r="BW68" i="1"/>
  <c r="HQ68" i="1" s="1"/>
  <c r="CB68" i="1"/>
  <c r="HU68" i="1" s="1"/>
  <c r="CG68" i="1"/>
  <c r="CL68" i="1"/>
  <c r="IC68" i="1" s="1"/>
  <c r="CQ68" i="1"/>
  <c r="IG68" i="1" s="1"/>
  <c r="CU68" i="1"/>
  <c r="IK68" i="1" s="1"/>
  <c r="CY68" i="1"/>
  <c r="IO68" i="1" s="1"/>
  <c r="DX68" i="1"/>
  <c r="EC68" i="1"/>
  <c r="HR68" i="1" s="1"/>
  <c r="EH68" i="1"/>
  <c r="HV68" i="1" s="1"/>
  <c r="EM68" i="1"/>
  <c r="ER68" i="1"/>
  <c r="EW68" i="1"/>
  <c r="IH68" i="1" s="1"/>
  <c r="FA68" i="1"/>
  <c r="IL68" i="1" s="1"/>
  <c r="FE68" i="1"/>
  <c r="IP68" i="1" s="1"/>
  <c r="HN68" i="1"/>
  <c r="HP68" i="1"/>
  <c r="HY68" i="1"/>
  <c r="HZ68" i="1"/>
  <c r="ID68" i="1"/>
  <c r="IN68" i="1"/>
  <c r="KW68" i="1" s="1"/>
  <c r="MH68" i="1"/>
  <c r="OJ68" i="1"/>
  <c r="OK68" i="1" s="1"/>
  <c r="A69" i="1"/>
  <c r="KJ69" i="1" s="1"/>
  <c r="B69" i="1"/>
  <c r="KK69" i="1" s="1"/>
  <c r="C69" i="1"/>
  <c r="KL69" i="1" s="1"/>
  <c r="D69" i="1"/>
  <c r="KM69" i="1" s="1"/>
  <c r="E69" i="1"/>
  <c r="KN69" i="1" s="1"/>
  <c r="F69" i="1"/>
  <c r="KO69" i="1" s="1"/>
  <c r="K69" i="1"/>
  <c r="P69" i="1"/>
  <c r="U69" i="1"/>
  <c r="HT69" i="1" s="1"/>
  <c r="Z69" i="1"/>
  <c r="HX69" i="1" s="1"/>
  <c r="AE69" i="1"/>
  <c r="IB69" i="1" s="1"/>
  <c r="AJ69" i="1"/>
  <c r="IF69" i="1" s="1"/>
  <c r="AN69" i="1"/>
  <c r="IJ69" i="1" s="1"/>
  <c r="AR69" i="1"/>
  <c r="IN69" i="1" s="1"/>
  <c r="KW69" i="1" s="1"/>
  <c r="BR69" i="1"/>
  <c r="HM69" i="1" s="1"/>
  <c r="BW69" i="1"/>
  <c r="HQ69" i="1" s="1"/>
  <c r="CB69" i="1"/>
  <c r="HU69" i="1" s="1"/>
  <c r="CG69" i="1"/>
  <c r="HY69" i="1" s="1"/>
  <c r="CL69" i="1"/>
  <c r="IC69" i="1" s="1"/>
  <c r="CQ69" i="1"/>
  <c r="IG69" i="1" s="1"/>
  <c r="CU69" i="1"/>
  <c r="IK69" i="1" s="1"/>
  <c r="CY69" i="1"/>
  <c r="IO69" i="1" s="1"/>
  <c r="DX69" i="1"/>
  <c r="EC69" i="1"/>
  <c r="EH69" i="1"/>
  <c r="HV69" i="1" s="1"/>
  <c r="EM69" i="1"/>
  <c r="HZ69" i="1" s="1"/>
  <c r="ER69" i="1"/>
  <c r="ID69" i="1" s="1"/>
  <c r="EW69" i="1"/>
  <c r="IH69" i="1" s="1"/>
  <c r="FA69" i="1"/>
  <c r="IL69" i="1" s="1"/>
  <c r="FE69" i="1"/>
  <c r="IP69" i="1" s="1"/>
  <c r="HL69" i="1"/>
  <c r="HN69" i="1"/>
  <c r="HP69" i="1"/>
  <c r="HR69" i="1"/>
  <c r="MH69" i="1"/>
  <c r="OJ69" i="1"/>
  <c r="OK69" i="1" s="1"/>
  <c r="A70" i="1"/>
  <c r="KJ70" i="1" s="1"/>
  <c r="B70" i="1"/>
  <c r="KK70" i="1" s="1"/>
  <c r="C70" i="1"/>
  <c r="KL70" i="1" s="1"/>
  <c r="D70" i="1"/>
  <c r="KM70" i="1" s="1"/>
  <c r="E70" i="1"/>
  <c r="KN70" i="1" s="1"/>
  <c r="F70" i="1"/>
  <c r="KO70" i="1" s="1"/>
  <c r="K70" i="1"/>
  <c r="HL70" i="1" s="1"/>
  <c r="P70" i="1"/>
  <c r="HP70" i="1" s="1"/>
  <c r="U70" i="1"/>
  <c r="Z70" i="1"/>
  <c r="HX70" i="1" s="1"/>
  <c r="AE70" i="1"/>
  <c r="IB70" i="1" s="1"/>
  <c r="AJ70" i="1"/>
  <c r="IF70" i="1" s="1"/>
  <c r="AN70" i="1"/>
  <c r="IJ70" i="1" s="1"/>
  <c r="AR70" i="1"/>
  <c r="IN70" i="1" s="1"/>
  <c r="KW70" i="1" s="1"/>
  <c r="BR70" i="1"/>
  <c r="HM70" i="1" s="1"/>
  <c r="BW70" i="1"/>
  <c r="HQ70" i="1" s="1"/>
  <c r="CB70" i="1"/>
  <c r="CG70" i="1"/>
  <c r="HY70" i="1" s="1"/>
  <c r="CL70" i="1"/>
  <c r="CQ70" i="1"/>
  <c r="IG70" i="1" s="1"/>
  <c r="CU70" i="1"/>
  <c r="IK70" i="1" s="1"/>
  <c r="CY70" i="1"/>
  <c r="IO70" i="1" s="1"/>
  <c r="DX70" i="1"/>
  <c r="EC70" i="1"/>
  <c r="HR70" i="1" s="1"/>
  <c r="EH70" i="1"/>
  <c r="EM70" i="1"/>
  <c r="HZ70" i="1" s="1"/>
  <c r="ER70" i="1"/>
  <c r="ID70" i="1" s="1"/>
  <c r="EW70" i="1"/>
  <c r="IH70" i="1" s="1"/>
  <c r="II70" i="1" s="1"/>
  <c r="KU70" i="1" s="1"/>
  <c r="FA70" i="1"/>
  <c r="IL70" i="1" s="1"/>
  <c r="FE70" i="1"/>
  <c r="IP70" i="1" s="1"/>
  <c r="HN70" i="1"/>
  <c r="HT70" i="1"/>
  <c r="HU70" i="1"/>
  <c r="HV70" i="1"/>
  <c r="IC70" i="1"/>
  <c r="MH70" i="1"/>
  <c r="OJ70" i="1"/>
  <c r="OK70" i="1" s="1"/>
  <c r="A71" i="1"/>
  <c r="KJ71" i="1" s="1"/>
  <c r="B71" i="1"/>
  <c r="KK71" i="1" s="1"/>
  <c r="C71" i="1"/>
  <c r="KL71" i="1" s="1"/>
  <c r="D71" i="1"/>
  <c r="KM71" i="1" s="1"/>
  <c r="E71" i="1"/>
  <c r="KN71" i="1" s="1"/>
  <c r="F71" i="1"/>
  <c r="KO71" i="1" s="1"/>
  <c r="K71" i="1"/>
  <c r="P71" i="1"/>
  <c r="U71" i="1"/>
  <c r="Z71" i="1"/>
  <c r="AE71" i="1"/>
  <c r="AJ71" i="1"/>
  <c r="AN71" i="1"/>
  <c r="AR71" i="1"/>
  <c r="BR71" i="1"/>
  <c r="BW71" i="1"/>
  <c r="CB71" i="1"/>
  <c r="CG71" i="1"/>
  <c r="CL71" i="1"/>
  <c r="CQ71" i="1"/>
  <c r="CU71" i="1"/>
  <c r="CY71" i="1"/>
  <c r="DX71" i="1"/>
  <c r="EC71" i="1"/>
  <c r="EH71" i="1"/>
  <c r="EM71" i="1"/>
  <c r="ER71" i="1"/>
  <c r="EW71" i="1"/>
  <c r="FA71" i="1"/>
  <c r="FE71" i="1"/>
  <c r="OJ71" i="1"/>
  <c r="OK71" i="1" s="1"/>
  <c r="A72" i="1"/>
  <c r="KJ72" i="1" s="1"/>
  <c r="B72" i="1"/>
  <c r="KK72" i="1" s="1"/>
  <c r="C72" i="1"/>
  <c r="KL72" i="1" s="1"/>
  <c r="D72" i="1"/>
  <c r="KM72" i="1" s="1"/>
  <c r="E72" i="1"/>
  <c r="KN72" i="1" s="1"/>
  <c r="F72" i="1"/>
  <c r="KO72" i="1" s="1"/>
  <c r="K72" i="1"/>
  <c r="P72" i="1"/>
  <c r="U72" i="1"/>
  <c r="Z72" i="1"/>
  <c r="AE72" i="1"/>
  <c r="AJ72" i="1"/>
  <c r="AN72" i="1"/>
  <c r="AR72" i="1"/>
  <c r="BR72" i="1"/>
  <c r="BW72" i="1"/>
  <c r="CB72" i="1"/>
  <c r="CG72" i="1"/>
  <c r="CL72" i="1"/>
  <c r="CQ72" i="1"/>
  <c r="CU72" i="1"/>
  <c r="CY72" i="1"/>
  <c r="DX72" i="1"/>
  <c r="EC72" i="1"/>
  <c r="EH72" i="1"/>
  <c r="EM72" i="1"/>
  <c r="ER72" i="1"/>
  <c r="EW72" i="1"/>
  <c r="FA72" i="1"/>
  <c r="FE72" i="1"/>
  <c r="OJ72" i="1"/>
  <c r="OK72" i="1" s="1"/>
  <c r="A73" i="1"/>
  <c r="KJ73" i="1" s="1"/>
  <c r="B73" i="1"/>
  <c r="KK73" i="1" s="1"/>
  <c r="C73" i="1"/>
  <c r="KL73" i="1" s="1"/>
  <c r="D73" i="1"/>
  <c r="KM73" i="1" s="1"/>
  <c r="E73" i="1"/>
  <c r="KN73" i="1" s="1"/>
  <c r="F73" i="1"/>
  <c r="KO73" i="1" s="1"/>
  <c r="K73" i="1"/>
  <c r="P73" i="1"/>
  <c r="U73" i="1"/>
  <c r="Z73" i="1"/>
  <c r="AE73" i="1"/>
  <c r="AJ73" i="1"/>
  <c r="AN73" i="1"/>
  <c r="AR73" i="1"/>
  <c r="BR73" i="1"/>
  <c r="BW73" i="1"/>
  <c r="CB73" i="1"/>
  <c r="CG73" i="1"/>
  <c r="CL73" i="1"/>
  <c r="CQ73" i="1"/>
  <c r="CU73" i="1"/>
  <c r="CY73" i="1"/>
  <c r="DX73" i="1"/>
  <c r="EC73" i="1"/>
  <c r="EH73" i="1"/>
  <c r="EM73" i="1"/>
  <c r="ER73" i="1"/>
  <c r="EW73" i="1"/>
  <c r="FA73" i="1"/>
  <c r="FE73" i="1"/>
  <c r="OJ73" i="1"/>
  <c r="OK73" i="1" s="1"/>
  <c r="A74" i="1"/>
  <c r="KJ74" i="1" s="1"/>
  <c r="B74" i="1"/>
  <c r="KK74" i="1" s="1"/>
  <c r="C74" i="1"/>
  <c r="KL74" i="1" s="1"/>
  <c r="D74" i="1"/>
  <c r="KM74" i="1" s="1"/>
  <c r="E74" i="1"/>
  <c r="KN74" i="1" s="1"/>
  <c r="F74" i="1"/>
  <c r="KO74" i="1" s="1"/>
  <c r="K74" i="1"/>
  <c r="P74" i="1"/>
  <c r="U74" i="1"/>
  <c r="Z74" i="1"/>
  <c r="AE74" i="1"/>
  <c r="AJ74" i="1"/>
  <c r="AN74" i="1"/>
  <c r="AR74" i="1"/>
  <c r="BR74" i="1"/>
  <c r="BW74" i="1"/>
  <c r="CB74" i="1"/>
  <c r="CG74" i="1"/>
  <c r="CL74" i="1"/>
  <c r="CQ74" i="1"/>
  <c r="CU74" i="1"/>
  <c r="CY74" i="1"/>
  <c r="DX74" i="1"/>
  <c r="EC74" i="1"/>
  <c r="EH74" i="1"/>
  <c r="EM74" i="1"/>
  <c r="ER74" i="1"/>
  <c r="EW74" i="1"/>
  <c r="FA74" i="1"/>
  <c r="FE74" i="1"/>
  <c r="OJ74" i="1"/>
  <c r="OK74" i="1" s="1"/>
  <c r="A75" i="1"/>
  <c r="KJ75" i="1" s="1"/>
  <c r="B75" i="1"/>
  <c r="KK75" i="1" s="1"/>
  <c r="C75" i="1"/>
  <c r="KL75" i="1" s="1"/>
  <c r="D75" i="1"/>
  <c r="KM75" i="1" s="1"/>
  <c r="E75" i="1"/>
  <c r="KN75" i="1" s="1"/>
  <c r="F75" i="1"/>
  <c r="KO75" i="1" s="1"/>
  <c r="K75" i="1"/>
  <c r="P75" i="1"/>
  <c r="U75" i="1"/>
  <c r="Z75" i="1"/>
  <c r="AE75" i="1"/>
  <c r="AJ75" i="1"/>
  <c r="AN75" i="1"/>
  <c r="AR75" i="1"/>
  <c r="BR75" i="1"/>
  <c r="BW75" i="1"/>
  <c r="CB75" i="1"/>
  <c r="CG75" i="1"/>
  <c r="CL75" i="1"/>
  <c r="CQ75" i="1"/>
  <c r="CU75" i="1"/>
  <c r="CY75" i="1"/>
  <c r="DX75" i="1"/>
  <c r="EC75" i="1"/>
  <c r="EH75" i="1"/>
  <c r="EM75" i="1"/>
  <c r="ER75" i="1"/>
  <c r="EW75" i="1"/>
  <c r="FA75" i="1"/>
  <c r="FE75" i="1"/>
  <c r="OJ75" i="1"/>
  <c r="OK75" i="1" s="1"/>
  <c r="A76" i="1"/>
  <c r="KJ76" i="1" s="1"/>
  <c r="B76" i="1"/>
  <c r="KK76" i="1" s="1"/>
  <c r="C76" i="1"/>
  <c r="KL76" i="1" s="1"/>
  <c r="D76" i="1"/>
  <c r="KM76" i="1" s="1"/>
  <c r="E76" i="1"/>
  <c r="KN76" i="1" s="1"/>
  <c r="F76" i="1"/>
  <c r="KO76" i="1" s="1"/>
  <c r="K76" i="1"/>
  <c r="P76" i="1"/>
  <c r="U76" i="1"/>
  <c r="Z76" i="1"/>
  <c r="AE76" i="1"/>
  <c r="AJ76" i="1"/>
  <c r="AN76" i="1"/>
  <c r="AR76" i="1"/>
  <c r="BR76" i="1"/>
  <c r="BW76" i="1"/>
  <c r="CB76" i="1"/>
  <c r="CG76" i="1"/>
  <c r="CL76" i="1"/>
  <c r="CQ76" i="1"/>
  <c r="CU76" i="1"/>
  <c r="CY76" i="1"/>
  <c r="DX76" i="1"/>
  <c r="EC76" i="1"/>
  <c r="EH76" i="1"/>
  <c r="EM76" i="1"/>
  <c r="ER76" i="1"/>
  <c r="EW76" i="1"/>
  <c r="FA76" i="1"/>
  <c r="FE76" i="1"/>
  <c r="OJ76" i="1"/>
  <c r="OK76" i="1" s="1"/>
  <c r="A77" i="1"/>
  <c r="KJ77" i="1" s="1"/>
  <c r="B77" i="1"/>
  <c r="KK77" i="1" s="1"/>
  <c r="C77" i="1"/>
  <c r="KL77" i="1" s="1"/>
  <c r="D77" i="1"/>
  <c r="KM77" i="1" s="1"/>
  <c r="E77" i="1"/>
  <c r="KN77" i="1" s="1"/>
  <c r="F77" i="1"/>
  <c r="KO77" i="1" s="1"/>
  <c r="K77" i="1"/>
  <c r="P77" i="1"/>
  <c r="U77" i="1"/>
  <c r="Z77" i="1"/>
  <c r="AE77" i="1"/>
  <c r="AJ77" i="1"/>
  <c r="AN77" i="1"/>
  <c r="AR77" i="1"/>
  <c r="BR77" i="1"/>
  <c r="BW77" i="1"/>
  <c r="CB77" i="1"/>
  <c r="CG77" i="1"/>
  <c r="CL77" i="1"/>
  <c r="CQ77" i="1"/>
  <c r="CU77" i="1"/>
  <c r="CY77" i="1"/>
  <c r="DX77" i="1"/>
  <c r="EC77" i="1"/>
  <c r="EH77" i="1"/>
  <c r="EM77" i="1"/>
  <c r="ER77" i="1"/>
  <c r="EW77" i="1"/>
  <c r="FA77" i="1"/>
  <c r="FE77" i="1"/>
  <c r="OJ77" i="1"/>
  <c r="OK77" i="1"/>
  <c r="A78" i="1"/>
  <c r="KJ78" i="1" s="1"/>
  <c r="B78" i="1"/>
  <c r="KK78" i="1" s="1"/>
  <c r="C78" i="1"/>
  <c r="KL78" i="1" s="1"/>
  <c r="D78" i="1"/>
  <c r="KM78" i="1" s="1"/>
  <c r="E78" i="1"/>
  <c r="KN78" i="1" s="1"/>
  <c r="F78" i="1"/>
  <c r="KO78" i="1" s="1"/>
  <c r="K78" i="1"/>
  <c r="P78" i="1"/>
  <c r="U78" i="1"/>
  <c r="Z78" i="1"/>
  <c r="AE78" i="1"/>
  <c r="AJ78" i="1"/>
  <c r="AN78" i="1"/>
  <c r="AR78" i="1"/>
  <c r="BR78" i="1"/>
  <c r="BW78" i="1"/>
  <c r="CB78" i="1"/>
  <c r="CG78" i="1"/>
  <c r="CL78" i="1"/>
  <c r="CQ78" i="1"/>
  <c r="CU78" i="1"/>
  <c r="CY78" i="1"/>
  <c r="DX78" i="1"/>
  <c r="EC78" i="1"/>
  <c r="EH78" i="1"/>
  <c r="EM78" i="1"/>
  <c r="ER78" i="1"/>
  <c r="EW78" i="1"/>
  <c r="FA78" i="1"/>
  <c r="FE78" i="1"/>
  <c r="OJ78" i="1"/>
  <c r="OK78" i="1"/>
  <c r="A79" i="1"/>
  <c r="KJ79" i="1" s="1"/>
  <c r="B79" i="1"/>
  <c r="KK79" i="1" s="1"/>
  <c r="C79" i="1"/>
  <c r="KL79" i="1" s="1"/>
  <c r="D79" i="1"/>
  <c r="KM79" i="1" s="1"/>
  <c r="E79" i="1"/>
  <c r="KN79" i="1" s="1"/>
  <c r="F79" i="1"/>
  <c r="KO79" i="1" s="1"/>
  <c r="K79" i="1"/>
  <c r="P79" i="1"/>
  <c r="U79" i="1"/>
  <c r="Z79" i="1"/>
  <c r="AE79" i="1"/>
  <c r="AJ79" i="1"/>
  <c r="AN79" i="1"/>
  <c r="AR79" i="1"/>
  <c r="BR79" i="1"/>
  <c r="BW79" i="1"/>
  <c r="CB79" i="1"/>
  <c r="CG79" i="1"/>
  <c r="CL79" i="1"/>
  <c r="CQ79" i="1"/>
  <c r="CU79" i="1"/>
  <c r="CY79" i="1"/>
  <c r="DX79" i="1"/>
  <c r="EC79" i="1"/>
  <c r="EH79" i="1"/>
  <c r="EM79" i="1"/>
  <c r="ER79" i="1"/>
  <c r="EW79" i="1"/>
  <c r="FA79" i="1"/>
  <c r="FE79" i="1"/>
  <c r="OJ79" i="1"/>
  <c r="OK79" i="1" s="1"/>
  <c r="A80" i="1"/>
  <c r="KJ80" i="1" s="1"/>
  <c r="B80" i="1"/>
  <c r="C80" i="1"/>
  <c r="KL80" i="1" s="1"/>
  <c r="D80" i="1"/>
  <c r="KM80" i="1" s="1"/>
  <c r="E80" i="1"/>
  <c r="KN80" i="1" s="1"/>
  <c r="F80" i="1"/>
  <c r="KO80" i="1" s="1"/>
  <c r="K80" i="1"/>
  <c r="P80" i="1"/>
  <c r="U80" i="1"/>
  <c r="Z80" i="1"/>
  <c r="AE80" i="1"/>
  <c r="AJ80" i="1"/>
  <c r="AN80" i="1"/>
  <c r="AR80" i="1"/>
  <c r="BR80" i="1"/>
  <c r="BW80" i="1"/>
  <c r="CB80" i="1"/>
  <c r="CG80" i="1"/>
  <c r="CL80" i="1"/>
  <c r="CQ80" i="1"/>
  <c r="CU80" i="1"/>
  <c r="CY80" i="1"/>
  <c r="DX80" i="1"/>
  <c r="EC80" i="1"/>
  <c r="EH80" i="1"/>
  <c r="EM80" i="1"/>
  <c r="ER80" i="1"/>
  <c r="EW80" i="1"/>
  <c r="FA80" i="1"/>
  <c r="FE80" i="1"/>
  <c r="OJ80" i="1"/>
  <c r="OK80" i="1"/>
  <c r="A81" i="1"/>
  <c r="KJ81" i="1" s="1"/>
  <c r="B81" i="1"/>
  <c r="KK81" i="1" s="1"/>
  <c r="C81" i="1"/>
  <c r="KL81" i="1" s="1"/>
  <c r="D81" i="1"/>
  <c r="KM81" i="1" s="1"/>
  <c r="E81" i="1"/>
  <c r="KN81" i="1" s="1"/>
  <c r="F81" i="1"/>
  <c r="KO81" i="1" s="1"/>
  <c r="K81" i="1"/>
  <c r="P81" i="1"/>
  <c r="U81" i="1"/>
  <c r="Z81" i="1"/>
  <c r="AE81" i="1"/>
  <c r="AJ81" i="1"/>
  <c r="AN81" i="1"/>
  <c r="AR81" i="1"/>
  <c r="BR81" i="1"/>
  <c r="BW81" i="1"/>
  <c r="CB81" i="1"/>
  <c r="CG81" i="1"/>
  <c r="CL81" i="1"/>
  <c r="CQ81" i="1"/>
  <c r="CU81" i="1"/>
  <c r="CY81" i="1"/>
  <c r="DX81" i="1"/>
  <c r="EC81" i="1"/>
  <c r="EH81" i="1"/>
  <c r="EM81" i="1"/>
  <c r="ER81" i="1"/>
  <c r="EW81" i="1"/>
  <c r="FA81" i="1"/>
  <c r="FE81" i="1"/>
  <c r="OJ81" i="1"/>
  <c r="OK81" i="1"/>
  <c r="A82" i="1"/>
  <c r="KJ82" i="1" s="1"/>
  <c r="B82" i="1"/>
  <c r="KK82" i="1" s="1"/>
  <c r="C82" i="1"/>
  <c r="KL82" i="1" s="1"/>
  <c r="D82" i="1"/>
  <c r="KM82" i="1" s="1"/>
  <c r="E82" i="1"/>
  <c r="KN82" i="1" s="1"/>
  <c r="F82" i="1"/>
  <c r="KO82" i="1" s="1"/>
  <c r="K82" i="1"/>
  <c r="P82" i="1"/>
  <c r="U82" i="1"/>
  <c r="Z82" i="1"/>
  <c r="AE82" i="1"/>
  <c r="AJ82" i="1"/>
  <c r="AN82" i="1"/>
  <c r="AR82" i="1"/>
  <c r="BR82" i="1"/>
  <c r="BW82" i="1"/>
  <c r="CB82" i="1"/>
  <c r="CG82" i="1"/>
  <c r="CL82" i="1"/>
  <c r="CQ82" i="1"/>
  <c r="CU82" i="1"/>
  <c r="CY82" i="1"/>
  <c r="DX82" i="1"/>
  <c r="EC82" i="1"/>
  <c r="EH82" i="1"/>
  <c r="EM82" i="1"/>
  <c r="ER82" i="1"/>
  <c r="EW82" i="1"/>
  <c r="FA82" i="1"/>
  <c r="FE82" i="1"/>
  <c r="OJ82" i="1"/>
  <c r="OK82" i="1"/>
  <c r="A83" i="1"/>
  <c r="KJ83" i="1" s="1"/>
  <c r="B83" i="1"/>
  <c r="KK83" i="1" s="1"/>
  <c r="C83" i="1"/>
  <c r="KL83" i="1" s="1"/>
  <c r="D83" i="1"/>
  <c r="KM83" i="1" s="1"/>
  <c r="E83" i="1"/>
  <c r="KN83" i="1" s="1"/>
  <c r="F83" i="1"/>
  <c r="KO83" i="1" s="1"/>
  <c r="K83" i="1"/>
  <c r="P83" i="1"/>
  <c r="U83" i="1"/>
  <c r="Z83" i="1"/>
  <c r="AE83" i="1"/>
  <c r="AJ83" i="1"/>
  <c r="AN83" i="1"/>
  <c r="AR83" i="1"/>
  <c r="BR83" i="1"/>
  <c r="BW83" i="1"/>
  <c r="CB83" i="1"/>
  <c r="CG83" i="1"/>
  <c r="CL83" i="1"/>
  <c r="CQ83" i="1"/>
  <c r="CU83" i="1"/>
  <c r="CY83" i="1"/>
  <c r="DX83" i="1"/>
  <c r="EC83" i="1"/>
  <c r="EH83" i="1"/>
  <c r="EM83" i="1"/>
  <c r="ER83" i="1"/>
  <c r="EW83" i="1"/>
  <c r="FA83" i="1"/>
  <c r="FE83" i="1"/>
  <c r="OJ83" i="1"/>
  <c r="OK83" i="1"/>
  <c r="A84" i="1"/>
  <c r="KJ84" i="1" s="1"/>
  <c r="B84" i="1"/>
  <c r="KK84" i="1" s="1"/>
  <c r="C84" i="1"/>
  <c r="KL84" i="1" s="1"/>
  <c r="D84" i="1"/>
  <c r="KM84" i="1" s="1"/>
  <c r="E84" i="1"/>
  <c r="KN84" i="1" s="1"/>
  <c r="F84" i="1"/>
  <c r="KO84" i="1" s="1"/>
  <c r="K84" i="1"/>
  <c r="P84" i="1"/>
  <c r="U84" i="1"/>
  <c r="Z84" i="1"/>
  <c r="AE84" i="1"/>
  <c r="AJ84" i="1"/>
  <c r="AN84" i="1"/>
  <c r="AR84" i="1"/>
  <c r="BR84" i="1"/>
  <c r="BW84" i="1"/>
  <c r="CB84" i="1"/>
  <c r="CG84" i="1"/>
  <c r="CL84" i="1"/>
  <c r="CQ84" i="1"/>
  <c r="CU84" i="1"/>
  <c r="CY84" i="1"/>
  <c r="DX84" i="1"/>
  <c r="EC84" i="1"/>
  <c r="EH84" i="1"/>
  <c r="EM84" i="1"/>
  <c r="ER84" i="1"/>
  <c r="EW84" i="1"/>
  <c r="FA84" i="1"/>
  <c r="FE84" i="1"/>
  <c r="OJ84" i="1"/>
  <c r="OK84" i="1"/>
  <c r="A85" i="1"/>
  <c r="KJ85" i="1" s="1"/>
  <c r="B85" i="1"/>
  <c r="KK85" i="1" s="1"/>
  <c r="C85" i="1"/>
  <c r="KL85" i="1" s="1"/>
  <c r="D85" i="1"/>
  <c r="KM85" i="1" s="1"/>
  <c r="E85" i="1"/>
  <c r="KN85" i="1" s="1"/>
  <c r="F85" i="1"/>
  <c r="KO85" i="1" s="1"/>
  <c r="K85" i="1"/>
  <c r="P85" i="1"/>
  <c r="U85" i="1"/>
  <c r="Z85" i="1"/>
  <c r="AE85" i="1"/>
  <c r="AJ85" i="1"/>
  <c r="AN85" i="1"/>
  <c r="AR85" i="1"/>
  <c r="BR85" i="1"/>
  <c r="BW85" i="1"/>
  <c r="CB85" i="1"/>
  <c r="CG85" i="1"/>
  <c r="CL85" i="1"/>
  <c r="CQ85" i="1"/>
  <c r="CU85" i="1"/>
  <c r="CY85" i="1"/>
  <c r="DX85" i="1"/>
  <c r="EC85" i="1"/>
  <c r="EH85" i="1"/>
  <c r="EM85" i="1"/>
  <c r="ER85" i="1"/>
  <c r="EW85" i="1"/>
  <c r="FA85" i="1"/>
  <c r="FE85" i="1"/>
  <c r="OJ85" i="1"/>
  <c r="OK85" i="1"/>
  <c r="A86" i="1"/>
  <c r="KJ86" i="1" s="1"/>
  <c r="B86" i="1"/>
  <c r="KK86" i="1" s="1"/>
  <c r="C86" i="1"/>
  <c r="KL86" i="1" s="1"/>
  <c r="D86" i="1"/>
  <c r="KM86" i="1" s="1"/>
  <c r="E86" i="1"/>
  <c r="KN86" i="1" s="1"/>
  <c r="F86" i="1"/>
  <c r="KO86" i="1" s="1"/>
  <c r="K86" i="1"/>
  <c r="P86" i="1"/>
  <c r="U86" i="1"/>
  <c r="Z86" i="1"/>
  <c r="AE86" i="1"/>
  <c r="AJ86" i="1"/>
  <c r="AN86" i="1"/>
  <c r="AR86" i="1"/>
  <c r="BR86" i="1"/>
  <c r="BW86" i="1"/>
  <c r="CB86" i="1"/>
  <c r="CG86" i="1"/>
  <c r="CL86" i="1"/>
  <c r="CQ86" i="1"/>
  <c r="CU86" i="1"/>
  <c r="CY86" i="1"/>
  <c r="DX86" i="1"/>
  <c r="EC86" i="1"/>
  <c r="EH86" i="1"/>
  <c r="EM86" i="1"/>
  <c r="ER86" i="1"/>
  <c r="EW86" i="1"/>
  <c r="FA86" i="1"/>
  <c r="FE86" i="1"/>
  <c r="OJ86" i="1"/>
  <c r="OK86" i="1"/>
  <c r="A87" i="1"/>
  <c r="KJ87" i="1" s="1"/>
  <c r="B87" i="1"/>
  <c r="KK87" i="1" s="1"/>
  <c r="C87" i="1"/>
  <c r="KL87" i="1" s="1"/>
  <c r="D87" i="1"/>
  <c r="KM87" i="1" s="1"/>
  <c r="E87" i="1"/>
  <c r="KN87" i="1" s="1"/>
  <c r="F87" i="1"/>
  <c r="KO87" i="1" s="1"/>
  <c r="K87" i="1"/>
  <c r="P87" i="1"/>
  <c r="U87" i="1"/>
  <c r="Z87" i="1"/>
  <c r="AE87" i="1"/>
  <c r="AJ87" i="1"/>
  <c r="AN87" i="1"/>
  <c r="AR87" i="1"/>
  <c r="BR87" i="1"/>
  <c r="BW87" i="1"/>
  <c r="CB87" i="1"/>
  <c r="CG87" i="1"/>
  <c r="CL87" i="1"/>
  <c r="CQ87" i="1"/>
  <c r="CU87" i="1"/>
  <c r="CY87" i="1"/>
  <c r="DX87" i="1"/>
  <c r="EC87" i="1"/>
  <c r="EH87" i="1"/>
  <c r="EM87" i="1"/>
  <c r="ER87" i="1"/>
  <c r="EW87" i="1"/>
  <c r="FA87" i="1"/>
  <c r="FE87" i="1"/>
  <c r="OJ87" i="1"/>
  <c r="OK87" i="1"/>
  <c r="A88" i="1"/>
  <c r="KJ88" i="1" s="1"/>
  <c r="B88" i="1"/>
  <c r="KK88" i="1" s="1"/>
  <c r="C88" i="1"/>
  <c r="KL88" i="1" s="1"/>
  <c r="D88" i="1"/>
  <c r="KM88" i="1" s="1"/>
  <c r="E88" i="1"/>
  <c r="KN88" i="1" s="1"/>
  <c r="F88" i="1"/>
  <c r="KO88" i="1" s="1"/>
  <c r="K88" i="1"/>
  <c r="P88" i="1"/>
  <c r="U88" i="1"/>
  <c r="Z88" i="1"/>
  <c r="AE88" i="1"/>
  <c r="AJ88" i="1"/>
  <c r="AN88" i="1"/>
  <c r="AR88" i="1"/>
  <c r="BR88" i="1"/>
  <c r="BW88" i="1"/>
  <c r="CB88" i="1"/>
  <c r="CG88" i="1"/>
  <c r="CL88" i="1"/>
  <c r="CQ88" i="1"/>
  <c r="CU88" i="1"/>
  <c r="CY88" i="1"/>
  <c r="DX88" i="1"/>
  <c r="EC88" i="1"/>
  <c r="EH88" i="1"/>
  <c r="EM88" i="1"/>
  <c r="ER88" i="1"/>
  <c r="EW88" i="1"/>
  <c r="FA88" i="1"/>
  <c r="FE88" i="1"/>
  <c r="A89" i="1"/>
  <c r="KJ89" i="1" s="1"/>
  <c r="B89" i="1"/>
  <c r="KK89" i="1" s="1"/>
  <c r="C89" i="1"/>
  <c r="KL89" i="1" s="1"/>
  <c r="D89" i="1"/>
  <c r="KM89" i="1" s="1"/>
  <c r="E89" i="1"/>
  <c r="KN89" i="1" s="1"/>
  <c r="F89" i="1"/>
  <c r="KO89" i="1" s="1"/>
  <c r="K89" i="1"/>
  <c r="P89" i="1"/>
  <c r="U89" i="1"/>
  <c r="Z89" i="1"/>
  <c r="AE89" i="1"/>
  <c r="AJ89" i="1"/>
  <c r="AN89" i="1"/>
  <c r="AR89" i="1"/>
  <c r="BR89" i="1"/>
  <c r="BW89" i="1"/>
  <c r="CB89" i="1"/>
  <c r="CG89" i="1"/>
  <c r="CL89" i="1"/>
  <c r="CQ89" i="1"/>
  <c r="CU89" i="1"/>
  <c r="CY89" i="1"/>
  <c r="DX89" i="1"/>
  <c r="EC89" i="1"/>
  <c r="EH89" i="1"/>
  <c r="EM89" i="1"/>
  <c r="ER89" i="1"/>
  <c r="EW89" i="1"/>
  <c r="FA89" i="1"/>
  <c r="FE89" i="1"/>
  <c r="A90" i="1"/>
  <c r="KJ90" i="1" s="1"/>
  <c r="B90" i="1"/>
  <c r="KK90" i="1" s="1"/>
  <c r="C90" i="1"/>
  <c r="KL90" i="1" s="1"/>
  <c r="D90" i="1"/>
  <c r="KM90" i="1" s="1"/>
  <c r="E90" i="1"/>
  <c r="KN90" i="1" s="1"/>
  <c r="F90" i="1"/>
  <c r="KO90" i="1" s="1"/>
  <c r="K90" i="1"/>
  <c r="P90" i="1"/>
  <c r="U90" i="1"/>
  <c r="Z90" i="1"/>
  <c r="AE90" i="1"/>
  <c r="AJ90" i="1"/>
  <c r="AN90" i="1"/>
  <c r="AR90" i="1"/>
  <c r="BR90" i="1"/>
  <c r="BW90" i="1"/>
  <c r="CB90" i="1"/>
  <c r="CG90" i="1"/>
  <c r="CL90" i="1"/>
  <c r="CQ90" i="1"/>
  <c r="CU90" i="1"/>
  <c r="CY90" i="1"/>
  <c r="DX90" i="1"/>
  <c r="EC90" i="1"/>
  <c r="EH90" i="1"/>
  <c r="EM90" i="1"/>
  <c r="ER90" i="1"/>
  <c r="EW90" i="1"/>
  <c r="FA90" i="1"/>
  <c r="FE90" i="1"/>
  <c r="A91" i="1"/>
  <c r="KJ91" i="1" s="1"/>
  <c r="B91" i="1"/>
  <c r="KK91" i="1" s="1"/>
  <c r="C91" i="1"/>
  <c r="KL91" i="1" s="1"/>
  <c r="D91" i="1"/>
  <c r="KM91" i="1" s="1"/>
  <c r="E91" i="1"/>
  <c r="KN91" i="1" s="1"/>
  <c r="F91" i="1"/>
  <c r="KO91" i="1" s="1"/>
  <c r="K91" i="1"/>
  <c r="P91" i="1"/>
  <c r="U91" i="1"/>
  <c r="Z91" i="1"/>
  <c r="AE91" i="1"/>
  <c r="AJ91" i="1"/>
  <c r="AN91" i="1"/>
  <c r="AR91" i="1"/>
  <c r="BR91" i="1"/>
  <c r="BW91" i="1"/>
  <c r="CB91" i="1"/>
  <c r="CG91" i="1"/>
  <c r="CL91" i="1"/>
  <c r="CQ91" i="1"/>
  <c r="CU91" i="1"/>
  <c r="CY91" i="1"/>
  <c r="DX91" i="1"/>
  <c r="EC91" i="1"/>
  <c r="EH91" i="1"/>
  <c r="EM91" i="1"/>
  <c r="ER91" i="1"/>
  <c r="EW91" i="1"/>
  <c r="FA91" i="1"/>
  <c r="FE91" i="1"/>
  <c r="A92" i="1"/>
  <c r="KJ92" i="1" s="1"/>
  <c r="B92" i="1"/>
  <c r="KK92" i="1" s="1"/>
  <c r="C92" i="1"/>
  <c r="D92" i="1"/>
  <c r="KM92" i="1" s="1"/>
  <c r="E92" i="1"/>
  <c r="KN92" i="1" s="1"/>
  <c r="F92" i="1"/>
  <c r="KO92" i="1" s="1"/>
  <c r="K92" i="1"/>
  <c r="P92" i="1"/>
  <c r="U92" i="1"/>
  <c r="Z92" i="1"/>
  <c r="AE92" i="1"/>
  <c r="AJ92" i="1"/>
  <c r="AN92" i="1"/>
  <c r="AR92" i="1"/>
  <c r="BR92" i="1"/>
  <c r="BW92" i="1"/>
  <c r="CB92" i="1"/>
  <c r="CG92" i="1"/>
  <c r="CL92" i="1"/>
  <c r="CQ92" i="1"/>
  <c r="CU92" i="1"/>
  <c r="CY92" i="1"/>
  <c r="DX92" i="1"/>
  <c r="EC92" i="1"/>
  <c r="EH92" i="1"/>
  <c r="EM92" i="1"/>
  <c r="ER92" i="1"/>
  <c r="EW92" i="1"/>
  <c r="FA92" i="1"/>
  <c r="FE92" i="1"/>
  <c r="A93" i="1"/>
  <c r="KJ93" i="1" s="1"/>
  <c r="B93" i="1"/>
  <c r="KK93" i="1" s="1"/>
  <c r="C93" i="1"/>
  <c r="KL93" i="1" s="1"/>
  <c r="D93" i="1"/>
  <c r="KM93" i="1" s="1"/>
  <c r="E93" i="1"/>
  <c r="KN93" i="1" s="1"/>
  <c r="F93" i="1"/>
  <c r="KO93" i="1" s="1"/>
  <c r="K93" i="1"/>
  <c r="P93" i="1"/>
  <c r="U93" i="1"/>
  <c r="Z93" i="1"/>
  <c r="AE93" i="1"/>
  <c r="AJ93" i="1"/>
  <c r="AN93" i="1"/>
  <c r="AR93" i="1"/>
  <c r="BR93" i="1"/>
  <c r="BW93" i="1"/>
  <c r="CB93" i="1"/>
  <c r="CG93" i="1"/>
  <c r="CL93" i="1"/>
  <c r="CQ93" i="1"/>
  <c r="CU93" i="1"/>
  <c r="CY93" i="1"/>
  <c r="DX93" i="1"/>
  <c r="EC93" i="1"/>
  <c r="EH93" i="1"/>
  <c r="EM93" i="1"/>
  <c r="ER93" i="1"/>
  <c r="EW93" i="1"/>
  <c r="FA93" i="1"/>
  <c r="FE93" i="1"/>
  <c r="A94" i="1"/>
  <c r="KJ94" i="1" s="1"/>
  <c r="B94" i="1"/>
  <c r="KK94" i="1" s="1"/>
  <c r="C94" i="1"/>
  <c r="KL94" i="1" s="1"/>
  <c r="D94" i="1"/>
  <c r="KM94" i="1" s="1"/>
  <c r="E94" i="1"/>
  <c r="KN94" i="1" s="1"/>
  <c r="F94" i="1"/>
  <c r="KO94" i="1" s="1"/>
  <c r="K94" i="1"/>
  <c r="P94" i="1"/>
  <c r="U94" i="1"/>
  <c r="Z94" i="1"/>
  <c r="AE94" i="1"/>
  <c r="AJ94" i="1"/>
  <c r="AN94" i="1"/>
  <c r="AR94" i="1"/>
  <c r="BR94" i="1"/>
  <c r="BW94" i="1"/>
  <c r="CB94" i="1"/>
  <c r="CG94" i="1"/>
  <c r="CL94" i="1"/>
  <c r="CQ94" i="1"/>
  <c r="CU94" i="1"/>
  <c r="CY94" i="1"/>
  <c r="DX94" i="1"/>
  <c r="EC94" i="1"/>
  <c r="EH94" i="1"/>
  <c r="EM94" i="1"/>
  <c r="ER94" i="1"/>
  <c r="EW94" i="1"/>
  <c r="FA94" i="1"/>
  <c r="FE94" i="1"/>
  <c r="A95" i="1"/>
  <c r="KJ95" i="1" s="1"/>
  <c r="B95" i="1"/>
  <c r="KK95" i="1" s="1"/>
  <c r="C95" i="1"/>
  <c r="KL95" i="1" s="1"/>
  <c r="D95" i="1"/>
  <c r="KM95" i="1" s="1"/>
  <c r="E95" i="1"/>
  <c r="KN95" i="1" s="1"/>
  <c r="F95" i="1"/>
  <c r="KO95" i="1" s="1"/>
  <c r="K95" i="1"/>
  <c r="P95" i="1"/>
  <c r="U95" i="1"/>
  <c r="Z95" i="1"/>
  <c r="AE95" i="1"/>
  <c r="AJ95" i="1"/>
  <c r="AN95" i="1"/>
  <c r="AR95" i="1"/>
  <c r="BR95" i="1"/>
  <c r="BW95" i="1"/>
  <c r="CB95" i="1"/>
  <c r="CG95" i="1"/>
  <c r="CL95" i="1"/>
  <c r="CQ95" i="1"/>
  <c r="CU95" i="1"/>
  <c r="CY95" i="1"/>
  <c r="DX95" i="1"/>
  <c r="EC95" i="1"/>
  <c r="EH95" i="1"/>
  <c r="EM95" i="1"/>
  <c r="ER95" i="1"/>
  <c r="EW95" i="1"/>
  <c r="FA95" i="1"/>
  <c r="FE95" i="1"/>
  <c r="A96" i="1"/>
  <c r="KJ96" i="1" s="1"/>
  <c r="B96" i="1"/>
  <c r="KK96" i="1" s="1"/>
  <c r="C96" i="1"/>
  <c r="KL96" i="1" s="1"/>
  <c r="D96" i="1"/>
  <c r="KM96" i="1" s="1"/>
  <c r="E96" i="1"/>
  <c r="KN96" i="1" s="1"/>
  <c r="F96" i="1"/>
  <c r="KO96" i="1" s="1"/>
  <c r="K96" i="1"/>
  <c r="P96" i="1"/>
  <c r="U96" i="1"/>
  <c r="Z96" i="1"/>
  <c r="AE96" i="1"/>
  <c r="AJ96" i="1"/>
  <c r="AN96" i="1"/>
  <c r="AR96" i="1"/>
  <c r="BR96" i="1"/>
  <c r="BW96" i="1"/>
  <c r="CB96" i="1"/>
  <c r="CG96" i="1"/>
  <c r="CL96" i="1"/>
  <c r="CQ96" i="1"/>
  <c r="CU96" i="1"/>
  <c r="CY96" i="1"/>
  <c r="DX96" i="1"/>
  <c r="EC96" i="1"/>
  <c r="EH96" i="1"/>
  <c r="EM96" i="1"/>
  <c r="ER96" i="1"/>
  <c r="EW96" i="1"/>
  <c r="FA96" i="1"/>
  <c r="FE96" i="1"/>
  <c r="A97" i="1"/>
  <c r="KJ97" i="1" s="1"/>
  <c r="B97" i="1"/>
  <c r="KK97" i="1" s="1"/>
  <c r="C97" i="1"/>
  <c r="KL97" i="1" s="1"/>
  <c r="D97" i="1"/>
  <c r="KM97" i="1" s="1"/>
  <c r="E97" i="1"/>
  <c r="KN97" i="1" s="1"/>
  <c r="F97" i="1"/>
  <c r="KO97" i="1" s="1"/>
  <c r="K97" i="1"/>
  <c r="P97" i="1"/>
  <c r="U97" i="1"/>
  <c r="Z97" i="1"/>
  <c r="AE97" i="1"/>
  <c r="AJ97" i="1"/>
  <c r="AN97" i="1"/>
  <c r="AR97" i="1"/>
  <c r="BR97" i="1"/>
  <c r="BW97" i="1"/>
  <c r="CB97" i="1"/>
  <c r="CG97" i="1"/>
  <c r="CL97" i="1"/>
  <c r="CQ97" i="1"/>
  <c r="CU97" i="1"/>
  <c r="CY97" i="1"/>
  <c r="DX97" i="1"/>
  <c r="EC97" i="1"/>
  <c r="EH97" i="1"/>
  <c r="EM97" i="1"/>
  <c r="ER97" i="1"/>
  <c r="EW97" i="1"/>
  <c r="FA97" i="1"/>
  <c r="FE97" i="1"/>
  <c r="A98" i="1"/>
  <c r="KJ98" i="1" s="1"/>
  <c r="B98" i="1"/>
  <c r="KK98" i="1" s="1"/>
  <c r="C98" i="1"/>
  <c r="KL98" i="1" s="1"/>
  <c r="D98" i="1"/>
  <c r="KM98" i="1" s="1"/>
  <c r="E98" i="1"/>
  <c r="KN98" i="1" s="1"/>
  <c r="F98" i="1"/>
  <c r="KO98" i="1" s="1"/>
  <c r="K98" i="1"/>
  <c r="P98" i="1"/>
  <c r="U98" i="1"/>
  <c r="Z98" i="1"/>
  <c r="AE98" i="1"/>
  <c r="AJ98" i="1"/>
  <c r="AN98" i="1"/>
  <c r="AR98" i="1"/>
  <c r="BR98" i="1"/>
  <c r="BW98" i="1"/>
  <c r="CB98" i="1"/>
  <c r="CG98" i="1"/>
  <c r="CL98" i="1"/>
  <c r="CQ98" i="1"/>
  <c r="CU98" i="1"/>
  <c r="CY98" i="1"/>
  <c r="DX98" i="1"/>
  <c r="EC98" i="1"/>
  <c r="EH98" i="1"/>
  <c r="EM98" i="1"/>
  <c r="ER98" i="1"/>
  <c r="EW98" i="1"/>
  <c r="FA98" i="1"/>
  <c r="FE98" i="1"/>
  <c r="A99" i="1"/>
  <c r="KJ99" i="1" s="1"/>
  <c r="B99" i="1"/>
  <c r="KK99" i="1" s="1"/>
  <c r="C99" i="1"/>
  <c r="KL99" i="1" s="1"/>
  <c r="D99" i="1"/>
  <c r="KM99" i="1" s="1"/>
  <c r="E99" i="1"/>
  <c r="KN99" i="1" s="1"/>
  <c r="F99" i="1"/>
  <c r="KO99" i="1" s="1"/>
  <c r="K99" i="1"/>
  <c r="P99" i="1"/>
  <c r="U99" i="1"/>
  <c r="Z99" i="1"/>
  <c r="AE99" i="1"/>
  <c r="AJ99" i="1"/>
  <c r="AN99" i="1"/>
  <c r="AR99" i="1"/>
  <c r="BR99" i="1"/>
  <c r="BW99" i="1"/>
  <c r="CB99" i="1"/>
  <c r="CG99" i="1"/>
  <c r="CL99" i="1"/>
  <c r="CQ99" i="1"/>
  <c r="CU99" i="1"/>
  <c r="CY99" i="1"/>
  <c r="DX99" i="1"/>
  <c r="EC99" i="1"/>
  <c r="EH99" i="1"/>
  <c r="EM99" i="1"/>
  <c r="ER99" i="1"/>
  <c r="EW99" i="1"/>
  <c r="FA99" i="1"/>
  <c r="FE99" i="1"/>
  <c r="A100" i="1"/>
  <c r="KJ100" i="1" s="1"/>
  <c r="B100" i="1"/>
  <c r="KK100" i="1" s="1"/>
  <c r="C100" i="1"/>
  <c r="KL100" i="1" s="1"/>
  <c r="D100" i="1"/>
  <c r="KM100" i="1" s="1"/>
  <c r="E100" i="1"/>
  <c r="KN100" i="1" s="1"/>
  <c r="F100" i="1"/>
  <c r="KO100" i="1" s="1"/>
  <c r="K100" i="1"/>
  <c r="P100" i="1"/>
  <c r="U100" i="1"/>
  <c r="Z100" i="1"/>
  <c r="AE100" i="1"/>
  <c r="AJ100" i="1"/>
  <c r="AN100" i="1"/>
  <c r="AR100" i="1"/>
  <c r="BR100" i="1"/>
  <c r="BW100" i="1"/>
  <c r="CB100" i="1"/>
  <c r="CG100" i="1"/>
  <c r="CL100" i="1"/>
  <c r="CQ100" i="1"/>
  <c r="CU100" i="1"/>
  <c r="CY100" i="1"/>
  <c r="DX100" i="1"/>
  <c r="EC100" i="1"/>
  <c r="EH100" i="1"/>
  <c r="EM100" i="1"/>
  <c r="ER100" i="1"/>
  <c r="EW100" i="1"/>
  <c r="FA100" i="1"/>
  <c r="FE100" i="1"/>
  <c r="A101" i="1"/>
  <c r="KJ101" i="1" s="1"/>
  <c r="B101" i="1"/>
  <c r="KK101" i="1" s="1"/>
  <c r="C101" i="1"/>
  <c r="KL101" i="1" s="1"/>
  <c r="D101" i="1"/>
  <c r="KM101" i="1" s="1"/>
  <c r="E101" i="1"/>
  <c r="KN101" i="1" s="1"/>
  <c r="F101" i="1"/>
  <c r="KO101" i="1" s="1"/>
  <c r="K101" i="1"/>
  <c r="P101" i="1"/>
  <c r="U101" i="1"/>
  <c r="Z101" i="1"/>
  <c r="AE101" i="1"/>
  <c r="AJ101" i="1"/>
  <c r="AN101" i="1"/>
  <c r="AR101" i="1"/>
  <c r="BR101" i="1"/>
  <c r="BW101" i="1"/>
  <c r="CB101" i="1"/>
  <c r="CG101" i="1"/>
  <c r="CL101" i="1"/>
  <c r="CQ101" i="1"/>
  <c r="CU101" i="1"/>
  <c r="CY101" i="1"/>
  <c r="DX101" i="1"/>
  <c r="EC101" i="1"/>
  <c r="EH101" i="1"/>
  <c r="EM101" i="1"/>
  <c r="ER101" i="1"/>
  <c r="EW101" i="1"/>
  <c r="FA101" i="1"/>
  <c r="FE101" i="1"/>
  <c r="A102" i="1"/>
  <c r="KJ102" i="1" s="1"/>
  <c r="B102" i="1"/>
  <c r="KK102" i="1" s="1"/>
  <c r="C102" i="1"/>
  <c r="KL102" i="1" s="1"/>
  <c r="D102" i="1"/>
  <c r="KM102" i="1" s="1"/>
  <c r="E102" i="1"/>
  <c r="KN102" i="1" s="1"/>
  <c r="F102" i="1"/>
  <c r="KO102" i="1" s="1"/>
  <c r="K102" i="1"/>
  <c r="P102" i="1"/>
  <c r="U102" i="1"/>
  <c r="Z102" i="1"/>
  <c r="AE102" i="1"/>
  <c r="AJ102" i="1"/>
  <c r="AN102" i="1"/>
  <c r="AR102" i="1"/>
  <c r="BR102" i="1"/>
  <c r="BW102" i="1"/>
  <c r="CB102" i="1"/>
  <c r="CG102" i="1"/>
  <c r="CL102" i="1"/>
  <c r="CQ102" i="1"/>
  <c r="CU102" i="1"/>
  <c r="CY102" i="1"/>
  <c r="DX102" i="1"/>
  <c r="EC102" i="1"/>
  <c r="EH102" i="1"/>
  <c r="EM102" i="1"/>
  <c r="ER102" i="1"/>
  <c r="EW102" i="1"/>
  <c r="FA102" i="1"/>
  <c r="FE102" i="1"/>
  <c r="A103" i="1"/>
  <c r="KJ103" i="1" s="1"/>
  <c r="B103" i="1"/>
  <c r="KK103" i="1" s="1"/>
  <c r="C103" i="1"/>
  <c r="KL103" i="1" s="1"/>
  <c r="D103" i="1"/>
  <c r="KM103" i="1" s="1"/>
  <c r="E103" i="1"/>
  <c r="KN103" i="1" s="1"/>
  <c r="F103" i="1"/>
  <c r="KO103" i="1" s="1"/>
  <c r="K103" i="1"/>
  <c r="P103" i="1"/>
  <c r="U103" i="1"/>
  <c r="Z103" i="1"/>
  <c r="AE103" i="1"/>
  <c r="AJ103" i="1"/>
  <c r="AN103" i="1"/>
  <c r="AR103" i="1"/>
  <c r="BR103" i="1"/>
  <c r="BW103" i="1"/>
  <c r="CB103" i="1"/>
  <c r="CG103" i="1"/>
  <c r="CL103" i="1"/>
  <c r="CQ103" i="1"/>
  <c r="CU103" i="1"/>
  <c r="CY103" i="1"/>
  <c r="DX103" i="1"/>
  <c r="EC103" i="1"/>
  <c r="EH103" i="1"/>
  <c r="EM103" i="1"/>
  <c r="ER103" i="1"/>
  <c r="EW103" i="1"/>
  <c r="FA103" i="1"/>
  <c r="FE103" i="1"/>
  <c r="G105" i="1"/>
  <c r="H105" i="1"/>
  <c r="I105" i="1"/>
  <c r="J105" i="1"/>
  <c r="J107" i="1" s="1"/>
  <c r="L105" i="1"/>
  <c r="L107" i="1" s="1"/>
  <c r="M105" i="1"/>
  <c r="N105" i="1"/>
  <c r="N107" i="1" s="1"/>
  <c r="R105" i="1"/>
  <c r="V105" i="1"/>
  <c r="W105" i="1"/>
  <c r="W107" i="1" s="1"/>
  <c r="X105" i="1"/>
  <c r="Y105" i="1"/>
  <c r="Y107" i="1" s="1"/>
  <c r="AA105" i="1"/>
  <c r="AB105" i="1"/>
  <c r="AC105" i="1"/>
  <c r="AC107" i="1" s="1"/>
  <c r="AD105" i="1"/>
  <c r="AF105" i="1"/>
  <c r="AF107" i="1" s="1"/>
  <c r="AH105" i="1"/>
  <c r="AH107" i="1" s="1"/>
  <c r="AL105" i="1"/>
  <c r="AM105" i="1"/>
  <c r="AM107" i="1" s="1"/>
  <c r="AO105" i="1"/>
  <c r="AP105" i="1"/>
  <c r="AQ105" i="1"/>
  <c r="AU105" i="1"/>
  <c r="AV105" i="1"/>
  <c r="AW105" i="1"/>
  <c r="AW107" i="1" s="1"/>
  <c r="G106" i="1"/>
  <c r="G108" i="1" s="1"/>
  <c r="H106" i="1"/>
  <c r="H108" i="1" s="1"/>
  <c r="I106" i="1"/>
  <c r="J106" i="1"/>
  <c r="J108" i="1" s="1"/>
  <c r="L106" i="1"/>
  <c r="L108" i="1" s="1"/>
  <c r="M106" i="1"/>
  <c r="M108" i="1" s="1"/>
  <c r="N106" i="1"/>
  <c r="R106" i="1"/>
  <c r="R108" i="1" s="1"/>
  <c r="V106" i="1"/>
  <c r="V108" i="1" s="1"/>
  <c r="W106" i="1"/>
  <c r="X106" i="1"/>
  <c r="X108" i="1" s="1"/>
  <c r="Y106" i="1"/>
  <c r="Y108" i="1" s="1"/>
  <c r="AA106" i="1"/>
  <c r="AB106" i="1"/>
  <c r="AB108" i="1" s="1"/>
  <c r="AC106" i="1"/>
  <c r="AD106" i="1"/>
  <c r="AD108" i="1" s="1"/>
  <c r="AF106" i="1"/>
  <c r="AG106" i="1"/>
  <c r="AH106" i="1"/>
  <c r="AH108" i="1" s="1"/>
  <c r="AL106" i="1"/>
  <c r="AL108" i="1" s="1"/>
  <c r="AM106" i="1"/>
  <c r="AM108" i="1" s="1"/>
  <c r="AO106" i="1"/>
  <c r="AO108" i="1" s="1"/>
  <c r="AP106" i="1"/>
  <c r="AP108" i="1" s="1"/>
  <c r="AQ106" i="1"/>
  <c r="AQ108" i="1" s="1"/>
  <c r="AU106" i="1"/>
  <c r="AV106" i="1"/>
  <c r="AW106" i="1"/>
  <c r="HM106" i="1"/>
  <c r="IC106" i="1"/>
  <c r="G107" i="1"/>
  <c r="H107" i="1"/>
  <c r="I107" i="1"/>
  <c r="M107" i="1"/>
  <c r="R107" i="1"/>
  <c r="V107" i="1"/>
  <c r="X107" i="1"/>
  <c r="AA107" i="1"/>
  <c r="AB107" i="1"/>
  <c r="AD107" i="1"/>
  <c r="AL107" i="1"/>
  <c r="AO107" i="1"/>
  <c r="AP107" i="1"/>
  <c r="AQ107" i="1"/>
  <c r="AU107" i="1"/>
  <c r="AV107" i="1"/>
  <c r="HO107" i="1"/>
  <c r="IE107" i="1"/>
  <c r="I108" i="1"/>
  <c r="N108" i="1"/>
  <c r="W108" i="1"/>
  <c r="AA108" i="1"/>
  <c r="AC108" i="1"/>
  <c r="AF108" i="1"/>
  <c r="AG108" i="1"/>
  <c r="AU108" i="1"/>
  <c r="AV108" i="1"/>
  <c r="AW108" i="1"/>
  <c r="HX108" i="1"/>
  <c r="IN108" i="1"/>
  <c r="U121" i="1"/>
  <c r="U122" i="1"/>
  <c r="HL147" i="1"/>
  <c r="HM147" i="1"/>
  <c r="HN147" i="1"/>
  <c r="HO147" i="1"/>
  <c r="HP147" i="1"/>
  <c r="HQ147" i="1"/>
  <c r="HR147" i="1"/>
  <c r="HS147" i="1"/>
  <c r="HT147" i="1"/>
  <c r="HU147" i="1"/>
  <c r="HV147" i="1"/>
  <c r="HW147" i="1"/>
  <c r="HX147" i="1"/>
  <c r="HY147" i="1"/>
  <c r="HZ147" i="1"/>
  <c r="IA147" i="1"/>
  <c r="IB147" i="1"/>
  <c r="IC147" i="1"/>
  <c r="ID147" i="1"/>
  <c r="IE147" i="1"/>
  <c r="IF147" i="1"/>
  <c r="IG147" i="1"/>
  <c r="IH147" i="1"/>
  <c r="II147" i="1"/>
  <c r="IJ147" i="1"/>
  <c r="IK147" i="1"/>
  <c r="IL147" i="1"/>
  <c r="IM147" i="1"/>
  <c r="IN147" i="1"/>
  <c r="IO147" i="1"/>
  <c r="IP147" i="1"/>
  <c r="IQ147" i="1"/>
  <c r="HL148" i="1"/>
  <c r="HM148" i="1"/>
  <c r="HN148" i="1"/>
  <c r="HO148" i="1"/>
  <c r="HP148" i="1"/>
  <c r="HQ148" i="1"/>
  <c r="HR148" i="1"/>
  <c r="HS148" i="1"/>
  <c r="HT148" i="1"/>
  <c r="HU148" i="1"/>
  <c r="HV148" i="1"/>
  <c r="HW148" i="1"/>
  <c r="HX148" i="1"/>
  <c r="HY148" i="1"/>
  <c r="HZ148" i="1"/>
  <c r="IA148" i="1"/>
  <c r="IB148" i="1"/>
  <c r="IC148" i="1"/>
  <c r="ID148" i="1"/>
  <c r="IE148" i="1"/>
  <c r="IF148" i="1"/>
  <c r="IG148" i="1"/>
  <c r="IH148" i="1"/>
  <c r="II148" i="1"/>
  <c r="IJ148" i="1"/>
  <c r="IK148" i="1"/>
  <c r="IL148" i="1"/>
  <c r="IM148" i="1"/>
  <c r="IN148" i="1"/>
  <c r="IO148" i="1"/>
  <c r="IP148" i="1"/>
  <c r="IQ148" i="1"/>
  <c r="HL149" i="1"/>
  <c r="HM149" i="1"/>
  <c r="HN149" i="1"/>
  <c r="HO149" i="1"/>
  <c r="HP149" i="1"/>
  <c r="HQ149" i="1"/>
  <c r="HR149" i="1"/>
  <c r="HS149" i="1"/>
  <c r="HT149" i="1"/>
  <c r="HU149" i="1"/>
  <c r="HV149" i="1"/>
  <c r="HW149" i="1"/>
  <c r="HX149" i="1"/>
  <c r="HY149" i="1"/>
  <c r="HZ149" i="1"/>
  <c r="IA149" i="1"/>
  <c r="IB149" i="1"/>
  <c r="IC149" i="1"/>
  <c r="ID149" i="1"/>
  <c r="IE149" i="1"/>
  <c r="IF149" i="1"/>
  <c r="IG149" i="1"/>
  <c r="IH149" i="1"/>
  <c r="II149" i="1"/>
  <c r="IJ149" i="1"/>
  <c r="IK149" i="1"/>
  <c r="IL149" i="1"/>
  <c r="IM149" i="1"/>
  <c r="IN149" i="1"/>
  <c r="IO149" i="1"/>
  <c r="IP149" i="1"/>
  <c r="IQ149" i="1"/>
  <c r="HL150" i="1"/>
  <c r="HM150" i="1"/>
  <c r="HN150" i="1"/>
  <c r="HO150" i="1"/>
  <c r="HP150" i="1"/>
  <c r="HQ150" i="1"/>
  <c r="HR150" i="1"/>
  <c r="HS150" i="1"/>
  <c r="HT150" i="1"/>
  <c r="HU150" i="1"/>
  <c r="HV150" i="1"/>
  <c r="HW150" i="1"/>
  <c r="HX150" i="1"/>
  <c r="HY150" i="1"/>
  <c r="HZ150" i="1"/>
  <c r="IA150" i="1"/>
  <c r="IB150" i="1"/>
  <c r="IC150" i="1"/>
  <c r="ID150" i="1"/>
  <c r="IE150" i="1"/>
  <c r="IF150" i="1"/>
  <c r="IG150" i="1"/>
  <c r="IH150" i="1"/>
  <c r="II150" i="1"/>
  <c r="IJ150" i="1"/>
  <c r="IK150" i="1"/>
  <c r="IL150" i="1"/>
  <c r="IM150" i="1"/>
  <c r="IN150" i="1"/>
  <c r="IO150" i="1"/>
  <c r="IP150" i="1"/>
  <c r="IQ150" i="1"/>
  <c r="HH61" i="1" l="1"/>
  <c r="HD61" i="1" s="1"/>
  <c r="IS61" i="1"/>
  <c r="IX59" i="1"/>
  <c r="IY59" i="1"/>
  <c r="IZ59" i="1"/>
  <c r="JA59" i="1"/>
  <c r="JB59" i="1"/>
  <c r="JC59" i="1"/>
  <c r="JD59" i="1"/>
  <c r="JE59" i="1"/>
  <c r="JF59" i="1"/>
  <c r="JW46" i="1"/>
  <c r="JZ46" i="1"/>
  <c r="KB46" i="1"/>
  <c r="JX46" i="1"/>
  <c r="JY46" i="1"/>
  <c r="KA46" i="1"/>
  <c r="JU46" i="1"/>
  <c r="JV46" i="1"/>
  <c r="JU22" i="1"/>
  <c r="JV22" i="1"/>
  <c r="JX22" i="1"/>
  <c r="JZ22" i="1"/>
  <c r="JY22" i="1"/>
  <c r="KA22" i="1"/>
  <c r="KB22" i="1"/>
  <c r="JW22" i="1"/>
  <c r="IU18" i="1"/>
  <c r="JU61" i="1"/>
  <c r="JV61" i="1"/>
  <c r="JW61" i="1"/>
  <c r="JX61" i="1"/>
  <c r="JY61" i="1"/>
  <c r="JZ61" i="1"/>
  <c r="KA61" i="1"/>
  <c r="KB61" i="1"/>
  <c r="HO53" i="1"/>
  <c r="KP53" i="1" s="1"/>
  <c r="IU53" i="1"/>
  <c r="JN52" i="1"/>
  <c r="JJ52" i="1"/>
  <c r="JK52" i="1"/>
  <c r="JL52" i="1"/>
  <c r="JM52" i="1"/>
  <c r="JO52" i="1"/>
  <c r="JP52" i="1"/>
  <c r="JQ52" i="1"/>
  <c r="IU39" i="1"/>
  <c r="IU37" i="1"/>
  <c r="JJ36" i="1"/>
  <c r="JK36" i="1"/>
  <c r="JL36" i="1"/>
  <c r="JM36" i="1"/>
  <c r="JN36" i="1"/>
  <c r="JO36" i="1"/>
  <c r="JP36" i="1"/>
  <c r="JQ36" i="1"/>
  <c r="JF34" i="1"/>
  <c r="IX34" i="1"/>
  <c r="JB34" i="1"/>
  <c r="JC34" i="1"/>
  <c r="JD34" i="1"/>
  <c r="JE34" i="1"/>
  <c r="IY34" i="1"/>
  <c r="IZ34" i="1"/>
  <c r="JA34" i="1"/>
  <c r="HO33" i="1"/>
  <c r="KP33" i="1" s="1"/>
  <c r="II28" i="1"/>
  <c r="KU28" i="1" s="1"/>
  <c r="IY53" i="1"/>
  <c r="JC53" i="1"/>
  <c r="JF53" i="1"/>
  <c r="IX53" i="1"/>
  <c r="IZ53" i="1"/>
  <c r="JA53" i="1"/>
  <c r="JB53" i="1"/>
  <c r="JD53" i="1"/>
  <c r="JE53" i="1"/>
  <c r="JW26" i="1"/>
  <c r="JX26" i="1"/>
  <c r="JY26" i="1"/>
  <c r="JZ26" i="1"/>
  <c r="KB26" i="1"/>
  <c r="JU26" i="1"/>
  <c r="JV26" i="1"/>
  <c r="KA26" i="1"/>
  <c r="JC9" i="1"/>
  <c r="JD9" i="1"/>
  <c r="JE9" i="1"/>
  <c r="JF9" i="1"/>
  <c r="IX9" i="1"/>
  <c r="IY9" i="1"/>
  <c r="IZ9" i="1"/>
  <c r="JA9" i="1"/>
  <c r="JB9" i="1"/>
  <c r="HQ113" i="1"/>
  <c r="IT48" i="1"/>
  <c r="HO24" i="1"/>
  <c r="KP24" i="1" s="1"/>
  <c r="IU24" i="1"/>
  <c r="IQ8" i="1"/>
  <c r="IU64" i="1"/>
  <c r="HO49" i="1"/>
  <c r="KP49" i="1" s="1"/>
  <c r="IU49" i="1"/>
  <c r="IQ48" i="1"/>
  <c r="IT69" i="1"/>
  <c r="IT59" i="1"/>
  <c r="IU47" i="1"/>
  <c r="KA42" i="1"/>
  <c r="JU42" i="1"/>
  <c r="JV42" i="1"/>
  <c r="JW42" i="1"/>
  <c r="JX42" i="1"/>
  <c r="JY42" i="1"/>
  <c r="JZ42" i="1"/>
  <c r="KB42" i="1"/>
  <c r="IE33" i="1"/>
  <c r="KT33" i="1" s="1"/>
  <c r="IE67" i="1"/>
  <c r="KT67" i="1" s="1"/>
  <c r="IU60" i="1"/>
  <c r="HO60" i="1"/>
  <c r="KP60" i="1" s="1"/>
  <c r="IS47" i="1"/>
  <c r="HH42" i="1"/>
  <c r="HD42" i="1" s="1"/>
  <c r="IS42" i="1"/>
  <c r="IE27" i="1"/>
  <c r="KT27" i="1" s="1"/>
  <c r="IS62" i="1"/>
  <c r="IS14" i="1"/>
  <c r="IS38" i="1"/>
  <c r="JN22" i="1"/>
  <c r="JO22" i="1"/>
  <c r="JP22" i="1"/>
  <c r="JQ22" i="1"/>
  <c r="JJ22" i="1"/>
  <c r="JK22" i="1"/>
  <c r="JL22" i="1"/>
  <c r="JM22" i="1"/>
  <c r="IU19" i="1"/>
  <c r="IK155" i="1"/>
  <c r="IU10" i="1"/>
  <c r="IX49" i="1"/>
  <c r="IZ49" i="1"/>
  <c r="IY49" i="1"/>
  <c r="JA49" i="1"/>
  <c r="JB49" i="1"/>
  <c r="JC49" i="1"/>
  <c r="JD49" i="1"/>
  <c r="JE49" i="1"/>
  <c r="JF49" i="1"/>
  <c r="IU52" i="1"/>
  <c r="JA52" i="1"/>
  <c r="JD52" i="1"/>
  <c r="JF52" i="1"/>
  <c r="JB52" i="1"/>
  <c r="JC52" i="1"/>
  <c r="JE52" i="1"/>
  <c r="IX52" i="1"/>
  <c r="IY52" i="1"/>
  <c r="IZ52" i="1"/>
  <c r="IU45" i="1"/>
  <c r="JD33" i="1"/>
  <c r="JE33" i="1"/>
  <c r="JF33" i="1"/>
  <c r="JC33" i="1"/>
  <c r="IX33" i="1"/>
  <c r="IY33" i="1"/>
  <c r="IZ33" i="1"/>
  <c r="JA33" i="1"/>
  <c r="JB33" i="1"/>
  <c r="IU8" i="1"/>
  <c r="HO8" i="1"/>
  <c r="KP8" i="1" s="1"/>
  <c r="IU50" i="1"/>
  <c r="JW48" i="1"/>
  <c r="KA48" i="1"/>
  <c r="JU48" i="1"/>
  <c r="JV48" i="1"/>
  <c r="JX48" i="1"/>
  <c r="JY48" i="1"/>
  <c r="JZ48" i="1"/>
  <c r="KB48" i="1"/>
  <c r="JE48" i="1"/>
  <c r="IX48" i="1"/>
  <c r="IY48" i="1"/>
  <c r="IZ48" i="1"/>
  <c r="JA48" i="1"/>
  <c r="JB48" i="1"/>
  <c r="JC48" i="1"/>
  <c r="JD48" i="1"/>
  <c r="JF48" i="1"/>
  <c r="IA66" i="1"/>
  <c r="KS66" i="1" s="1"/>
  <c r="IA19" i="1"/>
  <c r="KS19" i="1" s="1"/>
  <c r="HW70" i="1"/>
  <c r="KR70" i="1" s="1"/>
  <c r="IE69" i="1"/>
  <c r="KT69" i="1" s="1"/>
  <c r="II66" i="1"/>
  <c r="KU66" i="1" s="1"/>
  <c r="IS58" i="1"/>
  <c r="KM57" i="1"/>
  <c r="JT57" i="1"/>
  <c r="JI57" i="1"/>
  <c r="IU56" i="1"/>
  <c r="IT56" i="1"/>
  <c r="IU55" i="1"/>
  <c r="IT55" i="1"/>
  <c r="HH54" i="1"/>
  <c r="HD54" i="1" s="1"/>
  <c r="IS54" i="1"/>
  <c r="IT54" i="1"/>
  <c r="IM53" i="1"/>
  <c r="KV53" i="1" s="1"/>
  <c r="HW50" i="1"/>
  <c r="KR50" i="1" s="1"/>
  <c r="II49" i="1"/>
  <c r="KU49" i="1" s="1"/>
  <c r="IS46" i="1"/>
  <c r="IU44" i="1"/>
  <c r="II42" i="1"/>
  <c r="KU42" i="1" s="1"/>
  <c r="HW37" i="1"/>
  <c r="KR37" i="1" s="1"/>
  <c r="IU35" i="1"/>
  <c r="IA30" i="1"/>
  <c r="KS30" i="1" s="1"/>
  <c r="KM30" i="1"/>
  <c r="JT30" i="1"/>
  <c r="JI30" i="1"/>
  <c r="HM155" i="1"/>
  <c r="IT29" i="1"/>
  <c r="BR107" i="1"/>
  <c r="IQ22" i="1"/>
  <c r="IE19" i="1"/>
  <c r="KT19" i="1" s="1"/>
  <c r="IA18" i="1"/>
  <c r="KS18" i="1" s="1"/>
  <c r="IU15" i="1"/>
  <c r="JI9" i="1"/>
  <c r="KM9" i="1"/>
  <c r="JT9" i="1"/>
  <c r="IU6" i="1"/>
  <c r="IU5" i="1"/>
  <c r="IT5" i="1"/>
  <c r="IM39" i="1"/>
  <c r="KV39" i="1" s="1"/>
  <c r="IY23" i="1"/>
  <c r="IZ23" i="1"/>
  <c r="JA23" i="1"/>
  <c r="JB23" i="1"/>
  <c r="JD23" i="1"/>
  <c r="JE23" i="1"/>
  <c r="JF23" i="1"/>
  <c r="IX23" i="1"/>
  <c r="JC23" i="1"/>
  <c r="JS15" i="1"/>
  <c r="KK15" i="1"/>
  <c r="JH15" i="1"/>
  <c r="IQ54" i="1"/>
  <c r="IE52" i="1"/>
  <c r="KT52" i="1" s="1"/>
  <c r="JI45" i="1"/>
  <c r="KM45" i="1"/>
  <c r="JT45" i="1"/>
  <c r="IT44" i="1"/>
  <c r="IM38" i="1"/>
  <c r="KV38" i="1" s="1"/>
  <c r="JI36" i="1"/>
  <c r="KM36" i="1"/>
  <c r="JT36" i="1"/>
  <c r="IS35" i="1"/>
  <c r="HJ33" i="1"/>
  <c r="HF33" i="1" s="1"/>
  <c r="JT31" i="1"/>
  <c r="JI31" i="1"/>
  <c r="KM31" i="1"/>
  <c r="IM28" i="1"/>
  <c r="KV28" i="1" s="1"/>
  <c r="IS24" i="1"/>
  <c r="IE23" i="1"/>
  <c r="KT23" i="1" s="1"/>
  <c r="IM22" i="1"/>
  <c r="KV22" i="1" s="1"/>
  <c r="JI17" i="1"/>
  <c r="KM17" i="1"/>
  <c r="JT17" i="1"/>
  <c r="JS16" i="1"/>
  <c r="JH16" i="1"/>
  <c r="KK16" i="1"/>
  <c r="HI15" i="1"/>
  <c r="HE15" i="1" s="1"/>
  <c r="IT15" i="1"/>
  <c r="IU12" i="1"/>
  <c r="JI11" i="1"/>
  <c r="KM11" i="1"/>
  <c r="JT11" i="1"/>
  <c r="JI10" i="1"/>
  <c r="KM10" i="1"/>
  <c r="JT10" i="1"/>
  <c r="JT8" i="1"/>
  <c r="JI8" i="1"/>
  <c r="KM8" i="1"/>
  <c r="JS7" i="1"/>
  <c r="JH7" i="1"/>
  <c r="KK7" i="1"/>
  <c r="IS6" i="1"/>
  <c r="IT6" i="1"/>
  <c r="IU70" i="1"/>
  <c r="HI70" i="1"/>
  <c r="HE70" i="1" s="1"/>
  <c r="IT70" i="1"/>
  <c r="IA68" i="1"/>
  <c r="KS68" i="1" s="1"/>
  <c r="IU57" i="1"/>
  <c r="KK57" i="1"/>
  <c r="JS57" i="1"/>
  <c r="JH57" i="1"/>
  <c r="IQ42" i="1"/>
  <c r="IA42" i="1"/>
  <c r="KS42" i="1" s="1"/>
  <c r="JI34" i="1"/>
  <c r="KM34" i="1"/>
  <c r="JT34" i="1"/>
  <c r="JI33" i="1"/>
  <c r="KM33" i="1"/>
  <c r="JT33" i="1"/>
  <c r="JT32" i="1"/>
  <c r="JI32" i="1"/>
  <c r="KM32" i="1"/>
  <c r="KK30" i="1"/>
  <c r="JH30" i="1"/>
  <c r="JS30" i="1"/>
  <c r="JT23" i="1"/>
  <c r="JI23" i="1"/>
  <c r="KM23" i="1"/>
  <c r="JI18" i="1"/>
  <c r="KM18" i="1"/>
  <c r="JT18" i="1"/>
  <c r="IU16" i="1"/>
  <c r="IS12" i="1"/>
  <c r="HS11" i="1"/>
  <c r="KQ11" i="1" s="1"/>
  <c r="IU9" i="1"/>
  <c r="JH9" i="1"/>
  <c r="KK9" i="1"/>
  <c r="JS9" i="1"/>
  <c r="IQ6" i="1"/>
  <c r="IQ70" i="1"/>
  <c r="IT67" i="1"/>
  <c r="KM58" i="1"/>
  <c r="JT58" i="1"/>
  <c r="JI58" i="1"/>
  <c r="IT57" i="1"/>
  <c r="HW52" i="1"/>
  <c r="KR52" i="1" s="1"/>
  <c r="IA52" i="1"/>
  <c r="KS52" i="1" s="1"/>
  <c r="IU51" i="1"/>
  <c r="KM49" i="1"/>
  <c r="JT49" i="1"/>
  <c r="JI49" i="1"/>
  <c r="II48" i="1"/>
  <c r="KU48" i="1" s="1"/>
  <c r="IE47" i="1"/>
  <c r="KT47" i="1" s="1"/>
  <c r="JT47" i="1"/>
  <c r="JI47" i="1"/>
  <c r="KM47" i="1"/>
  <c r="JI46" i="1"/>
  <c r="KM46" i="1"/>
  <c r="JT46" i="1"/>
  <c r="JH45" i="1"/>
  <c r="KK45" i="1"/>
  <c r="JS45" i="1"/>
  <c r="IM41" i="1"/>
  <c r="KV41" i="1" s="1"/>
  <c r="HS41" i="1"/>
  <c r="KQ41" i="1" s="1"/>
  <c r="IS37" i="1"/>
  <c r="KK36" i="1"/>
  <c r="JS36" i="1"/>
  <c r="JH36" i="1"/>
  <c r="JS31" i="1"/>
  <c r="KK31" i="1"/>
  <c r="JH31" i="1"/>
  <c r="HJ27" i="1"/>
  <c r="HF27" i="1" s="1"/>
  <c r="U64" i="1"/>
  <c r="HT64" i="1" s="1"/>
  <c r="IS26" i="1"/>
  <c r="IU25" i="1"/>
  <c r="II24" i="1"/>
  <c r="KU24" i="1" s="1"/>
  <c r="II22" i="1"/>
  <c r="KU22" i="1" s="1"/>
  <c r="IU20" i="1"/>
  <c r="JH17" i="1"/>
  <c r="KK17" i="1"/>
  <c r="JS17" i="1"/>
  <c r="IS16" i="1"/>
  <c r="IT16" i="1"/>
  <c r="HW14" i="1"/>
  <c r="KR14" i="1" s="1"/>
  <c r="JH11" i="1"/>
  <c r="KK11" i="1"/>
  <c r="JS11" i="1"/>
  <c r="MH10" i="1"/>
  <c r="JH10" i="1"/>
  <c r="KK10" i="1"/>
  <c r="JS10" i="1"/>
  <c r="IT9" i="1"/>
  <c r="JS8" i="1"/>
  <c r="JH8" i="1"/>
  <c r="KK8" i="1"/>
  <c r="IU7" i="1"/>
  <c r="HO7" i="1"/>
  <c r="KP7" i="1" s="1"/>
  <c r="IT7" i="1"/>
  <c r="IS32" i="1"/>
  <c r="JT7" i="1"/>
  <c r="JI7" i="1"/>
  <c r="KM7" i="1"/>
  <c r="IL155" i="1"/>
  <c r="IL156" i="1" s="1"/>
  <c r="IL157" i="1" s="1"/>
  <c r="IL158" i="1" s="1"/>
  <c r="IL159" i="1" s="1"/>
  <c r="IL160" i="1" s="1"/>
  <c r="Q105" i="1"/>
  <c r="Q107" i="1" s="1"/>
  <c r="IM70" i="1"/>
  <c r="KV70" i="1" s="1"/>
  <c r="IS57" i="1"/>
  <c r="IS51" i="1"/>
  <c r="IE48" i="1"/>
  <c r="KT48" i="1" s="1"/>
  <c r="KM48" i="1"/>
  <c r="JT48" i="1"/>
  <c r="JI48" i="1"/>
  <c r="IA43" i="1"/>
  <c r="KS43" i="1" s="1"/>
  <c r="IE43" i="1"/>
  <c r="KT43" i="1" s="1"/>
  <c r="IU41" i="1"/>
  <c r="HW35" i="1"/>
  <c r="KR35" i="1" s="1"/>
  <c r="JI35" i="1"/>
  <c r="KM35" i="1"/>
  <c r="JT35" i="1"/>
  <c r="JH34" i="1"/>
  <c r="KK34" i="1"/>
  <c r="JS34" i="1"/>
  <c r="KK33" i="1"/>
  <c r="JH33" i="1"/>
  <c r="JS33" i="1"/>
  <c r="JH32" i="1"/>
  <c r="KK32" i="1"/>
  <c r="JS32" i="1"/>
  <c r="IU31" i="1"/>
  <c r="IT30" i="1"/>
  <c r="IE29" i="1"/>
  <c r="KT29" i="1" s="1"/>
  <c r="IE28" i="1"/>
  <c r="KT28" i="1" s="1"/>
  <c r="IU27" i="1"/>
  <c r="IS25" i="1"/>
  <c r="JT24" i="1"/>
  <c r="JI24" i="1"/>
  <c r="KM24" i="1"/>
  <c r="JS23" i="1"/>
  <c r="KK23" i="1"/>
  <c r="JH23" i="1"/>
  <c r="IS20" i="1"/>
  <c r="JH18" i="1"/>
  <c r="KK18" i="1"/>
  <c r="JS18" i="1"/>
  <c r="HI17" i="1"/>
  <c r="HE17" i="1" s="1"/>
  <c r="IS13" i="1"/>
  <c r="IE12" i="1"/>
  <c r="KT12" i="1" s="1"/>
  <c r="IQ7" i="1"/>
  <c r="JS6" i="1"/>
  <c r="JH6" i="1"/>
  <c r="KK6" i="1"/>
  <c r="HV156" i="1"/>
  <c r="HV157" i="1" s="1"/>
  <c r="HV158" i="1" s="1"/>
  <c r="HV159" i="1" s="1"/>
  <c r="HV160" i="1" s="1"/>
  <c r="O105" i="1"/>
  <c r="O107" i="1" s="1"/>
  <c r="IU65" i="1"/>
  <c r="KK58" i="1"/>
  <c r="JS58" i="1"/>
  <c r="JH58" i="1"/>
  <c r="HS53" i="1"/>
  <c r="KQ53" i="1" s="1"/>
  <c r="JH49" i="1"/>
  <c r="JS49" i="1"/>
  <c r="KK49" i="1"/>
  <c r="JH47" i="1"/>
  <c r="KK47" i="1"/>
  <c r="JS47" i="1"/>
  <c r="JS46" i="1"/>
  <c r="KK46" i="1"/>
  <c r="JH46" i="1"/>
  <c r="IS45" i="1"/>
  <c r="IT45" i="1"/>
  <c r="IS41" i="1"/>
  <c r="IS40" i="1"/>
  <c r="IS36" i="1"/>
  <c r="IU33" i="1"/>
  <c r="IT31" i="1"/>
  <c r="IU23" i="1"/>
  <c r="JI19" i="1"/>
  <c r="KM19" i="1"/>
  <c r="JT19" i="1"/>
  <c r="IT18" i="1"/>
  <c r="IT17" i="1"/>
  <c r="AJ65" i="1"/>
  <c r="IF65" i="1" s="1"/>
  <c r="IU14" i="1"/>
  <c r="II13" i="1"/>
  <c r="KU13" i="1" s="1"/>
  <c r="KM12" i="1"/>
  <c r="JT12" i="1"/>
  <c r="JI12" i="1"/>
  <c r="IT11" i="1"/>
  <c r="IT10" i="1"/>
  <c r="MH8" i="1"/>
  <c r="IS8" i="1"/>
  <c r="IT8" i="1"/>
  <c r="IM6" i="1"/>
  <c r="KV6" i="1" s="1"/>
  <c r="IE51" i="1"/>
  <c r="KT51" i="1" s="1"/>
  <c r="HV155" i="1"/>
  <c r="IE70" i="1"/>
  <c r="KT70" i="1" s="1"/>
  <c r="IU68" i="1"/>
  <c r="IT68" i="1"/>
  <c r="IT65" i="1"/>
  <c r="HJ62" i="1"/>
  <c r="HF62" i="1" s="1"/>
  <c r="IU62" i="1"/>
  <c r="IS60" i="1"/>
  <c r="IQ52" i="1"/>
  <c r="JT50" i="1"/>
  <c r="JI50" i="1"/>
  <c r="KM50" i="1"/>
  <c r="HW48" i="1"/>
  <c r="KR48" i="1" s="1"/>
  <c r="KK48" i="1"/>
  <c r="JS48" i="1"/>
  <c r="JH48" i="1"/>
  <c r="IT47" i="1"/>
  <c r="HS46" i="1"/>
  <c r="KQ46" i="1" s="1"/>
  <c r="IE44" i="1"/>
  <c r="KT44" i="1" s="1"/>
  <c r="HS43" i="1"/>
  <c r="KQ43" i="1" s="1"/>
  <c r="IS39" i="1"/>
  <c r="KM37" i="1"/>
  <c r="JT37" i="1"/>
  <c r="JI37" i="1"/>
  <c r="JH35" i="1"/>
  <c r="KK35" i="1"/>
  <c r="JS35" i="1"/>
  <c r="IT34" i="1"/>
  <c r="IT33" i="1"/>
  <c r="IT32" i="1"/>
  <c r="JI26" i="1"/>
  <c r="KM26" i="1"/>
  <c r="JT26" i="1"/>
  <c r="JS24" i="1"/>
  <c r="JH24" i="1"/>
  <c r="KK24" i="1"/>
  <c r="HO23" i="1"/>
  <c r="KP23" i="1" s="1"/>
  <c r="IT23" i="1"/>
  <c r="IU21" i="1"/>
  <c r="IA12" i="1"/>
  <c r="KS12" i="1" s="1"/>
  <c r="IQ10" i="1"/>
  <c r="IU58" i="1"/>
  <c r="IT64" i="1"/>
  <c r="HW60" i="1"/>
  <c r="KR60" i="1" s="1"/>
  <c r="IT58" i="1"/>
  <c r="JT51" i="1"/>
  <c r="JI51" i="1"/>
  <c r="KM51" i="1"/>
  <c r="IT49" i="1"/>
  <c r="IT46" i="1"/>
  <c r="IU43" i="1"/>
  <c r="HW29" i="1"/>
  <c r="KR29" i="1" s="1"/>
  <c r="IU28" i="1"/>
  <c r="JI25" i="1"/>
  <c r="KM25" i="1"/>
  <c r="JT25" i="1"/>
  <c r="IS21" i="1"/>
  <c r="KM20" i="1"/>
  <c r="JT20" i="1"/>
  <c r="JI20" i="1"/>
  <c r="JH19" i="1"/>
  <c r="KK19" i="1"/>
  <c r="JS19" i="1"/>
  <c r="IE16" i="1"/>
  <c r="KT16" i="1" s="1"/>
  <c r="IE13" i="1"/>
  <c r="KT13" i="1" s="1"/>
  <c r="KM13" i="1"/>
  <c r="JT13" i="1"/>
  <c r="JI13" i="1"/>
  <c r="KK12" i="1"/>
  <c r="JH12" i="1"/>
  <c r="JS12" i="1"/>
  <c r="IM11" i="1"/>
  <c r="KV11" i="1" s="1"/>
  <c r="IM10" i="1"/>
  <c r="KV10" i="1" s="1"/>
  <c r="IM8" i="1"/>
  <c r="KV8" i="1" s="1"/>
  <c r="JS44" i="1"/>
  <c r="KK44" i="1"/>
  <c r="JH44" i="1"/>
  <c r="IA67" i="1"/>
  <c r="KS67" i="1" s="1"/>
  <c r="HW61" i="1"/>
  <c r="KR61" i="1" s="1"/>
  <c r="KM59" i="1"/>
  <c r="JT59" i="1"/>
  <c r="JI59" i="1"/>
  <c r="JS50" i="1"/>
  <c r="JH50" i="1"/>
  <c r="KK50" i="1"/>
  <c r="IQ47" i="1"/>
  <c r="IQ46" i="1"/>
  <c r="IS43" i="1"/>
  <c r="IE41" i="1"/>
  <c r="KT41" i="1" s="1"/>
  <c r="JT41" i="1"/>
  <c r="KM41" i="1"/>
  <c r="JI41" i="1"/>
  <c r="JI40" i="1"/>
  <c r="KM40" i="1"/>
  <c r="JT40" i="1"/>
  <c r="KM38" i="1"/>
  <c r="JT38" i="1"/>
  <c r="JI38" i="1"/>
  <c r="KK37" i="1"/>
  <c r="JS37" i="1"/>
  <c r="JH37" i="1"/>
  <c r="IT35" i="1"/>
  <c r="IQ34" i="1"/>
  <c r="KW34" i="1"/>
  <c r="IE30" i="1"/>
  <c r="KT30" i="1" s="1"/>
  <c r="II29" i="1"/>
  <c r="KU29" i="1" s="1"/>
  <c r="JI27" i="1"/>
  <c r="KM27" i="1"/>
  <c r="JT27" i="1"/>
  <c r="JH26" i="1"/>
  <c r="KK26" i="1"/>
  <c r="JS26" i="1"/>
  <c r="IT24" i="1"/>
  <c r="IS22" i="1"/>
  <c r="II11" i="1"/>
  <c r="KU11" i="1" s="1"/>
  <c r="HJ54" i="1"/>
  <c r="HF54" i="1" s="1"/>
  <c r="IU54" i="1"/>
  <c r="II38" i="1"/>
  <c r="KU38" i="1" s="1"/>
  <c r="IU29" i="1"/>
  <c r="JT60" i="1"/>
  <c r="JI60" i="1"/>
  <c r="KM60" i="1"/>
  <c r="IM58" i="1"/>
  <c r="KV58" i="1" s="1"/>
  <c r="IS56" i="1"/>
  <c r="IS55" i="1"/>
  <c r="HS52" i="1"/>
  <c r="KQ52" i="1" s="1"/>
  <c r="JI52" i="1"/>
  <c r="KM52" i="1"/>
  <c r="JT52" i="1"/>
  <c r="JH51" i="1"/>
  <c r="KK51" i="1"/>
  <c r="JS51" i="1"/>
  <c r="IT50" i="1"/>
  <c r="IM49" i="1"/>
  <c r="KV49" i="1" s="1"/>
  <c r="IE45" i="1"/>
  <c r="KT45" i="1" s="1"/>
  <c r="JT42" i="1"/>
  <c r="KM42" i="1"/>
  <c r="JI42" i="1"/>
  <c r="KM39" i="1"/>
  <c r="JT39" i="1"/>
  <c r="JI39" i="1"/>
  <c r="IS29" i="1"/>
  <c r="HS26" i="1"/>
  <c r="KQ26" i="1" s="1"/>
  <c r="KK25" i="1"/>
  <c r="JH25" i="1"/>
  <c r="JS25" i="1"/>
  <c r="KK20" i="1"/>
  <c r="JH20" i="1"/>
  <c r="JS20" i="1"/>
  <c r="IT19" i="1"/>
  <c r="AN65" i="1"/>
  <c r="IJ65" i="1" s="1"/>
  <c r="IE17" i="1"/>
  <c r="KT17" i="1" s="1"/>
  <c r="KM14" i="1"/>
  <c r="JT14" i="1"/>
  <c r="JI14" i="1"/>
  <c r="KK13" i="1"/>
  <c r="JS13" i="1"/>
  <c r="JH13" i="1"/>
  <c r="IT12" i="1"/>
  <c r="IS70" i="1"/>
  <c r="IU69" i="1"/>
  <c r="JI62" i="1"/>
  <c r="KM62" i="1"/>
  <c r="JT62" i="1"/>
  <c r="JT61" i="1"/>
  <c r="JI61" i="1"/>
  <c r="KM61" i="1"/>
  <c r="IU59" i="1"/>
  <c r="JS59" i="1"/>
  <c r="JH59" i="1"/>
  <c r="KK59" i="1"/>
  <c r="JI53" i="1"/>
  <c r="KM53" i="1"/>
  <c r="JT53" i="1"/>
  <c r="IS50" i="1"/>
  <c r="IQ44" i="1"/>
  <c r="IS44" i="1"/>
  <c r="JH41" i="1"/>
  <c r="KK41" i="1"/>
  <c r="JS41" i="1"/>
  <c r="JS40" i="1"/>
  <c r="KK40" i="1"/>
  <c r="JH40" i="1"/>
  <c r="KK38" i="1"/>
  <c r="JS38" i="1"/>
  <c r="JH38" i="1"/>
  <c r="IT37" i="1"/>
  <c r="IM31" i="1"/>
  <c r="KV31" i="1" s="1"/>
  <c r="HW30" i="1"/>
  <c r="KR30" i="1" s="1"/>
  <c r="JH27" i="1"/>
  <c r="KK27" i="1"/>
  <c r="JS27" i="1"/>
  <c r="IT26" i="1"/>
  <c r="KM21" i="1"/>
  <c r="JT21" i="1"/>
  <c r="JI21" i="1"/>
  <c r="HS13" i="1"/>
  <c r="KQ13" i="1" s="1"/>
  <c r="HW9" i="1"/>
  <c r="KR9" i="1" s="1"/>
  <c r="HW6" i="1"/>
  <c r="KR6" i="1" s="1"/>
  <c r="JL43" i="1"/>
  <c r="JP43" i="1"/>
  <c r="JJ43" i="1"/>
  <c r="JK43" i="1"/>
  <c r="JM43" i="1"/>
  <c r="JN43" i="1"/>
  <c r="JO43" i="1"/>
  <c r="JQ43" i="1"/>
  <c r="IS28" i="1"/>
  <c r="HS69" i="1"/>
  <c r="KQ69" i="1" s="1"/>
  <c r="HJ67" i="1"/>
  <c r="HF67" i="1" s="1"/>
  <c r="IU67" i="1"/>
  <c r="IS67" i="1"/>
  <c r="JS60" i="1"/>
  <c r="JH60" i="1"/>
  <c r="KK60" i="1"/>
  <c r="JS52" i="1"/>
  <c r="JH52" i="1"/>
  <c r="KK52" i="1"/>
  <c r="IT51" i="1"/>
  <c r="IE49" i="1"/>
  <c r="KT49" i="1" s="1"/>
  <c r="JT43" i="1"/>
  <c r="JI43" i="1"/>
  <c r="KM43" i="1"/>
  <c r="JS42" i="1"/>
  <c r="KK42" i="1"/>
  <c r="JH42" i="1"/>
  <c r="IU40" i="1"/>
  <c r="JH39" i="1"/>
  <c r="KK39" i="1"/>
  <c r="JS39" i="1"/>
  <c r="IU38" i="1"/>
  <c r="KM28" i="1"/>
  <c r="JT28" i="1"/>
  <c r="JI28" i="1"/>
  <c r="IT25" i="1"/>
  <c r="KM22" i="1"/>
  <c r="JT22" i="1"/>
  <c r="JI22" i="1"/>
  <c r="IT20" i="1"/>
  <c r="JS14" i="1"/>
  <c r="JH14" i="1"/>
  <c r="KK14" i="1"/>
  <c r="IU13" i="1"/>
  <c r="IT13" i="1"/>
  <c r="IS69" i="1"/>
  <c r="IU66" i="1"/>
  <c r="T105" i="1"/>
  <c r="T107" i="1" s="1"/>
  <c r="HW62" i="1"/>
  <c r="KR62" i="1" s="1"/>
  <c r="JH62" i="1"/>
  <c r="KK62" i="1"/>
  <c r="JS62" i="1"/>
  <c r="JH61" i="1"/>
  <c r="KK61" i="1"/>
  <c r="JS61" i="1"/>
  <c r="JI56" i="1"/>
  <c r="KM56" i="1"/>
  <c r="JT56" i="1"/>
  <c r="JI55" i="1"/>
  <c r="KM55" i="1"/>
  <c r="JT55" i="1"/>
  <c r="JI54" i="1"/>
  <c r="JT54" i="1"/>
  <c r="KM54" i="1"/>
  <c r="JH53" i="1"/>
  <c r="KK53" i="1"/>
  <c r="JS53" i="1"/>
  <c r="IA49" i="1"/>
  <c r="KS49" i="1" s="1"/>
  <c r="IA46" i="1"/>
  <c r="KS46" i="1" s="1"/>
  <c r="HI42" i="1"/>
  <c r="HE42" i="1" s="1"/>
  <c r="IT41" i="1"/>
  <c r="IT40" i="1"/>
  <c r="IT38" i="1"/>
  <c r="IU30" i="1"/>
  <c r="KM29" i="1"/>
  <c r="JT29" i="1"/>
  <c r="JI29" i="1"/>
  <c r="IT27" i="1"/>
  <c r="HI22" i="1"/>
  <c r="HE22" i="1" s="1"/>
  <c r="IA22" i="1"/>
  <c r="KS22" i="1" s="1"/>
  <c r="KK21" i="1"/>
  <c r="JS21" i="1"/>
  <c r="JH21" i="1"/>
  <c r="IS7" i="1"/>
  <c r="KM5" i="1"/>
  <c r="JT5" i="1"/>
  <c r="JI5" i="1"/>
  <c r="IQ69" i="1"/>
  <c r="IT66" i="1"/>
  <c r="IT61" i="1"/>
  <c r="IT60" i="1"/>
  <c r="HW58" i="1"/>
  <c r="KR58" i="1" s="1"/>
  <c r="IQ57" i="1"/>
  <c r="IT53" i="1"/>
  <c r="JI44" i="1"/>
  <c r="KM44" i="1"/>
  <c r="JT44" i="1"/>
  <c r="JH43" i="1"/>
  <c r="JS43" i="1"/>
  <c r="KK43" i="1"/>
  <c r="IT42" i="1"/>
  <c r="IT39" i="1"/>
  <c r="IQ38" i="1"/>
  <c r="IU36" i="1"/>
  <c r="IS30" i="1"/>
  <c r="KK28" i="1"/>
  <c r="JH28" i="1"/>
  <c r="JS28" i="1"/>
  <c r="II26" i="1"/>
  <c r="KU26" i="1" s="1"/>
  <c r="JS22" i="1"/>
  <c r="KK22" i="1"/>
  <c r="JH22" i="1"/>
  <c r="HS18" i="1"/>
  <c r="KQ18" i="1" s="1"/>
  <c r="IU17" i="1"/>
  <c r="JT15" i="1"/>
  <c r="JI15" i="1"/>
  <c r="KM15" i="1"/>
  <c r="IT14" i="1"/>
  <c r="IU11" i="1"/>
  <c r="KM6" i="1"/>
  <c r="JT6" i="1"/>
  <c r="JI6" i="1"/>
  <c r="IT28" i="1"/>
  <c r="JT16" i="1"/>
  <c r="JI16" i="1"/>
  <c r="KM16" i="1"/>
  <c r="IS68" i="1"/>
  <c r="IT62" i="1"/>
  <c r="IQ60" i="1"/>
  <c r="KK56" i="1"/>
  <c r="JS56" i="1"/>
  <c r="JH56" i="1"/>
  <c r="JH55" i="1"/>
  <c r="KK55" i="1"/>
  <c r="JS55" i="1"/>
  <c r="JS54" i="1"/>
  <c r="KK54" i="1"/>
  <c r="JH54" i="1"/>
  <c r="IE50" i="1"/>
  <c r="KT50" i="1" s="1"/>
  <c r="HS49" i="1"/>
  <c r="KQ49" i="1" s="1"/>
  <c r="HN113" i="1"/>
  <c r="IU34" i="1"/>
  <c r="IU32" i="1"/>
  <c r="IS31" i="1"/>
  <c r="KK29" i="1"/>
  <c r="JS29" i="1"/>
  <c r="JH29" i="1"/>
  <c r="IM25" i="1"/>
  <c r="KV25" i="1" s="1"/>
  <c r="IT21" i="1"/>
  <c r="II20" i="1"/>
  <c r="KU20" i="1" s="1"/>
  <c r="IS17" i="1"/>
  <c r="IS11" i="1"/>
  <c r="IS10" i="1"/>
  <c r="IM9" i="1"/>
  <c r="KV9" i="1" s="1"/>
  <c r="HN106" i="1"/>
  <c r="HN116" i="1" s="1"/>
  <c r="KL6" i="1"/>
  <c r="KK5" i="1"/>
  <c r="JS5" i="1"/>
  <c r="JH5" i="1"/>
  <c r="IH155" i="1"/>
  <c r="IH156" i="1" s="1"/>
  <c r="IH157" i="1" s="1"/>
  <c r="IH158" i="1" s="1"/>
  <c r="IH159" i="1" s="1"/>
  <c r="IH160" i="1" s="1"/>
  <c r="IH111" i="1"/>
  <c r="IH112" i="1"/>
  <c r="IH113" i="1"/>
  <c r="IO113" i="1"/>
  <c r="IO111" i="1"/>
  <c r="IO112" i="1"/>
  <c r="HZ155" i="1"/>
  <c r="HY112" i="1"/>
  <c r="HY113" i="1"/>
  <c r="HY111" i="1"/>
  <c r="IO155" i="1"/>
  <c r="IO156" i="1" s="1"/>
  <c r="IO157" i="1" s="1"/>
  <c r="IO158" i="1" s="1"/>
  <c r="IO159" i="1" s="1"/>
  <c r="IO160" i="1" s="1"/>
  <c r="HY155" i="1"/>
  <c r="HY156" i="1" s="1"/>
  <c r="HY157" i="1" s="1"/>
  <c r="HY158" i="1" s="1"/>
  <c r="HY159" i="1" s="1"/>
  <c r="HY160" i="1" s="1"/>
  <c r="IC112" i="1"/>
  <c r="IC113" i="1"/>
  <c r="IC155" i="1"/>
  <c r="IC111" i="1"/>
  <c r="IC116" i="1" s="1"/>
  <c r="IC156" i="1"/>
  <c r="IC157" i="1" s="1"/>
  <c r="IC158" i="1" s="1"/>
  <c r="IC159" i="1" s="1"/>
  <c r="IC160" i="1" s="1"/>
  <c r="HR113" i="1"/>
  <c r="IG111" i="1"/>
  <c r="HW59" i="1"/>
  <c r="KR59" i="1" s="1"/>
  <c r="HV112" i="1"/>
  <c r="ID112" i="1"/>
  <c r="ID113" i="1"/>
  <c r="ID155" i="1"/>
  <c r="ID156" i="1" s="1"/>
  <c r="ID157" i="1" s="1"/>
  <c r="ID158" i="1" s="1"/>
  <c r="ID159" i="1" s="1"/>
  <c r="ID160" i="1" s="1"/>
  <c r="ID111" i="1"/>
  <c r="HN155" i="1"/>
  <c r="IG155" i="1"/>
  <c r="IG156" i="1" s="1"/>
  <c r="IG157" i="1" s="1"/>
  <c r="IG158" i="1" s="1"/>
  <c r="IG159" i="1" s="1"/>
  <c r="IG160" i="1" s="1"/>
  <c r="HJ70" i="1"/>
  <c r="HF70" i="1" s="1"/>
  <c r="IA70" i="1"/>
  <c r="KS70" i="1" s="1"/>
  <c r="II41" i="1"/>
  <c r="KU41" i="1" s="1"/>
  <c r="IL111" i="1"/>
  <c r="HQ155" i="1"/>
  <c r="IL113" i="1"/>
  <c r="HM113" i="1"/>
  <c r="HU112" i="1"/>
  <c r="IM108" i="1"/>
  <c r="HW108" i="1"/>
  <c r="ID107" i="1"/>
  <c r="HN107" i="1"/>
  <c r="IB106" i="1"/>
  <c r="HL106" i="1"/>
  <c r="HO69" i="1"/>
  <c r="KP69" i="1" s="1"/>
  <c r="HS68" i="1"/>
  <c r="KQ68" i="1" s="1"/>
  <c r="AJ64" i="1"/>
  <c r="IF64" i="1" s="1"/>
  <c r="IA59" i="1"/>
  <c r="KS59" i="1" s="1"/>
  <c r="IE40" i="1"/>
  <c r="KT40" i="1" s="1"/>
  <c r="IQ33" i="1"/>
  <c r="IM30" i="1"/>
  <c r="KV30" i="1" s="1"/>
  <c r="II21" i="1"/>
  <c r="KU21" i="1" s="1"/>
  <c r="IA15" i="1"/>
  <c r="KS15" i="1" s="1"/>
  <c r="HM107" i="1"/>
  <c r="IE66" i="1"/>
  <c r="KT66" i="1" s="1"/>
  <c r="HI65" i="1"/>
  <c r="HE65" i="1" s="1"/>
  <c r="HI28" i="1"/>
  <c r="HE28" i="1" s="1"/>
  <c r="IJ18" i="1"/>
  <c r="IS18" i="1" s="1"/>
  <c r="IF15" i="1"/>
  <c r="II15" i="1" s="1"/>
  <c r="KU15" i="1" s="1"/>
  <c r="IN19" i="1"/>
  <c r="KW19" i="1" s="1"/>
  <c r="HV108" i="1"/>
  <c r="CY106" i="1"/>
  <c r="IP112" i="1"/>
  <c r="HR112" i="1"/>
  <c r="IK108" i="1"/>
  <c r="HU108" i="1"/>
  <c r="IB107" i="1"/>
  <c r="HL107" i="1"/>
  <c r="IP106" i="1"/>
  <c r="HZ106" i="1"/>
  <c r="CU106" i="1"/>
  <c r="IM66" i="1"/>
  <c r="KV66" i="1" s="1"/>
  <c r="HO57" i="1"/>
  <c r="KP57" i="1" s="1"/>
  <c r="IA40" i="1"/>
  <c r="KS40" i="1" s="1"/>
  <c r="HI37" i="1"/>
  <c r="HE37" i="1" s="1"/>
  <c r="HJ22" i="1"/>
  <c r="HF22" i="1" s="1"/>
  <c r="HJ15" i="1"/>
  <c r="HF15" i="1" s="1"/>
  <c r="HW12" i="1"/>
  <c r="KR12" i="1" s="1"/>
  <c r="HS9" i="1"/>
  <c r="KQ9" i="1" s="1"/>
  <c r="IK113" i="1"/>
  <c r="IG113" i="1"/>
  <c r="HQ112" i="1"/>
  <c r="IJ108" i="1"/>
  <c r="HT108" i="1"/>
  <c r="IQ107" i="1"/>
  <c r="IA107" i="1"/>
  <c r="CY107" i="1"/>
  <c r="IO106" i="1"/>
  <c r="IO116" i="1" s="1"/>
  <c r="HY106" i="1"/>
  <c r="HY116" i="1" s="1"/>
  <c r="CQ106" i="1"/>
  <c r="AK106" i="1"/>
  <c r="AK108" i="1" s="1"/>
  <c r="T106" i="1"/>
  <c r="T108" i="1" s="1"/>
  <c r="AX65" i="1"/>
  <c r="AE65" i="1"/>
  <c r="IB65" i="1" s="1"/>
  <c r="HH20" i="1"/>
  <c r="HD20" i="1" s="1"/>
  <c r="HH17" i="1"/>
  <c r="HD17" i="1" s="1"/>
  <c r="HS108" i="1"/>
  <c r="IP107" i="1"/>
  <c r="IP117" i="1" s="1"/>
  <c r="CU107" i="1"/>
  <c r="IN106" i="1"/>
  <c r="HX106" i="1"/>
  <c r="CL106" i="1"/>
  <c r="AJ106" i="1"/>
  <c r="AJ108" i="1" s="1"/>
  <c r="S106" i="1"/>
  <c r="S108" i="1" s="1"/>
  <c r="IM65" i="1"/>
  <c r="KV65" i="1" s="1"/>
  <c r="MH5" i="1"/>
  <c r="HZ107" i="1"/>
  <c r="IL112" i="1"/>
  <c r="HM112" i="1"/>
  <c r="HU111" i="1"/>
  <c r="IH108" i="1"/>
  <c r="IH118" i="1" s="1"/>
  <c r="HR108" i="1"/>
  <c r="HR118" i="1" s="1"/>
  <c r="IO107" i="1"/>
  <c r="IO117" i="1" s="1"/>
  <c r="HY107" i="1"/>
  <c r="HY117" i="1" s="1"/>
  <c r="CQ107" i="1"/>
  <c r="IM106" i="1"/>
  <c r="HW106" i="1"/>
  <c r="CG106" i="1"/>
  <c r="AI106" i="1"/>
  <c r="AI108" i="1" s="1"/>
  <c r="II69" i="1"/>
  <c r="KU69" i="1" s="1"/>
  <c r="AX64" i="1"/>
  <c r="HS34" i="1"/>
  <c r="KQ34" i="1" s="1"/>
  <c r="IA24" i="1"/>
  <c r="KS24" i="1" s="1"/>
  <c r="HH21" i="1"/>
  <c r="HD21" i="1" s="1"/>
  <c r="IQ5" i="1"/>
  <c r="HL5" i="1"/>
  <c r="IS5" i="1" s="1"/>
  <c r="IL108" i="1"/>
  <c r="IK112" i="1"/>
  <c r="IG108" i="1"/>
  <c r="HQ108" i="1"/>
  <c r="HQ118" i="1" s="1"/>
  <c r="IN107" i="1"/>
  <c r="HX107" i="1"/>
  <c r="CL107" i="1"/>
  <c r="IL106" i="1"/>
  <c r="IL116" i="1" s="1"/>
  <c r="HV106" i="1"/>
  <c r="CB106" i="1"/>
  <c r="II65" i="1"/>
  <c r="KU65" i="1" s="1"/>
  <c r="IE65" i="1"/>
  <c r="KT65" i="1" s="1"/>
  <c r="AR65" i="1"/>
  <c r="IN65" i="1" s="1"/>
  <c r="K65" i="1"/>
  <c r="HL65" i="1" s="1"/>
  <c r="HI53" i="1"/>
  <c r="HE53" i="1" s="1"/>
  <c r="HT27" i="1"/>
  <c r="IS27" i="1" s="1"/>
  <c r="HW27" i="1"/>
  <c r="KR27" i="1" s="1"/>
  <c r="HI5" i="1"/>
  <c r="HE5" i="1" s="1"/>
  <c r="PZ18" i="1" s="1"/>
  <c r="HZ156" i="1"/>
  <c r="HZ157" i="1" s="1"/>
  <c r="HZ158" i="1" s="1"/>
  <c r="HZ159" i="1" s="1"/>
  <c r="HZ160" i="1" s="1"/>
  <c r="HN156" i="1"/>
  <c r="HN157" i="1" s="1"/>
  <c r="HN158" i="1" s="1"/>
  <c r="HN159" i="1" s="1"/>
  <c r="HN160" i="1" s="1"/>
  <c r="HZ113" i="1"/>
  <c r="IP111" i="1"/>
  <c r="HR111" i="1"/>
  <c r="IF108" i="1"/>
  <c r="HP108" i="1"/>
  <c r="IM107" i="1"/>
  <c r="HW107" i="1"/>
  <c r="CG107" i="1"/>
  <c r="IK106" i="1"/>
  <c r="IK116" i="1" s="1"/>
  <c r="HU106" i="1"/>
  <c r="BW106" i="1"/>
  <c r="IA69" i="1"/>
  <c r="KS69" i="1" s="1"/>
  <c r="IQ68" i="1"/>
  <c r="HH68" i="1"/>
  <c r="HD68" i="1" s="1"/>
  <c r="K64" i="1"/>
  <c r="HL64" i="1" s="1"/>
  <c r="IA61" i="1"/>
  <c r="KS61" i="1" s="1"/>
  <c r="II60" i="1"/>
  <c r="KU60" i="1" s="1"/>
  <c r="HO59" i="1"/>
  <c r="KP59" i="1" s="1"/>
  <c r="II57" i="1"/>
  <c r="KU57" i="1" s="1"/>
  <c r="IE54" i="1"/>
  <c r="KT54" i="1" s="1"/>
  <c r="IM36" i="1"/>
  <c r="KV36" i="1" s="1"/>
  <c r="HW32" i="1"/>
  <c r="KR32" i="1" s="1"/>
  <c r="IQ31" i="1"/>
  <c r="IA28" i="1"/>
  <c r="KS28" i="1" s="1"/>
  <c r="II12" i="1"/>
  <c r="KU12" i="1" s="1"/>
  <c r="IA11" i="1"/>
  <c r="KS11" i="1" s="1"/>
  <c r="IM7" i="1"/>
  <c r="KV7" i="1" s="1"/>
  <c r="IA6" i="1"/>
  <c r="KS6" i="1" s="1"/>
  <c r="IF113" i="1"/>
  <c r="HQ156" i="1"/>
  <c r="HQ157" i="1" s="1"/>
  <c r="HQ158" i="1" s="1"/>
  <c r="HQ159" i="1" s="1"/>
  <c r="HQ160" i="1" s="1"/>
  <c r="HM156" i="1"/>
  <c r="HM157" i="1" s="1"/>
  <c r="HM158" i="1" s="1"/>
  <c r="HM159" i="1" s="1"/>
  <c r="HM160" i="1" s="1"/>
  <c r="HU155" i="1"/>
  <c r="HU156" i="1" s="1"/>
  <c r="HU157" i="1" s="1"/>
  <c r="HU158" i="1" s="1"/>
  <c r="HU159" i="1" s="1"/>
  <c r="HU160" i="1" s="1"/>
  <c r="IG112" i="1"/>
  <c r="HQ111" i="1"/>
  <c r="IE108" i="1"/>
  <c r="HO108" i="1"/>
  <c r="IL107" i="1"/>
  <c r="IL117" i="1" s="1"/>
  <c r="HV107" i="1"/>
  <c r="HV117" i="1" s="1"/>
  <c r="CB107" i="1"/>
  <c r="IJ106" i="1"/>
  <c r="HT106" i="1"/>
  <c r="BR106" i="1"/>
  <c r="Z65" i="1"/>
  <c r="HX65" i="1" s="1"/>
  <c r="IA65" i="1" s="1"/>
  <c r="KS65" i="1" s="1"/>
  <c r="IQ62" i="1"/>
  <c r="IA56" i="1"/>
  <c r="KS56" i="1" s="1"/>
  <c r="HH53" i="1"/>
  <c r="HD53" i="1" s="1"/>
  <c r="HO52" i="1"/>
  <c r="KP52" i="1" s="1"/>
  <c r="IE38" i="1"/>
  <c r="KT38" i="1" s="1"/>
  <c r="II36" i="1"/>
  <c r="KU36" i="1" s="1"/>
  <c r="IE35" i="1"/>
  <c r="KT35" i="1" s="1"/>
  <c r="HH29" i="1"/>
  <c r="HD29" i="1" s="1"/>
  <c r="HW28" i="1"/>
  <c r="KR28" i="1" s="1"/>
  <c r="HI24" i="1"/>
  <c r="HE24" i="1" s="1"/>
  <c r="IA9" i="1"/>
  <c r="KS9" i="1" s="1"/>
  <c r="IA7" i="1"/>
  <c r="KS7" i="1" s="1"/>
  <c r="IE7" i="1"/>
  <c r="KT7" i="1" s="1"/>
  <c r="IQ106" i="1"/>
  <c r="HN112" i="1"/>
  <c r="HN111" i="1"/>
  <c r="ID108" i="1"/>
  <c r="ID118" i="1" s="1"/>
  <c r="HN108" i="1"/>
  <c r="HN118" i="1" s="1"/>
  <c r="IK107" i="1"/>
  <c r="HU107" i="1"/>
  <c r="HU117" i="1" s="1"/>
  <c r="BW107" i="1"/>
  <c r="II106" i="1"/>
  <c r="HS106" i="1"/>
  <c r="HI67" i="1"/>
  <c r="HE67" i="1" s="1"/>
  <c r="AR64" i="1"/>
  <c r="IN64" i="1" s="1"/>
  <c r="Z64" i="1"/>
  <c r="HX64" i="1" s="1"/>
  <c r="IA64" i="1" s="1"/>
  <c r="KS64" i="1" s="1"/>
  <c r="IM62" i="1"/>
  <c r="KV62" i="1" s="1"/>
  <c r="IA57" i="1"/>
  <c r="KS57" i="1" s="1"/>
  <c r="IA41" i="1"/>
  <c r="KS41" i="1" s="1"/>
  <c r="IQ37" i="1"/>
  <c r="IM29" i="1"/>
  <c r="KV29" i="1" s="1"/>
  <c r="HW7" i="1"/>
  <c r="KR7" i="1" s="1"/>
  <c r="II5" i="1"/>
  <c r="KU5" i="1" s="1"/>
  <c r="II108" i="1"/>
  <c r="IP155" i="1"/>
  <c r="IP156" i="1" s="1"/>
  <c r="IP157" i="1" s="1"/>
  <c r="IP158" i="1" s="1"/>
  <c r="IP159" i="1" s="1"/>
  <c r="IP160" i="1" s="1"/>
  <c r="HR155" i="1"/>
  <c r="HR156" i="1" s="1"/>
  <c r="HR157" i="1" s="1"/>
  <c r="HR158" i="1" s="1"/>
  <c r="HR159" i="1" s="1"/>
  <c r="HR160" i="1" s="1"/>
  <c r="HV113" i="1"/>
  <c r="HM111" i="1"/>
  <c r="HM116" i="1" s="1"/>
  <c r="IC108" i="1"/>
  <c r="IC118" i="1" s="1"/>
  <c r="HM108" i="1"/>
  <c r="HM118" i="1" s="1"/>
  <c r="IJ107" i="1"/>
  <c r="HT107" i="1"/>
  <c r="IH106" i="1"/>
  <c r="IH116" i="1" s="1"/>
  <c r="HR106" i="1"/>
  <c r="IQ67" i="1"/>
  <c r="HW66" i="1"/>
  <c r="KR66" i="1" s="1"/>
  <c r="IQ55" i="1"/>
  <c r="HJ55" i="1"/>
  <c r="HF55" i="1" s="1"/>
  <c r="QL55" i="1" s="1"/>
  <c r="HW49" i="1"/>
  <c r="KR49" i="1" s="1"/>
  <c r="HI43" i="1"/>
  <c r="HE43" i="1" s="1"/>
  <c r="HS33" i="1"/>
  <c r="KQ33" i="1" s="1"/>
  <c r="IA29" i="1"/>
  <c r="KS29" i="1" s="1"/>
  <c r="HO18" i="1"/>
  <c r="KP18" i="1" s="1"/>
  <c r="II7" i="1"/>
  <c r="KU7" i="1" s="1"/>
  <c r="HZ111" i="1"/>
  <c r="HV111" i="1"/>
  <c r="IK156" i="1"/>
  <c r="IK157" i="1" s="1"/>
  <c r="IK158" i="1" s="1"/>
  <c r="IK159" i="1" s="1"/>
  <c r="IK160" i="1" s="1"/>
  <c r="HU113" i="1"/>
  <c r="IK111" i="1"/>
  <c r="IB108" i="1"/>
  <c r="HL108" i="1"/>
  <c r="II107" i="1"/>
  <c r="HS107" i="1"/>
  <c r="IG106" i="1"/>
  <c r="HQ106" i="1"/>
  <c r="HQ116" i="1" s="1"/>
  <c r="AJ105" i="1"/>
  <c r="AJ107" i="1" s="1"/>
  <c r="IM68" i="1"/>
  <c r="KV68" i="1" s="1"/>
  <c r="II53" i="1"/>
  <c r="KU53" i="1" s="1"/>
  <c r="IM47" i="1"/>
  <c r="KV47" i="1" s="1"/>
  <c r="HJ38" i="1"/>
  <c r="HF38" i="1" s="1"/>
  <c r="II27" i="1"/>
  <c r="KU27" i="1" s="1"/>
  <c r="HW19" i="1"/>
  <c r="KR19" i="1" s="1"/>
  <c r="HZ112" i="1"/>
  <c r="HZ117" i="1" s="1"/>
  <c r="IQ108" i="1"/>
  <c r="IA108" i="1"/>
  <c r="IH107" i="1"/>
  <c r="IH117" i="1" s="1"/>
  <c r="HR107" i="1"/>
  <c r="HR117" i="1" s="1"/>
  <c r="IF106" i="1"/>
  <c r="HP106" i="1"/>
  <c r="II64" i="1"/>
  <c r="KU64" i="1" s="1"/>
  <c r="HW64" i="1"/>
  <c r="KR64" i="1" s="1"/>
  <c r="IA62" i="1"/>
  <c r="KS62" i="1" s="1"/>
  <c r="IE56" i="1"/>
  <c r="KT56" i="1" s="1"/>
  <c r="HH38" i="1"/>
  <c r="HD38" i="1" s="1"/>
  <c r="PO38" i="1" s="1"/>
  <c r="PU38" i="1" s="1"/>
  <c r="HO38" i="1"/>
  <c r="KP38" i="1" s="1"/>
  <c r="IQ30" i="1"/>
  <c r="IM24" i="1"/>
  <c r="KV24" i="1" s="1"/>
  <c r="IQ21" i="1"/>
  <c r="IA106" i="1"/>
  <c r="IP113" i="1"/>
  <c r="IP108" i="1"/>
  <c r="HZ108" i="1"/>
  <c r="IG107" i="1"/>
  <c r="IG117" i="1" s="1"/>
  <c r="HQ107" i="1"/>
  <c r="HQ117" i="1" s="1"/>
  <c r="IE106" i="1"/>
  <c r="HO106" i="1"/>
  <c r="Z106" i="1"/>
  <c r="Z108" i="1" s="1"/>
  <c r="U65" i="1"/>
  <c r="HT65" i="1" s="1"/>
  <c r="HT111" i="1" s="1"/>
  <c r="IA48" i="1"/>
  <c r="KS48" i="1" s="1"/>
  <c r="HS42" i="1"/>
  <c r="KQ42" i="1" s="1"/>
  <c r="IM16" i="1"/>
  <c r="KV16" i="1" s="1"/>
  <c r="II67" i="1"/>
  <c r="KU67" i="1" s="1"/>
  <c r="IC107" i="1"/>
  <c r="IC117" i="1" s="1"/>
  <c r="HX112" i="1"/>
  <c r="IF111" i="1"/>
  <c r="IO108" i="1"/>
  <c r="IO118" i="1" s="1"/>
  <c r="HY108" i="1"/>
  <c r="HY118" i="1" s="1"/>
  <c r="IF107" i="1"/>
  <c r="HP107" i="1"/>
  <c r="ID106" i="1"/>
  <c r="ID116" i="1" s="1"/>
  <c r="HO61" i="1"/>
  <c r="KP61" i="1" s="1"/>
  <c r="HW54" i="1"/>
  <c r="KR54" i="1" s="1"/>
  <c r="IA53" i="1"/>
  <c r="KS53" i="1" s="1"/>
  <c r="IQ49" i="1"/>
  <c r="IA47" i="1"/>
  <c r="KS47" i="1" s="1"/>
  <c r="IM20" i="1"/>
  <c r="KV20" i="1" s="1"/>
  <c r="IQ19" i="1"/>
  <c r="IQ16" i="1"/>
  <c r="II16" i="1"/>
  <c r="KU16" i="1" s="1"/>
  <c r="IM13" i="1"/>
  <c r="KV13" i="1" s="1"/>
  <c r="HI8" i="1"/>
  <c r="HE8" i="1" s="1"/>
  <c r="PO68" i="1"/>
  <c r="PP68" i="1"/>
  <c r="HH69" i="1"/>
  <c r="HD69" i="1" s="1"/>
  <c r="QK67" i="1"/>
  <c r="QL67" i="1"/>
  <c r="QK70" i="1"/>
  <c r="QL70" i="1"/>
  <c r="IM69" i="1"/>
  <c r="KV69" i="1" s="1"/>
  <c r="HS66" i="1"/>
  <c r="KQ66" i="1" s="1"/>
  <c r="IA60" i="1"/>
  <c r="KS60" i="1" s="1"/>
  <c r="HJ60" i="1"/>
  <c r="HF60" i="1" s="1"/>
  <c r="HS61" i="1"/>
  <c r="KQ61" i="1" s="1"/>
  <c r="HI61" i="1"/>
  <c r="HE61" i="1" s="1"/>
  <c r="QK62" i="1"/>
  <c r="QL62" i="1"/>
  <c r="PP61" i="1"/>
  <c r="PO61" i="1"/>
  <c r="HO68" i="1"/>
  <c r="KP68" i="1" s="1"/>
  <c r="HI62" i="1"/>
  <c r="HE62" i="1" s="1"/>
  <c r="HW69" i="1"/>
  <c r="KR69" i="1" s="1"/>
  <c r="HI68" i="1"/>
  <c r="HE68" i="1" s="1"/>
  <c r="IM67" i="1"/>
  <c r="KV67" i="1" s="1"/>
  <c r="IM61" i="1"/>
  <c r="KV61" i="1" s="1"/>
  <c r="II61" i="1"/>
  <c r="KU61" i="1" s="1"/>
  <c r="HW67" i="1"/>
  <c r="KR67" i="1" s="1"/>
  <c r="II68" i="1"/>
  <c r="KU68" i="1" s="1"/>
  <c r="HS67" i="1"/>
  <c r="KQ67" i="1" s="1"/>
  <c r="HJ65" i="1"/>
  <c r="HF65" i="1" s="1"/>
  <c r="HJ64" i="1"/>
  <c r="HF64" i="1" s="1"/>
  <c r="IE61" i="1"/>
  <c r="KT61" i="1" s="1"/>
  <c r="HS70" i="1"/>
  <c r="KQ70" i="1" s="1"/>
  <c r="HH67" i="1"/>
  <c r="HD67" i="1" s="1"/>
  <c r="HO67" i="1"/>
  <c r="KP67" i="1" s="1"/>
  <c r="HJ66" i="1"/>
  <c r="HF66" i="1" s="1"/>
  <c r="HI64" i="1"/>
  <c r="HE64" i="1" s="1"/>
  <c r="HH70" i="1"/>
  <c r="HD70" i="1" s="1"/>
  <c r="HJ69" i="1"/>
  <c r="HF69" i="1" s="1"/>
  <c r="HH66" i="1"/>
  <c r="HD66" i="1" s="1"/>
  <c r="HI66" i="1"/>
  <c r="HE66" i="1" s="1"/>
  <c r="HO66" i="1"/>
  <c r="KP66" i="1" s="1"/>
  <c r="II62" i="1"/>
  <c r="KU62" i="1" s="1"/>
  <c r="HJ58" i="1"/>
  <c r="HF58" i="1" s="1"/>
  <c r="HO58" i="1"/>
  <c r="KP58" i="1" s="1"/>
  <c r="HH58" i="1"/>
  <c r="HD58" i="1" s="1"/>
  <c r="HW68" i="1"/>
  <c r="KR68" i="1" s="1"/>
  <c r="HJ68" i="1"/>
  <c r="HF68" i="1" s="1"/>
  <c r="IQ66" i="1"/>
  <c r="HS62" i="1"/>
  <c r="KQ62" i="1" s="1"/>
  <c r="IE59" i="1"/>
  <c r="KT59" i="1" s="1"/>
  <c r="HH62" i="1"/>
  <c r="HD62" i="1" s="1"/>
  <c r="HO70" i="1"/>
  <c r="KP70" i="1" s="1"/>
  <c r="HI69" i="1"/>
  <c r="HE69" i="1" s="1"/>
  <c r="IE68" i="1"/>
  <c r="KT68" i="1" s="1"/>
  <c r="IM60" i="1"/>
  <c r="KV60" i="1" s="1"/>
  <c r="HH56" i="1"/>
  <c r="HD56" i="1" s="1"/>
  <c r="HJ47" i="1"/>
  <c r="HF47" i="1" s="1"/>
  <c r="HO47" i="1"/>
  <c r="KP47" i="1" s="1"/>
  <c r="HW57" i="1"/>
  <c r="KR57" i="1" s="1"/>
  <c r="HJ57" i="1"/>
  <c r="HF57" i="1" s="1"/>
  <c r="IM59" i="1"/>
  <c r="KV59" i="1" s="1"/>
  <c r="HJ61" i="1"/>
  <c r="HF61" i="1" s="1"/>
  <c r="HH59" i="1"/>
  <c r="HD59" i="1" s="1"/>
  <c r="IQ58" i="1"/>
  <c r="PO53" i="1"/>
  <c r="PP53" i="1"/>
  <c r="HJ59" i="1"/>
  <c r="HF59" i="1" s="1"/>
  <c r="QK55" i="1"/>
  <c r="HI55" i="1"/>
  <c r="HE55" i="1" s="1"/>
  <c r="QK54" i="1"/>
  <c r="QL54" i="1"/>
  <c r="II59" i="1"/>
  <c r="KU59" i="1" s="1"/>
  <c r="HI59" i="1"/>
  <c r="HE59" i="1" s="1"/>
  <c r="II58" i="1"/>
  <c r="KU58" i="1" s="1"/>
  <c r="PO54" i="1"/>
  <c r="PP54" i="1"/>
  <c r="HI54" i="1"/>
  <c r="HE54" i="1" s="1"/>
  <c r="HI51" i="1"/>
  <c r="HE51" i="1" s="1"/>
  <c r="AN64" i="1"/>
  <c r="HI52" i="1"/>
  <c r="HE52" i="1" s="1"/>
  <c r="P65" i="1"/>
  <c r="HP65" i="1" s="1"/>
  <c r="HS65" i="1" s="1"/>
  <c r="KQ65" i="1" s="1"/>
  <c r="IA58" i="1"/>
  <c r="KS58" i="1" s="1"/>
  <c r="HI57" i="1"/>
  <c r="HE57" i="1" s="1"/>
  <c r="HJ56" i="1"/>
  <c r="HF56" i="1" s="1"/>
  <c r="HI56" i="1"/>
  <c r="HE56" i="1" s="1"/>
  <c r="IE53" i="1"/>
  <c r="KT53" i="1" s="1"/>
  <c r="IQ56" i="1"/>
  <c r="IE55" i="1"/>
  <c r="KT55" i="1" s="1"/>
  <c r="II54" i="1"/>
  <c r="KU54" i="1" s="1"/>
  <c r="IQ51" i="1"/>
  <c r="HS58" i="1"/>
  <c r="KQ58" i="1" s="1"/>
  <c r="IM54" i="1"/>
  <c r="KV54" i="1" s="1"/>
  <c r="HW53" i="1"/>
  <c r="KR53" i="1" s="1"/>
  <c r="HJ53" i="1"/>
  <c r="HF53" i="1" s="1"/>
  <c r="II50" i="1"/>
  <c r="KU50" i="1" s="1"/>
  <c r="HO62" i="1"/>
  <c r="KP62" i="1" s="1"/>
  <c r="II56" i="1"/>
  <c r="KU56" i="1" s="1"/>
  <c r="HW55" i="1"/>
  <c r="KR55" i="1" s="1"/>
  <c r="HH57" i="1"/>
  <c r="HD57" i="1" s="1"/>
  <c r="IM50" i="1"/>
  <c r="KV50" i="1" s="1"/>
  <c r="IA50" i="1"/>
  <c r="KS50" i="1" s="1"/>
  <c r="HI60" i="1"/>
  <c r="HE60" i="1" s="1"/>
  <c r="HS54" i="1"/>
  <c r="KQ54" i="1" s="1"/>
  <c r="HH52" i="1"/>
  <c r="HD52" i="1" s="1"/>
  <c r="HW51" i="1"/>
  <c r="KR51" i="1" s="1"/>
  <c r="HH60" i="1"/>
  <c r="HD60" i="1" s="1"/>
  <c r="IM57" i="1"/>
  <c r="KV57" i="1" s="1"/>
  <c r="HH55" i="1"/>
  <c r="HD55" i="1" s="1"/>
  <c r="P64" i="1"/>
  <c r="HS56" i="1"/>
  <c r="KQ56" i="1" s="1"/>
  <c r="IA55" i="1"/>
  <c r="KS55" i="1" s="1"/>
  <c r="HO51" i="1"/>
  <c r="KP51" i="1" s="1"/>
  <c r="HJ51" i="1"/>
  <c r="HF51" i="1" s="1"/>
  <c r="AE64" i="1"/>
  <c r="HI58" i="1"/>
  <c r="HE58" i="1" s="1"/>
  <c r="IE57" i="1"/>
  <c r="KT57" i="1" s="1"/>
  <c r="II52" i="1"/>
  <c r="KU52" i="1" s="1"/>
  <c r="HH51" i="1"/>
  <c r="HD51" i="1" s="1"/>
  <c r="HI50" i="1"/>
  <c r="HE50" i="1" s="1"/>
  <c r="HO54" i="1"/>
  <c r="KP54" i="1" s="1"/>
  <c r="HO48" i="1"/>
  <c r="KP48" i="1" s="1"/>
  <c r="HH44" i="1"/>
  <c r="HD44" i="1" s="1"/>
  <c r="HO44" i="1"/>
  <c r="KP44" i="1" s="1"/>
  <c r="HJ49" i="1"/>
  <c r="HF49" i="1" s="1"/>
  <c r="HJ48" i="1"/>
  <c r="HF48" i="1" s="1"/>
  <c r="HI48" i="1"/>
  <c r="HE48" i="1" s="1"/>
  <c r="PP42" i="1"/>
  <c r="PO42" i="1"/>
  <c r="HH48" i="1"/>
  <c r="HD48" i="1" s="1"/>
  <c r="II45" i="1"/>
  <c r="KU45" i="1" s="1"/>
  <c r="HH45" i="1"/>
  <c r="HD45" i="1" s="1"/>
  <c r="HI49" i="1"/>
  <c r="HE49" i="1" s="1"/>
  <c r="HJ46" i="1"/>
  <c r="HF46" i="1" s="1"/>
  <c r="HI46" i="1"/>
  <c r="HE46" i="1" s="1"/>
  <c r="HJ41" i="1"/>
  <c r="HF41" i="1" s="1"/>
  <c r="HO41" i="1"/>
  <c r="KP41" i="1" s="1"/>
  <c r="HH40" i="1"/>
  <c r="HD40" i="1" s="1"/>
  <c r="HO40" i="1"/>
  <c r="KP40" i="1" s="1"/>
  <c r="HO50" i="1"/>
  <c r="KP50" i="1" s="1"/>
  <c r="HJ45" i="1"/>
  <c r="HF45" i="1" s="1"/>
  <c r="HJ44" i="1"/>
  <c r="HF44" i="1" s="1"/>
  <c r="HS55" i="1"/>
  <c r="KQ55" i="1" s="1"/>
  <c r="HJ50" i="1"/>
  <c r="HF50" i="1" s="1"/>
  <c r="HI47" i="1"/>
  <c r="HE47" i="1" s="1"/>
  <c r="IM46" i="1"/>
  <c r="KV46" i="1" s="1"/>
  <c r="HI44" i="1"/>
  <c r="HE44" i="1" s="1"/>
  <c r="IE42" i="1"/>
  <c r="KT42" i="1" s="1"/>
  <c r="HO56" i="1"/>
  <c r="KP56" i="1" s="1"/>
  <c r="HH47" i="1"/>
  <c r="HD47" i="1" s="1"/>
  <c r="HJ52" i="1"/>
  <c r="HF52" i="1" s="1"/>
  <c r="HS51" i="1"/>
  <c r="KQ51" i="1" s="1"/>
  <c r="HW45" i="1"/>
  <c r="KR45" i="1" s="1"/>
  <c r="IM44" i="1"/>
  <c r="KV44" i="1" s="1"/>
  <c r="PR38" i="1"/>
  <c r="PS38" i="1"/>
  <c r="II44" i="1"/>
  <c r="KU44" i="1" s="1"/>
  <c r="HO55" i="1"/>
  <c r="KP55" i="1" s="1"/>
  <c r="II51" i="1"/>
  <c r="KU51" i="1" s="1"/>
  <c r="HH50" i="1"/>
  <c r="HD50" i="1" s="1"/>
  <c r="II47" i="1"/>
  <c r="KU47" i="1" s="1"/>
  <c r="HO45" i="1"/>
  <c r="KP45" i="1" s="1"/>
  <c r="IE46" i="1"/>
  <c r="KT46" i="1" s="1"/>
  <c r="HI45" i="1"/>
  <c r="HE45" i="1" s="1"/>
  <c r="HH49" i="1"/>
  <c r="HD49" i="1" s="1"/>
  <c r="HW44" i="1"/>
  <c r="KR44" i="1" s="1"/>
  <c r="HJ43" i="1"/>
  <c r="HF43" i="1" s="1"/>
  <c r="HO43" i="1"/>
  <c r="KP43" i="1" s="1"/>
  <c r="IQ50" i="1"/>
  <c r="HS48" i="1"/>
  <c r="KQ48" i="1" s="1"/>
  <c r="HW47" i="1"/>
  <c r="KR47" i="1" s="1"/>
  <c r="HH46" i="1"/>
  <c r="HD46" i="1" s="1"/>
  <c r="HS44" i="1"/>
  <c r="KQ44" i="1" s="1"/>
  <c r="HH43" i="1"/>
  <c r="HD43" i="1" s="1"/>
  <c r="HI36" i="1"/>
  <c r="HE36" i="1" s="1"/>
  <c r="HS47" i="1"/>
  <c r="KQ47" i="1" s="1"/>
  <c r="IM43" i="1"/>
  <c r="KV43" i="1" s="1"/>
  <c r="HW46" i="1"/>
  <c r="KR46" i="1" s="1"/>
  <c r="HW40" i="1"/>
  <c r="KR40" i="1" s="1"/>
  <c r="HH39" i="1"/>
  <c r="HD39" i="1" s="1"/>
  <c r="PP29" i="1"/>
  <c r="PO29" i="1"/>
  <c r="IA45" i="1"/>
  <c r="KS45" i="1" s="1"/>
  <c r="QK38" i="1"/>
  <c r="QL38" i="1"/>
  <c r="HI32" i="1"/>
  <c r="HE32" i="1" s="1"/>
  <c r="HH41" i="1"/>
  <c r="HD41" i="1" s="1"/>
  <c r="HJ35" i="1"/>
  <c r="HF35" i="1" s="1"/>
  <c r="HO35" i="1"/>
  <c r="KP35" i="1" s="1"/>
  <c r="HS40" i="1"/>
  <c r="KQ40" i="1" s="1"/>
  <c r="HI38" i="1"/>
  <c r="HE38" i="1" s="1"/>
  <c r="HH35" i="1"/>
  <c r="HD35" i="1" s="1"/>
  <c r="IQ32" i="1"/>
  <c r="HO30" i="1"/>
  <c r="KP30" i="1" s="1"/>
  <c r="HJ30" i="1"/>
  <c r="HF30" i="1" s="1"/>
  <c r="IE39" i="1"/>
  <c r="KT39" i="1" s="1"/>
  <c r="HO37" i="1"/>
  <c r="KP37" i="1" s="1"/>
  <c r="HI41" i="1"/>
  <c r="HE41" i="1" s="1"/>
  <c r="IA39" i="1"/>
  <c r="KS39" i="1" s="1"/>
  <c r="MH28" i="1"/>
  <c r="HH37" i="1"/>
  <c r="HD37" i="1" s="1"/>
  <c r="QK33" i="1"/>
  <c r="QL33" i="1"/>
  <c r="HO29" i="1"/>
  <c r="KP29" i="1" s="1"/>
  <c r="HI29" i="1"/>
  <c r="HE29" i="1" s="1"/>
  <c r="HO46" i="1"/>
  <c r="KP46" i="1" s="1"/>
  <c r="HI40" i="1"/>
  <c r="HE40" i="1" s="1"/>
  <c r="HH31" i="1"/>
  <c r="HD31" i="1" s="1"/>
  <c r="HS45" i="1"/>
  <c r="KQ45" i="1" s="1"/>
  <c r="HO42" i="1"/>
  <c r="KP42" i="1" s="1"/>
  <c r="IA36" i="1"/>
  <c r="KS36" i="1" s="1"/>
  <c r="HH34" i="1"/>
  <c r="HD34" i="1" s="1"/>
  <c r="HO32" i="1"/>
  <c r="KP32" i="1" s="1"/>
  <c r="HJ32" i="1"/>
  <c r="HF32" i="1" s="1"/>
  <c r="II31" i="1"/>
  <c r="KU31" i="1" s="1"/>
  <c r="QK27" i="1"/>
  <c r="QL27" i="1"/>
  <c r="HJ40" i="1"/>
  <c r="HF40" i="1" s="1"/>
  <c r="HO39" i="1"/>
  <c r="KP39" i="1" s="1"/>
  <c r="HS38" i="1"/>
  <c r="KQ38" i="1" s="1"/>
  <c r="IM37" i="1"/>
  <c r="KV37" i="1" s="1"/>
  <c r="HJ42" i="1"/>
  <c r="HF42" i="1" s="1"/>
  <c r="HS39" i="1"/>
  <c r="KQ39" i="1" s="1"/>
  <c r="HJ39" i="1"/>
  <c r="HF39" i="1" s="1"/>
  <c r="IA38" i="1"/>
  <c r="KS38" i="1" s="1"/>
  <c r="II37" i="1"/>
  <c r="KU37" i="1" s="1"/>
  <c r="IM34" i="1"/>
  <c r="KV34" i="1" s="1"/>
  <c r="IM40" i="1"/>
  <c r="KV40" i="1" s="1"/>
  <c r="HJ36" i="1"/>
  <c r="HF36" i="1" s="1"/>
  <c r="HO36" i="1"/>
  <c r="KP36" i="1" s="1"/>
  <c r="II34" i="1"/>
  <c r="KU34" i="1" s="1"/>
  <c r="IQ39" i="1"/>
  <c r="IE37" i="1"/>
  <c r="KT37" i="1" s="1"/>
  <c r="HI39" i="1"/>
  <c r="HE39" i="1" s="1"/>
  <c r="HJ37" i="1"/>
  <c r="HF37" i="1" s="1"/>
  <c r="HS37" i="1"/>
  <c r="KQ37" i="1" s="1"/>
  <c r="IA35" i="1"/>
  <c r="KS35" i="1" s="1"/>
  <c r="IA34" i="1"/>
  <c r="KS34" i="1" s="1"/>
  <c r="IE32" i="1"/>
  <c r="KT32" i="1" s="1"/>
  <c r="HI31" i="1"/>
  <c r="HE31" i="1" s="1"/>
  <c r="HO31" i="1"/>
  <c r="KP31" i="1" s="1"/>
  <c r="PO17" i="1"/>
  <c r="PP17" i="1"/>
  <c r="II32" i="1"/>
  <c r="KU32" i="1" s="1"/>
  <c r="HJ31" i="1"/>
  <c r="HF31" i="1" s="1"/>
  <c r="MH30" i="1"/>
  <c r="MH26" i="1"/>
  <c r="MH31" i="1"/>
  <c r="MH27" i="1"/>
  <c r="MH29" i="1"/>
  <c r="MH24" i="1"/>
  <c r="MH22" i="1"/>
  <c r="II30" i="1"/>
  <c r="KU30" i="1" s="1"/>
  <c r="HI30" i="1"/>
  <c r="HE30" i="1" s="1"/>
  <c r="HI27" i="1"/>
  <c r="HE27" i="1" s="1"/>
  <c r="HS27" i="1"/>
  <c r="KQ27" i="1" s="1"/>
  <c r="HJ24" i="1"/>
  <c r="HF24" i="1" s="1"/>
  <c r="HS35" i="1"/>
  <c r="KQ35" i="1" s="1"/>
  <c r="IM33" i="1"/>
  <c r="KV33" i="1" s="1"/>
  <c r="IQ25" i="1"/>
  <c r="HJ29" i="1"/>
  <c r="HF29" i="1" s="1"/>
  <c r="HJ28" i="1"/>
  <c r="HF28" i="1" s="1"/>
  <c r="HO28" i="1"/>
  <c r="KP28" i="1" s="1"/>
  <c r="HH26" i="1"/>
  <c r="HD26" i="1" s="1"/>
  <c r="QL22" i="1"/>
  <c r="QK22" i="1"/>
  <c r="PP20" i="1"/>
  <c r="PO20" i="1"/>
  <c r="HI19" i="1"/>
  <c r="HE19" i="1" s="1"/>
  <c r="HH33" i="1"/>
  <c r="HD33" i="1" s="1"/>
  <c r="HS32" i="1"/>
  <c r="KQ32" i="1" s="1"/>
  <c r="HI35" i="1"/>
  <c r="HE35" i="1" s="1"/>
  <c r="HI33" i="1"/>
  <c r="HE33" i="1" s="1"/>
  <c r="HH32" i="1"/>
  <c r="HD32" i="1" s="1"/>
  <c r="IE31" i="1"/>
  <c r="KT31" i="1" s="1"/>
  <c r="IM27" i="1"/>
  <c r="KV27" i="1" s="1"/>
  <c r="HH23" i="1"/>
  <c r="HD23" i="1" s="1"/>
  <c r="IA23" i="1"/>
  <c r="KS23" i="1" s="1"/>
  <c r="HS29" i="1"/>
  <c r="KQ29" i="1" s="1"/>
  <c r="II25" i="1"/>
  <c r="KU25" i="1" s="1"/>
  <c r="HS28" i="1"/>
  <c r="KQ28" i="1" s="1"/>
  <c r="HJ26" i="1"/>
  <c r="HF26" i="1" s="1"/>
  <c r="HO34" i="1"/>
  <c r="KP34" i="1" s="1"/>
  <c r="HJ25" i="1"/>
  <c r="HF25" i="1" s="1"/>
  <c r="HO25" i="1"/>
  <c r="KP25" i="1" s="1"/>
  <c r="HH28" i="1"/>
  <c r="HD28" i="1" s="1"/>
  <c r="IA27" i="1"/>
  <c r="KS27" i="1" s="1"/>
  <c r="HO27" i="1"/>
  <c r="KP27" i="1" s="1"/>
  <c r="HH27" i="1"/>
  <c r="HD27" i="1" s="1"/>
  <c r="HI26" i="1"/>
  <c r="HE26" i="1" s="1"/>
  <c r="HH36" i="1"/>
  <c r="HD36" i="1" s="1"/>
  <c r="HJ34" i="1"/>
  <c r="HF34" i="1" s="1"/>
  <c r="HH30" i="1"/>
  <c r="HD30" i="1" s="1"/>
  <c r="IQ26" i="1"/>
  <c r="HI34" i="1"/>
  <c r="HE34" i="1" s="1"/>
  <c r="HW33" i="1"/>
  <c r="KR33" i="1" s="1"/>
  <c r="HS30" i="1"/>
  <c r="KQ30" i="1" s="1"/>
  <c r="IQ28" i="1"/>
  <c r="IQ36" i="1"/>
  <c r="IE34" i="1"/>
  <c r="KT34" i="1" s="1"/>
  <c r="IQ29" i="1"/>
  <c r="IE26" i="1"/>
  <c r="KT26" i="1" s="1"/>
  <c r="PP21" i="1"/>
  <c r="PO21" i="1"/>
  <c r="HW22" i="1"/>
  <c r="KR22" i="1" s="1"/>
  <c r="II18" i="1"/>
  <c r="KU18" i="1" s="1"/>
  <c r="HW18" i="1"/>
  <c r="KR18" i="1" s="1"/>
  <c r="HS20" i="1"/>
  <c r="KQ20" i="1" s="1"/>
  <c r="MH17" i="1"/>
  <c r="MH19" i="1"/>
  <c r="MH25" i="1"/>
  <c r="MH21" i="1"/>
  <c r="MH20" i="1"/>
  <c r="MH23" i="1"/>
  <c r="MH18" i="1"/>
  <c r="MH11" i="1"/>
  <c r="II23" i="1"/>
  <c r="KU23" i="1" s="1"/>
  <c r="IQ23" i="1"/>
  <c r="HS22" i="1"/>
  <c r="KQ22" i="1" s="1"/>
  <c r="HJ20" i="1"/>
  <c r="HF20" i="1" s="1"/>
  <c r="HO20" i="1"/>
  <c r="KP20" i="1" s="1"/>
  <c r="II19" i="1"/>
  <c r="KU19" i="1" s="1"/>
  <c r="HH25" i="1"/>
  <c r="HD25" i="1" s="1"/>
  <c r="HH22" i="1"/>
  <c r="HD22" i="1" s="1"/>
  <c r="HO22" i="1"/>
  <c r="KP22" i="1" s="1"/>
  <c r="IE21" i="1"/>
  <c r="KT21" i="1" s="1"/>
  <c r="HW20" i="1"/>
  <c r="KR20" i="1" s="1"/>
  <c r="HW23" i="1"/>
  <c r="KR23" i="1" s="1"/>
  <c r="PZ6" i="1"/>
  <c r="QA6" i="1"/>
  <c r="QA9" i="1"/>
  <c r="PZ7" i="1"/>
  <c r="PZ5" i="1"/>
  <c r="PZ8" i="1"/>
  <c r="PZ10" i="1"/>
  <c r="PZ12" i="1"/>
  <c r="QA10" i="1"/>
  <c r="QA12" i="1"/>
  <c r="QA5" i="1"/>
  <c r="QA15" i="1"/>
  <c r="PZ9" i="1"/>
  <c r="PZ14" i="1"/>
  <c r="QA14" i="1"/>
  <c r="QA8" i="1"/>
  <c r="PZ13" i="1"/>
  <c r="PZ11" i="1"/>
  <c r="QA11" i="1"/>
  <c r="QA21" i="1"/>
  <c r="PZ22" i="1"/>
  <c r="QA25" i="1"/>
  <c r="QA22" i="1"/>
  <c r="PZ20" i="1"/>
  <c r="QA16" i="1"/>
  <c r="PZ17" i="1"/>
  <c r="QA17" i="1"/>
  <c r="PZ19" i="1"/>
  <c r="IM26" i="1"/>
  <c r="KV26" i="1" s="1"/>
  <c r="IE24" i="1"/>
  <c r="KT24" i="1" s="1"/>
  <c r="HJ21" i="1"/>
  <c r="HF21" i="1" s="1"/>
  <c r="HH19" i="1"/>
  <c r="HD19" i="1" s="1"/>
  <c r="HI18" i="1"/>
  <c r="HE18" i="1" s="1"/>
  <c r="HW17" i="1"/>
  <c r="KR17" i="1" s="1"/>
  <c r="HO26" i="1"/>
  <c r="KP26" i="1" s="1"/>
  <c r="HI25" i="1"/>
  <c r="HE25" i="1" s="1"/>
  <c r="HI20" i="1"/>
  <c r="HE20" i="1" s="1"/>
  <c r="HH18" i="1"/>
  <c r="HD18" i="1" s="1"/>
  <c r="QK15" i="1"/>
  <c r="QL15" i="1"/>
  <c r="HW24" i="1"/>
  <c r="KR24" i="1" s="1"/>
  <c r="HS23" i="1"/>
  <c r="KQ23" i="1" s="1"/>
  <c r="HJ23" i="1"/>
  <c r="HF23" i="1" s="1"/>
  <c r="HS21" i="1"/>
  <c r="KQ21" i="1" s="1"/>
  <c r="HO17" i="1"/>
  <c r="KP17" i="1" s="1"/>
  <c r="HJ17" i="1"/>
  <c r="HF17" i="1" s="1"/>
  <c r="HI10" i="1"/>
  <c r="HE10" i="1" s="1"/>
  <c r="HO10" i="1"/>
  <c r="KP10" i="1" s="1"/>
  <c r="IQ20" i="1"/>
  <c r="IM18" i="1"/>
  <c r="KV18" i="1" s="1"/>
  <c r="IQ18" i="1"/>
  <c r="PZ15" i="1"/>
  <c r="IE22" i="1"/>
  <c r="KT22" i="1" s="1"/>
  <c r="HO19" i="1"/>
  <c r="KP19" i="1" s="1"/>
  <c r="HS24" i="1"/>
  <c r="KQ24" i="1" s="1"/>
  <c r="HH24" i="1"/>
  <c r="HD24" i="1" s="1"/>
  <c r="HO21" i="1"/>
  <c r="KP21" i="1" s="1"/>
  <c r="IE20" i="1"/>
  <c r="KT20" i="1" s="1"/>
  <c r="QA19" i="1"/>
  <c r="HW25" i="1"/>
  <c r="KR25" i="1" s="1"/>
  <c r="HI23" i="1"/>
  <c r="HE23" i="1" s="1"/>
  <c r="HI21" i="1"/>
  <c r="HE21" i="1" s="1"/>
  <c r="IA20" i="1"/>
  <c r="KS20" i="1" s="1"/>
  <c r="HJ19" i="1"/>
  <c r="HF19" i="1" s="1"/>
  <c r="HO11" i="1"/>
  <c r="KP11" i="1" s="1"/>
  <c r="HJ11" i="1"/>
  <c r="HF11" i="1" s="1"/>
  <c r="HS17" i="1"/>
  <c r="KQ17" i="1" s="1"/>
  <c r="IA14" i="1"/>
  <c r="KS14" i="1" s="1"/>
  <c r="IA13" i="1"/>
  <c r="KS13" i="1" s="1"/>
  <c r="HJ18" i="1"/>
  <c r="HF18" i="1" s="1"/>
  <c r="HO12" i="1"/>
  <c r="KP12" i="1" s="1"/>
  <c r="HJ12" i="1"/>
  <c r="HF12" i="1" s="1"/>
  <c r="HH11" i="1"/>
  <c r="HD11" i="1" s="1"/>
  <c r="IM17" i="1"/>
  <c r="KV17" i="1" s="1"/>
  <c r="IA16" i="1"/>
  <c r="KS16" i="1" s="1"/>
  <c r="HH12" i="1"/>
  <c r="HD12" i="1" s="1"/>
  <c r="HW16" i="1"/>
  <c r="KR16" i="1" s="1"/>
  <c r="HO14" i="1"/>
  <c r="KP14" i="1" s="1"/>
  <c r="HJ14" i="1"/>
  <c r="HF14" i="1" s="1"/>
  <c r="HH15" i="1"/>
  <c r="HD15" i="1" s="1"/>
  <c r="HH13" i="1"/>
  <c r="HD13" i="1" s="1"/>
  <c r="II17" i="1"/>
  <c r="KU17" i="1" s="1"/>
  <c r="PO10" i="1"/>
  <c r="PP10" i="1"/>
  <c r="HS16" i="1"/>
  <c r="KQ16" i="1" s="1"/>
  <c r="HW21" i="1"/>
  <c r="KR21" i="1" s="1"/>
  <c r="IM15" i="1"/>
  <c r="KV15" i="1" s="1"/>
  <c r="IM21" i="1"/>
  <c r="KV21" i="1" s="1"/>
  <c r="HO16" i="1"/>
  <c r="KP16" i="1" s="1"/>
  <c r="HJ16" i="1"/>
  <c r="HF16" i="1" s="1"/>
  <c r="HO13" i="1"/>
  <c r="KP13" i="1" s="1"/>
  <c r="HI12" i="1"/>
  <c r="HE12" i="1" s="1"/>
  <c r="IA17" i="1"/>
  <c r="KS17" i="1" s="1"/>
  <c r="HH16" i="1"/>
  <c r="HD16" i="1" s="1"/>
  <c r="MH13" i="1"/>
  <c r="NY8" i="1"/>
  <c r="MH16" i="1"/>
  <c r="MH15" i="1"/>
  <c r="MH14" i="1"/>
  <c r="HH14" i="1"/>
  <c r="HD14" i="1" s="1"/>
  <c r="HI14" i="1"/>
  <c r="HE14" i="1" s="1"/>
  <c r="HI13" i="1"/>
  <c r="HE13" i="1" s="1"/>
  <c r="IE15" i="1"/>
  <c r="KT15" i="1" s="1"/>
  <c r="IQ15" i="1"/>
  <c r="IQ14" i="1"/>
  <c r="IQ11" i="1"/>
  <c r="HI16" i="1"/>
  <c r="HE16" i="1" s="1"/>
  <c r="HS10" i="1"/>
  <c r="KQ10" i="1" s="1"/>
  <c r="HJ10" i="1"/>
  <c r="HF10" i="1" s="1"/>
  <c r="IM12" i="1"/>
  <c r="KV12" i="1" s="1"/>
  <c r="IQ9" i="1"/>
  <c r="HH8" i="1"/>
  <c r="HD8" i="1" s="1"/>
  <c r="HH7" i="1"/>
  <c r="HD7" i="1" s="1"/>
  <c r="HH6" i="1"/>
  <c r="HD6" i="1" s="1"/>
  <c r="IQ13" i="1"/>
  <c r="IE11" i="1"/>
  <c r="KT11" i="1" s="1"/>
  <c r="HI6" i="1"/>
  <c r="HE6" i="1" s="1"/>
  <c r="HO6" i="1"/>
  <c r="KP6" i="1" s="1"/>
  <c r="HJ9" i="1"/>
  <c r="HF9" i="1" s="1"/>
  <c r="II8" i="1"/>
  <c r="KU8" i="1" s="1"/>
  <c r="IM14" i="1"/>
  <c r="KV14" i="1" s="1"/>
  <c r="HI9" i="1"/>
  <c r="HE9" i="1" s="1"/>
  <c r="HO9" i="1"/>
  <c r="KP9" i="1" s="1"/>
  <c r="HH9" i="1"/>
  <c r="HD9" i="1" s="1"/>
  <c r="HW11" i="1"/>
  <c r="KR11" i="1" s="1"/>
  <c r="II10" i="1"/>
  <c r="KU10" i="1" s="1"/>
  <c r="HW8" i="1"/>
  <c r="KR8" i="1" s="1"/>
  <c r="HJ7" i="1"/>
  <c r="HF7" i="1" s="1"/>
  <c r="HO5" i="1"/>
  <c r="KP5" i="1" s="1"/>
  <c r="HS8" i="1"/>
  <c r="KQ8" i="1" s="1"/>
  <c r="HI7" i="1"/>
  <c r="HE7" i="1" s="1"/>
  <c r="HJ13" i="1"/>
  <c r="HF13" i="1" s="1"/>
  <c r="MH6" i="1"/>
  <c r="NY6" i="1"/>
  <c r="MH9" i="1"/>
  <c r="MH7" i="1"/>
  <c r="NY7" i="1"/>
  <c r="MH12" i="1"/>
  <c r="IE5" i="1"/>
  <c r="KT5" i="1" s="1"/>
  <c r="IE9" i="1"/>
  <c r="KT9" i="1" s="1"/>
  <c r="HJ5" i="1"/>
  <c r="HF5" i="1" s="1"/>
  <c r="HW5" i="1"/>
  <c r="KR5" i="1" s="1"/>
  <c r="HI11" i="1"/>
  <c r="HE11" i="1" s="1"/>
  <c r="HJ6" i="1"/>
  <c r="HF6" i="1" s="1"/>
  <c r="IA5" i="1"/>
  <c r="KS5" i="1" s="1"/>
  <c r="HJ8" i="1"/>
  <c r="HF8" i="1" s="1"/>
  <c r="HS7" i="1"/>
  <c r="KQ7" i="1" s="1"/>
  <c r="HS6" i="1"/>
  <c r="KQ6" i="1" s="1"/>
  <c r="IX27" i="1" l="1"/>
  <c r="IZ27" i="1"/>
  <c r="JB27" i="1"/>
  <c r="IY27" i="1"/>
  <c r="JA27" i="1"/>
  <c r="JC27" i="1"/>
  <c r="JD27" i="1"/>
  <c r="JE27" i="1"/>
  <c r="JF27" i="1"/>
  <c r="JE18" i="1"/>
  <c r="JF18" i="1"/>
  <c r="IX18" i="1"/>
  <c r="IZ18" i="1"/>
  <c r="JA18" i="1"/>
  <c r="JB18" i="1"/>
  <c r="IY18" i="1"/>
  <c r="JC18" i="1"/>
  <c r="JD18" i="1"/>
  <c r="JS78" i="1"/>
  <c r="JS79" i="1"/>
  <c r="JS72" i="1"/>
  <c r="JS80" i="1"/>
  <c r="JS73" i="1"/>
  <c r="JS81" i="1"/>
  <c r="JS74" i="1"/>
  <c r="JS82" i="1"/>
  <c r="JS75" i="1"/>
  <c r="JS76" i="1"/>
  <c r="JS91" i="1"/>
  <c r="JS99" i="1"/>
  <c r="JS84" i="1"/>
  <c r="JS92" i="1"/>
  <c r="JS100" i="1"/>
  <c r="JS106" i="1"/>
  <c r="JS110" i="1"/>
  <c r="JS114" i="1"/>
  <c r="JS118" i="1"/>
  <c r="JS122" i="1"/>
  <c r="JS126" i="1"/>
  <c r="JS130" i="1"/>
  <c r="JS134" i="1"/>
  <c r="JS85" i="1"/>
  <c r="JS93" i="1"/>
  <c r="JS101" i="1"/>
  <c r="JS83" i="1"/>
  <c r="JS86" i="1"/>
  <c r="JS94" i="1"/>
  <c r="JS102" i="1"/>
  <c r="JS107" i="1"/>
  <c r="JS111" i="1"/>
  <c r="JS115" i="1"/>
  <c r="JS119" i="1"/>
  <c r="JS123" i="1"/>
  <c r="JS127" i="1"/>
  <c r="JS131" i="1"/>
  <c r="JS135" i="1"/>
  <c r="JS87" i="1"/>
  <c r="JS95" i="1"/>
  <c r="JS103" i="1"/>
  <c r="JS88" i="1"/>
  <c r="JS96" i="1"/>
  <c r="JS104" i="1"/>
  <c r="JS108" i="1"/>
  <c r="JS112" i="1"/>
  <c r="JS116" i="1"/>
  <c r="JS120" i="1"/>
  <c r="JS124" i="1"/>
  <c r="JS128" i="1"/>
  <c r="JS132" i="1"/>
  <c r="JS136" i="1"/>
  <c r="JS77" i="1"/>
  <c r="JS89" i="1"/>
  <c r="JS97" i="1"/>
  <c r="JS129" i="1"/>
  <c r="JS117" i="1"/>
  <c r="JS105" i="1"/>
  <c r="JS98" i="1"/>
  <c r="JS121" i="1"/>
  <c r="JS109" i="1"/>
  <c r="JS90" i="1"/>
  <c r="JS133" i="1"/>
  <c r="JS137" i="1"/>
  <c r="JS125" i="1"/>
  <c r="JS113" i="1"/>
  <c r="JV34" i="1"/>
  <c r="JW34" i="1"/>
  <c r="JX34" i="1"/>
  <c r="JY34" i="1"/>
  <c r="JZ34" i="1"/>
  <c r="KA34" i="1"/>
  <c r="KB34" i="1"/>
  <c r="JU34" i="1"/>
  <c r="JP53" i="1"/>
  <c r="JJ53" i="1"/>
  <c r="JK53" i="1"/>
  <c r="JL53" i="1"/>
  <c r="JM53" i="1"/>
  <c r="JN53" i="1"/>
  <c r="JO53" i="1"/>
  <c r="JQ53" i="1"/>
  <c r="JJ27" i="1"/>
  <c r="JK27" i="1"/>
  <c r="JM27" i="1"/>
  <c r="JN27" i="1"/>
  <c r="JO27" i="1"/>
  <c r="JQ27" i="1"/>
  <c r="JL27" i="1"/>
  <c r="JP27" i="1"/>
  <c r="JJ19" i="1"/>
  <c r="JK19" i="1"/>
  <c r="JL19" i="1"/>
  <c r="JM19" i="1"/>
  <c r="JN19" i="1"/>
  <c r="JO19" i="1"/>
  <c r="JQ19" i="1"/>
  <c r="JP19" i="1"/>
  <c r="JJ35" i="1"/>
  <c r="JK35" i="1"/>
  <c r="JL35" i="1"/>
  <c r="JM35" i="1"/>
  <c r="JN35" i="1"/>
  <c r="JO35" i="1"/>
  <c r="JP35" i="1"/>
  <c r="JQ35" i="1"/>
  <c r="JV21" i="1"/>
  <c r="JX21" i="1"/>
  <c r="JY21" i="1"/>
  <c r="JZ21" i="1"/>
  <c r="JU21" i="1"/>
  <c r="JW21" i="1"/>
  <c r="KA21" i="1"/>
  <c r="KB21" i="1"/>
  <c r="JV62" i="1"/>
  <c r="JW62" i="1"/>
  <c r="JX62" i="1"/>
  <c r="JY62" i="1"/>
  <c r="JZ62" i="1"/>
  <c r="KA62" i="1"/>
  <c r="KB62" i="1"/>
  <c r="JU62" i="1"/>
  <c r="IY45" i="1"/>
  <c r="JC45" i="1"/>
  <c r="JF45" i="1"/>
  <c r="JD45" i="1"/>
  <c r="JE45" i="1"/>
  <c r="IX45" i="1"/>
  <c r="IZ45" i="1"/>
  <c r="JA45" i="1"/>
  <c r="JB45" i="1"/>
  <c r="IX58" i="1"/>
  <c r="IY58" i="1"/>
  <c r="IZ58" i="1"/>
  <c r="JA58" i="1"/>
  <c r="JB58" i="1"/>
  <c r="JC58" i="1"/>
  <c r="JD58" i="1"/>
  <c r="JE58" i="1"/>
  <c r="JF58" i="1"/>
  <c r="JJ48" i="1"/>
  <c r="JM48" i="1"/>
  <c r="JO48" i="1"/>
  <c r="JQ48" i="1"/>
  <c r="JK48" i="1"/>
  <c r="JL48" i="1"/>
  <c r="JN48" i="1"/>
  <c r="JP48" i="1"/>
  <c r="KB37" i="1"/>
  <c r="JU37" i="1"/>
  <c r="JV37" i="1"/>
  <c r="JW37" i="1"/>
  <c r="JX37" i="1"/>
  <c r="JY37" i="1"/>
  <c r="JZ37" i="1"/>
  <c r="KA37" i="1"/>
  <c r="IP118" i="1"/>
  <c r="HO65" i="1"/>
  <c r="KP65" i="1" s="1"/>
  <c r="IS65" i="1"/>
  <c r="JL13" i="1"/>
  <c r="JM13" i="1"/>
  <c r="JN13" i="1"/>
  <c r="JO13" i="1"/>
  <c r="JP13" i="1"/>
  <c r="JQ13" i="1"/>
  <c r="JJ13" i="1"/>
  <c r="JK13" i="1"/>
  <c r="IS15" i="1"/>
  <c r="JJ50" i="1"/>
  <c r="JN50" i="1"/>
  <c r="JQ50" i="1"/>
  <c r="JK50" i="1"/>
  <c r="JL50" i="1"/>
  <c r="JM50" i="1"/>
  <c r="JO50" i="1"/>
  <c r="JP50" i="1"/>
  <c r="JW54" i="1"/>
  <c r="JZ54" i="1"/>
  <c r="KB54" i="1"/>
  <c r="JU54" i="1"/>
  <c r="JV54" i="1"/>
  <c r="JX54" i="1"/>
  <c r="JY54" i="1"/>
  <c r="KA54" i="1"/>
  <c r="KA28" i="1"/>
  <c r="KB28" i="1"/>
  <c r="JV28" i="1"/>
  <c r="JU28" i="1"/>
  <c r="JW28" i="1"/>
  <c r="JX28" i="1"/>
  <c r="JY28" i="1"/>
  <c r="JZ28" i="1"/>
  <c r="JP23" i="1"/>
  <c r="JQ23" i="1"/>
  <c r="JK23" i="1"/>
  <c r="JM23" i="1"/>
  <c r="JN23" i="1"/>
  <c r="JO23" i="1"/>
  <c r="JJ23" i="1"/>
  <c r="JL23" i="1"/>
  <c r="KB57" i="1"/>
  <c r="JU57" i="1"/>
  <c r="JV57" i="1"/>
  <c r="JW57" i="1"/>
  <c r="JX57" i="1"/>
  <c r="JY57" i="1"/>
  <c r="JZ57" i="1"/>
  <c r="KA57" i="1"/>
  <c r="JV44" i="1"/>
  <c r="JX44" i="1"/>
  <c r="JU44" i="1"/>
  <c r="JW44" i="1"/>
  <c r="JY44" i="1"/>
  <c r="JZ44" i="1"/>
  <c r="KA44" i="1"/>
  <c r="KB44" i="1"/>
  <c r="JU39" i="1"/>
  <c r="JV39" i="1"/>
  <c r="JX39" i="1"/>
  <c r="JY39" i="1"/>
  <c r="JZ39" i="1"/>
  <c r="KA39" i="1"/>
  <c r="KB39" i="1"/>
  <c r="JW39" i="1"/>
  <c r="IQ65" i="1"/>
  <c r="KW65" i="1"/>
  <c r="JV13" i="1"/>
  <c r="JW13" i="1"/>
  <c r="JX13" i="1"/>
  <c r="JY13" i="1"/>
  <c r="JZ13" i="1"/>
  <c r="KB13" i="1"/>
  <c r="JU13" i="1"/>
  <c r="KA13" i="1"/>
  <c r="JW40" i="1"/>
  <c r="JZ40" i="1"/>
  <c r="KA40" i="1"/>
  <c r="KB40" i="1"/>
  <c r="JU40" i="1"/>
  <c r="JV40" i="1"/>
  <c r="JX40" i="1"/>
  <c r="JY40" i="1"/>
  <c r="IX39" i="1"/>
  <c r="IY39" i="1"/>
  <c r="IZ39" i="1"/>
  <c r="JA39" i="1"/>
  <c r="JB39" i="1"/>
  <c r="JC39" i="1"/>
  <c r="JD39" i="1"/>
  <c r="JE39" i="1"/>
  <c r="JF39" i="1"/>
  <c r="JU14" i="1"/>
  <c r="JV14" i="1"/>
  <c r="JX14" i="1"/>
  <c r="JY14" i="1"/>
  <c r="JZ14" i="1"/>
  <c r="KA14" i="1"/>
  <c r="KB14" i="1"/>
  <c r="JW14" i="1"/>
  <c r="JC25" i="1"/>
  <c r="JD25" i="1"/>
  <c r="JE25" i="1"/>
  <c r="JF25" i="1"/>
  <c r="IX25" i="1"/>
  <c r="IY25" i="1"/>
  <c r="IZ25" i="1"/>
  <c r="JA25" i="1"/>
  <c r="JB25" i="1"/>
  <c r="JA46" i="1"/>
  <c r="JE46" i="1"/>
  <c r="IZ46" i="1"/>
  <c r="JB46" i="1"/>
  <c r="JC46" i="1"/>
  <c r="JD46" i="1"/>
  <c r="JF46" i="1"/>
  <c r="IX46" i="1"/>
  <c r="IY46" i="1"/>
  <c r="IN112" i="1"/>
  <c r="KW64" i="1"/>
  <c r="JJ28" i="1"/>
  <c r="JK28" i="1"/>
  <c r="JL28" i="1"/>
  <c r="JM28" i="1"/>
  <c r="JO28" i="1"/>
  <c r="JP28" i="1"/>
  <c r="JQ28" i="1"/>
  <c r="JN28" i="1"/>
  <c r="JQ60" i="1"/>
  <c r="JJ60" i="1"/>
  <c r="JK60" i="1"/>
  <c r="JL60" i="1"/>
  <c r="JM60" i="1"/>
  <c r="JN60" i="1"/>
  <c r="JO60" i="1"/>
  <c r="JP60" i="1"/>
  <c r="JU43" i="1"/>
  <c r="JV43" i="1"/>
  <c r="JW43" i="1"/>
  <c r="JX43" i="1"/>
  <c r="JY43" i="1"/>
  <c r="JZ43" i="1"/>
  <c r="KA43" i="1"/>
  <c r="KB43" i="1"/>
  <c r="JY27" i="1"/>
  <c r="JZ27" i="1"/>
  <c r="KA27" i="1"/>
  <c r="KB27" i="1"/>
  <c r="JU27" i="1"/>
  <c r="JV27" i="1"/>
  <c r="JW27" i="1"/>
  <c r="JX27" i="1"/>
  <c r="JU15" i="1"/>
  <c r="JV15" i="1"/>
  <c r="JW15" i="1"/>
  <c r="JX15" i="1"/>
  <c r="JZ15" i="1"/>
  <c r="KA15" i="1"/>
  <c r="KB15" i="1"/>
  <c r="JY15" i="1"/>
  <c r="IX38" i="1"/>
  <c r="IY38" i="1"/>
  <c r="IZ38" i="1"/>
  <c r="JA38" i="1"/>
  <c r="JB38" i="1"/>
  <c r="JC38" i="1"/>
  <c r="JD38" i="1"/>
  <c r="JE38" i="1"/>
  <c r="JF38" i="1"/>
  <c r="QA13" i="1"/>
  <c r="QA7" i="1"/>
  <c r="AX105" i="1"/>
  <c r="AX107" i="1" s="1"/>
  <c r="JJ61" i="1"/>
  <c r="JK61" i="1"/>
  <c r="JL61" i="1"/>
  <c r="JM61" i="1"/>
  <c r="JN61" i="1"/>
  <c r="JO61" i="1"/>
  <c r="JP61" i="1"/>
  <c r="JQ61" i="1"/>
  <c r="JU30" i="1"/>
  <c r="JV30" i="1"/>
  <c r="JX30" i="1"/>
  <c r="JZ30" i="1"/>
  <c r="JW30" i="1"/>
  <c r="JY30" i="1"/>
  <c r="KA30" i="1"/>
  <c r="KB30" i="1"/>
  <c r="IX22" i="1"/>
  <c r="IY22" i="1"/>
  <c r="IZ22" i="1"/>
  <c r="JA22" i="1"/>
  <c r="JB22" i="1"/>
  <c r="JC22" i="1"/>
  <c r="JD22" i="1"/>
  <c r="JF22" i="1"/>
  <c r="JE22" i="1"/>
  <c r="JK46" i="1"/>
  <c r="JJ46" i="1"/>
  <c r="JL46" i="1"/>
  <c r="JM46" i="1"/>
  <c r="JN46" i="1"/>
  <c r="JO46" i="1"/>
  <c r="JP46" i="1"/>
  <c r="JQ46" i="1"/>
  <c r="JJ17" i="1"/>
  <c r="JK17" i="1"/>
  <c r="JM17" i="1"/>
  <c r="JO17" i="1"/>
  <c r="JP17" i="1"/>
  <c r="JQ17" i="1"/>
  <c r="JL17" i="1"/>
  <c r="JN17" i="1"/>
  <c r="KA12" i="1"/>
  <c r="KB12" i="1"/>
  <c r="JU12" i="1"/>
  <c r="JV12" i="1"/>
  <c r="JW12" i="1"/>
  <c r="JX12" i="1"/>
  <c r="JY12" i="1"/>
  <c r="JZ12" i="1"/>
  <c r="JU45" i="1"/>
  <c r="JX45" i="1"/>
  <c r="JZ45" i="1"/>
  <c r="KB45" i="1"/>
  <c r="JV45" i="1"/>
  <c r="JW45" i="1"/>
  <c r="JY45" i="1"/>
  <c r="KA45" i="1"/>
  <c r="IX14" i="1"/>
  <c r="IY14" i="1"/>
  <c r="IZ14" i="1"/>
  <c r="JA14" i="1"/>
  <c r="JB14" i="1"/>
  <c r="JC14" i="1"/>
  <c r="JD14" i="1"/>
  <c r="JF14" i="1"/>
  <c r="JE14" i="1"/>
  <c r="JW18" i="1"/>
  <c r="JX18" i="1"/>
  <c r="JY18" i="1"/>
  <c r="JZ18" i="1"/>
  <c r="KA18" i="1"/>
  <c r="KB18" i="1"/>
  <c r="JU18" i="1"/>
  <c r="JV18" i="1"/>
  <c r="IF118" i="1"/>
  <c r="JE10" i="1"/>
  <c r="JF10" i="1"/>
  <c r="IX10" i="1"/>
  <c r="IY10" i="1"/>
  <c r="IZ10" i="1"/>
  <c r="JA10" i="1"/>
  <c r="JB10" i="1"/>
  <c r="JC10" i="1"/>
  <c r="JD10" i="1"/>
  <c r="IX30" i="1"/>
  <c r="IY30" i="1"/>
  <c r="IZ30" i="1"/>
  <c r="JB30" i="1"/>
  <c r="JC30" i="1"/>
  <c r="JD30" i="1"/>
  <c r="JF30" i="1"/>
  <c r="JA30" i="1"/>
  <c r="JE30" i="1"/>
  <c r="JM38" i="1"/>
  <c r="JN38" i="1"/>
  <c r="JO38" i="1"/>
  <c r="JP38" i="1"/>
  <c r="JQ38" i="1"/>
  <c r="JJ38" i="1"/>
  <c r="JK38" i="1"/>
  <c r="JL38" i="1"/>
  <c r="IX28" i="1"/>
  <c r="IY28" i="1"/>
  <c r="IZ28" i="1"/>
  <c r="JB28" i="1"/>
  <c r="JD28" i="1"/>
  <c r="JC28" i="1"/>
  <c r="JE28" i="1"/>
  <c r="JF28" i="1"/>
  <c r="JA28" i="1"/>
  <c r="JK26" i="1"/>
  <c r="JL26" i="1"/>
  <c r="JM26" i="1"/>
  <c r="JO26" i="1"/>
  <c r="JQ26" i="1"/>
  <c r="JJ26" i="1"/>
  <c r="JN26" i="1"/>
  <c r="JP26" i="1"/>
  <c r="JA44" i="1"/>
  <c r="JD44" i="1"/>
  <c r="JE44" i="1"/>
  <c r="JF44" i="1"/>
  <c r="IX44" i="1"/>
  <c r="IY44" i="1"/>
  <c r="IZ44" i="1"/>
  <c r="JB44" i="1"/>
  <c r="JC44" i="1"/>
  <c r="JK24" i="1"/>
  <c r="JM24" i="1"/>
  <c r="JJ24" i="1"/>
  <c r="JL24" i="1"/>
  <c r="JN24" i="1"/>
  <c r="JO24" i="1"/>
  <c r="JP24" i="1"/>
  <c r="JQ24" i="1"/>
  <c r="JL49" i="1"/>
  <c r="JO49" i="1"/>
  <c r="JQ49" i="1"/>
  <c r="JM49" i="1"/>
  <c r="JN49" i="1"/>
  <c r="JP49" i="1"/>
  <c r="JJ49" i="1"/>
  <c r="JK49" i="1"/>
  <c r="JJ18" i="1"/>
  <c r="JK18" i="1"/>
  <c r="JL18" i="1"/>
  <c r="JM18" i="1"/>
  <c r="JO18" i="1"/>
  <c r="JQ18" i="1"/>
  <c r="JP18" i="1"/>
  <c r="JN18" i="1"/>
  <c r="JY41" i="1"/>
  <c r="KB41" i="1"/>
  <c r="JZ41" i="1"/>
  <c r="KA41" i="1"/>
  <c r="JU41" i="1"/>
  <c r="JV41" i="1"/>
  <c r="JW41" i="1"/>
  <c r="JX41" i="1"/>
  <c r="JA32" i="1"/>
  <c r="JB32" i="1"/>
  <c r="JC32" i="1"/>
  <c r="JD32" i="1"/>
  <c r="JF32" i="1"/>
  <c r="IX32" i="1"/>
  <c r="IY32" i="1"/>
  <c r="IZ32" i="1"/>
  <c r="JE32" i="1"/>
  <c r="JK16" i="1"/>
  <c r="JM16" i="1"/>
  <c r="JN16" i="1"/>
  <c r="JO16" i="1"/>
  <c r="JJ16" i="1"/>
  <c r="JL16" i="1"/>
  <c r="JP16" i="1"/>
  <c r="JQ16" i="1"/>
  <c r="JU9" i="1"/>
  <c r="JV9" i="1"/>
  <c r="JW9" i="1"/>
  <c r="JX9" i="1"/>
  <c r="JY9" i="1"/>
  <c r="JZ9" i="1"/>
  <c r="KA9" i="1"/>
  <c r="KB9" i="1"/>
  <c r="JP15" i="1"/>
  <c r="JQ15" i="1"/>
  <c r="JJ15" i="1"/>
  <c r="JK15" i="1"/>
  <c r="JL15" i="1"/>
  <c r="JM15" i="1"/>
  <c r="JN15" i="1"/>
  <c r="JO15" i="1"/>
  <c r="JF35" i="1"/>
  <c r="IX35" i="1"/>
  <c r="IY35" i="1"/>
  <c r="IZ35" i="1"/>
  <c r="JA35" i="1"/>
  <c r="JB35" i="1"/>
  <c r="JC35" i="1"/>
  <c r="JD35" i="1"/>
  <c r="JE35" i="1"/>
  <c r="JD62" i="1"/>
  <c r="JE62" i="1"/>
  <c r="JF62" i="1"/>
  <c r="IX62" i="1"/>
  <c r="IY62" i="1"/>
  <c r="IZ62" i="1"/>
  <c r="JA62" i="1"/>
  <c r="JB62" i="1"/>
  <c r="JC62" i="1"/>
  <c r="PQ38" i="1"/>
  <c r="IX11" i="1"/>
  <c r="IZ11" i="1"/>
  <c r="JA11" i="1"/>
  <c r="JB11" i="1"/>
  <c r="JC11" i="1"/>
  <c r="JD11" i="1"/>
  <c r="IY11" i="1"/>
  <c r="JE11" i="1"/>
  <c r="JF11" i="1"/>
  <c r="JZ36" i="1"/>
  <c r="KA36" i="1"/>
  <c r="KB36" i="1"/>
  <c r="JU36" i="1"/>
  <c r="JV36" i="1"/>
  <c r="JW36" i="1"/>
  <c r="JX36" i="1"/>
  <c r="JY36" i="1"/>
  <c r="JQ40" i="1"/>
  <c r="JJ40" i="1"/>
  <c r="JK40" i="1"/>
  <c r="JL40" i="1"/>
  <c r="JM40" i="1"/>
  <c r="JN40" i="1"/>
  <c r="JO40" i="1"/>
  <c r="JP40" i="1"/>
  <c r="JJ20" i="1"/>
  <c r="JK20" i="1"/>
  <c r="JL20" i="1"/>
  <c r="JM20" i="1"/>
  <c r="JN20" i="1"/>
  <c r="JO20" i="1"/>
  <c r="JP20" i="1"/>
  <c r="JQ20" i="1"/>
  <c r="JK47" i="1"/>
  <c r="JM47" i="1"/>
  <c r="JJ47" i="1"/>
  <c r="JL47" i="1"/>
  <c r="JN47" i="1"/>
  <c r="JO47" i="1"/>
  <c r="JP47" i="1"/>
  <c r="JQ47" i="1"/>
  <c r="IX13" i="1"/>
  <c r="IY13" i="1"/>
  <c r="IZ13" i="1"/>
  <c r="JA13" i="1"/>
  <c r="JB13" i="1"/>
  <c r="JD13" i="1"/>
  <c r="JE13" i="1"/>
  <c r="JF13" i="1"/>
  <c r="JC13" i="1"/>
  <c r="JN30" i="1"/>
  <c r="JO30" i="1"/>
  <c r="JP30" i="1"/>
  <c r="JQ30" i="1"/>
  <c r="JJ30" i="1"/>
  <c r="JK30" i="1"/>
  <c r="JL30" i="1"/>
  <c r="JM30" i="1"/>
  <c r="JP7" i="1"/>
  <c r="JQ7" i="1"/>
  <c r="JJ7" i="1"/>
  <c r="JK7" i="1"/>
  <c r="JL7" i="1"/>
  <c r="JM7" i="1"/>
  <c r="JN7" i="1"/>
  <c r="JO7" i="1"/>
  <c r="JA16" i="1"/>
  <c r="JB16" i="1"/>
  <c r="JC16" i="1"/>
  <c r="JD16" i="1"/>
  <c r="JE16" i="1"/>
  <c r="JF16" i="1"/>
  <c r="IX16" i="1"/>
  <c r="IY16" i="1"/>
  <c r="IZ16" i="1"/>
  <c r="JN6" i="1"/>
  <c r="JO6" i="1"/>
  <c r="JP6" i="1"/>
  <c r="JQ6" i="1"/>
  <c r="JJ6" i="1"/>
  <c r="JK6" i="1"/>
  <c r="JL6" i="1"/>
  <c r="JM6" i="1"/>
  <c r="JK54" i="1"/>
  <c r="JQ54" i="1"/>
  <c r="JJ54" i="1"/>
  <c r="JL54" i="1"/>
  <c r="JM54" i="1"/>
  <c r="JN54" i="1"/>
  <c r="JO54" i="1"/>
  <c r="JP54" i="1"/>
  <c r="JU47" i="1"/>
  <c r="JY47" i="1"/>
  <c r="KB47" i="1"/>
  <c r="JV47" i="1"/>
  <c r="JW47" i="1"/>
  <c r="JX47" i="1"/>
  <c r="JZ47" i="1"/>
  <c r="KA47" i="1"/>
  <c r="PT38" i="1"/>
  <c r="JC17" i="1"/>
  <c r="JD17" i="1"/>
  <c r="JE17" i="1"/>
  <c r="JF17" i="1"/>
  <c r="IX17" i="1"/>
  <c r="IY17" i="1"/>
  <c r="IZ17" i="1"/>
  <c r="JA17" i="1"/>
  <c r="JB17" i="1"/>
  <c r="JY11" i="1"/>
  <c r="JZ11" i="1"/>
  <c r="KA11" i="1"/>
  <c r="KB11" i="1"/>
  <c r="JU11" i="1"/>
  <c r="JV11" i="1"/>
  <c r="JW11" i="1"/>
  <c r="JX11" i="1"/>
  <c r="JK41" i="1"/>
  <c r="JL41" i="1"/>
  <c r="JO41" i="1"/>
  <c r="JP41" i="1"/>
  <c r="JQ41" i="1"/>
  <c r="JJ41" i="1"/>
  <c r="JM41" i="1"/>
  <c r="JN41" i="1"/>
  <c r="IZ50" i="1"/>
  <c r="JB50" i="1"/>
  <c r="IX50" i="1"/>
  <c r="IY50" i="1"/>
  <c r="JA50" i="1"/>
  <c r="JC50" i="1"/>
  <c r="JD50" i="1"/>
  <c r="JE50" i="1"/>
  <c r="JF50" i="1"/>
  <c r="JJ12" i="1"/>
  <c r="JK12" i="1"/>
  <c r="JL12" i="1"/>
  <c r="JM12" i="1"/>
  <c r="JN12" i="1"/>
  <c r="JO12" i="1"/>
  <c r="JP12" i="1"/>
  <c r="JQ12" i="1"/>
  <c r="JV31" i="1"/>
  <c r="JW31" i="1"/>
  <c r="JX31" i="1"/>
  <c r="JZ31" i="1"/>
  <c r="JU31" i="1"/>
  <c r="JY31" i="1"/>
  <c r="KA31" i="1"/>
  <c r="KB31" i="1"/>
  <c r="IX37" i="1"/>
  <c r="IY37" i="1"/>
  <c r="IZ37" i="1"/>
  <c r="JA37" i="1"/>
  <c r="JB37" i="1"/>
  <c r="JC37" i="1"/>
  <c r="JD37" i="1"/>
  <c r="JE37" i="1"/>
  <c r="JF37" i="1"/>
  <c r="IX12" i="1"/>
  <c r="IY12" i="1"/>
  <c r="IZ12" i="1"/>
  <c r="JB12" i="1"/>
  <c r="JC12" i="1"/>
  <c r="JD12" i="1"/>
  <c r="JE12" i="1"/>
  <c r="JF12" i="1"/>
  <c r="JA12" i="1"/>
  <c r="IX6" i="1"/>
  <c r="IY6" i="1"/>
  <c r="IZ6" i="1"/>
  <c r="JA6" i="1"/>
  <c r="JB6" i="1"/>
  <c r="JC6" i="1"/>
  <c r="JD6" i="1"/>
  <c r="JE6" i="1"/>
  <c r="JF6" i="1"/>
  <c r="JA54" i="1"/>
  <c r="JE54" i="1"/>
  <c r="IX54" i="1"/>
  <c r="IY54" i="1"/>
  <c r="IZ54" i="1"/>
  <c r="JB54" i="1"/>
  <c r="JC54" i="1"/>
  <c r="JD54" i="1"/>
  <c r="JF54" i="1"/>
  <c r="IZ42" i="1"/>
  <c r="JA42" i="1"/>
  <c r="JB42" i="1"/>
  <c r="JF42" i="1"/>
  <c r="IX42" i="1"/>
  <c r="IY42" i="1"/>
  <c r="JC42" i="1"/>
  <c r="JD42" i="1"/>
  <c r="JE42" i="1"/>
  <c r="JO59" i="1"/>
  <c r="JP59" i="1"/>
  <c r="JQ59" i="1"/>
  <c r="JJ59" i="1"/>
  <c r="JK59" i="1"/>
  <c r="JL59" i="1"/>
  <c r="JM59" i="1"/>
  <c r="JN59" i="1"/>
  <c r="HZ116" i="1"/>
  <c r="JN14" i="1"/>
  <c r="JO14" i="1"/>
  <c r="JP14" i="1"/>
  <c r="JQ14" i="1"/>
  <c r="JJ14" i="1"/>
  <c r="JK14" i="1"/>
  <c r="JL14" i="1"/>
  <c r="JM14" i="1"/>
  <c r="JO39" i="1"/>
  <c r="JP39" i="1"/>
  <c r="JQ39" i="1"/>
  <c r="JJ39" i="1"/>
  <c r="JK39" i="1"/>
  <c r="JL39" i="1"/>
  <c r="JM39" i="1"/>
  <c r="JN39" i="1"/>
  <c r="IX29" i="1"/>
  <c r="IZ29" i="1"/>
  <c r="JA29" i="1"/>
  <c r="JB29" i="1"/>
  <c r="JD29" i="1"/>
  <c r="JF29" i="1"/>
  <c r="IY29" i="1"/>
  <c r="JC29" i="1"/>
  <c r="JE29" i="1"/>
  <c r="JU7" i="1"/>
  <c r="JV7" i="1"/>
  <c r="JW7" i="1"/>
  <c r="JX7" i="1"/>
  <c r="JY7" i="1"/>
  <c r="JZ7" i="1"/>
  <c r="KA7" i="1"/>
  <c r="KB7" i="1"/>
  <c r="JV51" i="1"/>
  <c r="KB51" i="1"/>
  <c r="JU51" i="1"/>
  <c r="JW51" i="1"/>
  <c r="JX51" i="1"/>
  <c r="JY51" i="1"/>
  <c r="JZ51" i="1"/>
  <c r="KA51" i="1"/>
  <c r="JU16" i="1"/>
  <c r="JV16" i="1"/>
  <c r="JW16" i="1"/>
  <c r="JX16" i="1"/>
  <c r="JY16" i="1"/>
  <c r="JZ16" i="1"/>
  <c r="KB16" i="1"/>
  <c r="KA16" i="1"/>
  <c r="JL29" i="1"/>
  <c r="JM29" i="1"/>
  <c r="JN29" i="1"/>
  <c r="JO29" i="1"/>
  <c r="JQ29" i="1"/>
  <c r="JJ29" i="1"/>
  <c r="JK29" i="1"/>
  <c r="JP29" i="1"/>
  <c r="KA50" i="1"/>
  <c r="JU50" i="1"/>
  <c r="JV50" i="1"/>
  <c r="JW50" i="1"/>
  <c r="JX50" i="1"/>
  <c r="JY50" i="1"/>
  <c r="JZ50" i="1"/>
  <c r="KB50" i="1"/>
  <c r="JW10" i="1"/>
  <c r="JX10" i="1"/>
  <c r="JY10" i="1"/>
  <c r="JZ10" i="1"/>
  <c r="KA10" i="1"/>
  <c r="KB10" i="1"/>
  <c r="JU10" i="1"/>
  <c r="JV10" i="1"/>
  <c r="JL21" i="1"/>
  <c r="JM21" i="1"/>
  <c r="JN21" i="1"/>
  <c r="JO21" i="1"/>
  <c r="JP21" i="1"/>
  <c r="JQ21" i="1"/>
  <c r="JJ21" i="1"/>
  <c r="JK21" i="1"/>
  <c r="JJ42" i="1"/>
  <c r="JN42" i="1"/>
  <c r="JQ42" i="1"/>
  <c r="JK42" i="1"/>
  <c r="JL42" i="1"/>
  <c r="JM42" i="1"/>
  <c r="JO42" i="1"/>
  <c r="JP42" i="1"/>
  <c r="JF55" i="1"/>
  <c r="IX55" i="1"/>
  <c r="IY55" i="1"/>
  <c r="IZ55" i="1"/>
  <c r="JA55" i="1"/>
  <c r="JB55" i="1"/>
  <c r="JC55" i="1"/>
  <c r="JD55" i="1"/>
  <c r="JE55" i="1"/>
  <c r="JM58" i="1"/>
  <c r="JN58" i="1"/>
  <c r="JO58" i="1"/>
  <c r="JP58" i="1"/>
  <c r="JQ58" i="1"/>
  <c r="JJ58" i="1"/>
  <c r="JK58" i="1"/>
  <c r="JL58" i="1"/>
  <c r="JK32" i="1"/>
  <c r="JJ32" i="1"/>
  <c r="JL32" i="1"/>
  <c r="JM32" i="1"/>
  <c r="JN32" i="1"/>
  <c r="JO32" i="1"/>
  <c r="JP32" i="1"/>
  <c r="JQ32" i="1"/>
  <c r="JJ8" i="1"/>
  <c r="JK8" i="1"/>
  <c r="JL8" i="1"/>
  <c r="JM8" i="1"/>
  <c r="JN8" i="1"/>
  <c r="JO8" i="1"/>
  <c r="JP8" i="1"/>
  <c r="JQ8" i="1"/>
  <c r="JV23" i="1"/>
  <c r="JW23" i="1"/>
  <c r="JX23" i="1"/>
  <c r="JZ23" i="1"/>
  <c r="KB23" i="1"/>
  <c r="JU23" i="1"/>
  <c r="JY23" i="1"/>
  <c r="KA23" i="1"/>
  <c r="JJ55" i="1"/>
  <c r="JK55" i="1"/>
  <c r="JL55" i="1"/>
  <c r="JM55" i="1"/>
  <c r="JN55" i="1"/>
  <c r="JO55" i="1"/>
  <c r="JP55" i="1"/>
  <c r="JQ55" i="1"/>
  <c r="JC47" i="1"/>
  <c r="IX47" i="1"/>
  <c r="IY47" i="1"/>
  <c r="IZ47" i="1"/>
  <c r="JA47" i="1"/>
  <c r="JB47" i="1"/>
  <c r="JD47" i="1"/>
  <c r="JE47" i="1"/>
  <c r="JF47" i="1"/>
  <c r="HO64" i="1"/>
  <c r="KP64" i="1" s="1"/>
  <c r="IY7" i="1"/>
  <c r="IZ7" i="1"/>
  <c r="JA7" i="1"/>
  <c r="JB7" i="1"/>
  <c r="JC7" i="1"/>
  <c r="JD7" i="1"/>
  <c r="JE7" i="1"/>
  <c r="JF7" i="1"/>
  <c r="IX7" i="1"/>
  <c r="JJ25" i="1"/>
  <c r="JK25" i="1"/>
  <c r="JM25" i="1"/>
  <c r="JO25" i="1"/>
  <c r="JL25" i="1"/>
  <c r="JN25" i="1"/>
  <c r="JP25" i="1"/>
  <c r="JQ25" i="1"/>
  <c r="JL51" i="1"/>
  <c r="JP51" i="1"/>
  <c r="JJ51" i="1"/>
  <c r="JK51" i="1"/>
  <c r="JM51" i="1"/>
  <c r="JN51" i="1"/>
  <c r="JO51" i="1"/>
  <c r="JQ51" i="1"/>
  <c r="IX56" i="1"/>
  <c r="IY56" i="1"/>
  <c r="IZ56" i="1"/>
  <c r="JA56" i="1"/>
  <c r="JB56" i="1"/>
  <c r="JC56" i="1"/>
  <c r="JD56" i="1"/>
  <c r="JE56" i="1"/>
  <c r="JF56" i="1"/>
  <c r="JK33" i="1"/>
  <c r="JM33" i="1"/>
  <c r="JJ33" i="1"/>
  <c r="JL33" i="1"/>
  <c r="JN33" i="1"/>
  <c r="JO33" i="1"/>
  <c r="JP33" i="1"/>
  <c r="JQ33" i="1"/>
  <c r="JA8" i="1"/>
  <c r="JB8" i="1"/>
  <c r="JC8" i="1"/>
  <c r="JD8" i="1"/>
  <c r="JE8" i="1"/>
  <c r="JF8" i="1"/>
  <c r="IX8" i="1"/>
  <c r="IY8" i="1"/>
  <c r="IZ8" i="1"/>
  <c r="JP31" i="1"/>
  <c r="JQ31" i="1"/>
  <c r="JJ31" i="1"/>
  <c r="JK31" i="1"/>
  <c r="JL31" i="1"/>
  <c r="JM31" i="1"/>
  <c r="JN31" i="1"/>
  <c r="JO31" i="1"/>
  <c r="KA20" i="1"/>
  <c r="KB20" i="1"/>
  <c r="JV20" i="1"/>
  <c r="JW20" i="1"/>
  <c r="JX20" i="1"/>
  <c r="JU20" i="1"/>
  <c r="JY20" i="1"/>
  <c r="JZ20" i="1"/>
  <c r="JN44" i="1"/>
  <c r="JJ44" i="1"/>
  <c r="JK44" i="1"/>
  <c r="JL44" i="1"/>
  <c r="JM44" i="1"/>
  <c r="JO44" i="1"/>
  <c r="JP44" i="1"/>
  <c r="JQ44" i="1"/>
  <c r="JX55" i="1"/>
  <c r="JY55" i="1"/>
  <c r="JZ55" i="1"/>
  <c r="KA55" i="1"/>
  <c r="KB55" i="1"/>
  <c r="JU55" i="1"/>
  <c r="JV55" i="1"/>
  <c r="JW55" i="1"/>
  <c r="JU8" i="1"/>
  <c r="JV8" i="1"/>
  <c r="JW8" i="1"/>
  <c r="JX8" i="1"/>
  <c r="JY8" i="1"/>
  <c r="JZ8" i="1"/>
  <c r="KB8" i="1"/>
  <c r="KA8" i="1"/>
  <c r="JY19" i="1"/>
  <c r="JZ19" i="1"/>
  <c r="KA19" i="1"/>
  <c r="KB19" i="1"/>
  <c r="JU19" i="1"/>
  <c r="JV19" i="1"/>
  <c r="JW19" i="1"/>
  <c r="JX19" i="1"/>
  <c r="JY49" i="1"/>
  <c r="JU49" i="1"/>
  <c r="JV49" i="1"/>
  <c r="JW49" i="1"/>
  <c r="JX49" i="1"/>
  <c r="JZ49" i="1"/>
  <c r="KA49" i="1"/>
  <c r="KB49" i="1"/>
  <c r="JU53" i="1"/>
  <c r="JX53" i="1"/>
  <c r="JZ53" i="1"/>
  <c r="JV53" i="1"/>
  <c r="JW53" i="1"/>
  <c r="JY53" i="1"/>
  <c r="KA53" i="1"/>
  <c r="KB53" i="1"/>
  <c r="JK37" i="1"/>
  <c r="JL37" i="1"/>
  <c r="JM37" i="1"/>
  <c r="JN37" i="1"/>
  <c r="JO37" i="1"/>
  <c r="JP37" i="1"/>
  <c r="JQ37" i="1"/>
  <c r="JJ37" i="1"/>
  <c r="JO34" i="1"/>
  <c r="JJ34" i="1"/>
  <c r="JK34" i="1"/>
  <c r="JL34" i="1"/>
  <c r="JM34" i="1"/>
  <c r="JN34" i="1"/>
  <c r="JP34" i="1"/>
  <c r="JQ34" i="1"/>
  <c r="JV33" i="1"/>
  <c r="JW33" i="1"/>
  <c r="JX33" i="1"/>
  <c r="KB33" i="1"/>
  <c r="JU33" i="1"/>
  <c r="JY33" i="1"/>
  <c r="JZ33" i="1"/>
  <c r="KA33" i="1"/>
  <c r="IX20" i="1"/>
  <c r="IY20" i="1"/>
  <c r="IZ20" i="1"/>
  <c r="JB20" i="1"/>
  <c r="JD20" i="1"/>
  <c r="JE20" i="1"/>
  <c r="JF20" i="1"/>
  <c r="JA20" i="1"/>
  <c r="JC20" i="1"/>
  <c r="JK57" i="1"/>
  <c r="JL57" i="1"/>
  <c r="JM57" i="1"/>
  <c r="JN57" i="1"/>
  <c r="JO57" i="1"/>
  <c r="JP57" i="1"/>
  <c r="JQ57" i="1"/>
  <c r="JJ57" i="1"/>
  <c r="JJ56" i="1"/>
  <c r="JK56" i="1"/>
  <c r="JL56" i="1"/>
  <c r="JM56" i="1"/>
  <c r="JN56" i="1"/>
  <c r="JO56" i="1"/>
  <c r="JP56" i="1"/>
  <c r="JQ56" i="1"/>
  <c r="JU60" i="1"/>
  <c r="JV60" i="1"/>
  <c r="JW60" i="1"/>
  <c r="JX60" i="1"/>
  <c r="JY60" i="1"/>
  <c r="JZ60" i="1"/>
  <c r="KA60" i="1"/>
  <c r="KB60" i="1"/>
  <c r="JU17" i="1"/>
  <c r="JV17" i="1"/>
  <c r="JW17" i="1"/>
  <c r="JX17" i="1"/>
  <c r="JY17" i="1"/>
  <c r="JZ17" i="1"/>
  <c r="KA17" i="1"/>
  <c r="KB17" i="1"/>
  <c r="JJ10" i="1"/>
  <c r="JK10" i="1"/>
  <c r="JL10" i="1"/>
  <c r="JM10" i="1"/>
  <c r="JO10" i="1"/>
  <c r="JP10" i="1"/>
  <c r="JQ10" i="1"/>
  <c r="JN10" i="1"/>
  <c r="IX36" i="1"/>
  <c r="IY36" i="1"/>
  <c r="IZ36" i="1"/>
  <c r="JA36" i="1"/>
  <c r="JB36" i="1"/>
  <c r="JC36" i="1"/>
  <c r="JD36" i="1"/>
  <c r="JE36" i="1"/>
  <c r="JF36" i="1"/>
  <c r="IY51" i="1"/>
  <c r="JB51" i="1"/>
  <c r="JD51" i="1"/>
  <c r="JF51" i="1"/>
  <c r="IX51" i="1"/>
  <c r="IZ51" i="1"/>
  <c r="JA51" i="1"/>
  <c r="JC51" i="1"/>
  <c r="JE51" i="1"/>
  <c r="JJ9" i="1"/>
  <c r="JK9" i="1"/>
  <c r="JM9" i="1"/>
  <c r="JN9" i="1"/>
  <c r="JO9" i="1"/>
  <c r="JP9" i="1"/>
  <c r="JQ9" i="1"/>
  <c r="JL9" i="1"/>
  <c r="IS19" i="1"/>
  <c r="JZ56" i="1"/>
  <c r="KA56" i="1"/>
  <c r="KB56" i="1"/>
  <c r="JU56" i="1"/>
  <c r="JV56" i="1"/>
  <c r="JW56" i="1"/>
  <c r="JX56" i="1"/>
  <c r="JY56" i="1"/>
  <c r="QA18" i="1"/>
  <c r="PZ16" i="1"/>
  <c r="IF112" i="1"/>
  <c r="IF117" i="1" s="1"/>
  <c r="IG118" i="1"/>
  <c r="IX21" i="1"/>
  <c r="IY21" i="1"/>
  <c r="IZ21" i="1"/>
  <c r="JA21" i="1"/>
  <c r="JB21" i="1"/>
  <c r="JD21" i="1"/>
  <c r="JF21" i="1"/>
  <c r="JE21" i="1"/>
  <c r="JC21" i="1"/>
  <c r="JU58" i="1"/>
  <c r="JV58" i="1"/>
  <c r="JW58" i="1"/>
  <c r="JX58" i="1"/>
  <c r="JY58" i="1"/>
  <c r="JZ58" i="1"/>
  <c r="KA58" i="1"/>
  <c r="KB58" i="1"/>
  <c r="JJ11" i="1"/>
  <c r="JK11" i="1"/>
  <c r="JL11" i="1"/>
  <c r="JM11" i="1"/>
  <c r="JN11" i="1"/>
  <c r="JO11" i="1"/>
  <c r="JQ11" i="1"/>
  <c r="JP11" i="1"/>
  <c r="IZ40" i="1"/>
  <c r="JA40" i="1"/>
  <c r="JB40" i="1"/>
  <c r="JE40" i="1"/>
  <c r="IX40" i="1"/>
  <c r="IY40" i="1"/>
  <c r="JC40" i="1"/>
  <c r="JD40" i="1"/>
  <c r="JF40" i="1"/>
  <c r="IX57" i="1"/>
  <c r="IY57" i="1"/>
  <c r="IZ57" i="1"/>
  <c r="JA57" i="1"/>
  <c r="JB57" i="1"/>
  <c r="JC57" i="1"/>
  <c r="JD57" i="1"/>
  <c r="JE57" i="1"/>
  <c r="JF57" i="1"/>
  <c r="JU25" i="1"/>
  <c r="JV25" i="1"/>
  <c r="JW25" i="1"/>
  <c r="JX25" i="1"/>
  <c r="JZ25" i="1"/>
  <c r="KA25" i="1"/>
  <c r="KB25" i="1"/>
  <c r="JY25" i="1"/>
  <c r="JL5" i="1"/>
  <c r="JM5" i="1"/>
  <c r="JN5" i="1"/>
  <c r="JO5" i="1"/>
  <c r="JP5" i="1"/>
  <c r="JQ5" i="1"/>
  <c r="JJ5" i="1"/>
  <c r="JK5" i="1"/>
  <c r="IF116" i="1"/>
  <c r="HX113" i="1"/>
  <c r="HX118" i="1" s="1"/>
  <c r="IY31" i="1"/>
  <c r="IZ31" i="1"/>
  <c r="JA31" i="1"/>
  <c r="JB31" i="1"/>
  <c r="JD31" i="1"/>
  <c r="JE31" i="1"/>
  <c r="JF31" i="1"/>
  <c r="IX31" i="1"/>
  <c r="JC31" i="1"/>
  <c r="JJ62" i="1"/>
  <c r="JK62" i="1"/>
  <c r="JL62" i="1"/>
  <c r="JM62" i="1"/>
  <c r="JN62" i="1"/>
  <c r="JO62" i="1"/>
  <c r="JP62" i="1"/>
  <c r="JQ62" i="1"/>
  <c r="JU38" i="1"/>
  <c r="JV38" i="1"/>
  <c r="JW38" i="1"/>
  <c r="JX38" i="1"/>
  <c r="JY38" i="1"/>
  <c r="JZ38" i="1"/>
  <c r="KA38" i="1"/>
  <c r="KB38" i="1"/>
  <c r="JU59" i="1"/>
  <c r="JV59" i="1"/>
  <c r="JW59" i="1"/>
  <c r="JX59" i="1"/>
  <c r="JY59" i="1"/>
  <c r="JZ59" i="1"/>
  <c r="KA59" i="1"/>
  <c r="KB59" i="1"/>
  <c r="IY43" i="1"/>
  <c r="JB43" i="1"/>
  <c r="JC43" i="1"/>
  <c r="JD43" i="1"/>
  <c r="IX43" i="1"/>
  <c r="IZ43" i="1"/>
  <c r="JA43" i="1"/>
  <c r="JE43" i="1"/>
  <c r="JF43" i="1"/>
  <c r="JB41" i="1"/>
  <c r="JC41" i="1"/>
  <c r="IX41" i="1"/>
  <c r="IY41" i="1"/>
  <c r="IZ41" i="1"/>
  <c r="JA41" i="1"/>
  <c r="JD41" i="1"/>
  <c r="JE41" i="1"/>
  <c r="JF41" i="1"/>
  <c r="JE26" i="1"/>
  <c r="JF26" i="1"/>
  <c r="IX26" i="1"/>
  <c r="IZ26" i="1"/>
  <c r="IY26" i="1"/>
  <c r="JA26" i="1"/>
  <c r="JB26" i="1"/>
  <c r="JC26" i="1"/>
  <c r="JD26" i="1"/>
  <c r="JU5" i="1"/>
  <c r="JV5" i="1"/>
  <c r="JW5" i="1"/>
  <c r="JX5" i="1"/>
  <c r="JY5" i="1"/>
  <c r="JZ5" i="1"/>
  <c r="KA5" i="1"/>
  <c r="KB5" i="1"/>
  <c r="JX35" i="1"/>
  <c r="JY35" i="1"/>
  <c r="JZ35" i="1"/>
  <c r="KA35" i="1"/>
  <c r="KB35" i="1"/>
  <c r="JU35" i="1"/>
  <c r="JV35" i="1"/>
  <c r="JW35" i="1"/>
  <c r="JV52" i="1"/>
  <c r="JX52" i="1"/>
  <c r="JZ52" i="1"/>
  <c r="KA52" i="1"/>
  <c r="KB52" i="1"/>
  <c r="JU52" i="1"/>
  <c r="JW52" i="1"/>
  <c r="JY52" i="1"/>
  <c r="JU24" i="1"/>
  <c r="JV24" i="1"/>
  <c r="JX24" i="1"/>
  <c r="JY24" i="1"/>
  <c r="JZ24" i="1"/>
  <c r="KB24" i="1"/>
  <c r="JW24" i="1"/>
  <c r="KA24" i="1"/>
  <c r="JB61" i="1"/>
  <c r="JC61" i="1"/>
  <c r="JD61" i="1"/>
  <c r="JE61" i="1"/>
  <c r="JF61" i="1"/>
  <c r="IX61" i="1"/>
  <c r="IY61" i="1"/>
  <c r="IZ61" i="1"/>
  <c r="JA61" i="1"/>
  <c r="IX5" i="1"/>
  <c r="IY5" i="1"/>
  <c r="IZ5" i="1"/>
  <c r="JA5" i="1"/>
  <c r="JB5" i="1"/>
  <c r="JC5" i="1"/>
  <c r="JD5" i="1"/>
  <c r="JE5" i="1"/>
  <c r="JF5" i="1"/>
  <c r="JH75" i="1"/>
  <c r="JH83" i="1"/>
  <c r="JH76" i="1"/>
  <c r="JH77" i="1"/>
  <c r="JH78" i="1"/>
  <c r="JH79" i="1"/>
  <c r="JH72" i="1"/>
  <c r="JH73" i="1"/>
  <c r="JH81" i="1"/>
  <c r="JH74" i="1"/>
  <c r="JH88" i="1"/>
  <c r="JH96" i="1"/>
  <c r="JH104" i="1"/>
  <c r="JH108" i="1"/>
  <c r="JH112" i="1"/>
  <c r="JH116" i="1"/>
  <c r="JH120" i="1"/>
  <c r="JH124" i="1"/>
  <c r="JH128" i="1"/>
  <c r="JH132" i="1"/>
  <c r="JH136" i="1"/>
  <c r="JH89" i="1"/>
  <c r="JH97" i="1"/>
  <c r="JH90" i="1"/>
  <c r="JH98" i="1"/>
  <c r="JH105" i="1"/>
  <c r="JH109" i="1"/>
  <c r="JH113" i="1"/>
  <c r="JH117" i="1"/>
  <c r="JH121" i="1"/>
  <c r="JH125" i="1"/>
  <c r="JH129" i="1"/>
  <c r="JH133" i="1"/>
  <c r="JH82" i="1"/>
  <c r="JH91" i="1"/>
  <c r="JH99" i="1"/>
  <c r="JH80" i="1"/>
  <c r="JH84" i="1"/>
  <c r="JH92" i="1"/>
  <c r="JH100" i="1"/>
  <c r="JH106" i="1"/>
  <c r="JH110" i="1"/>
  <c r="JH114" i="1"/>
  <c r="JH118" i="1"/>
  <c r="JH122" i="1"/>
  <c r="JH126" i="1"/>
  <c r="JH130" i="1"/>
  <c r="JH134" i="1"/>
  <c r="JH85" i="1"/>
  <c r="JH93" i="1"/>
  <c r="JH101" i="1"/>
  <c r="JH86" i="1"/>
  <c r="JH94" i="1"/>
  <c r="JH102" i="1"/>
  <c r="JH107" i="1"/>
  <c r="JH111" i="1"/>
  <c r="JH115" i="1"/>
  <c r="JH119" i="1"/>
  <c r="JH123" i="1"/>
  <c r="JH127" i="1"/>
  <c r="JH135" i="1"/>
  <c r="JH131" i="1"/>
  <c r="JH137" i="1"/>
  <c r="JH103" i="1"/>
  <c r="JH95" i="1"/>
  <c r="JH87" i="1"/>
  <c r="JU32" i="1"/>
  <c r="JV32" i="1"/>
  <c r="JX32" i="1"/>
  <c r="JY32" i="1"/>
  <c r="JZ32" i="1"/>
  <c r="KB32" i="1"/>
  <c r="KA32" i="1"/>
  <c r="JW32" i="1"/>
  <c r="JV29" i="1"/>
  <c r="JX29" i="1"/>
  <c r="KB29" i="1"/>
  <c r="JU29" i="1"/>
  <c r="JW29" i="1"/>
  <c r="JY29" i="1"/>
  <c r="JZ29" i="1"/>
  <c r="KA29" i="1"/>
  <c r="IZ60" i="1"/>
  <c r="JA60" i="1"/>
  <c r="JB60" i="1"/>
  <c r="JC60" i="1"/>
  <c r="JD60" i="1"/>
  <c r="JE60" i="1"/>
  <c r="JF60" i="1"/>
  <c r="IX60" i="1"/>
  <c r="IY60" i="1"/>
  <c r="JP45" i="1"/>
  <c r="JJ45" i="1"/>
  <c r="JK45" i="1"/>
  <c r="JL45" i="1"/>
  <c r="JM45" i="1"/>
  <c r="JN45" i="1"/>
  <c r="JO45" i="1"/>
  <c r="JQ45" i="1"/>
  <c r="JA24" i="1"/>
  <c r="JB24" i="1"/>
  <c r="JC24" i="1"/>
  <c r="JD24" i="1"/>
  <c r="JF24" i="1"/>
  <c r="IZ24" i="1"/>
  <c r="JE24" i="1"/>
  <c r="IX24" i="1"/>
  <c r="IY24" i="1"/>
  <c r="JU6" i="1"/>
  <c r="JV6" i="1"/>
  <c r="JW6" i="1"/>
  <c r="JX6" i="1"/>
  <c r="JY6" i="1"/>
  <c r="JZ6" i="1"/>
  <c r="KA6" i="1"/>
  <c r="KB6" i="1"/>
  <c r="IG116" i="1"/>
  <c r="HX111" i="1"/>
  <c r="HX116" i="1" s="1"/>
  <c r="IP116" i="1"/>
  <c r="HN117" i="1"/>
  <c r="HX155" i="1"/>
  <c r="HM117" i="1"/>
  <c r="AR106" i="1"/>
  <c r="AR108" i="1" s="1"/>
  <c r="IQ64" i="1"/>
  <c r="HU118" i="1"/>
  <c r="HZ118" i="1"/>
  <c r="HV116" i="1"/>
  <c r="IK118" i="1"/>
  <c r="IK121" i="1" s="1"/>
  <c r="HT113" i="1"/>
  <c r="HT118" i="1" s="1"/>
  <c r="PP38" i="1"/>
  <c r="HW65" i="1"/>
  <c r="PX38" i="1"/>
  <c r="HR116" i="1"/>
  <c r="IN111" i="1"/>
  <c r="IN116" i="1" s="1"/>
  <c r="Z105" i="1"/>
  <c r="Z107" i="1" s="1"/>
  <c r="IL118" i="1"/>
  <c r="ID117" i="1"/>
  <c r="K106" i="1"/>
  <c r="K108" i="1" s="1"/>
  <c r="HL155" i="1"/>
  <c r="HL111" i="1"/>
  <c r="HL116" i="1" s="1"/>
  <c r="HL156" i="1"/>
  <c r="HL157" i="1" s="1"/>
  <c r="HL158" i="1" s="1"/>
  <c r="HL159" i="1" s="1"/>
  <c r="HL160" i="1" s="1"/>
  <c r="HL113" i="1"/>
  <c r="HL118" i="1" s="1"/>
  <c r="HH5" i="1"/>
  <c r="HD5" i="1" s="1"/>
  <c r="HL112" i="1"/>
  <c r="HL117" i="1" s="1"/>
  <c r="PV38" i="1"/>
  <c r="HX117" i="1"/>
  <c r="HX121" i="1" s="1"/>
  <c r="AR105" i="1"/>
  <c r="AR107" i="1" s="1"/>
  <c r="HX156" i="1"/>
  <c r="HX157" i="1" s="1"/>
  <c r="HX158" i="1" s="1"/>
  <c r="HX159" i="1" s="1"/>
  <c r="HX160" i="1" s="1"/>
  <c r="HT112" i="1"/>
  <c r="HT117" i="1" s="1"/>
  <c r="IN117" i="1"/>
  <c r="PW38" i="1"/>
  <c r="K105" i="1"/>
  <c r="K107" i="1" s="1"/>
  <c r="HQ121" i="1"/>
  <c r="HM121" i="1"/>
  <c r="HT116" i="1"/>
  <c r="QA20" i="1"/>
  <c r="PZ26" i="1"/>
  <c r="QA32" i="1"/>
  <c r="PZ46" i="1"/>
  <c r="PZ49" i="1"/>
  <c r="PZ61" i="1"/>
  <c r="PZ120" i="1" s="1"/>
  <c r="PZ23" i="1"/>
  <c r="QA26" i="1"/>
  <c r="QA46" i="1"/>
  <c r="QA49" i="1"/>
  <c r="QA61" i="1"/>
  <c r="PZ66" i="1"/>
  <c r="QA23" i="1"/>
  <c r="PZ33" i="1"/>
  <c r="PZ35" i="1"/>
  <c r="QA66" i="1"/>
  <c r="PZ21" i="1"/>
  <c r="PZ99" i="1" s="1"/>
  <c r="PZ24" i="1"/>
  <c r="QA33" i="1"/>
  <c r="QA35" i="1"/>
  <c r="PZ43" i="1"/>
  <c r="QA24" i="1"/>
  <c r="PZ30" i="1"/>
  <c r="PZ40" i="1"/>
  <c r="QA43" i="1"/>
  <c r="QA30" i="1"/>
  <c r="PZ36" i="1"/>
  <c r="PZ38" i="1"/>
  <c r="QA40" i="1"/>
  <c r="PZ44" i="1"/>
  <c r="PZ47" i="1"/>
  <c r="PZ50" i="1"/>
  <c r="PZ52" i="1"/>
  <c r="PZ32" i="1"/>
  <c r="PZ27" i="1"/>
  <c r="PZ73" i="1" s="1"/>
  <c r="QA36" i="1"/>
  <c r="QA38" i="1"/>
  <c r="QA44" i="1"/>
  <c r="QA47" i="1"/>
  <c r="QA50" i="1"/>
  <c r="QA52" i="1"/>
  <c r="PZ70" i="1"/>
  <c r="QA54" i="1"/>
  <c r="QA27" i="1"/>
  <c r="PZ34" i="1"/>
  <c r="PZ55" i="1"/>
  <c r="PZ59" i="1"/>
  <c r="PZ67" i="1"/>
  <c r="QA70" i="1"/>
  <c r="PZ31" i="1"/>
  <c r="QA34" i="1"/>
  <c r="PZ53" i="1"/>
  <c r="QA55" i="1"/>
  <c r="QA59" i="1"/>
  <c r="PZ64" i="1"/>
  <c r="QA67" i="1"/>
  <c r="QA31" i="1"/>
  <c r="PZ37" i="1"/>
  <c r="QA53" i="1"/>
  <c r="PZ56" i="1"/>
  <c r="PZ62" i="1"/>
  <c r="QA64" i="1"/>
  <c r="QA39" i="1"/>
  <c r="QA37" i="1"/>
  <c r="QA56" i="1"/>
  <c r="PZ57" i="1"/>
  <c r="QA62" i="1"/>
  <c r="PZ25" i="1"/>
  <c r="PZ41" i="1"/>
  <c r="QA57" i="1"/>
  <c r="PZ60" i="1"/>
  <c r="PZ68" i="1"/>
  <c r="QA42" i="1"/>
  <c r="PZ28" i="1"/>
  <c r="PZ29" i="1"/>
  <c r="QA41" i="1"/>
  <c r="PZ45" i="1"/>
  <c r="PZ48" i="1"/>
  <c r="PZ58" i="1"/>
  <c r="QA60" i="1"/>
  <c r="QA68" i="1"/>
  <c r="PZ69" i="1"/>
  <c r="QA28" i="1"/>
  <c r="QA29" i="1"/>
  <c r="QA45" i="1"/>
  <c r="QA48" i="1"/>
  <c r="PZ51" i="1"/>
  <c r="QA58" i="1"/>
  <c r="PZ65" i="1"/>
  <c r="QA69" i="1"/>
  <c r="PZ39" i="1"/>
  <c r="PZ42" i="1"/>
  <c r="QA51" i="1"/>
  <c r="PZ54" i="1"/>
  <c r="QA65" i="1"/>
  <c r="AX106" i="1"/>
  <c r="AX108" i="1" s="1"/>
  <c r="HU116" i="1"/>
  <c r="HY121" i="1"/>
  <c r="HV118" i="1"/>
  <c r="IK117" i="1"/>
  <c r="IO121" i="1"/>
  <c r="IN155" i="1"/>
  <c r="IN156" i="1" s="1"/>
  <c r="IN157" i="1" s="1"/>
  <c r="IN158" i="1" s="1"/>
  <c r="IN159" i="1" s="1"/>
  <c r="IN160" i="1" s="1"/>
  <c r="IN113" i="1"/>
  <c r="IN118" i="1" s="1"/>
  <c r="U105" i="1"/>
  <c r="U107" i="1" s="1"/>
  <c r="HT155" i="1"/>
  <c r="HT156" i="1" s="1"/>
  <c r="HT157" i="1" s="1"/>
  <c r="HT158" i="1" s="1"/>
  <c r="HT159" i="1" s="1"/>
  <c r="HT160" i="1" s="1"/>
  <c r="U106" i="1"/>
  <c r="U108" i="1" s="1"/>
  <c r="IF155" i="1"/>
  <c r="IF156" i="1" s="1"/>
  <c r="IF157" i="1" s="1"/>
  <c r="IF158" i="1" s="1"/>
  <c r="IF159" i="1" s="1"/>
  <c r="IF160" i="1" s="1"/>
  <c r="PO5" i="1"/>
  <c r="PP5" i="1"/>
  <c r="PO12" i="1"/>
  <c r="PP12" i="1"/>
  <c r="QC22" i="1"/>
  <c r="QD22" i="1"/>
  <c r="QG22" i="1"/>
  <c r="QH22" i="1"/>
  <c r="QI22" i="1"/>
  <c r="QB22" i="1"/>
  <c r="QE22" i="1"/>
  <c r="QF22" i="1"/>
  <c r="QD5" i="1"/>
  <c r="QE5" i="1"/>
  <c r="QF5" i="1"/>
  <c r="QG5" i="1"/>
  <c r="QH5" i="1"/>
  <c r="QI5" i="1"/>
  <c r="QB5" i="1"/>
  <c r="QC5" i="1"/>
  <c r="QL28" i="1"/>
  <c r="QK28" i="1"/>
  <c r="PO9" i="1"/>
  <c r="PP9" i="1"/>
  <c r="QH19" i="1"/>
  <c r="QI19" i="1"/>
  <c r="QB19" i="1"/>
  <c r="QC19" i="1"/>
  <c r="QE19" i="1"/>
  <c r="QF19" i="1"/>
  <c r="QG19" i="1"/>
  <c r="QD19" i="1"/>
  <c r="QE14" i="1"/>
  <c r="QH14" i="1"/>
  <c r="QI14" i="1"/>
  <c r="QB14" i="1"/>
  <c r="QC14" i="1"/>
  <c r="QD14" i="1"/>
  <c r="QG14" i="1"/>
  <c r="QF14" i="1"/>
  <c r="PP22" i="1"/>
  <c r="PO22" i="1"/>
  <c r="QK40" i="1"/>
  <c r="QL40" i="1"/>
  <c r="PO31" i="1"/>
  <c r="PP31" i="1"/>
  <c r="PO39" i="1"/>
  <c r="PP39" i="1"/>
  <c r="QK46" i="1"/>
  <c r="QL46" i="1"/>
  <c r="QL51" i="1"/>
  <c r="QK51" i="1"/>
  <c r="PO56" i="1"/>
  <c r="PP56" i="1"/>
  <c r="QK69" i="1"/>
  <c r="QL69" i="1"/>
  <c r="PO36" i="1"/>
  <c r="PP36" i="1"/>
  <c r="PP13" i="1"/>
  <c r="PO13" i="1"/>
  <c r="QK17" i="1"/>
  <c r="QL17" i="1"/>
  <c r="QK19" i="1"/>
  <c r="QL19" i="1"/>
  <c r="PO24" i="1"/>
  <c r="PP24" i="1"/>
  <c r="QC9" i="1"/>
  <c r="QF9" i="1"/>
  <c r="QH9" i="1"/>
  <c r="QB9" i="1"/>
  <c r="QD9" i="1"/>
  <c r="QE9" i="1"/>
  <c r="QG9" i="1"/>
  <c r="QI9" i="1"/>
  <c r="QL20" i="1"/>
  <c r="QK20" i="1"/>
  <c r="QK26" i="1"/>
  <c r="QL26" i="1"/>
  <c r="PS17" i="1"/>
  <c r="PW17" i="1"/>
  <c r="PQ17" i="1"/>
  <c r="PR17" i="1"/>
  <c r="PU17" i="1"/>
  <c r="PV17" i="1"/>
  <c r="PX17" i="1"/>
  <c r="PT17" i="1"/>
  <c r="HP64" i="1"/>
  <c r="IS64" i="1" s="1"/>
  <c r="P106" i="1"/>
  <c r="P108" i="1" s="1"/>
  <c r="P105" i="1"/>
  <c r="P107" i="1" s="1"/>
  <c r="PO52" i="1"/>
  <c r="PP52" i="1"/>
  <c r="QT62" i="1"/>
  <c r="QM62" i="1"/>
  <c r="QN62" i="1"/>
  <c r="QO62" i="1"/>
  <c r="QP62" i="1"/>
  <c r="QQ62" i="1"/>
  <c r="QR62" i="1"/>
  <c r="QS62" i="1"/>
  <c r="II113" i="1"/>
  <c r="II118" i="1" s="1"/>
  <c r="II111" i="1"/>
  <c r="II116" i="1" s="1"/>
  <c r="II112" i="1"/>
  <c r="II117" i="1" s="1"/>
  <c r="II155" i="1"/>
  <c r="II156" i="1" s="1"/>
  <c r="II157" i="1" s="1"/>
  <c r="II158" i="1" s="1"/>
  <c r="II159" i="1" s="1"/>
  <c r="II160" i="1" s="1"/>
  <c r="QL9" i="1"/>
  <c r="QK9" i="1"/>
  <c r="QC20" i="1"/>
  <c r="QD20" i="1"/>
  <c r="QE20" i="1"/>
  <c r="QF20" i="1"/>
  <c r="QG20" i="1"/>
  <c r="QI20" i="1"/>
  <c r="QB20" i="1"/>
  <c r="QH20" i="1"/>
  <c r="PO6" i="1"/>
  <c r="PP6" i="1"/>
  <c r="QB17" i="1"/>
  <c r="QC17" i="1"/>
  <c r="QF17" i="1"/>
  <c r="QG17" i="1"/>
  <c r="QH17" i="1"/>
  <c r="QI17" i="1"/>
  <c r="QD17" i="1"/>
  <c r="QE17" i="1"/>
  <c r="PO25" i="1"/>
  <c r="PP25" i="1"/>
  <c r="PP30" i="1"/>
  <c r="PO30" i="1"/>
  <c r="PR20" i="1"/>
  <c r="PS20" i="1"/>
  <c r="PU20" i="1"/>
  <c r="PV20" i="1"/>
  <c r="PW20" i="1"/>
  <c r="PX20" i="1"/>
  <c r="PQ20" i="1"/>
  <c r="PT20" i="1"/>
  <c r="QL39" i="1"/>
  <c r="QK39" i="1"/>
  <c r="QK44" i="1"/>
  <c r="QL44" i="1"/>
  <c r="QK56" i="1"/>
  <c r="QL56" i="1"/>
  <c r="IJ64" i="1"/>
  <c r="AN105" i="1"/>
  <c r="AN107" i="1" s="1"/>
  <c r="AN106" i="1"/>
  <c r="AN108" i="1" s="1"/>
  <c r="PO70" i="1"/>
  <c r="PP70" i="1"/>
  <c r="PO7" i="1"/>
  <c r="PP7" i="1"/>
  <c r="QK8" i="1"/>
  <c r="QL8" i="1"/>
  <c r="IQ111" i="1"/>
  <c r="IQ116" i="1" s="1"/>
  <c r="IQ112" i="1"/>
  <c r="IQ117" i="1" s="1"/>
  <c r="IQ113" i="1"/>
  <c r="IQ118" i="1" s="1"/>
  <c r="IQ155" i="1"/>
  <c r="IQ156" i="1" s="1"/>
  <c r="IQ157" i="1" s="1"/>
  <c r="IQ158" i="1" s="1"/>
  <c r="IQ159" i="1" s="1"/>
  <c r="IQ160" i="1" s="1"/>
  <c r="IA111" i="1"/>
  <c r="IA116" i="1" s="1"/>
  <c r="IA112" i="1"/>
  <c r="IA117" i="1" s="1"/>
  <c r="IA113" i="1"/>
  <c r="IA118" i="1" s="1"/>
  <c r="IA155" i="1"/>
  <c r="IA156" i="1" s="1"/>
  <c r="IA157" i="1" s="1"/>
  <c r="IA158" i="1" s="1"/>
  <c r="IA159" i="1" s="1"/>
  <c r="IA160" i="1" s="1"/>
  <c r="QK6" i="1"/>
  <c r="QL6" i="1"/>
  <c r="QL10" i="1"/>
  <c r="QK10" i="1"/>
  <c r="QK14" i="1"/>
  <c r="QL14" i="1"/>
  <c r="QK18" i="1"/>
  <c r="QL18" i="1"/>
  <c r="QN15" i="1"/>
  <c r="QP15" i="1"/>
  <c r="QS15" i="1"/>
  <c r="QT15" i="1"/>
  <c r="QQ15" i="1"/>
  <c r="QR15" i="1"/>
  <c r="QM15" i="1"/>
  <c r="QO15" i="1"/>
  <c r="PO28" i="1"/>
  <c r="PP28" i="1"/>
  <c r="QL30" i="1"/>
  <c r="QK30" i="1"/>
  <c r="PO50" i="1"/>
  <c r="PP50" i="1"/>
  <c r="QK45" i="1"/>
  <c r="QL45" i="1"/>
  <c r="QK68" i="1"/>
  <c r="QL68" i="1"/>
  <c r="QM70" i="1"/>
  <c r="QO70" i="1"/>
  <c r="QP70" i="1"/>
  <c r="QQ70" i="1"/>
  <c r="QS70" i="1"/>
  <c r="QN70" i="1"/>
  <c r="QR70" i="1"/>
  <c r="QT70" i="1"/>
  <c r="PO18" i="1"/>
  <c r="PP18" i="1"/>
  <c r="PO19" i="1"/>
  <c r="PP19" i="1"/>
  <c r="QD16" i="1"/>
  <c r="QH16" i="1"/>
  <c r="QI16" i="1"/>
  <c r="QB16" i="1"/>
  <c r="QC16" i="1"/>
  <c r="QE16" i="1"/>
  <c r="QF16" i="1"/>
  <c r="QG16" i="1"/>
  <c r="QO22" i="1"/>
  <c r="QQ22" i="1"/>
  <c r="QR22" i="1"/>
  <c r="QT22" i="1"/>
  <c r="QM22" i="1"/>
  <c r="QN22" i="1"/>
  <c r="QP22" i="1"/>
  <c r="QS22" i="1"/>
  <c r="QQ27" i="1"/>
  <c r="QS27" i="1"/>
  <c r="QT27" i="1"/>
  <c r="QM27" i="1"/>
  <c r="QP27" i="1"/>
  <c r="QN27" i="1"/>
  <c r="QO27" i="1"/>
  <c r="QR27" i="1"/>
  <c r="QK50" i="1"/>
  <c r="QL50" i="1"/>
  <c r="PO44" i="1"/>
  <c r="PP44" i="1"/>
  <c r="QK59" i="1"/>
  <c r="QL59" i="1"/>
  <c r="QK66" i="1"/>
  <c r="QL66" i="1"/>
  <c r="QK25" i="1"/>
  <c r="QL25" i="1"/>
  <c r="PO26" i="1"/>
  <c r="PP26" i="1"/>
  <c r="QK36" i="1"/>
  <c r="QL36" i="1"/>
  <c r="QK48" i="1"/>
  <c r="QL48" i="1"/>
  <c r="PV53" i="1"/>
  <c r="PW53" i="1"/>
  <c r="PX53" i="1"/>
  <c r="PQ53" i="1"/>
  <c r="PR53" i="1"/>
  <c r="PS53" i="1"/>
  <c r="PT53" i="1"/>
  <c r="PU53" i="1"/>
  <c r="QM67" i="1"/>
  <c r="QN67" i="1"/>
  <c r="QO67" i="1"/>
  <c r="QP67" i="1"/>
  <c r="QQ67" i="1"/>
  <c r="QR67" i="1"/>
  <c r="QS67" i="1"/>
  <c r="QT67" i="1"/>
  <c r="HW111" i="1"/>
  <c r="HW116" i="1" s="1"/>
  <c r="HW112" i="1"/>
  <c r="HW117" i="1" s="1"/>
  <c r="HW113" i="1"/>
  <c r="HW118" i="1" s="1"/>
  <c r="QK5" i="1"/>
  <c r="QL5" i="1"/>
  <c r="PR10" i="1"/>
  <c r="PT10" i="1"/>
  <c r="PW10" i="1"/>
  <c r="PV10" i="1"/>
  <c r="PX10" i="1"/>
  <c r="PQ10" i="1"/>
  <c r="PS10" i="1"/>
  <c r="PU10" i="1"/>
  <c r="QK21" i="1"/>
  <c r="QL21" i="1"/>
  <c r="QH12" i="1"/>
  <c r="QI12" i="1"/>
  <c r="QB12" i="1"/>
  <c r="QD12" i="1"/>
  <c r="QG12" i="1"/>
  <c r="QC12" i="1"/>
  <c r="QE12" i="1"/>
  <c r="QF12" i="1"/>
  <c r="QK42" i="1"/>
  <c r="QL42" i="1"/>
  <c r="QK32" i="1"/>
  <c r="QL32" i="1"/>
  <c r="PO35" i="1"/>
  <c r="PP35" i="1"/>
  <c r="PO55" i="1"/>
  <c r="PP55" i="1"/>
  <c r="PO58" i="1"/>
  <c r="PP58" i="1"/>
  <c r="PO67" i="1"/>
  <c r="PP67" i="1"/>
  <c r="PO69" i="1"/>
  <c r="PP69" i="1"/>
  <c r="PO16" i="1"/>
  <c r="PP16" i="1"/>
  <c r="QD10" i="1"/>
  <c r="QE10" i="1"/>
  <c r="QF10" i="1"/>
  <c r="QI10" i="1"/>
  <c r="QB10" i="1"/>
  <c r="QG10" i="1"/>
  <c r="QC10" i="1"/>
  <c r="QH10" i="1"/>
  <c r="QL35" i="1"/>
  <c r="QK35" i="1"/>
  <c r="QM38" i="1"/>
  <c r="QO38" i="1"/>
  <c r="QQ38" i="1"/>
  <c r="QR38" i="1"/>
  <c r="QS38" i="1"/>
  <c r="QT38" i="1"/>
  <c r="QN38" i="1"/>
  <c r="QP38" i="1"/>
  <c r="QK49" i="1"/>
  <c r="QL49" i="1"/>
  <c r="PO51" i="1"/>
  <c r="PP51" i="1"/>
  <c r="QM54" i="1"/>
  <c r="QN54" i="1"/>
  <c r="QO54" i="1"/>
  <c r="QP54" i="1"/>
  <c r="QQ54" i="1"/>
  <c r="QR54" i="1"/>
  <c r="QS54" i="1"/>
  <c r="QT54" i="1"/>
  <c r="PO59" i="1"/>
  <c r="PP59" i="1"/>
  <c r="QB15" i="1"/>
  <c r="QF15" i="1"/>
  <c r="QG15" i="1"/>
  <c r="QC15" i="1"/>
  <c r="QD15" i="1"/>
  <c r="QE15" i="1"/>
  <c r="QH15" i="1"/>
  <c r="QI15" i="1"/>
  <c r="QD8" i="1"/>
  <c r="QE8" i="1"/>
  <c r="QF8" i="1"/>
  <c r="QI8" i="1"/>
  <c r="QG8" i="1"/>
  <c r="QH8" i="1"/>
  <c r="QB8" i="1"/>
  <c r="QC8" i="1"/>
  <c r="QK34" i="1"/>
  <c r="QL34" i="1"/>
  <c r="QK52" i="1"/>
  <c r="QL52" i="1"/>
  <c r="PO40" i="1"/>
  <c r="PP40" i="1"/>
  <c r="PO45" i="1"/>
  <c r="PP45" i="1"/>
  <c r="HH65" i="1"/>
  <c r="HD65" i="1" s="1"/>
  <c r="QK57" i="1"/>
  <c r="QL57" i="1"/>
  <c r="PQ68" i="1"/>
  <c r="PR68" i="1"/>
  <c r="PS68" i="1"/>
  <c r="PT68" i="1"/>
  <c r="PU68" i="1"/>
  <c r="PV68" i="1"/>
  <c r="PW68" i="1"/>
  <c r="PX68" i="1"/>
  <c r="PO23" i="1"/>
  <c r="PP23" i="1"/>
  <c r="PP34" i="1"/>
  <c r="PO34" i="1"/>
  <c r="QK43" i="1"/>
  <c r="QL43" i="1"/>
  <c r="QK61" i="1"/>
  <c r="QL61" i="1"/>
  <c r="QK58" i="1"/>
  <c r="QL58" i="1"/>
  <c r="QM33" i="1"/>
  <c r="QN33" i="1"/>
  <c r="QP33" i="1"/>
  <c r="QS33" i="1"/>
  <c r="QO33" i="1"/>
  <c r="QQ33" i="1"/>
  <c r="QR33" i="1"/>
  <c r="QT33" i="1"/>
  <c r="PR29" i="1"/>
  <c r="PS29" i="1"/>
  <c r="PU29" i="1"/>
  <c r="PW29" i="1"/>
  <c r="PX29" i="1"/>
  <c r="PQ29" i="1"/>
  <c r="PT29" i="1"/>
  <c r="PV29" i="1"/>
  <c r="PO43" i="1"/>
  <c r="PP43" i="1"/>
  <c r="PP47" i="1"/>
  <c r="PO47" i="1"/>
  <c r="QK41" i="1"/>
  <c r="QL41" i="1"/>
  <c r="PO48" i="1"/>
  <c r="PP48" i="1"/>
  <c r="PO60" i="1"/>
  <c r="PP60" i="1"/>
  <c r="PO62" i="1"/>
  <c r="PP62" i="1"/>
  <c r="QL64" i="1"/>
  <c r="QK64" i="1"/>
  <c r="QK16" i="1"/>
  <c r="QL16" i="1"/>
  <c r="QD11" i="1"/>
  <c r="QG11" i="1"/>
  <c r="QB11" i="1"/>
  <c r="QC11" i="1"/>
  <c r="QE11" i="1"/>
  <c r="QF11" i="1"/>
  <c r="QI11" i="1"/>
  <c r="QH11" i="1"/>
  <c r="QD7" i="1"/>
  <c r="QE7" i="1"/>
  <c r="QF7" i="1"/>
  <c r="QB7" i="1"/>
  <c r="QC7" i="1"/>
  <c r="QG7" i="1"/>
  <c r="QH7" i="1"/>
  <c r="QI7" i="1"/>
  <c r="PO33" i="1"/>
  <c r="PP33" i="1"/>
  <c r="QK37" i="1"/>
  <c r="QL37" i="1"/>
  <c r="PO37" i="1"/>
  <c r="PP37" i="1"/>
  <c r="PO41" i="1"/>
  <c r="PP41" i="1"/>
  <c r="QM55" i="1"/>
  <c r="QN55" i="1"/>
  <c r="QO55" i="1"/>
  <c r="QP55" i="1"/>
  <c r="QQ55" i="1"/>
  <c r="QR55" i="1"/>
  <c r="QS55" i="1"/>
  <c r="QT55" i="1"/>
  <c r="QK65" i="1"/>
  <c r="QL65" i="1"/>
  <c r="PO57" i="1"/>
  <c r="PP57" i="1"/>
  <c r="PQ54" i="1"/>
  <c r="PR54" i="1"/>
  <c r="PS54" i="1"/>
  <c r="PT54" i="1"/>
  <c r="PU54" i="1"/>
  <c r="PV54" i="1"/>
  <c r="PW54" i="1"/>
  <c r="PX54" i="1"/>
  <c r="QK60" i="1"/>
  <c r="QL60" i="1"/>
  <c r="HO111" i="1"/>
  <c r="HO116" i="1" s="1"/>
  <c r="HO112" i="1"/>
  <c r="HO117" i="1" s="1"/>
  <c r="HO113" i="1"/>
  <c r="HO118" i="1" s="1"/>
  <c r="QK7" i="1"/>
  <c r="QL7" i="1"/>
  <c r="QK24" i="1"/>
  <c r="QL24" i="1"/>
  <c r="PO15" i="1"/>
  <c r="PP15" i="1"/>
  <c r="PP11" i="1"/>
  <c r="PO11" i="1"/>
  <c r="QC13" i="1"/>
  <c r="QD13" i="1"/>
  <c r="QF13" i="1"/>
  <c r="QG13" i="1"/>
  <c r="QH13" i="1"/>
  <c r="QB13" i="1"/>
  <c r="QE13" i="1"/>
  <c r="QI13" i="1"/>
  <c r="QK29" i="1"/>
  <c r="QL29" i="1"/>
  <c r="PO14" i="1"/>
  <c r="PP14" i="1"/>
  <c r="PX21" i="1"/>
  <c r="PW21" i="1"/>
  <c r="PQ21" i="1"/>
  <c r="PR21" i="1"/>
  <c r="PT21" i="1"/>
  <c r="PS21" i="1"/>
  <c r="PU21" i="1"/>
  <c r="PV21" i="1"/>
  <c r="PP32" i="1"/>
  <c r="PO32" i="1"/>
  <c r="QK31" i="1"/>
  <c r="QL31" i="1"/>
  <c r="PO49" i="1"/>
  <c r="PP49" i="1"/>
  <c r="PV42" i="1"/>
  <c r="PW42" i="1"/>
  <c r="PX42" i="1"/>
  <c r="PQ42" i="1"/>
  <c r="PR42" i="1"/>
  <c r="PS42" i="1"/>
  <c r="PT42" i="1"/>
  <c r="PU42" i="1"/>
  <c r="QL47" i="1"/>
  <c r="QK47" i="1"/>
  <c r="PQ61" i="1"/>
  <c r="PR61" i="1"/>
  <c r="PS61" i="1"/>
  <c r="PT61" i="1"/>
  <c r="PU61" i="1"/>
  <c r="PV61" i="1"/>
  <c r="PW61" i="1"/>
  <c r="PX61" i="1"/>
  <c r="QK13" i="1"/>
  <c r="QL13" i="1"/>
  <c r="PO8" i="1"/>
  <c r="PP8" i="1"/>
  <c r="QK12" i="1"/>
  <c r="QL12" i="1"/>
  <c r="QK11" i="1"/>
  <c r="QL11" i="1"/>
  <c r="QL23" i="1"/>
  <c r="QK23" i="1"/>
  <c r="QD6" i="1"/>
  <c r="QE6" i="1"/>
  <c r="QF6" i="1"/>
  <c r="QG6" i="1"/>
  <c r="QH6" i="1"/>
  <c r="QI6" i="1"/>
  <c r="QB6" i="1"/>
  <c r="QC6" i="1"/>
  <c r="QI18" i="1"/>
  <c r="QH18" i="1"/>
  <c r="QB18" i="1"/>
  <c r="QC18" i="1"/>
  <c r="QD18" i="1"/>
  <c r="QF18" i="1"/>
  <c r="QE18" i="1"/>
  <c r="QG18" i="1"/>
  <c r="PO27" i="1"/>
  <c r="PP27" i="1"/>
  <c r="PO46" i="1"/>
  <c r="PP46" i="1"/>
  <c r="IB64" i="1"/>
  <c r="AE106" i="1"/>
  <c r="AE108" i="1" s="1"/>
  <c r="AE105" i="1"/>
  <c r="AE107" i="1" s="1"/>
  <c r="QK53" i="1"/>
  <c r="QL53" i="1"/>
  <c r="PO66" i="1"/>
  <c r="PP66" i="1"/>
  <c r="IF119" i="1" l="1"/>
  <c r="JI103" i="1"/>
  <c r="JJ103" i="1"/>
  <c r="JK103" i="1"/>
  <c r="JL103" i="1"/>
  <c r="JM103" i="1"/>
  <c r="JN103" i="1"/>
  <c r="JO103" i="1"/>
  <c r="JP103" i="1"/>
  <c r="JQ103" i="1"/>
  <c r="JO134" i="1"/>
  <c r="JP134" i="1"/>
  <c r="JQ134" i="1"/>
  <c r="JI134" i="1"/>
  <c r="JJ134" i="1"/>
  <c r="JK134" i="1"/>
  <c r="JM134" i="1"/>
  <c r="JL134" i="1"/>
  <c r="JN134" i="1"/>
  <c r="JI129" i="1"/>
  <c r="JJ129" i="1"/>
  <c r="JK129" i="1"/>
  <c r="JL129" i="1"/>
  <c r="JM129" i="1"/>
  <c r="JN129" i="1"/>
  <c r="JO129" i="1"/>
  <c r="JP129" i="1"/>
  <c r="JQ129" i="1"/>
  <c r="JI116" i="1"/>
  <c r="JJ116" i="1"/>
  <c r="JK116" i="1"/>
  <c r="JL116" i="1"/>
  <c r="JM116" i="1"/>
  <c r="JN116" i="1"/>
  <c r="JO116" i="1"/>
  <c r="JP116" i="1"/>
  <c r="JQ116" i="1"/>
  <c r="JT90" i="1"/>
  <c r="JU90" i="1"/>
  <c r="JV90" i="1"/>
  <c r="JW90" i="1"/>
  <c r="JX90" i="1"/>
  <c r="JY90" i="1"/>
  <c r="JZ90" i="1"/>
  <c r="KA90" i="1"/>
  <c r="KB90" i="1"/>
  <c r="JX112" i="1"/>
  <c r="JY112" i="1"/>
  <c r="JZ112" i="1"/>
  <c r="KA112" i="1"/>
  <c r="KB112" i="1"/>
  <c r="JT112" i="1"/>
  <c r="JU112" i="1"/>
  <c r="JV112" i="1"/>
  <c r="JW112" i="1"/>
  <c r="KB102" i="1"/>
  <c r="JT102" i="1"/>
  <c r="JU102" i="1"/>
  <c r="JV102" i="1"/>
  <c r="JW102" i="1"/>
  <c r="JX102" i="1"/>
  <c r="JY102" i="1"/>
  <c r="JZ102" i="1"/>
  <c r="KA102" i="1"/>
  <c r="JT92" i="1"/>
  <c r="JU92" i="1"/>
  <c r="JV92" i="1"/>
  <c r="JW92" i="1"/>
  <c r="JX92" i="1"/>
  <c r="JY92" i="1"/>
  <c r="JZ92" i="1"/>
  <c r="KA92" i="1"/>
  <c r="KB92" i="1"/>
  <c r="HO155" i="1"/>
  <c r="HO156" i="1" s="1"/>
  <c r="HO157" i="1" s="1"/>
  <c r="HO158" i="1" s="1"/>
  <c r="HO159" i="1" s="1"/>
  <c r="HO160" i="1" s="1"/>
  <c r="JJ137" i="1"/>
  <c r="JK137" i="1"/>
  <c r="JL137" i="1"/>
  <c r="JQ137" i="1"/>
  <c r="JI137" i="1"/>
  <c r="JM137" i="1"/>
  <c r="JN137" i="1"/>
  <c r="JO137" i="1"/>
  <c r="JP137" i="1"/>
  <c r="JO130" i="1"/>
  <c r="JP130" i="1"/>
  <c r="JQ130" i="1"/>
  <c r="JI130" i="1"/>
  <c r="JJ130" i="1"/>
  <c r="JK130" i="1"/>
  <c r="JM130" i="1"/>
  <c r="JL130" i="1"/>
  <c r="JN130" i="1"/>
  <c r="JI125" i="1"/>
  <c r="JJ125" i="1"/>
  <c r="JK125" i="1"/>
  <c r="JL125" i="1"/>
  <c r="JM125" i="1"/>
  <c r="JN125" i="1"/>
  <c r="JO125" i="1"/>
  <c r="JP125" i="1"/>
  <c r="JQ125" i="1"/>
  <c r="JI112" i="1"/>
  <c r="JJ112" i="1"/>
  <c r="JK112" i="1"/>
  <c r="JL112" i="1"/>
  <c r="JM112" i="1"/>
  <c r="JN112" i="1"/>
  <c r="JO112" i="1"/>
  <c r="JP112" i="1"/>
  <c r="JQ112" i="1"/>
  <c r="JT109" i="1"/>
  <c r="JU109" i="1"/>
  <c r="JV109" i="1"/>
  <c r="JW109" i="1"/>
  <c r="JX109" i="1"/>
  <c r="JY109" i="1"/>
  <c r="JZ109" i="1"/>
  <c r="KA109" i="1"/>
  <c r="KB109" i="1"/>
  <c r="JX108" i="1"/>
  <c r="JY108" i="1"/>
  <c r="JZ108" i="1"/>
  <c r="KA108" i="1"/>
  <c r="KB108" i="1"/>
  <c r="JT108" i="1"/>
  <c r="JU108" i="1"/>
  <c r="JV108" i="1"/>
  <c r="JW108" i="1"/>
  <c r="KB94" i="1"/>
  <c r="JT94" i="1"/>
  <c r="JU94" i="1"/>
  <c r="JV94" i="1"/>
  <c r="JW94" i="1"/>
  <c r="JX94" i="1"/>
  <c r="JY94" i="1"/>
  <c r="JZ94" i="1"/>
  <c r="KA94" i="1"/>
  <c r="JT84" i="1"/>
  <c r="JU84" i="1"/>
  <c r="JV84" i="1"/>
  <c r="JW84" i="1"/>
  <c r="JX84" i="1"/>
  <c r="JY84" i="1"/>
  <c r="JZ84" i="1"/>
  <c r="KA84" i="1"/>
  <c r="KB84" i="1"/>
  <c r="PZ77" i="1"/>
  <c r="JK131" i="1"/>
  <c r="JL131" i="1"/>
  <c r="JM131" i="1"/>
  <c r="JN131" i="1"/>
  <c r="JO131" i="1"/>
  <c r="JP131" i="1"/>
  <c r="JQ131" i="1"/>
  <c r="JI131" i="1"/>
  <c r="JJ131" i="1"/>
  <c r="JO126" i="1"/>
  <c r="JP126" i="1"/>
  <c r="JQ126" i="1"/>
  <c r="JI126" i="1"/>
  <c r="JJ126" i="1"/>
  <c r="JK126" i="1"/>
  <c r="JL126" i="1"/>
  <c r="JM126" i="1"/>
  <c r="JN126" i="1"/>
  <c r="JI121" i="1"/>
  <c r="JJ121" i="1"/>
  <c r="JK121" i="1"/>
  <c r="JL121" i="1"/>
  <c r="JM121" i="1"/>
  <c r="JN121" i="1"/>
  <c r="JO121" i="1"/>
  <c r="JP121" i="1"/>
  <c r="JQ121" i="1"/>
  <c r="JI108" i="1"/>
  <c r="JJ108" i="1"/>
  <c r="JK108" i="1"/>
  <c r="JL108" i="1"/>
  <c r="JM108" i="1"/>
  <c r="JN108" i="1"/>
  <c r="JO108" i="1"/>
  <c r="JP108" i="1"/>
  <c r="JQ108" i="1"/>
  <c r="JT121" i="1"/>
  <c r="JU121" i="1"/>
  <c r="JV121" i="1"/>
  <c r="JW121" i="1"/>
  <c r="JX121" i="1"/>
  <c r="JY121" i="1"/>
  <c r="JZ121" i="1"/>
  <c r="KA121" i="1"/>
  <c r="KB121" i="1"/>
  <c r="JX104" i="1"/>
  <c r="JY104" i="1"/>
  <c r="JZ104" i="1"/>
  <c r="KA104" i="1"/>
  <c r="KB104" i="1"/>
  <c r="JT104" i="1"/>
  <c r="JU104" i="1"/>
  <c r="JV104" i="1"/>
  <c r="JW104" i="1"/>
  <c r="KB86" i="1"/>
  <c r="JT86" i="1"/>
  <c r="JU86" i="1"/>
  <c r="JV86" i="1"/>
  <c r="JW86" i="1"/>
  <c r="JX86" i="1"/>
  <c r="JY86" i="1"/>
  <c r="JZ86" i="1"/>
  <c r="KA86" i="1"/>
  <c r="JT99" i="1"/>
  <c r="JU99" i="1"/>
  <c r="JV99" i="1"/>
  <c r="JW99" i="1"/>
  <c r="JX99" i="1"/>
  <c r="JY99" i="1"/>
  <c r="JZ99" i="1"/>
  <c r="KA99" i="1"/>
  <c r="KB99" i="1"/>
  <c r="JK135" i="1"/>
  <c r="JL135" i="1"/>
  <c r="JM135" i="1"/>
  <c r="JN135" i="1"/>
  <c r="JO135" i="1"/>
  <c r="JP135" i="1"/>
  <c r="JQ135" i="1"/>
  <c r="JI135" i="1"/>
  <c r="JJ135" i="1"/>
  <c r="JO122" i="1"/>
  <c r="JP122" i="1"/>
  <c r="JQ122" i="1"/>
  <c r="JI122" i="1"/>
  <c r="JJ122" i="1"/>
  <c r="JK122" i="1"/>
  <c r="JL122" i="1"/>
  <c r="JM122" i="1"/>
  <c r="JN122" i="1"/>
  <c r="JI117" i="1"/>
  <c r="JJ117" i="1"/>
  <c r="JK117" i="1"/>
  <c r="JL117" i="1"/>
  <c r="JM117" i="1"/>
  <c r="JN117" i="1"/>
  <c r="JO117" i="1"/>
  <c r="JP117" i="1"/>
  <c r="JQ117" i="1"/>
  <c r="JI104" i="1"/>
  <c r="JJ104" i="1"/>
  <c r="JK104" i="1"/>
  <c r="JL104" i="1"/>
  <c r="JM104" i="1"/>
  <c r="JN104" i="1"/>
  <c r="JO104" i="1"/>
  <c r="JP104" i="1"/>
  <c r="JQ104" i="1"/>
  <c r="JT98" i="1"/>
  <c r="JU98" i="1"/>
  <c r="JV98" i="1"/>
  <c r="JW98" i="1"/>
  <c r="JX98" i="1"/>
  <c r="JY98" i="1"/>
  <c r="JZ98" i="1"/>
  <c r="KA98" i="1"/>
  <c r="KB98" i="1"/>
  <c r="JX96" i="1"/>
  <c r="JY96" i="1"/>
  <c r="JZ96" i="1"/>
  <c r="KA96" i="1"/>
  <c r="KB96" i="1"/>
  <c r="JT96" i="1"/>
  <c r="JU96" i="1"/>
  <c r="JV96" i="1"/>
  <c r="JW96" i="1"/>
  <c r="KA83" i="1"/>
  <c r="KB83" i="1"/>
  <c r="JT83" i="1"/>
  <c r="JU83" i="1"/>
  <c r="JV83" i="1"/>
  <c r="JW83" i="1"/>
  <c r="JX83" i="1"/>
  <c r="JY83" i="1"/>
  <c r="JZ83" i="1"/>
  <c r="JT91" i="1"/>
  <c r="JU91" i="1"/>
  <c r="JV91" i="1"/>
  <c r="JW91" i="1"/>
  <c r="JX91" i="1"/>
  <c r="JY91" i="1"/>
  <c r="JZ91" i="1"/>
  <c r="KA91" i="1"/>
  <c r="KB91" i="1"/>
  <c r="JK127" i="1"/>
  <c r="JL127" i="1"/>
  <c r="JM127" i="1"/>
  <c r="JN127" i="1"/>
  <c r="JO127" i="1"/>
  <c r="JP127" i="1"/>
  <c r="JQ127" i="1"/>
  <c r="JI127" i="1"/>
  <c r="JJ127" i="1"/>
  <c r="JO118" i="1"/>
  <c r="JP118" i="1"/>
  <c r="JQ118" i="1"/>
  <c r="JI118" i="1"/>
  <c r="JJ118" i="1"/>
  <c r="JK118" i="1"/>
  <c r="JL118" i="1"/>
  <c r="JM118" i="1"/>
  <c r="JN118" i="1"/>
  <c r="JI113" i="1"/>
  <c r="JJ113" i="1"/>
  <c r="JK113" i="1"/>
  <c r="JL113" i="1"/>
  <c r="JM113" i="1"/>
  <c r="JN113" i="1"/>
  <c r="JO113" i="1"/>
  <c r="JP113" i="1"/>
  <c r="JQ113" i="1"/>
  <c r="JI96" i="1"/>
  <c r="JJ96" i="1"/>
  <c r="JK96" i="1"/>
  <c r="JL96" i="1"/>
  <c r="JM96" i="1"/>
  <c r="JN96" i="1"/>
  <c r="JO96" i="1"/>
  <c r="JP96" i="1"/>
  <c r="JQ96" i="1"/>
  <c r="JT105" i="1"/>
  <c r="JU105" i="1"/>
  <c r="JV105" i="1"/>
  <c r="JW105" i="1"/>
  <c r="JX105" i="1"/>
  <c r="JY105" i="1"/>
  <c r="JZ105" i="1"/>
  <c r="KA105" i="1"/>
  <c r="KB105" i="1"/>
  <c r="JX88" i="1"/>
  <c r="JY88" i="1"/>
  <c r="JZ88" i="1"/>
  <c r="KA88" i="1"/>
  <c r="KB88" i="1"/>
  <c r="JT88" i="1"/>
  <c r="JU88" i="1"/>
  <c r="JV88" i="1"/>
  <c r="JW88" i="1"/>
  <c r="JT101" i="1"/>
  <c r="JU101" i="1"/>
  <c r="JV101" i="1"/>
  <c r="JW101" i="1"/>
  <c r="JX101" i="1"/>
  <c r="JY101" i="1"/>
  <c r="JZ101" i="1"/>
  <c r="KA101" i="1"/>
  <c r="KB101" i="1"/>
  <c r="JW76" i="1"/>
  <c r="JX76" i="1"/>
  <c r="JY76" i="1"/>
  <c r="JZ76" i="1"/>
  <c r="KA76" i="1"/>
  <c r="KB76" i="1"/>
  <c r="JU76" i="1"/>
  <c r="JT76" i="1"/>
  <c r="JV76" i="1"/>
  <c r="JK123" i="1"/>
  <c r="JL123" i="1"/>
  <c r="JM123" i="1"/>
  <c r="JN123" i="1"/>
  <c r="JO123" i="1"/>
  <c r="JP123" i="1"/>
  <c r="JQ123" i="1"/>
  <c r="JI123" i="1"/>
  <c r="JJ123" i="1"/>
  <c r="JO114" i="1"/>
  <c r="JP114" i="1"/>
  <c r="JQ114" i="1"/>
  <c r="JI114" i="1"/>
  <c r="JJ114" i="1"/>
  <c r="JK114" i="1"/>
  <c r="JL114" i="1"/>
  <c r="JM114" i="1"/>
  <c r="JN114" i="1"/>
  <c r="JI109" i="1"/>
  <c r="JJ109" i="1"/>
  <c r="JK109" i="1"/>
  <c r="JL109" i="1"/>
  <c r="JM109" i="1"/>
  <c r="JN109" i="1"/>
  <c r="JO109" i="1"/>
  <c r="JP109" i="1"/>
  <c r="JQ109" i="1"/>
  <c r="JI88" i="1"/>
  <c r="JJ88" i="1"/>
  <c r="JK88" i="1"/>
  <c r="JL88" i="1"/>
  <c r="JM88" i="1"/>
  <c r="JN88" i="1"/>
  <c r="JO88" i="1"/>
  <c r="JP88" i="1"/>
  <c r="JQ88" i="1"/>
  <c r="JT117" i="1"/>
  <c r="JU117" i="1"/>
  <c r="JV117" i="1"/>
  <c r="JW117" i="1"/>
  <c r="JX117" i="1"/>
  <c r="JY117" i="1"/>
  <c r="JZ117" i="1"/>
  <c r="KA117" i="1"/>
  <c r="KB117" i="1"/>
  <c r="JZ103" i="1"/>
  <c r="KA103" i="1"/>
  <c r="KB103" i="1"/>
  <c r="JT103" i="1"/>
  <c r="JU103" i="1"/>
  <c r="JV103" i="1"/>
  <c r="JW103" i="1"/>
  <c r="JX103" i="1"/>
  <c r="JY103" i="1"/>
  <c r="JT93" i="1"/>
  <c r="JU93" i="1"/>
  <c r="JV93" i="1"/>
  <c r="JW93" i="1"/>
  <c r="JX93" i="1"/>
  <c r="JY93" i="1"/>
  <c r="JZ93" i="1"/>
  <c r="KA93" i="1"/>
  <c r="KB93" i="1"/>
  <c r="JY75" i="1"/>
  <c r="JZ75" i="1"/>
  <c r="KA75" i="1"/>
  <c r="KB75" i="1"/>
  <c r="JT75" i="1"/>
  <c r="JU75" i="1"/>
  <c r="JW75" i="1"/>
  <c r="JV75" i="1"/>
  <c r="JX75" i="1"/>
  <c r="JK119" i="1"/>
  <c r="JL119" i="1"/>
  <c r="JM119" i="1"/>
  <c r="JN119" i="1"/>
  <c r="JO119" i="1"/>
  <c r="JP119" i="1"/>
  <c r="JQ119" i="1"/>
  <c r="JI119" i="1"/>
  <c r="JJ119" i="1"/>
  <c r="JO110" i="1"/>
  <c r="JP110" i="1"/>
  <c r="JQ110" i="1"/>
  <c r="JI110" i="1"/>
  <c r="JJ110" i="1"/>
  <c r="JK110" i="1"/>
  <c r="JL110" i="1"/>
  <c r="JM110" i="1"/>
  <c r="JN110" i="1"/>
  <c r="JI105" i="1"/>
  <c r="JJ105" i="1"/>
  <c r="JK105" i="1"/>
  <c r="JL105" i="1"/>
  <c r="JM105" i="1"/>
  <c r="JN105" i="1"/>
  <c r="JO105" i="1"/>
  <c r="JP105" i="1"/>
  <c r="JQ105" i="1"/>
  <c r="JJ74" i="1"/>
  <c r="JK74" i="1"/>
  <c r="JL74" i="1"/>
  <c r="JM74" i="1"/>
  <c r="JN74" i="1"/>
  <c r="JO74" i="1"/>
  <c r="JP74" i="1"/>
  <c r="JQ74" i="1"/>
  <c r="JI74" i="1"/>
  <c r="IY15" i="1"/>
  <c r="IZ15" i="1"/>
  <c r="JA15" i="1"/>
  <c r="JB15" i="1"/>
  <c r="JC15" i="1"/>
  <c r="JD15" i="1"/>
  <c r="JE15" i="1"/>
  <c r="JF15" i="1"/>
  <c r="IX15" i="1"/>
  <c r="JT129" i="1"/>
  <c r="JU129" i="1"/>
  <c r="JV129" i="1"/>
  <c r="JW129" i="1"/>
  <c r="JX129" i="1"/>
  <c r="JY129" i="1"/>
  <c r="JZ129" i="1"/>
  <c r="KA129" i="1"/>
  <c r="KB129" i="1"/>
  <c r="JZ95" i="1"/>
  <c r="KA95" i="1"/>
  <c r="KB95" i="1"/>
  <c r="JT95" i="1"/>
  <c r="JU95" i="1"/>
  <c r="JV95" i="1"/>
  <c r="JW95" i="1"/>
  <c r="JX95" i="1"/>
  <c r="JY95" i="1"/>
  <c r="JT85" i="1"/>
  <c r="JU85" i="1"/>
  <c r="JV85" i="1"/>
  <c r="JW85" i="1"/>
  <c r="JX85" i="1"/>
  <c r="JY85" i="1"/>
  <c r="JZ85" i="1"/>
  <c r="KA85" i="1"/>
  <c r="KB85" i="1"/>
  <c r="KA82" i="1"/>
  <c r="KB82" i="1"/>
  <c r="JT82" i="1"/>
  <c r="JV82" i="1"/>
  <c r="JU82" i="1"/>
  <c r="JW82" i="1"/>
  <c r="JX82" i="1"/>
  <c r="JY82" i="1"/>
  <c r="JZ82" i="1"/>
  <c r="JK115" i="1"/>
  <c r="JL115" i="1"/>
  <c r="JM115" i="1"/>
  <c r="JN115" i="1"/>
  <c r="JO115" i="1"/>
  <c r="JP115" i="1"/>
  <c r="JQ115" i="1"/>
  <c r="JI115" i="1"/>
  <c r="JJ115" i="1"/>
  <c r="JO106" i="1"/>
  <c r="JP106" i="1"/>
  <c r="JQ106" i="1"/>
  <c r="JI106" i="1"/>
  <c r="JJ106" i="1"/>
  <c r="JK106" i="1"/>
  <c r="JL106" i="1"/>
  <c r="JM106" i="1"/>
  <c r="JN106" i="1"/>
  <c r="JI98" i="1"/>
  <c r="JJ98" i="1"/>
  <c r="JK98" i="1"/>
  <c r="JL98" i="1"/>
  <c r="JM98" i="1"/>
  <c r="JN98" i="1"/>
  <c r="JO98" i="1"/>
  <c r="JP98" i="1"/>
  <c r="JQ98" i="1"/>
  <c r="JL81" i="1"/>
  <c r="JM81" i="1"/>
  <c r="JN81" i="1"/>
  <c r="JO81" i="1"/>
  <c r="JP81" i="1"/>
  <c r="JQ81" i="1"/>
  <c r="JI81" i="1"/>
  <c r="JJ81" i="1"/>
  <c r="JK81" i="1"/>
  <c r="IX19" i="1"/>
  <c r="IZ19" i="1"/>
  <c r="JB19" i="1"/>
  <c r="JC19" i="1"/>
  <c r="JD19" i="1"/>
  <c r="IY19" i="1"/>
  <c r="JA19" i="1"/>
  <c r="JE19" i="1"/>
  <c r="JF19" i="1"/>
  <c r="JV97" i="1"/>
  <c r="JW97" i="1"/>
  <c r="JX97" i="1"/>
  <c r="JY97" i="1"/>
  <c r="JZ97" i="1"/>
  <c r="KA97" i="1"/>
  <c r="KB97" i="1"/>
  <c r="JT97" i="1"/>
  <c r="JU97" i="1"/>
  <c r="JZ87" i="1"/>
  <c r="KA87" i="1"/>
  <c r="KB87" i="1"/>
  <c r="JT87" i="1"/>
  <c r="JU87" i="1"/>
  <c r="JV87" i="1"/>
  <c r="JW87" i="1"/>
  <c r="JX87" i="1"/>
  <c r="JY87" i="1"/>
  <c r="JT134" i="1"/>
  <c r="JU134" i="1"/>
  <c r="JV134" i="1"/>
  <c r="JW134" i="1"/>
  <c r="JX134" i="1"/>
  <c r="JY134" i="1"/>
  <c r="JZ134" i="1"/>
  <c r="KA134" i="1"/>
  <c r="KB134" i="1"/>
  <c r="KA74" i="1"/>
  <c r="KB74" i="1"/>
  <c r="JT74" i="1"/>
  <c r="JU74" i="1"/>
  <c r="JV74" i="1"/>
  <c r="JW74" i="1"/>
  <c r="JX74" i="1"/>
  <c r="JY74" i="1"/>
  <c r="JZ74" i="1"/>
  <c r="JK111" i="1"/>
  <c r="JL111" i="1"/>
  <c r="JM111" i="1"/>
  <c r="JN111" i="1"/>
  <c r="JO111" i="1"/>
  <c r="JP111" i="1"/>
  <c r="JQ111" i="1"/>
  <c r="JI111" i="1"/>
  <c r="JJ111" i="1"/>
  <c r="JO100" i="1"/>
  <c r="JP100" i="1"/>
  <c r="JQ100" i="1"/>
  <c r="JI100" i="1"/>
  <c r="JJ100" i="1"/>
  <c r="JK100" i="1"/>
  <c r="JL100" i="1"/>
  <c r="JM100" i="1"/>
  <c r="JN100" i="1"/>
  <c r="JI90" i="1"/>
  <c r="JJ90" i="1"/>
  <c r="JK90" i="1"/>
  <c r="JL90" i="1"/>
  <c r="JM90" i="1"/>
  <c r="JN90" i="1"/>
  <c r="JO90" i="1"/>
  <c r="JP90" i="1"/>
  <c r="JQ90" i="1"/>
  <c r="JL73" i="1"/>
  <c r="JM73" i="1"/>
  <c r="JN73" i="1"/>
  <c r="JO73" i="1"/>
  <c r="JP73" i="1"/>
  <c r="JQ73" i="1"/>
  <c r="JI73" i="1"/>
  <c r="JJ73" i="1"/>
  <c r="JK73" i="1"/>
  <c r="JV89" i="1"/>
  <c r="JW89" i="1"/>
  <c r="JX89" i="1"/>
  <c r="JY89" i="1"/>
  <c r="JZ89" i="1"/>
  <c r="KA89" i="1"/>
  <c r="KB89" i="1"/>
  <c r="JT89" i="1"/>
  <c r="JU89" i="1"/>
  <c r="KB135" i="1"/>
  <c r="JT135" i="1"/>
  <c r="JU135" i="1"/>
  <c r="JV135" i="1"/>
  <c r="JW135" i="1"/>
  <c r="JX135" i="1"/>
  <c r="JZ135" i="1"/>
  <c r="JY135" i="1"/>
  <c r="KA135" i="1"/>
  <c r="JT130" i="1"/>
  <c r="JU130" i="1"/>
  <c r="JV130" i="1"/>
  <c r="JW130" i="1"/>
  <c r="JX130" i="1"/>
  <c r="JY130" i="1"/>
  <c r="JZ130" i="1"/>
  <c r="KA130" i="1"/>
  <c r="KB130" i="1"/>
  <c r="JT81" i="1"/>
  <c r="JU81" i="1"/>
  <c r="JV81" i="1"/>
  <c r="JX81" i="1"/>
  <c r="JY81" i="1"/>
  <c r="JW81" i="1"/>
  <c r="JZ81" i="1"/>
  <c r="KA81" i="1"/>
  <c r="KB81" i="1"/>
  <c r="HT121" i="1"/>
  <c r="JK107" i="1"/>
  <c r="JL107" i="1"/>
  <c r="JM107" i="1"/>
  <c r="JN107" i="1"/>
  <c r="JO107" i="1"/>
  <c r="JP107" i="1"/>
  <c r="JQ107" i="1"/>
  <c r="JI107" i="1"/>
  <c r="JJ107" i="1"/>
  <c r="JO92" i="1"/>
  <c r="JP92" i="1"/>
  <c r="JQ92" i="1"/>
  <c r="JI92" i="1"/>
  <c r="JJ92" i="1"/>
  <c r="JK92" i="1"/>
  <c r="JL92" i="1"/>
  <c r="JM92" i="1"/>
  <c r="JN92" i="1"/>
  <c r="JI97" i="1"/>
  <c r="JJ97" i="1"/>
  <c r="JK97" i="1"/>
  <c r="JL97" i="1"/>
  <c r="JM97" i="1"/>
  <c r="JN97" i="1"/>
  <c r="JO97" i="1"/>
  <c r="JP97" i="1"/>
  <c r="JQ97" i="1"/>
  <c r="JN72" i="1"/>
  <c r="JO72" i="1"/>
  <c r="JP72" i="1"/>
  <c r="JQ72" i="1"/>
  <c r="JI72" i="1"/>
  <c r="JJ72" i="1"/>
  <c r="JK72" i="1"/>
  <c r="JL72" i="1"/>
  <c r="JM72" i="1"/>
  <c r="JU77" i="1"/>
  <c r="JV77" i="1"/>
  <c r="JW77" i="1"/>
  <c r="JX77" i="1"/>
  <c r="JY77" i="1"/>
  <c r="JZ77" i="1"/>
  <c r="KA77" i="1"/>
  <c r="KB77" i="1"/>
  <c r="JT77" i="1"/>
  <c r="KB131" i="1"/>
  <c r="JT131" i="1"/>
  <c r="JU131" i="1"/>
  <c r="JV131" i="1"/>
  <c r="JW131" i="1"/>
  <c r="JX131" i="1"/>
  <c r="JZ131" i="1"/>
  <c r="JY131" i="1"/>
  <c r="KA131" i="1"/>
  <c r="JT126" i="1"/>
  <c r="JU126" i="1"/>
  <c r="JV126" i="1"/>
  <c r="JW126" i="1"/>
  <c r="JX126" i="1"/>
  <c r="JY126" i="1"/>
  <c r="JZ126" i="1"/>
  <c r="KA126" i="1"/>
  <c r="KB126" i="1"/>
  <c r="JT73" i="1"/>
  <c r="JU73" i="1"/>
  <c r="JV73" i="1"/>
  <c r="JW73" i="1"/>
  <c r="JX73" i="1"/>
  <c r="JY73" i="1"/>
  <c r="JZ73" i="1"/>
  <c r="KA73" i="1"/>
  <c r="KB73" i="1"/>
  <c r="JK102" i="1"/>
  <c r="JL102" i="1"/>
  <c r="JM102" i="1"/>
  <c r="JN102" i="1"/>
  <c r="JO102" i="1"/>
  <c r="JP102" i="1"/>
  <c r="JQ102" i="1"/>
  <c r="JI102" i="1"/>
  <c r="JJ102" i="1"/>
  <c r="JO84" i="1"/>
  <c r="JP84" i="1"/>
  <c r="JQ84" i="1"/>
  <c r="JI84" i="1"/>
  <c r="JJ84" i="1"/>
  <c r="JK84" i="1"/>
  <c r="JL84" i="1"/>
  <c r="JM84" i="1"/>
  <c r="JN84" i="1"/>
  <c r="JI89" i="1"/>
  <c r="JJ89" i="1"/>
  <c r="JK89" i="1"/>
  <c r="JL89" i="1"/>
  <c r="JM89" i="1"/>
  <c r="JN89" i="1"/>
  <c r="JO89" i="1"/>
  <c r="JP89" i="1"/>
  <c r="JQ89" i="1"/>
  <c r="JP79" i="1"/>
  <c r="JQ79" i="1"/>
  <c r="JI79" i="1"/>
  <c r="JK79" i="1"/>
  <c r="JL79" i="1"/>
  <c r="JJ79" i="1"/>
  <c r="JM79" i="1"/>
  <c r="JN79" i="1"/>
  <c r="JO79" i="1"/>
  <c r="JX136" i="1"/>
  <c r="JZ136" i="1"/>
  <c r="KA136" i="1"/>
  <c r="KB136" i="1"/>
  <c r="JT136" i="1"/>
  <c r="JV136" i="1"/>
  <c r="JU136" i="1"/>
  <c r="JW136" i="1"/>
  <c r="JY136" i="1"/>
  <c r="KB127" i="1"/>
  <c r="JT127" i="1"/>
  <c r="JU127" i="1"/>
  <c r="JV127" i="1"/>
  <c r="JW127" i="1"/>
  <c r="JX127" i="1"/>
  <c r="JY127" i="1"/>
  <c r="JZ127" i="1"/>
  <c r="KA127" i="1"/>
  <c r="JT122" i="1"/>
  <c r="JU122" i="1"/>
  <c r="JV122" i="1"/>
  <c r="JW122" i="1"/>
  <c r="JX122" i="1"/>
  <c r="JY122" i="1"/>
  <c r="JZ122" i="1"/>
  <c r="KA122" i="1"/>
  <c r="KB122" i="1"/>
  <c r="JT80" i="1"/>
  <c r="JU80" i="1"/>
  <c r="JV80" i="1"/>
  <c r="JW80" i="1"/>
  <c r="JX80" i="1"/>
  <c r="JZ80" i="1"/>
  <c r="KA80" i="1"/>
  <c r="JY80" i="1"/>
  <c r="KB80" i="1"/>
  <c r="HW155" i="1"/>
  <c r="HW156" i="1" s="1"/>
  <c r="HW157" i="1" s="1"/>
  <c r="HW158" i="1" s="1"/>
  <c r="HW159" i="1" s="1"/>
  <c r="HW160" i="1" s="1"/>
  <c r="KR65" i="1"/>
  <c r="JK94" i="1"/>
  <c r="JL94" i="1"/>
  <c r="JM94" i="1"/>
  <c r="JN94" i="1"/>
  <c r="JO94" i="1"/>
  <c r="JP94" i="1"/>
  <c r="JQ94" i="1"/>
  <c r="JI94" i="1"/>
  <c r="JJ94" i="1"/>
  <c r="JN80" i="1"/>
  <c r="JO80" i="1"/>
  <c r="JP80" i="1"/>
  <c r="JQ80" i="1"/>
  <c r="JI80" i="1"/>
  <c r="JJ80" i="1"/>
  <c r="JK80" i="1"/>
  <c r="JL80" i="1"/>
  <c r="JM80" i="1"/>
  <c r="JI136" i="1"/>
  <c r="JJ136" i="1"/>
  <c r="JK136" i="1"/>
  <c r="JL136" i="1"/>
  <c r="JM136" i="1"/>
  <c r="JN136" i="1"/>
  <c r="JO136" i="1"/>
  <c r="JP136" i="1"/>
  <c r="JQ136" i="1"/>
  <c r="JI78" i="1"/>
  <c r="JJ78" i="1"/>
  <c r="JK78" i="1"/>
  <c r="JM78" i="1"/>
  <c r="JN78" i="1"/>
  <c r="JL78" i="1"/>
  <c r="JO78" i="1"/>
  <c r="JP78" i="1"/>
  <c r="JQ78" i="1"/>
  <c r="JX132" i="1"/>
  <c r="JY132" i="1"/>
  <c r="JZ132" i="1"/>
  <c r="KA132" i="1"/>
  <c r="KB132" i="1"/>
  <c r="JT132" i="1"/>
  <c r="JV132" i="1"/>
  <c r="JU132" i="1"/>
  <c r="JW132" i="1"/>
  <c r="KB123" i="1"/>
  <c r="JT123" i="1"/>
  <c r="JU123" i="1"/>
  <c r="JV123" i="1"/>
  <c r="JW123" i="1"/>
  <c r="JX123" i="1"/>
  <c r="JY123" i="1"/>
  <c r="JZ123" i="1"/>
  <c r="KA123" i="1"/>
  <c r="JT118" i="1"/>
  <c r="JU118" i="1"/>
  <c r="JV118" i="1"/>
  <c r="JW118" i="1"/>
  <c r="JX118" i="1"/>
  <c r="JY118" i="1"/>
  <c r="JZ118" i="1"/>
  <c r="KA118" i="1"/>
  <c r="KB118" i="1"/>
  <c r="JT72" i="1"/>
  <c r="JU72" i="1"/>
  <c r="JV72" i="1"/>
  <c r="JW72" i="1"/>
  <c r="JX72" i="1"/>
  <c r="JY72" i="1"/>
  <c r="JZ72" i="1"/>
  <c r="KA72" i="1"/>
  <c r="KB72" i="1"/>
  <c r="PZ78" i="1"/>
  <c r="JK86" i="1"/>
  <c r="JL86" i="1"/>
  <c r="JM86" i="1"/>
  <c r="JN86" i="1"/>
  <c r="JO86" i="1"/>
  <c r="JP86" i="1"/>
  <c r="JQ86" i="1"/>
  <c r="JI86" i="1"/>
  <c r="JJ86" i="1"/>
  <c r="JQ99" i="1"/>
  <c r="JI99" i="1"/>
  <c r="JJ99" i="1"/>
  <c r="JK99" i="1"/>
  <c r="JL99" i="1"/>
  <c r="JM99" i="1"/>
  <c r="JN99" i="1"/>
  <c r="JO99" i="1"/>
  <c r="JP99" i="1"/>
  <c r="JI132" i="1"/>
  <c r="JJ132" i="1"/>
  <c r="JK132" i="1"/>
  <c r="JL132" i="1"/>
  <c r="JM132" i="1"/>
  <c r="JN132" i="1"/>
  <c r="JO132" i="1"/>
  <c r="JP132" i="1"/>
  <c r="JQ132" i="1"/>
  <c r="JI77" i="1"/>
  <c r="JJ77" i="1"/>
  <c r="JK77" i="1"/>
  <c r="JL77" i="1"/>
  <c r="JM77" i="1"/>
  <c r="JO77" i="1"/>
  <c r="JP77" i="1"/>
  <c r="JN77" i="1"/>
  <c r="JQ77" i="1"/>
  <c r="JT113" i="1"/>
  <c r="JU113" i="1"/>
  <c r="JV113" i="1"/>
  <c r="JW113" i="1"/>
  <c r="JX113" i="1"/>
  <c r="JY113" i="1"/>
  <c r="JZ113" i="1"/>
  <c r="KA113" i="1"/>
  <c r="KB113" i="1"/>
  <c r="JX128" i="1"/>
  <c r="JY128" i="1"/>
  <c r="JZ128" i="1"/>
  <c r="KA128" i="1"/>
  <c r="KB128" i="1"/>
  <c r="JT128" i="1"/>
  <c r="JU128" i="1"/>
  <c r="JV128" i="1"/>
  <c r="JW128" i="1"/>
  <c r="KB119" i="1"/>
  <c r="JT119" i="1"/>
  <c r="JU119" i="1"/>
  <c r="JV119" i="1"/>
  <c r="JW119" i="1"/>
  <c r="JX119" i="1"/>
  <c r="JY119" i="1"/>
  <c r="JZ119" i="1"/>
  <c r="KA119" i="1"/>
  <c r="JT114" i="1"/>
  <c r="JU114" i="1"/>
  <c r="JV114" i="1"/>
  <c r="JW114" i="1"/>
  <c r="JX114" i="1"/>
  <c r="JY114" i="1"/>
  <c r="JZ114" i="1"/>
  <c r="KA114" i="1"/>
  <c r="KB114" i="1"/>
  <c r="JT79" i="1"/>
  <c r="JU79" i="1"/>
  <c r="JV79" i="1"/>
  <c r="JW79" i="1"/>
  <c r="JX79" i="1"/>
  <c r="JY79" i="1"/>
  <c r="JZ79" i="1"/>
  <c r="KB79" i="1"/>
  <c r="KA79" i="1"/>
  <c r="JM101" i="1"/>
  <c r="JN101" i="1"/>
  <c r="JO101" i="1"/>
  <c r="JP101" i="1"/>
  <c r="JQ101" i="1"/>
  <c r="JI101" i="1"/>
  <c r="JJ101" i="1"/>
  <c r="JK101" i="1"/>
  <c r="JL101" i="1"/>
  <c r="JQ91" i="1"/>
  <c r="JI91" i="1"/>
  <c r="JJ91" i="1"/>
  <c r="JK91" i="1"/>
  <c r="JL91" i="1"/>
  <c r="JM91" i="1"/>
  <c r="JN91" i="1"/>
  <c r="JO91" i="1"/>
  <c r="JP91" i="1"/>
  <c r="JI128" i="1"/>
  <c r="JJ128" i="1"/>
  <c r="JK128" i="1"/>
  <c r="JL128" i="1"/>
  <c r="JM128" i="1"/>
  <c r="JN128" i="1"/>
  <c r="JO128" i="1"/>
  <c r="JP128" i="1"/>
  <c r="JQ128" i="1"/>
  <c r="JI76" i="1"/>
  <c r="JJ76" i="1"/>
  <c r="JK76" i="1"/>
  <c r="JL76" i="1"/>
  <c r="JM76" i="1"/>
  <c r="JN76" i="1"/>
  <c r="JO76" i="1"/>
  <c r="JP76" i="1"/>
  <c r="JQ76" i="1"/>
  <c r="JT125" i="1"/>
  <c r="JU125" i="1"/>
  <c r="JV125" i="1"/>
  <c r="JW125" i="1"/>
  <c r="JX125" i="1"/>
  <c r="JY125" i="1"/>
  <c r="JZ125" i="1"/>
  <c r="KA125" i="1"/>
  <c r="KB125" i="1"/>
  <c r="JX124" i="1"/>
  <c r="JY124" i="1"/>
  <c r="JZ124" i="1"/>
  <c r="KA124" i="1"/>
  <c r="KB124" i="1"/>
  <c r="JT124" i="1"/>
  <c r="JU124" i="1"/>
  <c r="JV124" i="1"/>
  <c r="JW124" i="1"/>
  <c r="KB115" i="1"/>
  <c r="JT115" i="1"/>
  <c r="JU115" i="1"/>
  <c r="JV115" i="1"/>
  <c r="JW115" i="1"/>
  <c r="JX115" i="1"/>
  <c r="JY115" i="1"/>
  <c r="JZ115" i="1"/>
  <c r="KA115" i="1"/>
  <c r="JT110" i="1"/>
  <c r="JU110" i="1"/>
  <c r="JV110" i="1"/>
  <c r="JW110" i="1"/>
  <c r="JX110" i="1"/>
  <c r="JY110" i="1"/>
  <c r="JZ110" i="1"/>
  <c r="KA110" i="1"/>
  <c r="KB110" i="1"/>
  <c r="JT78" i="1"/>
  <c r="JU78" i="1"/>
  <c r="JV78" i="1"/>
  <c r="JW78" i="1"/>
  <c r="JX78" i="1"/>
  <c r="JY78" i="1"/>
  <c r="JZ78" i="1"/>
  <c r="KA78" i="1"/>
  <c r="KB78" i="1"/>
  <c r="JI87" i="1"/>
  <c r="JJ87" i="1"/>
  <c r="JK87" i="1"/>
  <c r="JL87" i="1"/>
  <c r="JM87" i="1"/>
  <c r="JN87" i="1"/>
  <c r="JO87" i="1"/>
  <c r="JP87" i="1"/>
  <c r="JQ87" i="1"/>
  <c r="JM93" i="1"/>
  <c r="JN93" i="1"/>
  <c r="JO93" i="1"/>
  <c r="JP93" i="1"/>
  <c r="JQ93" i="1"/>
  <c r="JI93" i="1"/>
  <c r="JJ93" i="1"/>
  <c r="JK93" i="1"/>
  <c r="JL93" i="1"/>
  <c r="JJ82" i="1"/>
  <c r="JK82" i="1"/>
  <c r="JL82" i="1"/>
  <c r="JM82" i="1"/>
  <c r="JN82" i="1"/>
  <c r="JO82" i="1"/>
  <c r="JP82" i="1"/>
  <c r="JQ82" i="1"/>
  <c r="JI82" i="1"/>
  <c r="JI124" i="1"/>
  <c r="JJ124" i="1"/>
  <c r="JK124" i="1"/>
  <c r="JL124" i="1"/>
  <c r="JM124" i="1"/>
  <c r="JN124" i="1"/>
  <c r="JO124" i="1"/>
  <c r="JP124" i="1"/>
  <c r="JQ124" i="1"/>
  <c r="JI83" i="1"/>
  <c r="JJ83" i="1"/>
  <c r="JK83" i="1"/>
  <c r="JL83" i="1"/>
  <c r="JM83" i="1"/>
  <c r="JN83" i="1"/>
  <c r="JO83" i="1"/>
  <c r="JP83" i="1"/>
  <c r="JQ83" i="1"/>
  <c r="JW137" i="1"/>
  <c r="JV137" i="1"/>
  <c r="JX137" i="1"/>
  <c r="JY137" i="1"/>
  <c r="JZ137" i="1"/>
  <c r="KA137" i="1"/>
  <c r="KB137" i="1"/>
  <c r="JT137" i="1"/>
  <c r="JU137" i="1"/>
  <c r="JX120" i="1"/>
  <c r="JY120" i="1"/>
  <c r="JZ120" i="1"/>
  <c r="KA120" i="1"/>
  <c r="KB120" i="1"/>
  <c r="JT120" i="1"/>
  <c r="JU120" i="1"/>
  <c r="JV120" i="1"/>
  <c r="JW120" i="1"/>
  <c r="KB111" i="1"/>
  <c r="JT111" i="1"/>
  <c r="JU111" i="1"/>
  <c r="JV111" i="1"/>
  <c r="JW111" i="1"/>
  <c r="JX111" i="1"/>
  <c r="JY111" i="1"/>
  <c r="JZ111" i="1"/>
  <c r="KA111" i="1"/>
  <c r="JT106" i="1"/>
  <c r="JU106" i="1"/>
  <c r="JV106" i="1"/>
  <c r="JW106" i="1"/>
  <c r="JX106" i="1"/>
  <c r="JY106" i="1"/>
  <c r="JZ106" i="1"/>
  <c r="KA106" i="1"/>
  <c r="KB106" i="1"/>
  <c r="PZ116" i="1"/>
  <c r="PZ89" i="1"/>
  <c r="JI95" i="1"/>
  <c r="JJ95" i="1"/>
  <c r="JK95" i="1"/>
  <c r="JL95" i="1"/>
  <c r="JM95" i="1"/>
  <c r="JN95" i="1"/>
  <c r="JO95" i="1"/>
  <c r="JP95" i="1"/>
  <c r="JQ95" i="1"/>
  <c r="JM85" i="1"/>
  <c r="JN85" i="1"/>
  <c r="JO85" i="1"/>
  <c r="JP85" i="1"/>
  <c r="JQ85" i="1"/>
  <c r="JI85" i="1"/>
  <c r="JJ85" i="1"/>
  <c r="JK85" i="1"/>
  <c r="JL85" i="1"/>
  <c r="JI133" i="1"/>
  <c r="JJ133" i="1"/>
  <c r="JK133" i="1"/>
  <c r="JL133" i="1"/>
  <c r="JM133" i="1"/>
  <c r="JN133" i="1"/>
  <c r="JO133" i="1"/>
  <c r="JQ133" i="1"/>
  <c r="JP133" i="1"/>
  <c r="JI120" i="1"/>
  <c r="JJ120" i="1"/>
  <c r="JK120" i="1"/>
  <c r="JL120" i="1"/>
  <c r="JM120" i="1"/>
  <c r="JN120" i="1"/>
  <c r="JO120" i="1"/>
  <c r="JP120" i="1"/>
  <c r="JQ120" i="1"/>
  <c r="JI75" i="1"/>
  <c r="JJ75" i="1"/>
  <c r="JK75" i="1"/>
  <c r="JL75" i="1"/>
  <c r="JM75" i="1"/>
  <c r="JN75" i="1"/>
  <c r="JO75" i="1"/>
  <c r="JP75" i="1"/>
  <c r="JQ75" i="1"/>
  <c r="JT133" i="1"/>
  <c r="JU133" i="1"/>
  <c r="JV133" i="1"/>
  <c r="JW133" i="1"/>
  <c r="JX133" i="1"/>
  <c r="JY133" i="1"/>
  <c r="JZ133" i="1"/>
  <c r="KA133" i="1"/>
  <c r="KB133" i="1"/>
  <c r="JX116" i="1"/>
  <c r="JY116" i="1"/>
  <c r="JZ116" i="1"/>
  <c r="KA116" i="1"/>
  <c r="KB116" i="1"/>
  <c r="JT116" i="1"/>
  <c r="JU116" i="1"/>
  <c r="JV116" i="1"/>
  <c r="JW116" i="1"/>
  <c r="KB107" i="1"/>
  <c r="JT107" i="1"/>
  <c r="JU107" i="1"/>
  <c r="JV107" i="1"/>
  <c r="JW107" i="1"/>
  <c r="JX107" i="1"/>
  <c r="JY107" i="1"/>
  <c r="JZ107" i="1"/>
  <c r="KA107" i="1"/>
  <c r="JT100" i="1"/>
  <c r="JU100" i="1"/>
  <c r="JV100" i="1"/>
  <c r="JW100" i="1"/>
  <c r="JX100" i="1"/>
  <c r="JY100" i="1"/>
  <c r="JZ100" i="1"/>
  <c r="KA100" i="1"/>
  <c r="KB100" i="1"/>
  <c r="PZ125" i="1"/>
  <c r="QI125" i="1" s="1"/>
  <c r="PZ135" i="1"/>
  <c r="PZ111" i="1"/>
  <c r="QE27" i="1"/>
  <c r="QB27" i="1"/>
  <c r="QD27" i="1"/>
  <c r="QG27" i="1"/>
  <c r="QH27" i="1"/>
  <c r="QI27" i="1"/>
  <c r="QC27" i="1"/>
  <c r="QF27" i="1"/>
  <c r="PZ118" i="1"/>
  <c r="PZ124" i="1"/>
  <c r="PZ98" i="1"/>
  <c r="PZ88" i="1"/>
  <c r="QB69" i="1"/>
  <c r="QI69" i="1"/>
  <c r="QG69" i="1"/>
  <c r="QC69" i="1"/>
  <c r="QE69" i="1"/>
  <c r="QF69" i="1"/>
  <c r="QH69" i="1"/>
  <c r="QD69" i="1"/>
  <c r="QC57" i="1"/>
  <c r="QH57" i="1"/>
  <c r="QF57" i="1"/>
  <c r="QB57" i="1"/>
  <c r="QD57" i="1"/>
  <c r="QE57" i="1"/>
  <c r="QG57" i="1"/>
  <c r="QI57" i="1"/>
  <c r="QD31" i="1"/>
  <c r="QB31" i="1"/>
  <c r="QC31" i="1"/>
  <c r="QE31" i="1"/>
  <c r="QH31" i="1"/>
  <c r="QG31" i="1"/>
  <c r="QF31" i="1"/>
  <c r="QI31" i="1"/>
  <c r="QC32" i="1"/>
  <c r="QB32" i="1"/>
  <c r="QH32" i="1"/>
  <c r="QD32" i="1"/>
  <c r="QE32" i="1"/>
  <c r="QG32" i="1"/>
  <c r="QF32" i="1"/>
  <c r="QI32" i="1"/>
  <c r="QB24" i="1"/>
  <c r="QC24" i="1"/>
  <c r="QE24" i="1"/>
  <c r="QH24" i="1"/>
  <c r="QF24" i="1"/>
  <c r="QG24" i="1"/>
  <c r="QD24" i="1"/>
  <c r="QI24" i="1"/>
  <c r="QF26" i="1"/>
  <c r="QB26" i="1"/>
  <c r="QD26" i="1"/>
  <c r="QE26" i="1"/>
  <c r="QG26" i="1"/>
  <c r="QH26" i="1"/>
  <c r="QC26" i="1"/>
  <c r="QI26" i="1"/>
  <c r="HL121" i="1"/>
  <c r="PZ121" i="1"/>
  <c r="QH121" i="1" s="1"/>
  <c r="PZ134" i="1"/>
  <c r="PZ110" i="1"/>
  <c r="PZ97" i="1"/>
  <c r="QB52" i="1"/>
  <c r="QE52" i="1"/>
  <c r="QC52" i="1"/>
  <c r="QI52" i="1"/>
  <c r="QD52" i="1"/>
  <c r="QG52" i="1"/>
  <c r="QF52" i="1"/>
  <c r="QH52" i="1"/>
  <c r="QC21" i="1"/>
  <c r="QG21" i="1"/>
  <c r="QI21" i="1"/>
  <c r="QE21" i="1"/>
  <c r="QB21" i="1"/>
  <c r="QF21" i="1"/>
  <c r="QH21" i="1"/>
  <c r="QD21" i="1"/>
  <c r="HU121" i="1"/>
  <c r="PZ126" i="1"/>
  <c r="PZ127" i="1"/>
  <c r="PZ123" i="1"/>
  <c r="PZ100" i="1"/>
  <c r="PZ90" i="1"/>
  <c r="QD58" i="1"/>
  <c r="QE58" i="1"/>
  <c r="QF58" i="1"/>
  <c r="QG58" i="1"/>
  <c r="QH58" i="1"/>
  <c r="QI58" i="1"/>
  <c r="QC58" i="1"/>
  <c r="QB58" i="1"/>
  <c r="QB59" i="1"/>
  <c r="QD59" i="1"/>
  <c r="QH59" i="1"/>
  <c r="QE59" i="1"/>
  <c r="QG59" i="1"/>
  <c r="QI59" i="1"/>
  <c r="QF59" i="1"/>
  <c r="QC59" i="1"/>
  <c r="QH47" i="1"/>
  <c r="QD47" i="1"/>
  <c r="QF47" i="1"/>
  <c r="QG47" i="1"/>
  <c r="QI47" i="1"/>
  <c r="QB47" i="1"/>
  <c r="QC47" i="1"/>
  <c r="QE47" i="1"/>
  <c r="QB35" i="1"/>
  <c r="QC35" i="1"/>
  <c r="QD35" i="1"/>
  <c r="QE35" i="1"/>
  <c r="QF35" i="1"/>
  <c r="QG35" i="1"/>
  <c r="QI35" i="1"/>
  <c r="QH35" i="1"/>
  <c r="QB25" i="1"/>
  <c r="QG25" i="1"/>
  <c r="QH25" i="1"/>
  <c r="QD25" i="1"/>
  <c r="QE25" i="1"/>
  <c r="QI25" i="1"/>
  <c r="QF25" i="1"/>
  <c r="QC25" i="1"/>
  <c r="PZ113" i="1"/>
  <c r="PZ112" i="1"/>
  <c r="PZ96" i="1"/>
  <c r="PZ74" i="1"/>
  <c r="QH54" i="1"/>
  <c r="QC54" i="1"/>
  <c r="QD54" i="1"/>
  <c r="QE54" i="1"/>
  <c r="QF54" i="1"/>
  <c r="QG54" i="1"/>
  <c r="QI54" i="1"/>
  <c r="QB54" i="1"/>
  <c r="QF48" i="1"/>
  <c r="QD48" i="1"/>
  <c r="QE48" i="1"/>
  <c r="QC48" i="1"/>
  <c r="QB48" i="1"/>
  <c r="QH48" i="1"/>
  <c r="QI48" i="1"/>
  <c r="QG48" i="1"/>
  <c r="QE55" i="1"/>
  <c r="QB55" i="1"/>
  <c r="QC55" i="1"/>
  <c r="QD55" i="1"/>
  <c r="QH55" i="1"/>
  <c r="QF55" i="1"/>
  <c r="QG55" i="1"/>
  <c r="QI55" i="1"/>
  <c r="QB44" i="1"/>
  <c r="QC44" i="1"/>
  <c r="QE44" i="1"/>
  <c r="QF44" i="1"/>
  <c r="QG44" i="1"/>
  <c r="QH44" i="1"/>
  <c r="QI44" i="1"/>
  <c r="QD44" i="1"/>
  <c r="QF33" i="1"/>
  <c r="QC33" i="1"/>
  <c r="QD33" i="1"/>
  <c r="QG33" i="1"/>
  <c r="QH33" i="1"/>
  <c r="QE33" i="1"/>
  <c r="QI33" i="1"/>
  <c r="QB33" i="1"/>
  <c r="PZ117" i="1"/>
  <c r="PZ107" i="1"/>
  <c r="QA107" i="1" s="1"/>
  <c r="QH67" i="1"/>
  <c r="QB67" i="1"/>
  <c r="QC67" i="1"/>
  <c r="QD67" i="1"/>
  <c r="QE67" i="1"/>
  <c r="QF67" i="1"/>
  <c r="QG67" i="1"/>
  <c r="QI67" i="1"/>
  <c r="QB50" i="1"/>
  <c r="QC50" i="1"/>
  <c r="QD50" i="1"/>
  <c r="QE50" i="1"/>
  <c r="QF50" i="1"/>
  <c r="QG50" i="1"/>
  <c r="QH50" i="1"/>
  <c r="QI50" i="1"/>
  <c r="PZ128" i="1"/>
  <c r="QI128" i="1" s="1"/>
  <c r="PZ109" i="1"/>
  <c r="PZ79" i="1"/>
  <c r="PZ91" i="1"/>
  <c r="QE45" i="1"/>
  <c r="QB45" i="1"/>
  <c r="QC45" i="1"/>
  <c r="QI45" i="1"/>
  <c r="QG45" i="1"/>
  <c r="QF45" i="1"/>
  <c r="QH45" i="1"/>
  <c r="QD45" i="1"/>
  <c r="QC62" i="1"/>
  <c r="QB62" i="1"/>
  <c r="QF62" i="1"/>
  <c r="QD62" i="1"/>
  <c r="QH62" i="1"/>
  <c r="QE62" i="1"/>
  <c r="QG62" i="1"/>
  <c r="QI62" i="1"/>
  <c r="QE34" i="1"/>
  <c r="QB34" i="1"/>
  <c r="QC34" i="1"/>
  <c r="QD34" i="1"/>
  <c r="QF34" i="1"/>
  <c r="QH34" i="1"/>
  <c r="QI34" i="1"/>
  <c r="QG34" i="1"/>
  <c r="QB46" i="1"/>
  <c r="QE46" i="1"/>
  <c r="QF46" i="1"/>
  <c r="QH46" i="1"/>
  <c r="QI46" i="1"/>
  <c r="QD46" i="1"/>
  <c r="QG46" i="1"/>
  <c r="QC46" i="1"/>
  <c r="PZ122" i="1"/>
  <c r="PZ101" i="1"/>
  <c r="PZ87" i="1"/>
  <c r="QD42" i="1"/>
  <c r="QB42" i="1"/>
  <c r="QC42" i="1"/>
  <c r="QF42" i="1"/>
  <c r="QH42" i="1"/>
  <c r="QI42" i="1"/>
  <c r="QG42" i="1"/>
  <c r="QE42" i="1"/>
  <c r="QB56" i="1"/>
  <c r="QC56" i="1"/>
  <c r="QD56" i="1"/>
  <c r="QE56" i="1"/>
  <c r="QG56" i="1"/>
  <c r="QF56" i="1"/>
  <c r="QH56" i="1"/>
  <c r="QI56" i="1"/>
  <c r="QI38" i="1"/>
  <c r="QB38" i="1"/>
  <c r="QD38" i="1"/>
  <c r="QE38" i="1"/>
  <c r="QF38" i="1"/>
  <c r="QG38" i="1"/>
  <c r="QH38" i="1"/>
  <c r="QC38" i="1"/>
  <c r="QD66" i="1"/>
  <c r="QB66" i="1"/>
  <c r="QC66" i="1"/>
  <c r="QE66" i="1"/>
  <c r="QI66" i="1"/>
  <c r="QG66" i="1"/>
  <c r="QH66" i="1"/>
  <c r="QF66" i="1"/>
  <c r="QE53" i="1"/>
  <c r="QB53" i="1"/>
  <c r="QC53" i="1"/>
  <c r="QD53" i="1"/>
  <c r="QI53" i="1"/>
  <c r="QH53" i="1"/>
  <c r="QF53" i="1"/>
  <c r="QG53" i="1"/>
  <c r="PZ129" i="1"/>
  <c r="QI129" i="1" s="1"/>
  <c r="PZ108" i="1"/>
  <c r="QD108" i="1" s="1"/>
  <c r="PZ86" i="1"/>
  <c r="PZ76" i="1"/>
  <c r="QD39" i="1"/>
  <c r="QB39" i="1"/>
  <c r="QH39" i="1"/>
  <c r="QI39" i="1"/>
  <c r="QC39" i="1"/>
  <c r="QG39" i="1"/>
  <c r="QE39" i="1"/>
  <c r="QF39" i="1"/>
  <c r="QI29" i="1"/>
  <c r="QD29" i="1"/>
  <c r="QE29" i="1"/>
  <c r="QG29" i="1"/>
  <c r="QH29" i="1"/>
  <c r="QC29" i="1"/>
  <c r="QB29" i="1"/>
  <c r="QF29" i="1"/>
  <c r="QC36" i="1"/>
  <c r="QG36" i="1"/>
  <c r="QI36" i="1"/>
  <c r="QB36" i="1"/>
  <c r="QE36" i="1"/>
  <c r="QF36" i="1"/>
  <c r="QD36" i="1"/>
  <c r="QH36" i="1"/>
  <c r="IN121" i="1"/>
  <c r="QB28" i="1"/>
  <c r="QI28" i="1"/>
  <c r="QD28" i="1"/>
  <c r="QF28" i="1"/>
  <c r="QH28" i="1"/>
  <c r="QE28" i="1"/>
  <c r="QC28" i="1"/>
  <c r="QG28" i="1"/>
  <c r="QG37" i="1"/>
  <c r="QH37" i="1"/>
  <c r="QF37" i="1"/>
  <c r="QI37" i="1"/>
  <c r="QB37" i="1"/>
  <c r="QC37" i="1"/>
  <c r="QD37" i="1"/>
  <c r="QE37" i="1"/>
  <c r="PZ114" i="1"/>
  <c r="PZ104" i="1"/>
  <c r="PZ84" i="1"/>
  <c r="PZ92" i="1"/>
  <c r="QA92" i="1" s="1"/>
  <c r="QD65" i="1"/>
  <c r="QC65" i="1"/>
  <c r="QH65" i="1"/>
  <c r="QI65" i="1"/>
  <c r="QB65" i="1"/>
  <c r="QG65" i="1"/>
  <c r="QE65" i="1"/>
  <c r="QF65" i="1"/>
  <c r="PZ85" i="1"/>
  <c r="QF70" i="1"/>
  <c r="QB70" i="1"/>
  <c r="QC70" i="1"/>
  <c r="QD70" i="1"/>
  <c r="QE70" i="1"/>
  <c r="QG70" i="1"/>
  <c r="QI70" i="1"/>
  <c r="QH70" i="1"/>
  <c r="PZ130" i="1"/>
  <c r="PZ102" i="1"/>
  <c r="PZ83" i="1"/>
  <c r="PZ93" i="1"/>
  <c r="QB68" i="1"/>
  <c r="QI68" i="1"/>
  <c r="QG68" i="1"/>
  <c r="QC68" i="1"/>
  <c r="QE68" i="1"/>
  <c r="QF68" i="1"/>
  <c r="QD68" i="1"/>
  <c r="QH68" i="1"/>
  <c r="QB40" i="1"/>
  <c r="QC40" i="1"/>
  <c r="QD40" i="1"/>
  <c r="QE40" i="1"/>
  <c r="QG40" i="1"/>
  <c r="QH40" i="1"/>
  <c r="QI40" i="1"/>
  <c r="QF40" i="1"/>
  <c r="PZ119" i="1"/>
  <c r="PZ106" i="1"/>
  <c r="PZ75" i="1"/>
  <c r="PZ132" i="1"/>
  <c r="PZ82" i="1"/>
  <c r="QB82" i="1" s="1"/>
  <c r="PZ131" i="1"/>
  <c r="PZ95" i="1"/>
  <c r="PZ94" i="1"/>
  <c r="QD51" i="1"/>
  <c r="QC51" i="1"/>
  <c r="QE51" i="1"/>
  <c r="QF51" i="1"/>
  <c r="QG51" i="1"/>
  <c r="QH51" i="1"/>
  <c r="QI51" i="1"/>
  <c r="QB51" i="1"/>
  <c r="QB60" i="1"/>
  <c r="QE60" i="1"/>
  <c r="QI60" i="1"/>
  <c r="QD60" i="1"/>
  <c r="QF60" i="1"/>
  <c r="QH60" i="1"/>
  <c r="QC60" i="1"/>
  <c r="QG60" i="1"/>
  <c r="QC64" i="1"/>
  <c r="QB64" i="1"/>
  <c r="QF64" i="1"/>
  <c r="QH64" i="1"/>
  <c r="QI64" i="1"/>
  <c r="QD64" i="1"/>
  <c r="QE64" i="1"/>
  <c r="QG64" i="1"/>
  <c r="QB30" i="1"/>
  <c r="QC30" i="1"/>
  <c r="QF30" i="1"/>
  <c r="QH30" i="1"/>
  <c r="QI30" i="1"/>
  <c r="QD30" i="1"/>
  <c r="QE30" i="1"/>
  <c r="QG30" i="1"/>
  <c r="QB23" i="1"/>
  <c r="QE23" i="1"/>
  <c r="QG23" i="1"/>
  <c r="QI23" i="1"/>
  <c r="QC23" i="1"/>
  <c r="QF23" i="1"/>
  <c r="QD23" i="1"/>
  <c r="QH23" i="1"/>
  <c r="PZ137" i="1"/>
  <c r="PZ115" i="1"/>
  <c r="PZ103" i="1"/>
  <c r="PZ81" i="1"/>
  <c r="PZ72" i="1"/>
  <c r="QF72" i="1" s="1"/>
  <c r="QG61" i="1"/>
  <c r="QB61" i="1"/>
  <c r="QC61" i="1"/>
  <c r="QD61" i="1"/>
  <c r="QE61" i="1"/>
  <c r="QF61" i="1"/>
  <c r="QI61" i="1"/>
  <c r="QH61" i="1"/>
  <c r="PZ136" i="1"/>
  <c r="PZ133" i="1"/>
  <c r="PZ105" i="1"/>
  <c r="PZ80" i="1"/>
  <c r="QD41" i="1"/>
  <c r="QF41" i="1"/>
  <c r="QI41" i="1"/>
  <c r="QG41" i="1"/>
  <c r="QB41" i="1"/>
  <c r="QE41" i="1"/>
  <c r="QC41" i="1"/>
  <c r="QH41" i="1"/>
  <c r="QB43" i="1"/>
  <c r="QD43" i="1"/>
  <c r="QE43" i="1"/>
  <c r="QH43" i="1"/>
  <c r="QI43" i="1"/>
  <c r="QF43" i="1"/>
  <c r="QC43" i="1"/>
  <c r="QG43" i="1"/>
  <c r="QB49" i="1"/>
  <c r="QC49" i="1"/>
  <c r="QF49" i="1"/>
  <c r="QG49" i="1"/>
  <c r="QI49" i="1"/>
  <c r="QD49" i="1"/>
  <c r="QE49" i="1"/>
  <c r="QH49" i="1"/>
  <c r="QO66" i="1"/>
  <c r="QP66" i="1"/>
  <c r="QQ66" i="1"/>
  <c r="QR66" i="1"/>
  <c r="QS66" i="1"/>
  <c r="QT66" i="1"/>
  <c r="QM66" i="1"/>
  <c r="QN66" i="1"/>
  <c r="QN39" i="1"/>
  <c r="QO39" i="1"/>
  <c r="QQ39" i="1"/>
  <c r="QT39" i="1"/>
  <c r="QM39" i="1"/>
  <c r="QP39" i="1"/>
  <c r="QR39" i="1"/>
  <c r="QS39" i="1"/>
  <c r="QG127" i="1"/>
  <c r="QH127" i="1"/>
  <c r="QI127" i="1"/>
  <c r="QA127" i="1"/>
  <c r="QB127" i="1"/>
  <c r="QC127" i="1"/>
  <c r="QD127" i="1"/>
  <c r="QE127" i="1"/>
  <c r="QF127" i="1"/>
  <c r="QB123" i="1"/>
  <c r="QC123" i="1"/>
  <c r="QD123" i="1"/>
  <c r="QE123" i="1"/>
  <c r="QF123" i="1"/>
  <c r="QG123" i="1"/>
  <c r="QH123" i="1"/>
  <c r="QI123" i="1"/>
  <c r="QA123" i="1"/>
  <c r="QA100" i="1"/>
  <c r="QB100" i="1"/>
  <c r="QC100" i="1"/>
  <c r="QD100" i="1"/>
  <c r="QE100" i="1"/>
  <c r="QF100" i="1"/>
  <c r="QG100" i="1"/>
  <c r="QH100" i="1"/>
  <c r="QI100" i="1"/>
  <c r="QH90" i="1"/>
  <c r="QI90" i="1"/>
  <c r="QA90" i="1"/>
  <c r="QB90" i="1"/>
  <c r="QC90" i="1"/>
  <c r="QD90" i="1"/>
  <c r="QE90" i="1"/>
  <c r="QF90" i="1"/>
  <c r="QG90" i="1"/>
  <c r="PR23" i="1"/>
  <c r="PT23" i="1"/>
  <c r="PU23" i="1"/>
  <c r="PW23" i="1"/>
  <c r="PX23" i="1"/>
  <c r="PQ23" i="1"/>
  <c r="PV23" i="1"/>
  <c r="PS23" i="1"/>
  <c r="QN18" i="1"/>
  <c r="QO18" i="1"/>
  <c r="QM18" i="1"/>
  <c r="QP18" i="1"/>
  <c r="QQ18" i="1"/>
  <c r="QR18" i="1"/>
  <c r="QS18" i="1"/>
  <c r="QT18" i="1"/>
  <c r="QT13" i="1"/>
  <c r="QO13" i="1"/>
  <c r="QP13" i="1"/>
  <c r="QQ13" i="1"/>
  <c r="QR13" i="1"/>
  <c r="QS13" i="1"/>
  <c r="QM13" i="1"/>
  <c r="QN13" i="1"/>
  <c r="QM47" i="1"/>
  <c r="QN47" i="1"/>
  <c r="QO47" i="1"/>
  <c r="QP47" i="1"/>
  <c r="QR47" i="1"/>
  <c r="QS47" i="1"/>
  <c r="QT47" i="1"/>
  <c r="QQ47" i="1"/>
  <c r="PQ60" i="1"/>
  <c r="PW60" i="1"/>
  <c r="PR60" i="1"/>
  <c r="PS60" i="1"/>
  <c r="PT60" i="1"/>
  <c r="PU60" i="1"/>
  <c r="PV60" i="1"/>
  <c r="PX60" i="1"/>
  <c r="PO65" i="1"/>
  <c r="PP65" i="1"/>
  <c r="PX57" i="1"/>
  <c r="PQ57" i="1"/>
  <c r="PR57" i="1"/>
  <c r="PS57" i="1"/>
  <c r="PU57" i="1"/>
  <c r="PT57" i="1"/>
  <c r="PV57" i="1"/>
  <c r="PW57" i="1"/>
  <c r="QT36" i="1"/>
  <c r="QM36" i="1"/>
  <c r="QN36" i="1"/>
  <c r="QO36" i="1"/>
  <c r="QP36" i="1"/>
  <c r="QQ36" i="1"/>
  <c r="QR36" i="1"/>
  <c r="QS36" i="1"/>
  <c r="PU28" i="1"/>
  <c r="PW28" i="1"/>
  <c r="PX28" i="1"/>
  <c r="PQ28" i="1"/>
  <c r="PT28" i="1"/>
  <c r="PR28" i="1"/>
  <c r="PS28" i="1"/>
  <c r="PV28" i="1"/>
  <c r="PS7" i="1"/>
  <c r="PT7" i="1"/>
  <c r="PU7" i="1"/>
  <c r="PX7" i="1"/>
  <c r="PQ7" i="1"/>
  <c r="PR7" i="1"/>
  <c r="PV7" i="1"/>
  <c r="PW7" i="1"/>
  <c r="QO17" i="1"/>
  <c r="QS17" i="1"/>
  <c r="QT17" i="1"/>
  <c r="QM17" i="1"/>
  <c r="QN17" i="1"/>
  <c r="QP17" i="1"/>
  <c r="QR17" i="1"/>
  <c r="QQ17" i="1"/>
  <c r="PQ56" i="1"/>
  <c r="PR56" i="1"/>
  <c r="PS56" i="1"/>
  <c r="PT56" i="1"/>
  <c r="PU56" i="1"/>
  <c r="PV56" i="1"/>
  <c r="PW56" i="1"/>
  <c r="PX56" i="1"/>
  <c r="QA113" i="1"/>
  <c r="QC113" i="1"/>
  <c r="QE113" i="1"/>
  <c r="QB113" i="1"/>
  <c r="QD113" i="1"/>
  <c r="QF113" i="1"/>
  <c r="QG113" i="1"/>
  <c r="QH113" i="1"/>
  <c r="QI113" i="1"/>
  <c r="QA112" i="1"/>
  <c r="QC112" i="1"/>
  <c r="QE112" i="1"/>
  <c r="QG112" i="1"/>
  <c r="QI112" i="1"/>
  <c r="QD112" i="1"/>
  <c r="QF112" i="1"/>
  <c r="QH112" i="1"/>
  <c r="QB112" i="1"/>
  <c r="QD96" i="1"/>
  <c r="QE96" i="1"/>
  <c r="QA96" i="1"/>
  <c r="QB96" i="1"/>
  <c r="QC96" i="1"/>
  <c r="QF96" i="1"/>
  <c r="QG96" i="1"/>
  <c r="QH96" i="1"/>
  <c r="QI96" i="1"/>
  <c r="QH74" i="1"/>
  <c r="QI74" i="1"/>
  <c r="QA74" i="1"/>
  <c r="QB74" i="1"/>
  <c r="QC74" i="1"/>
  <c r="QD74" i="1"/>
  <c r="QE74" i="1"/>
  <c r="QF74" i="1"/>
  <c r="QG74" i="1"/>
  <c r="QN59" i="1"/>
  <c r="QR59" i="1"/>
  <c r="QT59" i="1"/>
  <c r="QS59" i="1"/>
  <c r="QM59" i="1"/>
  <c r="QO59" i="1"/>
  <c r="QP59" i="1"/>
  <c r="QQ59" i="1"/>
  <c r="QM45" i="1"/>
  <c r="QN45" i="1"/>
  <c r="QO45" i="1"/>
  <c r="QP45" i="1"/>
  <c r="QR45" i="1"/>
  <c r="QT45" i="1"/>
  <c r="QQ45" i="1"/>
  <c r="QS45" i="1"/>
  <c r="QP6" i="1"/>
  <c r="QQ6" i="1"/>
  <c r="QR6" i="1"/>
  <c r="QM6" i="1"/>
  <c r="QN6" i="1"/>
  <c r="QO6" i="1"/>
  <c r="QS6" i="1"/>
  <c r="QT6" i="1"/>
  <c r="PS13" i="1"/>
  <c r="PT13" i="1"/>
  <c r="PU13" i="1"/>
  <c r="PV13" i="1"/>
  <c r="PW13" i="1"/>
  <c r="PX13" i="1"/>
  <c r="PQ13" i="1"/>
  <c r="PR13" i="1"/>
  <c r="QH128" i="1"/>
  <c r="QA109" i="1"/>
  <c r="QB109" i="1"/>
  <c r="QC109" i="1"/>
  <c r="QD109" i="1"/>
  <c r="QE109" i="1"/>
  <c r="QF109" i="1"/>
  <c r="QG109" i="1"/>
  <c r="QH109" i="1"/>
  <c r="QI109" i="1"/>
  <c r="QA79" i="1"/>
  <c r="QB79" i="1"/>
  <c r="QC79" i="1"/>
  <c r="QD79" i="1"/>
  <c r="QE79" i="1"/>
  <c r="QF79" i="1"/>
  <c r="QG79" i="1"/>
  <c r="QH79" i="1"/>
  <c r="QI79" i="1"/>
  <c r="QA91" i="1"/>
  <c r="QB91" i="1"/>
  <c r="QC91" i="1"/>
  <c r="QD91" i="1"/>
  <c r="QE91" i="1"/>
  <c r="QF91" i="1"/>
  <c r="QG91" i="1"/>
  <c r="QH91" i="1"/>
  <c r="QI91" i="1"/>
  <c r="PQ67" i="1"/>
  <c r="PR67" i="1"/>
  <c r="PS67" i="1"/>
  <c r="PT67" i="1"/>
  <c r="PU67" i="1"/>
  <c r="PV67" i="1"/>
  <c r="PW67" i="1"/>
  <c r="PX67" i="1"/>
  <c r="PW66" i="1"/>
  <c r="PX66" i="1"/>
  <c r="PQ66" i="1"/>
  <c r="PR66" i="1"/>
  <c r="PS66" i="1"/>
  <c r="PT66" i="1"/>
  <c r="PU66" i="1"/>
  <c r="PV66" i="1"/>
  <c r="QP25" i="1"/>
  <c r="QR25" i="1"/>
  <c r="QM25" i="1"/>
  <c r="QN25" i="1"/>
  <c r="QO25" i="1"/>
  <c r="QQ25" i="1"/>
  <c r="QS25" i="1"/>
  <c r="QT25" i="1"/>
  <c r="QN11" i="1"/>
  <c r="QO11" i="1"/>
  <c r="QP11" i="1"/>
  <c r="QM11" i="1"/>
  <c r="QQ11" i="1"/>
  <c r="QR11" i="1"/>
  <c r="QS11" i="1"/>
  <c r="QT11" i="1"/>
  <c r="PV11" i="1"/>
  <c r="PW11" i="1"/>
  <c r="PX11" i="1"/>
  <c r="PQ11" i="1"/>
  <c r="PR11" i="1"/>
  <c r="PS11" i="1"/>
  <c r="PT11" i="1"/>
  <c r="PU11" i="1"/>
  <c r="QO10" i="1"/>
  <c r="QQ10" i="1"/>
  <c r="QM10" i="1"/>
  <c r="QN10" i="1"/>
  <c r="QP10" i="1"/>
  <c r="QR10" i="1"/>
  <c r="QS10" i="1"/>
  <c r="QT10" i="1"/>
  <c r="QP12" i="1"/>
  <c r="QT12" i="1"/>
  <c r="QM12" i="1"/>
  <c r="QN12" i="1"/>
  <c r="QO12" i="1"/>
  <c r="QQ12" i="1"/>
  <c r="QR12" i="1"/>
  <c r="QS12" i="1"/>
  <c r="PW37" i="1"/>
  <c r="PX37" i="1"/>
  <c r="PQ37" i="1"/>
  <c r="PR37" i="1"/>
  <c r="PS37" i="1"/>
  <c r="PT37" i="1"/>
  <c r="PU37" i="1"/>
  <c r="PV37" i="1"/>
  <c r="QM64" i="1"/>
  <c r="QN64" i="1"/>
  <c r="QO64" i="1"/>
  <c r="QP64" i="1"/>
  <c r="QQ64" i="1"/>
  <c r="QR64" i="1"/>
  <c r="QS64" i="1"/>
  <c r="QT64" i="1"/>
  <c r="QR49" i="1"/>
  <c r="QS49" i="1"/>
  <c r="QT49" i="1"/>
  <c r="QM49" i="1"/>
  <c r="QN49" i="1"/>
  <c r="QO49" i="1"/>
  <c r="QP49" i="1"/>
  <c r="QQ49" i="1"/>
  <c r="PS15" i="1"/>
  <c r="PR15" i="1"/>
  <c r="PU15" i="1"/>
  <c r="PW15" i="1"/>
  <c r="PQ15" i="1"/>
  <c r="PT15" i="1"/>
  <c r="PV15" i="1"/>
  <c r="PX15" i="1"/>
  <c r="PW14" i="1"/>
  <c r="PX14" i="1"/>
  <c r="PR14" i="1"/>
  <c r="PU14" i="1"/>
  <c r="PV14" i="1"/>
  <c r="PQ14" i="1"/>
  <c r="PS14" i="1"/>
  <c r="PT14" i="1"/>
  <c r="QO37" i="1"/>
  <c r="QP37" i="1"/>
  <c r="QQ37" i="1"/>
  <c r="QR37" i="1"/>
  <c r="QT37" i="1"/>
  <c r="QM37" i="1"/>
  <c r="QN37" i="1"/>
  <c r="QS37" i="1"/>
  <c r="PS26" i="1"/>
  <c r="PU26" i="1"/>
  <c r="PX26" i="1"/>
  <c r="PQ26" i="1"/>
  <c r="PR26" i="1"/>
  <c r="PT26" i="1"/>
  <c r="PV26" i="1"/>
  <c r="PW26" i="1"/>
  <c r="QA122" i="1"/>
  <c r="QI122" i="1"/>
  <c r="QB122" i="1"/>
  <c r="QC122" i="1"/>
  <c r="QD122" i="1"/>
  <c r="QE122" i="1"/>
  <c r="QF122" i="1"/>
  <c r="QG122" i="1"/>
  <c r="QH122" i="1"/>
  <c r="QA101" i="1"/>
  <c r="QB101" i="1"/>
  <c r="QC101" i="1"/>
  <c r="QD101" i="1"/>
  <c r="QE101" i="1"/>
  <c r="QF101" i="1"/>
  <c r="QG101" i="1"/>
  <c r="QH101" i="1"/>
  <c r="QI101" i="1"/>
  <c r="QB87" i="1"/>
  <c r="QC87" i="1"/>
  <c r="QD87" i="1"/>
  <c r="QE87" i="1"/>
  <c r="QF87" i="1"/>
  <c r="QG87" i="1"/>
  <c r="QH87" i="1"/>
  <c r="QI87" i="1"/>
  <c r="QA87" i="1"/>
  <c r="QI78" i="1"/>
  <c r="QA78" i="1"/>
  <c r="QB78" i="1"/>
  <c r="QC78" i="1"/>
  <c r="QD78" i="1"/>
  <c r="QE78" i="1"/>
  <c r="QF78" i="1"/>
  <c r="QG78" i="1"/>
  <c r="QH78" i="1"/>
  <c r="PS33" i="1"/>
  <c r="PU33" i="1"/>
  <c r="PV33" i="1"/>
  <c r="PX33" i="1"/>
  <c r="PR33" i="1"/>
  <c r="PT33" i="1"/>
  <c r="PW33" i="1"/>
  <c r="PQ33" i="1"/>
  <c r="QP31" i="1"/>
  <c r="QQ31" i="1"/>
  <c r="QM31" i="1"/>
  <c r="QS31" i="1"/>
  <c r="QT31" i="1"/>
  <c r="QN31" i="1"/>
  <c r="QO31" i="1"/>
  <c r="QR31" i="1"/>
  <c r="QS52" i="1"/>
  <c r="QT52" i="1"/>
  <c r="QM52" i="1"/>
  <c r="QN52" i="1"/>
  <c r="QO52" i="1"/>
  <c r="QP52" i="1"/>
  <c r="QQ52" i="1"/>
  <c r="QR52" i="1"/>
  <c r="PS41" i="1"/>
  <c r="PU41" i="1"/>
  <c r="PX41" i="1"/>
  <c r="PQ41" i="1"/>
  <c r="PR41" i="1"/>
  <c r="PT41" i="1"/>
  <c r="PV41" i="1"/>
  <c r="PW41" i="1"/>
  <c r="PQ62" i="1"/>
  <c r="PR62" i="1"/>
  <c r="PS62" i="1"/>
  <c r="PT62" i="1"/>
  <c r="PU62" i="1"/>
  <c r="PV62" i="1"/>
  <c r="PW62" i="1"/>
  <c r="PX62" i="1"/>
  <c r="PS44" i="1"/>
  <c r="PT44" i="1"/>
  <c r="PU44" i="1"/>
  <c r="PV44" i="1"/>
  <c r="PW44" i="1"/>
  <c r="PX44" i="1"/>
  <c r="PQ44" i="1"/>
  <c r="PR44" i="1"/>
  <c r="PQ50" i="1"/>
  <c r="PR50" i="1"/>
  <c r="PS50" i="1"/>
  <c r="PT50" i="1"/>
  <c r="PU50" i="1"/>
  <c r="PV50" i="1"/>
  <c r="PW50" i="1"/>
  <c r="PX50" i="1"/>
  <c r="QC108" i="1"/>
  <c r="QB86" i="1"/>
  <c r="QC86" i="1"/>
  <c r="QD86" i="1"/>
  <c r="QE86" i="1"/>
  <c r="QF86" i="1"/>
  <c r="QG86" i="1"/>
  <c r="QH86" i="1"/>
  <c r="QI86" i="1"/>
  <c r="QA86" i="1"/>
  <c r="QH76" i="1"/>
  <c r="QI76" i="1"/>
  <c r="QA76" i="1"/>
  <c r="QB76" i="1"/>
  <c r="QC76" i="1"/>
  <c r="QD76" i="1"/>
  <c r="QE76" i="1"/>
  <c r="QF76" i="1"/>
  <c r="QG76" i="1"/>
  <c r="PQ45" i="1"/>
  <c r="PR45" i="1"/>
  <c r="PS45" i="1"/>
  <c r="PT45" i="1"/>
  <c r="PU45" i="1"/>
  <c r="PV45" i="1"/>
  <c r="PW45" i="1"/>
  <c r="PX45" i="1"/>
  <c r="PU69" i="1"/>
  <c r="PV69" i="1"/>
  <c r="PW69" i="1"/>
  <c r="PX69" i="1"/>
  <c r="PQ69" i="1"/>
  <c r="PS69" i="1"/>
  <c r="PR69" i="1"/>
  <c r="PT69" i="1"/>
  <c r="QM41" i="1"/>
  <c r="QR41" i="1"/>
  <c r="QT41" i="1"/>
  <c r="QN41" i="1"/>
  <c r="QO41" i="1"/>
  <c r="QP41" i="1"/>
  <c r="QQ41" i="1"/>
  <c r="QS41" i="1"/>
  <c r="PR8" i="1"/>
  <c r="PS8" i="1"/>
  <c r="PT8" i="1"/>
  <c r="PW8" i="1"/>
  <c r="PX8" i="1"/>
  <c r="PQ8" i="1"/>
  <c r="PU8" i="1"/>
  <c r="PV8" i="1"/>
  <c r="PX40" i="1"/>
  <c r="PQ40" i="1"/>
  <c r="PR40" i="1"/>
  <c r="PW40" i="1"/>
  <c r="PS40" i="1"/>
  <c r="PT40" i="1"/>
  <c r="PU40" i="1"/>
  <c r="PV40" i="1"/>
  <c r="QN48" i="1"/>
  <c r="QO48" i="1"/>
  <c r="QQ48" i="1"/>
  <c r="QM48" i="1"/>
  <c r="QP48" i="1"/>
  <c r="QR48" i="1"/>
  <c r="QS48" i="1"/>
  <c r="QT48" i="1"/>
  <c r="QP14" i="1"/>
  <c r="QM14" i="1"/>
  <c r="QQ14" i="1"/>
  <c r="QR14" i="1"/>
  <c r="QS14" i="1"/>
  <c r="QT14" i="1"/>
  <c r="QN14" i="1"/>
  <c r="QO14" i="1"/>
  <c r="QP57" i="1"/>
  <c r="QQ57" i="1"/>
  <c r="QR57" i="1"/>
  <c r="QS57" i="1"/>
  <c r="QT57" i="1"/>
  <c r="QM57" i="1"/>
  <c r="QN57" i="1"/>
  <c r="QO57" i="1"/>
  <c r="QP32" i="1"/>
  <c r="QR32" i="1"/>
  <c r="QS32" i="1"/>
  <c r="QN32" i="1"/>
  <c r="QO32" i="1"/>
  <c r="QQ32" i="1"/>
  <c r="QT32" i="1"/>
  <c r="QM32" i="1"/>
  <c r="QM5" i="1"/>
  <c r="QN5" i="1"/>
  <c r="QO5" i="1"/>
  <c r="QP5" i="1"/>
  <c r="QQ5" i="1"/>
  <c r="QR5" i="1"/>
  <c r="QS5" i="1"/>
  <c r="QT5" i="1"/>
  <c r="QK72" i="1"/>
  <c r="QK91" i="1"/>
  <c r="QK99" i="1"/>
  <c r="QK90" i="1"/>
  <c r="QK73" i="1"/>
  <c r="QK89" i="1"/>
  <c r="QK77" i="1"/>
  <c r="QK88" i="1"/>
  <c r="QK79" i="1"/>
  <c r="QK80" i="1"/>
  <c r="QK81" i="1"/>
  <c r="QK82" i="1"/>
  <c r="QK83" i="1"/>
  <c r="QK84" i="1"/>
  <c r="QK85" i="1"/>
  <c r="QK86" i="1"/>
  <c r="QK87" i="1"/>
  <c r="QK94" i="1"/>
  <c r="QK75" i="1"/>
  <c r="QK93" i="1"/>
  <c r="QK76" i="1"/>
  <c r="QK74" i="1"/>
  <c r="QK78" i="1"/>
  <c r="QK92" i="1"/>
  <c r="QK95" i="1"/>
  <c r="QK105" i="1"/>
  <c r="QK103" i="1"/>
  <c r="QK102" i="1"/>
  <c r="QK104" i="1"/>
  <c r="QK106" i="1"/>
  <c r="QK108" i="1"/>
  <c r="QK96" i="1"/>
  <c r="QK97" i="1"/>
  <c r="QK98" i="1"/>
  <c r="QK101" i="1"/>
  <c r="QK109" i="1"/>
  <c r="QK100" i="1"/>
  <c r="QK107" i="1"/>
  <c r="QK110" i="1"/>
  <c r="QK115" i="1"/>
  <c r="QK119" i="1"/>
  <c r="QK129" i="1"/>
  <c r="QK137" i="1"/>
  <c r="QK113" i="1"/>
  <c r="QK111" i="1"/>
  <c r="QK112" i="1"/>
  <c r="QK122" i="1"/>
  <c r="QK117" i="1"/>
  <c r="QK128" i="1"/>
  <c r="QK118" i="1"/>
  <c r="QK121" i="1"/>
  <c r="QK127" i="1"/>
  <c r="QK125" i="1"/>
  <c r="QK116" i="1"/>
  <c r="QK124" i="1"/>
  <c r="QK136" i="1"/>
  <c r="QK135" i="1"/>
  <c r="QK134" i="1"/>
  <c r="QK120" i="1"/>
  <c r="QK133" i="1"/>
  <c r="QK123" i="1"/>
  <c r="QK132" i="1"/>
  <c r="QK114" i="1"/>
  <c r="QK131" i="1"/>
  <c r="QK130" i="1"/>
  <c r="QK126" i="1"/>
  <c r="QM30" i="1"/>
  <c r="QO30" i="1"/>
  <c r="QR30" i="1"/>
  <c r="QN30" i="1"/>
  <c r="QP30" i="1"/>
  <c r="QQ30" i="1"/>
  <c r="QS30" i="1"/>
  <c r="QT30" i="1"/>
  <c r="PW22" i="1"/>
  <c r="PQ22" i="1"/>
  <c r="PR22" i="1"/>
  <c r="PT22" i="1"/>
  <c r="PS22" i="1"/>
  <c r="PU22" i="1"/>
  <c r="PV22" i="1"/>
  <c r="PX22" i="1"/>
  <c r="QE119" i="1"/>
  <c r="QA119" i="1"/>
  <c r="QB119" i="1"/>
  <c r="QC119" i="1"/>
  <c r="QD119" i="1"/>
  <c r="QF119" i="1"/>
  <c r="QG119" i="1"/>
  <c r="QH119" i="1"/>
  <c r="QI119" i="1"/>
  <c r="QC106" i="1"/>
  <c r="QD106" i="1"/>
  <c r="QE106" i="1"/>
  <c r="QF106" i="1"/>
  <c r="QG106" i="1"/>
  <c r="QH106" i="1"/>
  <c r="QI106" i="1"/>
  <c r="QA106" i="1"/>
  <c r="QB106" i="1"/>
  <c r="QB85" i="1"/>
  <c r="QC85" i="1"/>
  <c r="QD85" i="1"/>
  <c r="QE85" i="1"/>
  <c r="QF85" i="1"/>
  <c r="QG85" i="1"/>
  <c r="QH85" i="1"/>
  <c r="QI85" i="1"/>
  <c r="QA85" i="1"/>
  <c r="QH75" i="1"/>
  <c r="QI75" i="1"/>
  <c r="QA75" i="1"/>
  <c r="QB75" i="1"/>
  <c r="QC75" i="1"/>
  <c r="QD75" i="1"/>
  <c r="QE75" i="1"/>
  <c r="QF75" i="1"/>
  <c r="QG75" i="1"/>
  <c r="QP21" i="1"/>
  <c r="QQ21" i="1"/>
  <c r="QS21" i="1"/>
  <c r="QT21" i="1"/>
  <c r="QM21" i="1"/>
  <c r="QN21" i="1"/>
  <c r="QO21" i="1"/>
  <c r="QR21" i="1"/>
  <c r="PT35" i="1"/>
  <c r="PQ35" i="1"/>
  <c r="PX35" i="1"/>
  <c r="PR35" i="1"/>
  <c r="PS35" i="1"/>
  <c r="PU35" i="1"/>
  <c r="PV35" i="1"/>
  <c r="PW35" i="1"/>
  <c r="PT47" i="1"/>
  <c r="PU47" i="1"/>
  <c r="PV47" i="1"/>
  <c r="PW47" i="1"/>
  <c r="PX47" i="1"/>
  <c r="PS47" i="1"/>
  <c r="PQ47" i="1"/>
  <c r="PR47" i="1"/>
  <c r="PR59" i="1"/>
  <c r="PS59" i="1"/>
  <c r="PT59" i="1"/>
  <c r="PV59" i="1"/>
  <c r="PQ59" i="1"/>
  <c r="PU59" i="1"/>
  <c r="PW59" i="1"/>
  <c r="PX59" i="1"/>
  <c r="PU58" i="1"/>
  <c r="PV58" i="1"/>
  <c r="PW58" i="1"/>
  <c r="PX58" i="1"/>
  <c r="PQ58" i="1"/>
  <c r="PR58" i="1"/>
  <c r="PS58" i="1"/>
  <c r="PT58" i="1"/>
  <c r="QO24" i="1"/>
  <c r="QP24" i="1"/>
  <c r="QQ24" i="1"/>
  <c r="QR24" i="1"/>
  <c r="QS24" i="1"/>
  <c r="QT24" i="1"/>
  <c r="QN24" i="1"/>
  <c r="QM24" i="1"/>
  <c r="IB111" i="1"/>
  <c r="IB116" i="1" s="1"/>
  <c r="IB112" i="1"/>
  <c r="IB117" i="1" s="1"/>
  <c r="IB113" i="1"/>
  <c r="IB118" i="1" s="1"/>
  <c r="IB155" i="1"/>
  <c r="IB156" i="1" s="1"/>
  <c r="IB157" i="1" s="1"/>
  <c r="IB158" i="1" s="1"/>
  <c r="IB159" i="1" s="1"/>
  <c r="IB160" i="1" s="1"/>
  <c r="IE64" i="1"/>
  <c r="KT64" i="1" s="1"/>
  <c r="QM29" i="1"/>
  <c r="QO29" i="1"/>
  <c r="QQ29" i="1"/>
  <c r="QR29" i="1"/>
  <c r="QT29" i="1"/>
  <c r="QN29" i="1"/>
  <c r="QP29" i="1"/>
  <c r="QS29" i="1"/>
  <c r="QI114" i="1"/>
  <c r="QA114" i="1"/>
  <c r="QC114" i="1"/>
  <c r="QB114" i="1"/>
  <c r="QD114" i="1"/>
  <c r="QE114" i="1"/>
  <c r="QF114" i="1"/>
  <c r="QG114" i="1"/>
  <c r="QH114" i="1"/>
  <c r="QC104" i="1"/>
  <c r="QD104" i="1"/>
  <c r="QE104" i="1"/>
  <c r="QF104" i="1"/>
  <c r="QG104" i="1"/>
  <c r="QH104" i="1"/>
  <c r="QI104" i="1"/>
  <c r="QA104" i="1"/>
  <c r="QB104" i="1"/>
  <c r="QB84" i="1"/>
  <c r="QC84" i="1"/>
  <c r="QD84" i="1"/>
  <c r="QE84" i="1"/>
  <c r="QF84" i="1"/>
  <c r="QG84" i="1"/>
  <c r="QH84" i="1"/>
  <c r="QI84" i="1"/>
  <c r="QA84" i="1"/>
  <c r="PS27" i="1"/>
  <c r="PW27" i="1"/>
  <c r="PQ27" i="1"/>
  <c r="PR27" i="1"/>
  <c r="PV27" i="1"/>
  <c r="PT27" i="1"/>
  <c r="PU27" i="1"/>
  <c r="PX27" i="1"/>
  <c r="QM65" i="1"/>
  <c r="QN65" i="1"/>
  <c r="QO65" i="1"/>
  <c r="QP65" i="1"/>
  <c r="QQ65" i="1"/>
  <c r="QR65" i="1"/>
  <c r="QS65" i="1"/>
  <c r="QT65" i="1"/>
  <c r="PS32" i="1"/>
  <c r="PT32" i="1"/>
  <c r="PX32" i="1"/>
  <c r="PQ32" i="1"/>
  <c r="PR32" i="1"/>
  <c r="PU32" i="1"/>
  <c r="PV32" i="1"/>
  <c r="PW32" i="1"/>
  <c r="PT51" i="1"/>
  <c r="PW51" i="1"/>
  <c r="PQ51" i="1"/>
  <c r="PR51" i="1"/>
  <c r="PS51" i="1"/>
  <c r="PU51" i="1"/>
  <c r="PV51" i="1"/>
  <c r="PX51" i="1"/>
  <c r="PQ46" i="1"/>
  <c r="PR46" i="1"/>
  <c r="PS46" i="1"/>
  <c r="PW46" i="1"/>
  <c r="PX46" i="1"/>
  <c r="PT46" i="1"/>
  <c r="PU46" i="1"/>
  <c r="PV46" i="1"/>
  <c r="QP43" i="1"/>
  <c r="QQ43" i="1"/>
  <c r="QR43" i="1"/>
  <c r="QS43" i="1"/>
  <c r="QT43" i="1"/>
  <c r="QM43" i="1"/>
  <c r="QN43" i="1"/>
  <c r="QO43" i="1"/>
  <c r="QQ50" i="1"/>
  <c r="QT50" i="1"/>
  <c r="QM50" i="1"/>
  <c r="QN50" i="1"/>
  <c r="QO50" i="1"/>
  <c r="QP50" i="1"/>
  <c r="QR50" i="1"/>
  <c r="QS50" i="1"/>
  <c r="QM7" i="1"/>
  <c r="QP7" i="1"/>
  <c r="QQ7" i="1"/>
  <c r="QR7" i="1"/>
  <c r="QN7" i="1"/>
  <c r="QO7" i="1"/>
  <c r="QS7" i="1"/>
  <c r="QT7" i="1"/>
  <c r="QM16" i="1"/>
  <c r="QO16" i="1"/>
  <c r="QQ16" i="1"/>
  <c r="QN16" i="1"/>
  <c r="QP16" i="1"/>
  <c r="QR16" i="1"/>
  <c r="QS16" i="1"/>
  <c r="QT16" i="1"/>
  <c r="PX43" i="1"/>
  <c r="PQ43" i="1"/>
  <c r="PR43" i="1"/>
  <c r="PS43" i="1"/>
  <c r="PT43" i="1"/>
  <c r="PU43" i="1"/>
  <c r="PV43" i="1"/>
  <c r="PW43" i="1"/>
  <c r="QP42" i="1"/>
  <c r="QQ42" i="1"/>
  <c r="QR42" i="1"/>
  <c r="QS42" i="1"/>
  <c r="QT42" i="1"/>
  <c r="QM42" i="1"/>
  <c r="QN42" i="1"/>
  <c r="QO42" i="1"/>
  <c r="QS68" i="1"/>
  <c r="QT68" i="1"/>
  <c r="QM68" i="1"/>
  <c r="QN68" i="1"/>
  <c r="QO68" i="1"/>
  <c r="QQ68" i="1"/>
  <c r="QR68" i="1"/>
  <c r="QP68" i="1"/>
  <c r="PQ70" i="1"/>
  <c r="PR70" i="1"/>
  <c r="PS70" i="1"/>
  <c r="PT70" i="1"/>
  <c r="PU70" i="1"/>
  <c r="PW70" i="1"/>
  <c r="PX70" i="1"/>
  <c r="PV70" i="1"/>
  <c r="QM44" i="1"/>
  <c r="QN44" i="1"/>
  <c r="QO44" i="1"/>
  <c r="QP44" i="1"/>
  <c r="QQ44" i="1"/>
  <c r="QR44" i="1"/>
  <c r="QS44" i="1"/>
  <c r="QT44" i="1"/>
  <c r="QH130" i="1"/>
  <c r="QA130" i="1"/>
  <c r="QB130" i="1"/>
  <c r="QC130" i="1"/>
  <c r="QD130" i="1"/>
  <c r="QE130" i="1"/>
  <c r="QF130" i="1"/>
  <c r="QG130" i="1"/>
  <c r="QI130" i="1"/>
  <c r="QC102" i="1"/>
  <c r="QD102" i="1"/>
  <c r="QE102" i="1"/>
  <c r="QF102" i="1"/>
  <c r="QG102" i="1"/>
  <c r="QH102" i="1"/>
  <c r="QI102" i="1"/>
  <c r="QA102" i="1"/>
  <c r="QB102" i="1"/>
  <c r="QB83" i="1"/>
  <c r="QC83" i="1"/>
  <c r="QD83" i="1"/>
  <c r="QE83" i="1"/>
  <c r="QF83" i="1"/>
  <c r="QG83" i="1"/>
  <c r="QH83" i="1"/>
  <c r="QI83" i="1"/>
  <c r="QA83" i="1"/>
  <c r="QB93" i="1"/>
  <c r="QC93" i="1"/>
  <c r="QG93" i="1"/>
  <c r="QH93" i="1"/>
  <c r="QI93" i="1"/>
  <c r="QD93" i="1"/>
  <c r="QE93" i="1"/>
  <c r="QF93" i="1"/>
  <c r="QA93" i="1"/>
  <c r="QM60" i="1"/>
  <c r="QN60" i="1"/>
  <c r="QO60" i="1"/>
  <c r="QP60" i="1"/>
  <c r="QQ60" i="1"/>
  <c r="QR60" i="1"/>
  <c r="QS60" i="1"/>
  <c r="QT60" i="1"/>
  <c r="PQ34" i="1"/>
  <c r="PV34" i="1"/>
  <c r="PT34" i="1"/>
  <c r="PU34" i="1"/>
  <c r="PW34" i="1"/>
  <c r="PX34" i="1"/>
  <c r="PR34" i="1"/>
  <c r="PS34" i="1"/>
  <c r="PU16" i="1"/>
  <c r="PW16" i="1"/>
  <c r="PQ16" i="1"/>
  <c r="PR16" i="1"/>
  <c r="PS16" i="1"/>
  <c r="PT16" i="1"/>
  <c r="PX16" i="1"/>
  <c r="PV16" i="1"/>
  <c r="PQ55" i="1"/>
  <c r="PR55" i="1"/>
  <c r="PS55" i="1"/>
  <c r="PT55" i="1"/>
  <c r="PU55" i="1"/>
  <c r="PV55" i="1"/>
  <c r="PW55" i="1"/>
  <c r="PX55" i="1"/>
  <c r="QT20" i="1"/>
  <c r="QM20" i="1"/>
  <c r="QO20" i="1"/>
  <c r="QP20" i="1"/>
  <c r="QQ20" i="1"/>
  <c r="QR20" i="1"/>
  <c r="QS20" i="1"/>
  <c r="QN20" i="1"/>
  <c r="PU9" i="1"/>
  <c r="PV9" i="1"/>
  <c r="PW9" i="1"/>
  <c r="PQ9" i="1"/>
  <c r="PR9" i="1"/>
  <c r="PX9" i="1"/>
  <c r="PS9" i="1"/>
  <c r="PT9" i="1"/>
  <c r="QD132" i="1"/>
  <c r="QA132" i="1"/>
  <c r="QB132" i="1"/>
  <c r="QC132" i="1"/>
  <c r="QE132" i="1"/>
  <c r="QF132" i="1"/>
  <c r="QG132" i="1"/>
  <c r="QH132" i="1"/>
  <c r="QI132" i="1"/>
  <c r="QF131" i="1"/>
  <c r="QA131" i="1"/>
  <c r="QB131" i="1"/>
  <c r="QC131" i="1"/>
  <c r="QD131" i="1"/>
  <c r="QE131" i="1"/>
  <c r="QG131" i="1"/>
  <c r="QH131" i="1"/>
  <c r="QI131" i="1"/>
  <c r="QB95" i="1"/>
  <c r="QC95" i="1"/>
  <c r="QD95" i="1"/>
  <c r="QG95" i="1"/>
  <c r="QA95" i="1"/>
  <c r="QI95" i="1"/>
  <c r="QE95" i="1"/>
  <c r="QF95" i="1"/>
  <c r="QH95" i="1"/>
  <c r="QC82" i="1"/>
  <c r="QD82" i="1"/>
  <c r="QG82" i="1"/>
  <c r="QI82" i="1"/>
  <c r="QA82" i="1"/>
  <c r="QA94" i="1"/>
  <c r="QB94" i="1"/>
  <c r="QE94" i="1"/>
  <c r="QI94" i="1"/>
  <c r="QH94" i="1"/>
  <c r="QC94" i="1"/>
  <c r="QD94" i="1"/>
  <c r="QF94" i="1"/>
  <c r="QG94" i="1"/>
  <c r="QM58" i="1"/>
  <c r="QN58" i="1"/>
  <c r="QO58" i="1"/>
  <c r="QQ58" i="1"/>
  <c r="QP58" i="1"/>
  <c r="QR58" i="1"/>
  <c r="QS58" i="1"/>
  <c r="QT58" i="1"/>
  <c r="PR18" i="1"/>
  <c r="PV18" i="1"/>
  <c r="PW18" i="1"/>
  <c r="PQ18" i="1"/>
  <c r="PS18" i="1"/>
  <c r="PT18" i="1"/>
  <c r="PU18" i="1"/>
  <c r="PX18" i="1"/>
  <c r="QN53" i="1"/>
  <c r="QO53" i="1"/>
  <c r="QP53" i="1"/>
  <c r="QQ53" i="1"/>
  <c r="QR53" i="1"/>
  <c r="QS53" i="1"/>
  <c r="QT53" i="1"/>
  <c r="QM53" i="1"/>
  <c r="PQ48" i="1"/>
  <c r="PR48" i="1"/>
  <c r="PS48" i="1"/>
  <c r="PV48" i="1"/>
  <c r="PW48" i="1"/>
  <c r="PT48" i="1"/>
  <c r="PU48" i="1"/>
  <c r="PX48" i="1"/>
  <c r="QQ34" i="1"/>
  <c r="QN34" i="1"/>
  <c r="QP34" i="1"/>
  <c r="QR34" i="1"/>
  <c r="QS34" i="1"/>
  <c r="QT34" i="1"/>
  <c r="QM34" i="1"/>
  <c r="QO34" i="1"/>
  <c r="PQ19" i="1"/>
  <c r="PR19" i="1"/>
  <c r="PT19" i="1"/>
  <c r="PU19" i="1"/>
  <c r="PV19" i="1"/>
  <c r="PW19" i="1"/>
  <c r="PX19" i="1"/>
  <c r="PS19" i="1"/>
  <c r="PX6" i="1"/>
  <c r="PQ6" i="1"/>
  <c r="PR6" i="1"/>
  <c r="PS6" i="1"/>
  <c r="PT6" i="1"/>
  <c r="PW6" i="1"/>
  <c r="PU6" i="1"/>
  <c r="PV6" i="1"/>
  <c r="PX31" i="1"/>
  <c r="PR31" i="1"/>
  <c r="PU31" i="1"/>
  <c r="PQ31" i="1"/>
  <c r="PS31" i="1"/>
  <c r="PT31" i="1"/>
  <c r="PV31" i="1"/>
  <c r="PW31" i="1"/>
  <c r="QB137" i="1"/>
  <c r="QC137" i="1"/>
  <c r="QD137" i="1"/>
  <c r="QE137" i="1"/>
  <c r="QG137" i="1"/>
  <c r="QH137" i="1"/>
  <c r="QI137" i="1"/>
  <c r="QA137" i="1"/>
  <c r="QF137" i="1"/>
  <c r="QG115" i="1"/>
  <c r="QA115" i="1"/>
  <c r="QB115" i="1"/>
  <c r="QC115" i="1"/>
  <c r="QD115" i="1"/>
  <c r="QE115" i="1"/>
  <c r="QF115" i="1"/>
  <c r="QH115" i="1"/>
  <c r="QI115" i="1"/>
  <c r="QE103" i="1"/>
  <c r="QF103" i="1"/>
  <c r="QG103" i="1"/>
  <c r="QH103" i="1"/>
  <c r="QI103" i="1"/>
  <c r="QA103" i="1"/>
  <c r="QB103" i="1"/>
  <c r="QC103" i="1"/>
  <c r="QD103" i="1"/>
  <c r="QB81" i="1"/>
  <c r="QC81" i="1"/>
  <c r="QD81" i="1"/>
  <c r="QE81" i="1"/>
  <c r="QF81" i="1"/>
  <c r="QG81" i="1"/>
  <c r="QH81" i="1"/>
  <c r="QI81" i="1"/>
  <c r="QA81" i="1"/>
  <c r="QI72" i="1"/>
  <c r="QA72" i="1"/>
  <c r="QD72" i="1"/>
  <c r="QB72" i="1"/>
  <c r="QC72" i="1"/>
  <c r="QE72" i="1"/>
  <c r="IJ113" i="1"/>
  <c r="IJ118" i="1" s="1"/>
  <c r="IJ111" i="1"/>
  <c r="IJ116" i="1" s="1"/>
  <c r="IJ112" i="1"/>
  <c r="IJ117" i="1" s="1"/>
  <c r="IJ155" i="1"/>
  <c r="IJ156" i="1" s="1"/>
  <c r="IJ157" i="1" s="1"/>
  <c r="IJ158" i="1" s="1"/>
  <c r="IJ159" i="1" s="1"/>
  <c r="IJ160" i="1" s="1"/>
  <c r="IM64" i="1"/>
  <c r="KV64" i="1" s="1"/>
  <c r="PR30" i="1"/>
  <c r="PT30" i="1"/>
  <c r="PU30" i="1"/>
  <c r="PW30" i="1"/>
  <c r="PX30" i="1"/>
  <c r="PQ30" i="1"/>
  <c r="PS30" i="1"/>
  <c r="PV30" i="1"/>
  <c r="QM9" i="1"/>
  <c r="QN9" i="1"/>
  <c r="QO9" i="1"/>
  <c r="QR9" i="1"/>
  <c r="QT9" i="1"/>
  <c r="QP9" i="1"/>
  <c r="QQ9" i="1"/>
  <c r="QS9" i="1"/>
  <c r="PQ52" i="1"/>
  <c r="PR52" i="1"/>
  <c r="PS52" i="1"/>
  <c r="PT52" i="1"/>
  <c r="PU52" i="1"/>
  <c r="PV52" i="1"/>
  <c r="PW52" i="1"/>
  <c r="PX52" i="1"/>
  <c r="QO51" i="1"/>
  <c r="QS51" i="1"/>
  <c r="QT51" i="1"/>
  <c r="QM51" i="1"/>
  <c r="QN51" i="1"/>
  <c r="QP51" i="1"/>
  <c r="QQ51" i="1"/>
  <c r="QR51" i="1"/>
  <c r="QA136" i="1"/>
  <c r="QB136" i="1"/>
  <c r="QC136" i="1"/>
  <c r="QD136" i="1"/>
  <c r="QF136" i="1"/>
  <c r="QG136" i="1"/>
  <c r="QH136" i="1"/>
  <c r="QI136" i="1"/>
  <c r="QE136" i="1"/>
  <c r="QB133" i="1"/>
  <c r="QC133" i="1"/>
  <c r="QD133" i="1"/>
  <c r="QE133" i="1"/>
  <c r="QF133" i="1"/>
  <c r="QG133" i="1"/>
  <c r="QH133" i="1"/>
  <c r="QI133" i="1"/>
  <c r="QA133" i="1"/>
  <c r="QG105" i="1"/>
  <c r="QH105" i="1"/>
  <c r="QI105" i="1"/>
  <c r="QA105" i="1"/>
  <c r="QB105" i="1"/>
  <c r="QC105" i="1"/>
  <c r="QD105" i="1"/>
  <c r="QE105" i="1"/>
  <c r="QF105" i="1"/>
  <c r="QB80" i="1"/>
  <c r="QC80" i="1"/>
  <c r="QD80" i="1"/>
  <c r="QE80" i="1"/>
  <c r="QF80" i="1"/>
  <c r="QG80" i="1"/>
  <c r="QH80" i="1"/>
  <c r="QI80" i="1"/>
  <c r="QA80" i="1"/>
  <c r="QP40" i="1"/>
  <c r="QQ40" i="1"/>
  <c r="QR40" i="1"/>
  <c r="QS40" i="1"/>
  <c r="QO40" i="1"/>
  <c r="QM40" i="1"/>
  <c r="QN40" i="1"/>
  <c r="QT40" i="1"/>
  <c r="QE116" i="1"/>
  <c r="QI116" i="1"/>
  <c r="QB116" i="1"/>
  <c r="QC116" i="1"/>
  <c r="QD116" i="1"/>
  <c r="QF116" i="1"/>
  <c r="QH116" i="1"/>
  <c r="QA116" i="1"/>
  <c r="QG116" i="1"/>
  <c r="QC120" i="1"/>
  <c r="QB120" i="1"/>
  <c r="QD120" i="1"/>
  <c r="QE120" i="1"/>
  <c r="QF120" i="1"/>
  <c r="QG120" i="1"/>
  <c r="QH120" i="1"/>
  <c r="QI120" i="1"/>
  <c r="QA120" i="1"/>
  <c r="QA99" i="1"/>
  <c r="QB99" i="1"/>
  <c r="QC99" i="1"/>
  <c r="QD99" i="1"/>
  <c r="QE99" i="1"/>
  <c r="QF99" i="1"/>
  <c r="QG99" i="1"/>
  <c r="QH99" i="1"/>
  <c r="QI99" i="1"/>
  <c r="QH73" i="1"/>
  <c r="QI73" i="1"/>
  <c r="QA73" i="1"/>
  <c r="QD73" i="1"/>
  <c r="QC73" i="1"/>
  <c r="QE73" i="1"/>
  <c r="QF73" i="1"/>
  <c r="QG73" i="1"/>
  <c r="QB73" i="1"/>
  <c r="QS56" i="1"/>
  <c r="QT56" i="1"/>
  <c r="QM56" i="1"/>
  <c r="QN56" i="1"/>
  <c r="QO56" i="1"/>
  <c r="QP56" i="1"/>
  <c r="QQ56" i="1"/>
  <c r="QR56" i="1"/>
  <c r="PR24" i="1"/>
  <c r="PS24" i="1"/>
  <c r="PQ24" i="1"/>
  <c r="PT24" i="1"/>
  <c r="PU24" i="1"/>
  <c r="PV24" i="1"/>
  <c r="PW24" i="1"/>
  <c r="PX24" i="1"/>
  <c r="QH125" i="1"/>
  <c r="QA125" i="1"/>
  <c r="QC125" i="1"/>
  <c r="QD125" i="1"/>
  <c r="QA135" i="1"/>
  <c r="QB135" i="1"/>
  <c r="QC135" i="1"/>
  <c r="QE135" i="1"/>
  <c r="QF135" i="1"/>
  <c r="QG135" i="1"/>
  <c r="QH135" i="1"/>
  <c r="QI135" i="1"/>
  <c r="QD135" i="1"/>
  <c r="QA111" i="1"/>
  <c r="QC111" i="1"/>
  <c r="QD111" i="1"/>
  <c r="QE111" i="1"/>
  <c r="QG111" i="1"/>
  <c r="QH111" i="1"/>
  <c r="QI111" i="1"/>
  <c r="QB111" i="1"/>
  <c r="QF111" i="1"/>
  <c r="QI77" i="1"/>
  <c r="QA77" i="1"/>
  <c r="QD77" i="1"/>
  <c r="QE77" i="1"/>
  <c r="QF77" i="1"/>
  <c r="QG77" i="1"/>
  <c r="QH77" i="1"/>
  <c r="QB77" i="1"/>
  <c r="QC77" i="1"/>
  <c r="QS35" i="1"/>
  <c r="QT35" i="1"/>
  <c r="QM35" i="1"/>
  <c r="QN35" i="1"/>
  <c r="QO35" i="1"/>
  <c r="QP35" i="1"/>
  <c r="QQ35" i="1"/>
  <c r="QR35" i="1"/>
  <c r="QM23" i="1"/>
  <c r="QO23" i="1"/>
  <c r="QP23" i="1"/>
  <c r="QT23" i="1"/>
  <c r="QN23" i="1"/>
  <c r="QQ23" i="1"/>
  <c r="QR23" i="1"/>
  <c r="QS23" i="1"/>
  <c r="PX25" i="1"/>
  <c r="PQ25" i="1"/>
  <c r="PR25" i="1"/>
  <c r="PS25" i="1"/>
  <c r="PT25" i="1"/>
  <c r="PU25" i="1"/>
  <c r="PV25" i="1"/>
  <c r="PW25" i="1"/>
  <c r="HH64" i="1"/>
  <c r="HD64" i="1" s="1"/>
  <c r="HP111" i="1"/>
  <c r="HP116" i="1" s="1"/>
  <c r="HP112" i="1"/>
  <c r="HP117" i="1" s="1"/>
  <c r="HP113" i="1"/>
  <c r="HP118" i="1" s="1"/>
  <c r="HP155" i="1"/>
  <c r="HP156" i="1" s="1"/>
  <c r="HP157" i="1" s="1"/>
  <c r="HP158" i="1" s="1"/>
  <c r="HP159" i="1" s="1"/>
  <c r="HP160" i="1" s="1"/>
  <c r="HS64" i="1"/>
  <c r="KQ64" i="1" s="1"/>
  <c r="PQ36" i="1"/>
  <c r="PR36" i="1"/>
  <c r="PS36" i="1"/>
  <c r="PT36" i="1"/>
  <c r="PU36" i="1"/>
  <c r="PV36" i="1"/>
  <c r="PW36" i="1"/>
  <c r="PX36" i="1"/>
  <c r="QQ46" i="1"/>
  <c r="QR46" i="1"/>
  <c r="QS46" i="1"/>
  <c r="QT46" i="1"/>
  <c r="QO46" i="1"/>
  <c r="QP46" i="1"/>
  <c r="QM46" i="1"/>
  <c r="QN46" i="1"/>
  <c r="QG118" i="1"/>
  <c r="QI118" i="1"/>
  <c r="QH118" i="1"/>
  <c r="QD118" i="1"/>
  <c r="QE118" i="1"/>
  <c r="QF118" i="1"/>
  <c r="QA118" i="1"/>
  <c r="QB118" i="1"/>
  <c r="QC118" i="1"/>
  <c r="QA124" i="1"/>
  <c r="QB124" i="1"/>
  <c r="QC124" i="1"/>
  <c r="QD124" i="1"/>
  <c r="QF124" i="1"/>
  <c r="QG124" i="1"/>
  <c r="QH124" i="1"/>
  <c r="QI124" i="1"/>
  <c r="QE124" i="1"/>
  <c r="QH98" i="1"/>
  <c r="QI98" i="1"/>
  <c r="QA98" i="1"/>
  <c r="QB98" i="1"/>
  <c r="QC98" i="1"/>
  <c r="QD98" i="1"/>
  <c r="QE98" i="1"/>
  <c r="QF98" i="1"/>
  <c r="QG98" i="1"/>
  <c r="QD88" i="1"/>
  <c r="QE88" i="1"/>
  <c r="QF88" i="1"/>
  <c r="QG88" i="1"/>
  <c r="QH88" i="1"/>
  <c r="QI88" i="1"/>
  <c r="QA88" i="1"/>
  <c r="QB88" i="1"/>
  <c r="QC88" i="1"/>
  <c r="PQ12" i="1"/>
  <c r="PR12" i="1"/>
  <c r="PS12" i="1"/>
  <c r="PX12" i="1"/>
  <c r="PW12" i="1"/>
  <c r="PT12" i="1"/>
  <c r="PU12" i="1"/>
  <c r="PV12" i="1"/>
  <c r="QM61" i="1"/>
  <c r="QN61" i="1"/>
  <c r="QO61" i="1"/>
  <c r="QP61" i="1"/>
  <c r="QQ61" i="1"/>
  <c r="QR61" i="1"/>
  <c r="QS61" i="1"/>
  <c r="QT61" i="1"/>
  <c r="QN19" i="1"/>
  <c r="QO19" i="1"/>
  <c r="QP19" i="1"/>
  <c r="QQ19" i="1"/>
  <c r="QS19" i="1"/>
  <c r="QM19" i="1"/>
  <c r="QR19" i="1"/>
  <c r="QT19" i="1"/>
  <c r="QM28" i="1"/>
  <c r="QO28" i="1"/>
  <c r="QP28" i="1"/>
  <c r="QR28" i="1"/>
  <c r="QT28" i="1"/>
  <c r="QN28" i="1"/>
  <c r="QQ28" i="1"/>
  <c r="QS28" i="1"/>
  <c r="QD121" i="1"/>
  <c r="QG121" i="1"/>
  <c r="QA134" i="1"/>
  <c r="QB134" i="1"/>
  <c r="QD134" i="1"/>
  <c r="QE134" i="1"/>
  <c r="QF134" i="1"/>
  <c r="QG134" i="1"/>
  <c r="QH134" i="1"/>
  <c r="QI134" i="1"/>
  <c r="QC134" i="1"/>
  <c r="QA110" i="1"/>
  <c r="QB110" i="1"/>
  <c r="QC110" i="1"/>
  <c r="QD110" i="1"/>
  <c r="QE110" i="1"/>
  <c r="QF110" i="1"/>
  <c r="QG110" i="1"/>
  <c r="QH110" i="1"/>
  <c r="QI110" i="1"/>
  <c r="QF97" i="1"/>
  <c r="QG97" i="1"/>
  <c r="QA97" i="1"/>
  <c r="QB97" i="1"/>
  <c r="QC97" i="1"/>
  <c r="QD97" i="1"/>
  <c r="QE97" i="1"/>
  <c r="QH97" i="1"/>
  <c r="QI97" i="1"/>
  <c r="PQ49" i="1"/>
  <c r="PW49" i="1"/>
  <c r="PX49" i="1"/>
  <c r="PR49" i="1"/>
  <c r="PS49" i="1"/>
  <c r="PT49" i="1"/>
  <c r="PU49" i="1"/>
  <c r="PV49" i="1"/>
  <c r="QO8" i="1"/>
  <c r="QP8" i="1"/>
  <c r="QQ8" i="1"/>
  <c r="QM8" i="1"/>
  <c r="QN8" i="1"/>
  <c r="QR8" i="1"/>
  <c r="QS8" i="1"/>
  <c r="QT8" i="1"/>
  <c r="QM26" i="1"/>
  <c r="QP26" i="1"/>
  <c r="QN26" i="1"/>
  <c r="QO26" i="1"/>
  <c r="QQ26" i="1"/>
  <c r="QR26" i="1"/>
  <c r="QS26" i="1"/>
  <c r="QT26" i="1"/>
  <c r="QM69" i="1"/>
  <c r="QN69" i="1"/>
  <c r="QO69" i="1"/>
  <c r="QP69" i="1"/>
  <c r="QQ69" i="1"/>
  <c r="QR69" i="1"/>
  <c r="QS69" i="1"/>
  <c r="QT69" i="1"/>
  <c r="PR39" i="1"/>
  <c r="PT39" i="1"/>
  <c r="PV39" i="1"/>
  <c r="PW39" i="1"/>
  <c r="PQ39" i="1"/>
  <c r="PS39" i="1"/>
  <c r="PU39" i="1"/>
  <c r="PX39" i="1"/>
  <c r="QG117" i="1"/>
  <c r="QI117" i="1"/>
  <c r="QF117" i="1"/>
  <c r="QH117" i="1"/>
  <c r="QA117" i="1"/>
  <c r="QB117" i="1"/>
  <c r="QC117" i="1"/>
  <c r="QD117" i="1"/>
  <c r="QE117" i="1"/>
  <c r="QF126" i="1"/>
  <c r="QG126" i="1"/>
  <c r="QH126" i="1"/>
  <c r="QI126" i="1"/>
  <c r="QA126" i="1"/>
  <c r="QB126" i="1"/>
  <c r="QC126" i="1"/>
  <c r="QD126" i="1"/>
  <c r="QE126" i="1"/>
  <c r="QF89" i="1"/>
  <c r="QG89" i="1"/>
  <c r="QH89" i="1"/>
  <c r="QA89" i="1"/>
  <c r="QB89" i="1"/>
  <c r="QC89" i="1"/>
  <c r="QD89" i="1"/>
  <c r="QE89" i="1"/>
  <c r="QI89" i="1"/>
  <c r="PQ5" i="1"/>
  <c r="PR5" i="1"/>
  <c r="PS5" i="1"/>
  <c r="PT5" i="1"/>
  <c r="PU5" i="1"/>
  <c r="PV5" i="1"/>
  <c r="PW5" i="1"/>
  <c r="PX5" i="1"/>
  <c r="PO89" i="1"/>
  <c r="PO97" i="1"/>
  <c r="PO74" i="1"/>
  <c r="PO88" i="1"/>
  <c r="PO96" i="1"/>
  <c r="PO72" i="1"/>
  <c r="PO77" i="1"/>
  <c r="PO80" i="1"/>
  <c r="PO81" i="1"/>
  <c r="PO82" i="1"/>
  <c r="PO83" i="1"/>
  <c r="PO84" i="1"/>
  <c r="PO85" i="1"/>
  <c r="PO86" i="1"/>
  <c r="PO87" i="1"/>
  <c r="PO79" i="1"/>
  <c r="PO93" i="1"/>
  <c r="PO73" i="1"/>
  <c r="PO92" i="1"/>
  <c r="PO91" i="1"/>
  <c r="PO78" i="1"/>
  <c r="PO90" i="1"/>
  <c r="PO75" i="1"/>
  <c r="PO76" i="1"/>
  <c r="PO103" i="1"/>
  <c r="PO102" i="1"/>
  <c r="PO104" i="1"/>
  <c r="PO106" i="1"/>
  <c r="PO108" i="1"/>
  <c r="PO101" i="1"/>
  <c r="PO109" i="1"/>
  <c r="PO95" i="1"/>
  <c r="PO100" i="1"/>
  <c r="PO107" i="1"/>
  <c r="PO110" i="1"/>
  <c r="PO94" i="1"/>
  <c r="PO98" i="1"/>
  <c r="PO99" i="1"/>
  <c r="PO105" i="1"/>
  <c r="PO111" i="1"/>
  <c r="PO131" i="1"/>
  <c r="PO127" i="1"/>
  <c r="PO121" i="1"/>
  <c r="PO126" i="1"/>
  <c r="PO114" i="1"/>
  <c r="PO113" i="1"/>
  <c r="PO125" i="1"/>
  <c r="PO117" i="1"/>
  <c r="PO137" i="1"/>
  <c r="PO136" i="1"/>
  <c r="PO124" i="1"/>
  <c r="PO135" i="1"/>
  <c r="PO134" i="1"/>
  <c r="PO116" i="1"/>
  <c r="PO133" i="1"/>
  <c r="PO120" i="1"/>
  <c r="PO132" i="1"/>
  <c r="PO123" i="1"/>
  <c r="PO112" i="1"/>
  <c r="PO130" i="1"/>
  <c r="PO119" i="1"/>
  <c r="PO129" i="1"/>
  <c r="PO115" i="1"/>
  <c r="PO122" i="1"/>
  <c r="PO128" i="1"/>
  <c r="PO118" i="1"/>
  <c r="QG125" i="1" l="1"/>
  <c r="QF125" i="1"/>
  <c r="QH72" i="1"/>
  <c r="QH82" i="1"/>
  <c r="QE125" i="1"/>
  <c r="QB125" i="1"/>
  <c r="QF82" i="1"/>
  <c r="QE82" i="1"/>
  <c r="QB108" i="1"/>
  <c r="QG128" i="1"/>
  <c r="QA108" i="1"/>
  <c r="QF128" i="1"/>
  <c r="QF121" i="1"/>
  <c r="QE121" i="1"/>
  <c r="QC121" i="1"/>
  <c r="QA121" i="1"/>
  <c r="QG72" i="1"/>
  <c r="QI108" i="1"/>
  <c r="QE128" i="1"/>
  <c r="QB121" i="1"/>
  <c r="QI121" i="1"/>
  <c r="QH108" i="1"/>
  <c r="QD128" i="1"/>
  <c r="QG108" i="1"/>
  <c r="QC128" i="1"/>
  <c r="QF108" i="1"/>
  <c r="QB128" i="1"/>
  <c r="QE108" i="1"/>
  <c r="QA128" i="1"/>
  <c r="QH92" i="1"/>
  <c r="QI107" i="1"/>
  <c r="QI92" i="1"/>
  <c r="QG107" i="1"/>
  <c r="QG92" i="1"/>
  <c r="QH129" i="1"/>
  <c r="QF107" i="1"/>
  <c r="QF92" i="1"/>
  <c r="QG129" i="1"/>
  <c r="QE107" i="1"/>
  <c r="QE92" i="1"/>
  <c r="QF129" i="1"/>
  <c r="QH107" i="1"/>
  <c r="QD107" i="1"/>
  <c r="QD92" i="1"/>
  <c r="QE129" i="1"/>
  <c r="QC107" i="1"/>
  <c r="QC92" i="1"/>
  <c r="QD129" i="1"/>
  <c r="QB107" i="1"/>
  <c r="QB92" i="1"/>
  <c r="QC129" i="1"/>
  <c r="QB129" i="1"/>
  <c r="QA129" i="1"/>
  <c r="PP108" i="1"/>
  <c r="PQ108" i="1"/>
  <c r="PR108" i="1"/>
  <c r="PS108" i="1"/>
  <c r="PT108" i="1"/>
  <c r="PU108" i="1"/>
  <c r="PV108" i="1"/>
  <c r="PW108" i="1"/>
  <c r="PX108" i="1"/>
  <c r="IB119" i="1"/>
  <c r="QL130" i="1"/>
  <c r="QM130" i="1"/>
  <c r="QN130" i="1"/>
  <c r="QO130" i="1"/>
  <c r="QQ130" i="1"/>
  <c r="QR130" i="1"/>
  <c r="QS130" i="1"/>
  <c r="QT130" i="1"/>
  <c r="QP130" i="1"/>
  <c r="QM128" i="1"/>
  <c r="QL128" i="1"/>
  <c r="QO128" i="1"/>
  <c r="QP128" i="1"/>
  <c r="QQ128" i="1"/>
  <c r="QR128" i="1"/>
  <c r="QS128" i="1"/>
  <c r="QT128" i="1"/>
  <c r="QN128" i="1"/>
  <c r="QP97" i="1"/>
  <c r="QQ97" i="1"/>
  <c r="QL97" i="1"/>
  <c r="QM97" i="1"/>
  <c r="QN97" i="1"/>
  <c r="QO97" i="1"/>
  <c r="QR97" i="1"/>
  <c r="QS97" i="1"/>
  <c r="QT97" i="1"/>
  <c r="QS87" i="1"/>
  <c r="QT87" i="1"/>
  <c r="QL87" i="1"/>
  <c r="QM87" i="1"/>
  <c r="QN87" i="1"/>
  <c r="QO87" i="1"/>
  <c r="QP87" i="1"/>
  <c r="QQ87" i="1"/>
  <c r="QR87" i="1"/>
  <c r="QL72" i="1"/>
  <c r="QN72" i="1"/>
  <c r="QO72" i="1"/>
  <c r="QR72" i="1"/>
  <c r="QT72" i="1"/>
  <c r="QM72" i="1"/>
  <c r="QP72" i="1"/>
  <c r="QQ72" i="1"/>
  <c r="QS72" i="1"/>
  <c r="QM131" i="1"/>
  <c r="QN131" i="1"/>
  <c r="QO131" i="1"/>
  <c r="QP131" i="1"/>
  <c r="QR131" i="1"/>
  <c r="QS131" i="1"/>
  <c r="QT131" i="1"/>
  <c r="QL131" i="1"/>
  <c r="QQ131" i="1"/>
  <c r="QL117" i="1"/>
  <c r="QP117" i="1"/>
  <c r="QM117" i="1"/>
  <c r="QO117" i="1"/>
  <c r="QQ117" i="1"/>
  <c r="QR117" i="1"/>
  <c r="QS117" i="1"/>
  <c r="QT117" i="1"/>
  <c r="QN117" i="1"/>
  <c r="QN96" i="1"/>
  <c r="QO96" i="1"/>
  <c r="QL96" i="1"/>
  <c r="QM96" i="1"/>
  <c r="QP96" i="1"/>
  <c r="QQ96" i="1"/>
  <c r="QR96" i="1"/>
  <c r="QS96" i="1"/>
  <c r="QT96" i="1"/>
  <c r="QS86" i="1"/>
  <c r="QT86" i="1"/>
  <c r="QL86" i="1"/>
  <c r="QM86" i="1"/>
  <c r="QN86" i="1"/>
  <c r="QO86" i="1"/>
  <c r="QP86" i="1"/>
  <c r="QQ86" i="1"/>
  <c r="QR86" i="1"/>
  <c r="QR98" i="1"/>
  <c r="QS98" i="1"/>
  <c r="QL98" i="1"/>
  <c r="QM98" i="1"/>
  <c r="QN98" i="1"/>
  <c r="QO98" i="1"/>
  <c r="QP98" i="1"/>
  <c r="QQ98" i="1"/>
  <c r="QT98" i="1"/>
  <c r="PP126" i="1"/>
  <c r="PQ126" i="1"/>
  <c r="PS126" i="1"/>
  <c r="PT126" i="1"/>
  <c r="PU126" i="1"/>
  <c r="PV126" i="1"/>
  <c r="PW126" i="1"/>
  <c r="PX126" i="1"/>
  <c r="PR126" i="1"/>
  <c r="IM111" i="1"/>
  <c r="IM116" i="1" s="1"/>
  <c r="IM112" i="1"/>
  <c r="IM117" i="1" s="1"/>
  <c r="IM113" i="1"/>
  <c r="IM118" i="1" s="1"/>
  <c r="IM155" i="1"/>
  <c r="IM156" i="1" s="1"/>
  <c r="IM157" i="1" s="1"/>
  <c r="IM158" i="1" s="1"/>
  <c r="IM159" i="1" s="1"/>
  <c r="IM160" i="1" s="1"/>
  <c r="QN114" i="1"/>
  <c r="QP114" i="1"/>
  <c r="QR114" i="1"/>
  <c r="QT114" i="1"/>
  <c r="QO114" i="1"/>
  <c r="QQ114" i="1"/>
  <c r="QM114" i="1"/>
  <c r="QS114" i="1"/>
  <c r="QL114" i="1"/>
  <c r="QR122" i="1"/>
  <c r="QP122" i="1"/>
  <c r="QL122" i="1"/>
  <c r="QM122" i="1"/>
  <c r="QO122" i="1"/>
  <c r="QQ122" i="1"/>
  <c r="QS122" i="1"/>
  <c r="QT122" i="1"/>
  <c r="QN122" i="1"/>
  <c r="QT108" i="1"/>
  <c r="QL108" i="1"/>
  <c r="QM108" i="1"/>
  <c r="QN108" i="1"/>
  <c r="QO108" i="1"/>
  <c r="QP108" i="1"/>
  <c r="QQ108" i="1"/>
  <c r="QR108" i="1"/>
  <c r="QS108" i="1"/>
  <c r="QS85" i="1"/>
  <c r="QT85" i="1"/>
  <c r="QL85" i="1"/>
  <c r="QM85" i="1"/>
  <c r="QN85" i="1"/>
  <c r="QO85" i="1"/>
  <c r="QP85" i="1"/>
  <c r="QQ85" i="1"/>
  <c r="QR85" i="1"/>
  <c r="PP85" i="1"/>
  <c r="PQ85" i="1"/>
  <c r="PR85" i="1"/>
  <c r="PS85" i="1"/>
  <c r="PT85" i="1"/>
  <c r="PU85" i="1"/>
  <c r="PV85" i="1"/>
  <c r="PW85" i="1"/>
  <c r="PX85" i="1"/>
  <c r="PX123" i="1"/>
  <c r="PT123" i="1"/>
  <c r="PU123" i="1"/>
  <c r="PV123" i="1"/>
  <c r="PW123" i="1"/>
  <c r="PP123" i="1"/>
  <c r="PQ123" i="1"/>
  <c r="PR123" i="1"/>
  <c r="PS123" i="1"/>
  <c r="PU132" i="1"/>
  <c r="PV132" i="1"/>
  <c r="PW132" i="1"/>
  <c r="PX132" i="1"/>
  <c r="PP132" i="1"/>
  <c r="PQ132" i="1"/>
  <c r="PR132" i="1"/>
  <c r="PT132" i="1"/>
  <c r="PS132" i="1"/>
  <c r="PT131" i="1"/>
  <c r="PU131" i="1"/>
  <c r="PV131" i="1"/>
  <c r="PW131" i="1"/>
  <c r="PP131" i="1"/>
  <c r="PQ131" i="1"/>
  <c r="PR131" i="1"/>
  <c r="PS131" i="1"/>
  <c r="PX131" i="1"/>
  <c r="PP103" i="1"/>
  <c r="PQ103" i="1"/>
  <c r="PR103" i="1"/>
  <c r="PS103" i="1"/>
  <c r="PT103" i="1"/>
  <c r="PU103" i="1"/>
  <c r="PV103" i="1"/>
  <c r="PW103" i="1"/>
  <c r="PX103" i="1"/>
  <c r="PP81" i="1"/>
  <c r="PQ81" i="1"/>
  <c r="PR81" i="1"/>
  <c r="PS81" i="1"/>
  <c r="PT81" i="1"/>
  <c r="PU81" i="1"/>
  <c r="PV81" i="1"/>
  <c r="PW81" i="1"/>
  <c r="PX81" i="1"/>
  <c r="QN132" i="1"/>
  <c r="QO132" i="1"/>
  <c r="QP132" i="1"/>
  <c r="QQ132" i="1"/>
  <c r="QS132" i="1"/>
  <c r="QT132" i="1"/>
  <c r="QM132" i="1"/>
  <c r="QL132" i="1"/>
  <c r="QR132" i="1"/>
  <c r="QL112" i="1"/>
  <c r="QN112" i="1"/>
  <c r="QP112" i="1"/>
  <c r="QR112" i="1"/>
  <c r="QT112" i="1"/>
  <c r="QM112" i="1"/>
  <c r="QS112" i="1"/>
  <c r="QO112" i="1"/>
  <c r="QQ112" i="1"/>
  <c r="QT106" i="1"/>
  <c r="QL106" i="1"/>
  <c r="QM106" i="1"/>
  <c r="QN106" i="1"/>
  <c r="QO106" i="1"/>
  <c r="QP106" i="1"/>
  <c r="QQ106" i="1"/>
  <c r="QR106" i="1"/>
  <c r="QS106" i="1"/>
  <c r="QS84" i="1"/>
  <c r="QT84" i="1"/>
  <c r="QL84" i="1"/>
  <c r="QM84" i="1"/>
  <c r="QN84" i="1"/>
  <c r="QO84" i="1"/>
  <c r="QP84" i="1"/>
  <c r="QQ84" i="1"/>
  <c r="QR84" i="1"/>
  <c r="QP123" i="1"/>
  <c r="QR123" i="1"/>
  <c r="QN123" i="1"/>
  <c r="QO123" i="1"/>
  <c r="QQ123" i="1"/>
  <c r="QS123" i="1"/>
  <c r="QL123" i="1"/>
  <c r="QM123" i="1"/>
  <c r="QT123" i="1"/>
  <c r="QN111" i="1"/>
  <c r="QP111" i="1"/>
  <c r="QQ111" i="1"/>
  <c r="QR111" i="1"/>
  <c r="QT111" i="1"/>
  <c r="QL111" i="1"/>
  <c r="QM111" i="1"/>
  <c r="QO111" i="1"/>
  <c r="QS111" i="1"/>
  <c r="QT104" i="1"/>
  <c r="QL104" i="1"/>
  <c r="QM104" i="1"/>
  <c r="QN104" i="1"/>
  <c r="QO104" i="1"/>
  <c r="QP104" i="1"/>
  <c r="QQ104" i="1"/>
  <c r="QR104" i="1"/>
  <c r="QS104" i="1"/>
  <c r="QS83" i="1"/>
  <c r="QT83" i="1"/>
  <c r="QL83" i="1"/>
  <c r="QM83" i="1"/>
  <c r="QN83" i="1"/>
  <c r="QO83" i="1"/>
  <c r="QP83" i="1"/>
  <c r="QQ83" i="1"/>
  <c r="QR83" i="1"/>
  <c r="QL91" i="1"/>
  <c r="QM91" i="1"/>
  <c r="QO91" i="1"/>
  <c r="QP91" i="1"/>
  <c r="QQ91" i="1"/>
  <c r="QR91" i="1"/>
  <c r="QS91" i="1"/>
  <c r="QT91" i="1"/>
  <c r="QN91" i="1"/>
  <c r="PP84" i="1"/>
  <c r="PQ84" i="1"/>
  <c r="PR84" i="1"/>
  <c r="PS84" i="1"/>
  <c r="PT84" i="1"/>
  <c r="PU84" i="1"/>
  <c r="PV84" i="1"/>
  <c r="PW84" i="1"/>
  <c r="PX84" i="1"/>
  <c r="QS133" i="1"/>
  <c r="QO133" i="1"/>
  <c r="QP133" i="1"/>
  <c r="QQ133" i="1"/>
  <c r="QR133" i="1"/>
  <c r="QL133" i="1"/>
  <c r="QN133" i="1"/>
  <c r="QM133" i="1"/>
  <c r="QT133" i="1"/>
  <c r="QL113" i="1"/>
  <c r="QP113" i="1"/>
  <c r="QR113" i="1"/>
  <c r="QT113" i="1"/>
  <c r="QS113" i="1"/>
  <c r="QM113" i="1"/>
  <c r="QN113" i="1"/>
  <c r="QO113" i="1"/>
  <c r="QQ113" i="1"/>
  <c r="QT102" i="1"/>
  <c r="QL102" i="1"/>
  <c r="QM102" i="1"/>
  <c r="QN102" i="1"/>
  <c r="QO102" i="1"/>
  <c r="QP102" i="1"/>
  <c r="QQ102" i="1"/>
  <c r="QR102" i="1"/>
  <c r="QS102" i="1"/>
  <c r="QS82" i="1"/>
  <c r="QT82" i="1"/>
  <c r="QL82" i="1"/>
  <c r="QM82" i="1"/>
  <c r="QN82" i="1"/>
  <c r="QO82" i="1"/>
  <c r="QP82" i="1"/>
  <c r="QQ82" i="1"/>
  <c r="QR82" i="1"/>
  <c r="PO64" i="1"/>
  <c r="PP64" i="1"/>
  <c r="PV111" i="1"/>
  <c r="PX111" i="1"/>
  <c r="PP111" i="1"/>
  <c r="PQ111" i="1"/>
  <c r="PR111" i="1"/>
  <c r="PT111" i="1"/>
  <c r="PU111" i="1"/>
  <c r="PS111" i="1"/>
  <c r="PW111" i="1"/>
  <c r="IJ121" i="1"/>
  <c r="QT120" i="1"/>
  <c r="QL120" i="1"/>
  <c r="QP120" i="1"/>
  <c r="QQ120" i="1"/>
  <c r="QR120" i="1"/>
  <c r="QS120" i="1"/>
  <c r="QM120" i="1"/>
  <c r="QN120" i="1"/>
  <c r="QO120" i="1"/>
  <c r="QT137" i="1"/>
  <c r="QL137" i="1"/>
  <c r="QM137" i="1"/>
  <c r="QN137" i="1"/>
  <c r="QO137" i="1"/>
  <c r="QP137" i="1"/>
  <c r="QQ137" i="1"/>
  <c r="QS137" i="1"/>
  <c r="QR137" i="1"/>
  <c r="QL103" i="1"/>
  <c r="QM103" i="1"/>
  <c r="QN103" i="1"/>
  <c r="QO103" i="1"/>
  <c r="QP103" i="1"/>
  <c r="QQ103" i="1"/>
  <c r="QR103" i="1"/>
  <c r="QS103" i="1"/>
  <c r="QT103" i="1"/>
  <c r="QS81" i="1"/>
  <c r="QT81" i="1"/>
  <c r="QL81" i="1"/>
  <c r="QM81" i="1"/>
  <c r="QN81" i="1"/>
  <c r="QO81" i="1"/>
  <c r="QP81" i="1"/>
  <c r="QQ81" i="1"/>
  <c r="QR81" i="1"/>
  <c r="PX121" i="1"/>
  <c r="PP121" i="1"/>
  <c r="PQ121" i="1"/>
  <c r="PS121" i="1"/>
  <c r="PT121" i="1"/>
  <c r="PU121" i="1"/>
  <c r="PV121" i="1"/>
  <c r="PW121" i="1"/>
  <c r="PR121" i="1"/>
  <c r="PP80" i="1"/>
  <c r="PQ80" i="1"/>
  <c r="PR80" i="1"/>
  <c r="PS80" i="1"/>
  <c r="PT80" i="1"/>
  <c r="PU80" i="1"/>
  <c r="PV80" i="1"/>
  <c r="PW80" i="1"/>
  <c r="PX80" i="1"/>
  <c r="PQ75" i="1"/>
  <c r="PR75" i="1"/>
  <c r="PT75" i="1"/>
  <c r="PW75" i="1"/>
  <c r="PP75" i="1"/>
  <c r="PS75" i="1"/>
  <c r="PU75" i="1"/>
  <c r="PV75" i="1"/>
  <c r="PX75" i="1"/>
  <c r="PQ90" i="1"/>
  <c r="PR90" i="1"/>
  <c r="PS90" i="1"/>
  <c r="PU90" i="1"/>
  <c r="PV90" i="1"/>
  <c r="PW90" i="1"/>
  <c r="PX90" i="1"/>
  <c r="PP90" i="1"/>
  <c r="PT90" i="1"/>
  <c r="PW134" i="1"/>
  <c r="PX134" i="1"/>
  <c r="PP134" i="1"/>
  <c r="PQ134" i="1"/>
  <c r="PR134" i="1"/>
  <c r="PS134" i="1"/>
  <c r="PT134" i="1"/>
  <c r="PV134" i="1"/>
  <c r="PU134" i="1"/>
  <c r="PQ98" i="1"/>
  <c r="PR98" i="1"/>
  <c r="PW98" i="1"/>
  <c r="PX98" i="1"/>
  <c r="PP98" i="1"/>
  <c r="PS98" i="1"/>
  <c r="PT98" i="1"/>
  <c r="PU98" i="1"/>
  <c r="PV98" i="1"/>
  <c r="PR78" i="1"/>
  <c r="PS78" i="1"/>
  <c r="PT78" i="1"/>
  <c r="PU78" i="1"/>
  <c r="PV78" i="1"/>
  <c r="PW78" i="1"/>
  <c r="PX78" i="1"/>
  <c r="PP78" i="1"/>
  <c r="PQ78" i="1"/>
  <c r="PV96" i="1"/>
  <c r="PW96" i="1"/>
  <c r="PP96" i="1"/>
  <c r="PQ96" i="1"/>
  <c r="PR96" i="1"/>
  <c r="PS96" i="1"/>
  <c r="PT96" i="1"/>
  <c r="PU96" i="1"/>
  <c r="PX96" i="1"/>
  <c r="QQ134" i="1"/>
  <c r="QP134" i="1"/>
  <c r="QR134" i="1"/>
  <c r="QS134" i="1"/>
  <c r="QT134" i="1"/>
  <c r="QL134" i="1"/>
  <c r="QM134" i="1"/>
  <c r="QO134" i="1"/>
  <c r="QN134" i="1"/>
  <c r="QL129" i="1"/>
  <c r="QM129" i="1"/>
  <c r="QN129" i="1"/>
  <c r="QP129" i="1"/>
  <c r="QQ129" i="1"/>
  <c r="QR129" i="1"/>
  <c r="QS129" i="1"/>
  <c r="QT129" i="1"/>
  <c r="QO129" i="1"/>
  <c r="QL105" i="1"/>
  <c r="QM105" i="1"/>
  <c r="QN105" i="1"/>
  <c r="QO105" i="1"/>
  <c r="QP105" i="1"/>
  <c r="QQ105" i="1"/>
  <c r="QR105" i="1"/>
  <c r="QS105" i="1"/>
  <c r="QT105" i="1"/>
  <c r="QS80" i="1"/>
  <c r="QT80" i="1"/>
  <c r="QL80" i="1"/>
  <c r="QM80" i="1"/>
  <c r="QN80" i="1"/>
  <c r="QO80" i="1"/>
  <c r="QP80" i="1"/>
  <c r="QQ80" i="1"/>
  <c r="QR80" i="1"/>
  <c r="PR119" i="1"/>
  <c r="PQ119" i="1"/>
  <c r="PS119" i="1"/>
  <c r="PT119" i="1"/>
  <c r="PU119" i="1"/>
  <c r="PW119" i="1"/>
  <c r="PX119" i="1"/>
  <c r="PP119" i="1"/>
  <c r="PV119" i="1"/>
  <c r="PV133" i="1"/>
  <c r="PW133" i="1"/>
  <c r="PX133" i="1"/>
  <c r="PP133" i="1"/>
  <c r="PQ133" i="1"/>
  <c r="PR133" i="1"/>
  <c r="PS133" i="1"/>
  <c r="PU133" i="1"/>
  <c r="PT133" i="1"/>
  <c r="PS99" i="1"/>
  <c r="PU99" i="1"/>
  <c r="PV99" i="1"/>
  <c r="PW99" i="1"/>
  <c r="PX99" i="1"/>
  <c r="PP99" i="1"/>
  <c r="PQ99" i="1"/>
  <c r="PR99" i="1"/>
  <c r="PT99" i="1"/>
  <c r="QO135" i="1"/>
  <c r="QR135" i="1"/>
  <c r="QS135" i="1"/>
  <c r="QT135" i="1"/>
  <c r="QL135" i="1"/>
  <c r="QM135" i="1"/>
  <c r="QN135" i="1"/>
  <c r="QQ135" i="1"/>
  <c r="QP135" i="1"/>
  <c r="QL119" i="1"/>
  <c r="QM119" i="1"/>
  <c r="QN119" i="1"/>
  <c r="QO119" i="1"/>
  <c r="QQ119" i="1"/>
  <c r="QR119" i="1"/>
  <c r="QS119" i="1"/>
  <c r="QT119" i="1"/>
  <c r="QP119" i="1"/>
  <c r="QS95" i="1"/>
  <c r="QT95" i="1"/>
  <c r="QL95" i="1"/>
  <c r="QM95" i="1"/>
  <c r="QN95" i="1"/>
  <c r="QR95" i="1"/>
  <c r="QO95" i="1"/>
  <c r="QP95" i="1"/>
  <c r="QQ95" i="1"/>
  <c r="QS79" i="1"/>
  <c r="QT79" i="1"/>
  <c r="QL79" i="1"/>
  <c r="QM79" i="1"/>
  <c r="QN79" i="1"/>
  <c r="QO79" i="1"/>
  <c r="QP79" i="1"/>
  <c r="QQ79" i="1"/>
  <c r="QR79" i="1"/>
  <c r="QQ94" i="1"/>
  <c r="QR94" i="1"/>
  <c r="QS94" i="1"/>
  <c r="QL94" i="1"/>
  <c r="QM94" i="1"/>
  <c r="QN94" i="1"/>
  <c r="QP94" i="1"/>
  <c r="QO94" i="1"/>
  <c r="QT94" i="1"/>
  <c r="PP106" i="1"/>
  <c r="PQ106" i="1"/>
  <c r="PR106" i="1"/>
  <c r="PS106" i="1"/>
  <c r="PT106" i="1"/>
  <c r="PU106" i="1"/>
  <c r="PV106" i="1"/>
  <c r="PW106" i="1"/>
  <c r="PX106" i="1"/>
  <c r="PP82" i="1"/>
  <c r="PQ82" i="1"/>
  <c r="PR82" i="1"/>
  <c r="PS82" i="1"/>
  <c r="PT82" i="1"/>
  <c r="PU82" i="1"/>
  <c r="PV82" i="1"/>
  <c r="PW82" i="1"/>
  <c r="PX82" i="1"/>
  <c r="PR116" i="1"/>
  <c r="PT116" i="1"/>
  <c r="PV116" i="1"/>
  <c r="PX116" i="1"/>
  <c r="PQ116" i="1"/>
  <c r="PP116" i="1"/>
  <c r="PS116" i="1"/>
  <c r="PU116" i="1"/>
  <c r="PW116" i="1"/>
  <c r="PW135" i="1"/>
  <c r="PP135" i="1"/>
  <c r="PQ135" i="1"/>
  <c r="PR135" i="1"/>
  <c r="PS135" i="1"/>
  <c r="PT135" i="1"/>
  <c r="PU135" i="1"/>
  <c r="PX135" i="1"/>
  <c r="PV135" i="1"/>
  <c r="PU92" i="1"/>
  <c r="PV92" i="1"/>
  <c r="PW92" i="1"/>
  <c r="PP92" i="1"/>
  <c r="PQ92" i="1"/>
  <c r="PR92" i="1"/>
  <c r="PS92" i="1"/>
  <c r="PT92" i="1"/>
  <c r="PX92" i="1"/>
  <c r="QM136" i="1"/>
  <c r="QS136" i="1"/>
  <c r="QT136" i="1"/>
  <c r="QL136" i="1"/>
  <c r="QN136" i="1"/>
  <c r="QO136" i="1"/>
  <c r="QP136" i="1"/>
  <c r="QR136" i="1"/>
  <c r="QQ136" i="1"/>
  <c r="QL115" i="1"/>
  <c r="QN115" i="1"/>
  <c r="QP115" i="1"/>
  <c r="QR115" i="1"/>
  <c r="QS115" i="1"/>
  <c r="QT115" i="1"/>
  <c r="QM115" i="1"/>
  <c r="QO115" i="1"/>
  <c r="QQ115" i="1"/>
  <c r="QM92" i="1"/>
  <c r="QN92" i="1"/>
  <c r="QO92" i="1"/>
  <c r="QQ92" i="1"/>
  <c r="QR92" i="1"/>
  <c r="QS92" i="1"/>
  <c r="QT92" i="1"/>
  <c r="QL92" i="1"/>
  <c r="QP92" i="1"/>
  <c r="QL88" i="1"/>
  <c r="QM88" i="1"/>
  <c r="QN88" i="1"/>
  <c r="QO88" i="1"/>
  <c r="QP88" i="1"/>
  <c r="QQ88" i="1"/>
  <c r="QR88" i="1"/>
  <c r="QS88" i="1"/>
  <c r="QT88" i="1"/>
  <c r="QQ126" i="1"/>
  <c r="QL126" i="1"/>
  <c r="QM126" i="1"/>
  <c r="QN126" i="1"/>
  <c r="QO126" i="1"/>
  <c r="QP126" i="1"/>
  <c r="QR126" i="1"/>
  <c r="QS126" i="1"/>
  <c r="QT126" i="1"/>
  <c r="PQ130" i="1"/>
  <c r="PS130" i="1"/>
  <c r="PT130" i="1"/>
  <c r="PU130" i="1"/>
  <c r="PV130" i="1"/>
  <c r="PX130" i="1"/>
  <c r="PP130" i="1"/>
  <c r="PR130" i="1"/>
  <c r="PW130" i="1"/>
  <c r="PP83" i="1"/>
  <c r="PQ83" i="1"/>
  <c r="PR83" i="1"/>
  <c r="PS83" i="1"/>
  <c r="PT83" i="1"/>
  <c r="PU83" i="1"/>
  <c r="PV83" i="1"/>
  <c r="PW83" i="1"/>
  <c r="PX83" i="1"/>
  <c r="PP102" i="1"/>
  <c r="PQ102" i="1"/>
  <c r="PR102" i="1"/>
  <c r="PS102" i="1"/>
  <c r="PT102" i="1"/>
  <c r="PU102" i="1"/>
  <c r="PV102" i="1"/>
  <c r="PW102" i="1"/>
  <c r="PX102" i="1"/>
  <c r="PQ76" i="1"/>
  <c r="PR76" i="1"/>
  <c r="PW76" i="1"/>
  <c r="PP76" i="1"/>
  <c r="PS76" i="1"/>
  <c r="PT76" i="1"/>
  <c r="PU76" i="1"/>
  <c r="PV76" i="1"/>
  <c r="PX76" i="1"/>
  <c r="PP105" i="1"/>
  <c r="PQ105" i="1"/>
  <c r="PR105" i="1"/>
  <c r="PS105" i="1"/>
  <c r="PT105" i="1"/>
  <c r="PU105" i="1"/>
  <c r="PV105" i="1"/>
  <c r="PW105" i="1"/>
  <c r="PX105" i="1"/>
  <c r="PQ72" i="1"/>
  <c r="PR72" i="1"/>
  <c r="PS72" i="1"/>
  <c r="PT72" i="1"/>
  <c r="PV72" i="1"/>
  <c r="PW72" i="1"/>
  <c r="PP72" i="1"/>
  <c r="PU72" i="1"/>
  <c r="PX72" i="1"/>
  <c r="PP88" i="1"/>
  <c r="PQ88" i="1"/>
  <c r="PR88" i="1"/>
  <c r="PS88" i="1"/>
  <c r="PT88" i="1"/>
  <c r="PU88" i="1"/>
  <c r="PV88" i="1"/>
  <c r="PW88" i="1"/>
  <c r="PX88" i="1"/>
  <c r="PV124" i="1"/>
  <c r="PP124" i="1"/>
  <c r="PQ124" i="1"/>
  <c r="PR124" i="1"/>
  <c r="PS124" i="1"/>
  <c r="PT124" i="1"/>
  <c r="PU124" i="1"/>
  <c r="PW124" i="1"/>
  <c r="PX124" i="1"/>
  <c r="PX110" i="1"/>
  <c r="PP110" i="1"/>
  <c r="PQ110" i="1"/>
  <c r="PR110" i="1"/>
  <c r="PS110" i="1"/>
  <c r="PT110" i="1"/>
  <c r="PU110" i="1"/>
  <c r="PV110" i="1"/>
  <c r="PW110" i="1"/>
  <c r="PQ74" i="1"/>
  <c r="PR74" i="1"/>
  <c r="PT74" i="1"/>
  <c r="PV74" i="1"/>
  <c r="PW74" i="1"/>
  <c r="PP74" i="1"/>
  <c r="PS74" i="1"/>
  <c r="PU74" i="1"/>
  <c r="PX74" i="1"/>
  <c r="PP118" i="1"/>
  <c r="PR118" i="1"/>
  <c r="PQ118" i="1"/>
  <c r="PS118" i="1"/>
  <c r="PT118" i="1"/>
  <c r="PU118" i="1"/>
  <c r="PV118" i="1"/>
  <c r="PW118" i="1"/>
  <c r="PX118" i="1"/>
  <c r="PU136" i="1"/>
  <c r="PP136" i="1"/>
  <c r="PQ136" i="1"/>
  <c r="PR136" i="1"/>
  <c r="PS136" i="1"/>
  <c r="PT136" i="1"/>
  <c r="PV136" i="1"/>
  <c r="PW136" i="1"/>
  <c r="PX136" i="1"/>
  <c r="PX107" i="1"/>
  <c r="PP107" i="1"/>
  <c r="PQ107" i="1"/>
  <c r="PR107" i="1"/>
  <c r="PS107" i="1"/>
  <c r="PT107" i="1"/>
  <c r="PU107" i="1"/>
  <c r="PV107" i="1"/>
  <c r="PW107" i="1"/>
  <c r="PQ73" i="1"/>
  <c r="PR73" i="1"/>
  <c r="PT73" i="1"/>
  <c r="PV73" i="1"/>
  <c r="PW73" i="1"/>
  <c r="PP73" i="1"/>
  <c r="PS73" i="1"/>
  <c r="PU73" i="1"/>
  <c r="PX73" i="1"/>
  <c r="PP97" i="1"/>
  <c r="PX97" i="1"/>
  <c r="PW97" i="1"/>
  <c r="PQ97" i="1"/>
  <c r="PR97" i="1"/>
  <c r="PS97" i="1"/>
  <c r="PT97" i="1"/>
  <c r="PU97" i="1"/>
  <c r="PV97" i="1"/>
  <c r="QN124" i="1"/>
  <c r="QS124" i="1"/>
  <c r="QT124" i="1"/>
  <c r="QL124" i="1"/>
  <c r="QM124" i="1"/>
  <c r="QO124" i="1"/>
  <c r="QP124" i="1"/>
  <c r="QQ124" i="1"/>
  <c r="QR124" i="1"/>
  <c r="QP110" i="1"/>
  <c r="QQ110" i="1"/>
  <c r="QR110" i="1"/>
  <c r="QS110" i="1"/>
  <c r="QT110" i="1"/>
  <c r="QL110" i="1"/>
  <c r="QM110" i="1"/>
  <c r="QN110" i="1"/>
  <c r="QO110" i="1"/>
  <c r="QR78" i="1"/>
  <c r="QM78" i="1"/>
  <c r="QN78" i="1"/>
  <c r="QO78" i="1"/>
  <c r="QP78" i="1"/>
  <c r="QQ78" i="1"/>
  <c r="QS78" i="1"/>
  <c r="QT78" i="1"/>
  <c r="QL78" i="1"/>
  <c r="QR77" i="1"/>
  <c r="QL77" i="1"/>
  <c r="QM77" i="1"/>
  <c r="QN77" i="1"/>
  <c r="QO77" i="1"/>
  <c r="QP77" i="1"/>
  <c r="QQ77" i="1"/>
  <c r="QS77" i="1"/>
  <c r="QT77" i="1"/>
  <c r="PQ65" i="1"/>
  <c r="PR65" i="1"/>
  <c r="PS65" i="1"/>
  <c r="PT65" i="1"/>
  <c r="PU65" i="1"/>
  <c r="PV65" i="1"/>
  <c r="PW65" i="1"/>
  <c r="PX65" i="1"/>
  <c r="PR114" i="1"/>
  <c r="PV114" i="1"/>
  <c r="PX114" i="1"/>
  <c r="PP114" i="1"/>
  <c r="PQ114" i="1"/>
  <c r="PS114" i="1"/>
  <c r="PU114" i="1"/>
  <c r="PW114" i="1"/>
  <c r="PT114" i="1"/>
  <c r="PS91" i="1"/>
  <c r="PT91" i="1"/>
  <c r="PU91" i="1"/>
  <c r="PW91" i="1"/>
  <c r="PX91" i="1"/>
  <c r="PP91" i="1"/>
  <c r="PQ91" i="1"/>
  <c r="PR91" i="1"/>
  <c r="PV91" i="1"/>
  <c r="PU128" i="1"/>
  <c r="PP128" i="1"/>
  <c r="PQ128" i="1"/>
  <c r="PR128" i="1"/>
  <c r="PS128" i="1"/>
  <c r="PV128" i="1"/>
  <c r="PW128" i="1"/>
  <c r="PX128" i="1"/>
  <c r="PT128" i="1"/>
  <c r="PS137" i="1"/>
  <c r="PP137" i="1"/>
  <c r="PQ137" i="1"/>
  <c r="PR137" i="1"/>
  <c r="PT137" i="1"/>
  <c r="PU137" i="1"/>
  <c r="PV137" i="1"/>
  <c r="PW137" i="1"/>
  <c r="PX137" i="1"/>
  <c r="PX100" i="1"/>
  <c r="PP100" i="1"/>
  <c r="PQ100" i="1"/>
  <c r="PR100" i="1"/>
  <c r="PS100" i="1"/>
  <c r="PT100" i="1"/>
  <c r="PU100" i="1"/>
  <c r="PV100" i="1"/>
  <c r="PW100" i="1"/>
  <c r="PW93" i="1"/>
  <c r="PX93" i="1"/>
  <c r="PP93" i="1"/>
  <c r="PQ93" i="1"/>
  <c r="PR93" i="1"/>
  <c r="PS93" i="1"/>
  <c r="PT93" i="1"/>
  <c r="PV93" i="1"/>
  <c r="PU93" i="1"/>
  <c r="PP89" i="1"/>
  <c r="PQ89" i="1"/>
  <c r="PS89" i="1"/>
  <c r="PT89" i="1"/>
  <c r="PU89" i="1"/>
  <c r="PV89" i="1"/>
  <c r="PW89" i="1"/>
  <c r="PX89" i="1"/>
  <c r="PR89" i="1"/>
  <c r="QL116" i="1"/>
  <c r="QN116" i="1"/>
  <c r="QP116" i="1"/>
  <c r="QR116" i="1"/>
  <c r="QM116" i="1"/>
  <c r="QO116" i="1"/>
  <c r="QQ116" i="1"/>
  <c r="QS116" i="1"/>
  <c r="QT116" i="1"/>
  <c r="QP107" i="1"/>
  <c r="QQ107" i="1"/>
  <c r="QR107" i="1"/>
  <c r="QS107" i="1"/>
  <c r="QT107" i="1"/>
  <c r="QL107" i="1"/>
  <c r="QM107" i="1"/>
  <c r="QN107" i="1"/>
  <c r="QO107" i="1"/>
  <c r="QL74" i="1"/>
  <c r="QN74" i="1"/>
  <c r="QO74" i="1"/>
  <c r="QR74" i="1"/>
  <c r="QP74" i="1"/>
  <c r="QQ74" i="1"/>
  <c r="QS74" i="1"/>
  <c r="QT74" i="1"/>
  <c r="QM74" i="1"/>
  <c r="QL89" i="1"/>
  <c r="QM89" i="1"/>
  <c r="QN89" i="1"/>
  <c r="QO89" i="1"/>
  <c r="QP89" i="1"/>
  <c r="QQ89" i="1"/>
  <c r="QR89" i="1"/>
  <c r="QS89" i="1"/>
  <c r="QT89" i="1"/>
  <c r="QM118" i="1"/>
  <c r="QN118" i="1"/>
  <c r="QO118" i="1"/>
  <c r="QP118" i="1"/>
  <c r="QQ118" i="1"/>
  <c r="QR118" i="1"/>
  <c r="QS118" i="1"/>
  <c r="QT118" i="1"/>
  <c r="QL118" i="1"/>
  <c r="PP104" i="1"/>
  <c r="PQ104" i="1"/>
  <c r="PR104" i="1"/>
  <c r="PS104" i="1"/>
  <c r="PT104" i="1"/>
  <c r="PU104" i="1"/>
  <c r="PV104" i="1"/>
  <c r="PW104" i="1"/>
  <c r="PX104" i="1"/>
  <c r="PW127" i="1"/>
  <c r="PP127" i="1"/>
  <c r="PQ127" i="1"/>
  <c r="PR127" i="1"/>
  <c r="PT127" i="1"/>
  <c r="PU127" i="1"/>
  <c r="PV127" i="1"/>
  <c r="PX127" i="1"/>
  <c r="PS127" i="1"/>
  <c r="PS120" i="1"/>
  <c r="PV120" i="1"/>
  <c r="PW120" i="1"/>
  <c r="PX120" i="1"/>
  <c r="PP120" i="1"/>
  <c r="PQ120" i="1"/>
  <c r="PR120" i="1"/>
  <c r="PT120" i="1"/>
  <c r="PU120" i="1"/>
  <c r="PR77" i="1"/>
  <c r="PP77" i="1"/>
  <c r="PQ77" i="1"/>
  <c r="PS77" i="1"/>
  <c r="PT77" i="1"/>
  <c r="PU77" i="1"/>
  <c r="PV77" i="1"/>
  <c r="PW77" i="1"/>
  <c r="PX77" i="1"/>
  <c r="PR94" i="1"/>
  <c r="PS94" i="1"/>
  <c r="PT94" i="1"/>
  <c r="PU94" i="1"/>
  <c r="PV94" i="1"/>
  <c r="PX94" i="1"/>
  <c r="PP94" i="1"/>
  <c r="PQ94" i="1"/>
  <c r="PW94" i="1"/>
  <c r="PW122" i="1"/>
  <c r="PP122" i="1"/>
  <c r="PQ122" i="1"/>
  <c r="PR122" i="1"/>
  <c r="PS122" i="1"/>
  <c r="PU122" i="1"/>
  <c r="PV122" i="1"/>
  <c r="PX122" i="1"/>
  <c r="PT122" i="1"/>
  <c r="PP117" i="1"/>
  <c r="PR117" i="1"/>
  <c r="PT117" i="1"/>
  <c r="PV117" i="1"/>
  <c r="PS117" i="1"/>
  <c r="PQ117" i="1"/>
  <c r="PU117" i="1"/>
  <c r="PW117" i="1"/>
  <c r="PX117" i="1"/>
  <c r="PP95" i="1"/>
  <c r="PT95" i="1"/>
  <c r="PU95" i="1"/>
  <c r="PV95" i="1"/>
  <c r="PQ95" i="1"/>
  <c r="PR95" i="1"/>
  <c r="PS95" i="1"/>
  <c r="PW95" i="1"/>
  <c r="PX95" i="1"/>
  <c r="PR79" i="1"/>
  <c r="PP79" i="1"/>
  <c r="PQ79" i="1"/>
  <c r="PS79" i="1"/>
  <c r="PT79" i="1"/>
  <c r="PU79" i="1"/>
  <c r="PV79" i="1"/>
  <c r="PW79" i="1"/>
  <c r="PX79" i="1"/>
  <c r="HS113" i="1"/>
  <c r="HS118" i="1" s="1"/>
  <c r="HS111" i="1"/>
  <c r="HS116" i="1" s="1"/>
  <c r="HS112" i="1"/>
  <c r="HS117" i="1" s="1"/>
  <c r="HS155" i="1"/>
  <c r="HS156" i="1" s="1"/>
  <c r="HS157" i="1" s="1"/>
  <c r="HS158" i="1" s="1"/>
  <c r="HS159" i="1" s="1"/>
  <c r="HS160" i="1" s="1"/>
  <c r="QS125" i="1"/>
  <c r="QL125" i="1"/>
  <c r="QM125" i="1"/>
  <c r="QN125" i="1"/>
  <c r="QO125" i="1"/>
  <c r="QP125" i="1"/>
  <c r="QQ125" i="1"/>
  <c r="QR125" i="1"/>
  <c r="QT125" i="1"/>
  <c r="QP100" i="1"/>
  <c r="QQ100" i="1"/>
  <c r="QR100" i="1"/>
  <c r="QS100" i="1"/>
  <c r="QT100" i="1"/>
  <c r="QL100" i="1"/>
  <c r="QM100" i="1"/>
  <c r="QN100" i="1"/>
  <c r="QO100" i="1"/>
  <c r="QO76" i="1"/>
  <c r="QR76" i="1"/>
  <c r="QN76" i="1"/>
  <c r="QP76" i="1"/>
  <c r="QQ76" i="1"/>
  <c r="QS76" i="1"/>
  <c r="QT76" i="1"/>
  <c r="QL76" i="1"/>
  <c r="QM76" i="1"/>
  <c r="QL73" i="1"/>
  <c r="QN73" i="1"/>
  <c r="QO73" i="1"/>
  <c r="QR73" i="1"/>
  <c r="QM73" i="1"/>
  <c r="QP73" i="1"/>
  <c r="QQ73" i="1"/>
  <c r="QS73" i="1"/>
  <c r="QT73" i="1"/>
  <c r="PT112" i="1"/>
  <c r="PV112" i="1"/>
  <c r="PX112" i="1"/>
  <c r="PP112" i="1"/>
  <c r="PR112" i="1"/>
  <c r="PQ112" i="1"/>
  <c r="PS112" i="1"/>
  <c r="PW112" i="1"/>
  <c r="PU112" i="1"/>
  <c r="PP115" i="1"/>
  <c r="PT115" i="1"/>
  <c r="PV115" i="1"/>
  <c r="PX115" i="1"/>
  <c r="PQ115" i="1"/>
  <c r="PR115" i="1"/>
  <c r="PS115" i="1"/>
  <c r="PU115" i="1"/>
  <c r="PW115" i="1"/>
  <c r="PT125" i="1"/>
  <c r="PQ125" i="1"/>
  <c r="PR125" i="1"/>
  <c r="PS125" i="1"/>
  <c r="PU125" i="1"/>
  <c r="PV125" i="1"/>
  <c r="PW125" i="1"/>
  <c r="PX125" i="1"/>
  <c r="PP125" i="1"/>
  <c r="PP109" i="1"/>
  <c r="PQ109" i="1"/>
  <c r="PR109" i="1"/>
  <c r="PS109" i="1"/>
  <c r="PT109" i="1"/>
  <c r="PU109" i="1"/>
  <c r="PV109" i="1"/>
  <c r="PW109" i="1"/>
  <c r="PX109" i="1"/>
  <c r="PP87" i="1"/>
  <c r="PQ87" i="1"/>
  <c r="PR87" i="1"/>
  <c r="PS87" i="1"/>
  <c r="PT87" i="1"/>
  <c r="PU87" i="1"/>
  <c r="PV87" i="1"/>
  <c r="PW87" i="1"/>
  <c r="PX87" i="1"/>
  <c r="QO127" i="1"/>
  <c r="QM127" i="1"/>
  <c r="QN127" i="1"/>
  <c r="QP127" i="1"/>
  <c r="QQ127" i="1"/>
  <c r="QR127" i="1"/>
  <c r="QS127" i="1"/>
  <c r="QT127" i="1"/>
  <c r="QL127" i="1"/>
  <c r="QR109" i="1"/>
  <c r="QS109" i="1"/>
  <c r="QT109" i="1"/>
  <c r="QL109" i="1"/>
  <c r="QM109" i="1"/>
  <c r="QN109" i="1"/>
  <c r="QO109" i="1"/>
  <c r="QP109" i="1"/>
  <c r="QQ109" i="1"/>
  <c r="QO93" i="1"/>
  <c r="QP93" i="1"/>
  <c r="QQ93" i="1"/>
  <c r="QS93" i="1"/>
  <c r="QT93" i="1"/>
  <c r="QL93" i="1"/>
  <c r="QN93" i="1"/>
  <c r="QM93" i="1"/>
  <c r="QR93" i="1"/>
  <c r="QM90" i="1"/>
  <c r="QN90" i="1"/>
  <c r="QO90" i="1"/>
  <c r="QP90" i="1"/>
  <c r="QQ90" i="1"/>
  <c r="QR90" i="1"/>
  <c r="QS90" i="1"/>
  <c r="QT90" i="1"/>
  <c r="QL90" i="1"/>
  <c r="PS129" i="1"/>
  <c r="PQ129" i="1"/>
  <c r="PR129" i="1"/>
  <c r="PT129" i="1"/>
  <c r="PU129" i="1"/>
  <c r="PW129" i="1"/>
  <c r="PX129" i="1"/>
  <c r="PP129" i="1"/>
  <c r="PV129" i="1"/>
  <c r="PT113" i="1"/>
  <c r="PX113" i="1"/>
  <c r="PS113" i="1"/>
  <c r="PU113" i="1"/>
  <c r="PQ113" i="1"/>
  <c r="PR113" i="1"/>
  <c r="PV113" i="1"/>
  <c r="PW113" i="1"/>
  <c r="PP113" i="1"/>
  <c r="PP101" i="1"/>
  <c r="PQ101" i="1"/>
  <c r="PR101" i="1"/>
  <c r="PS101" i="1"/>
  <c r="PT101" i="1"/>
  <c r="PU101" i="1"/>
  <c r="PV101" i="1"/>
  <c r="PW101" i="1"/>
  <c r="PX101" i="1"/>
  <c r="PP86" i="1"/>
  <c r="PQ86" i="1"/>
  <c r="PR86" i="1"/>
  <c r="PS86" i="1"/>
  <c r="PT86" i="1"/>
  <c r="PU86" i="1"/>
  <c r="PV86" i="1"/>
  <c r="PW86" i="1"/>
  <c r="PX86" i="1"/>
  <c r="HP121" i="1"/>
  <c r="IE112" i="1"/>
  <c r="IE117" i="1" s="1"/>
  <c r="IE113" i="1"/>
  <c r="IE118" i="1" s="1"/>
  <c r="IE155" i="1"/>
  <c r="IE156" i="1" s="1"/>
  <c r="IE157" i="1" s="1"/>
  <c r="IE158" i="1" s="1"/>
  <c r="IE159" i="1" s="1"/>
  <c r="IE160" i="1" s="1"/>
  <c r="IE111" i="1"/>
  <c r="IE116" i="1" s="1"/>
  <c r="QQ121" i="1"/>
  <c r="QM121" i="1"/>
  <c r="QN121" i="1"/>
  <c r="QO121" i="1"/>
  <c r="QP121" i="1"/>
  <c r="QR121" i="1"/>
  <c r="QS121" i="1"/>
  <c r="QT121" i="1"/>
  <c r="QL121" i="1"/>
  <c r="QR101" i="1"/>
  <c r="QS101" i="1"/>
  <c r="QT101" i="1"/>
  <c r="QL101" i="1"/>
  <c r="QM101" i="1"/>
  <c r="QN101" i="1"/>
  <c r="QO101" i="1"/>
  <c r="QP101" i="1"/>
  <c r="QQ101" i="1"/>
  <c r="QL75" i="1"/>
  <c r="QO75" i="1"/>
  <c r="QR75" i="1"/>
  <c r="QQ75" i="1"/>
  <c r="QS75" i="1"/>
  <c r="QT75" i="1"/>
  <c r="QM75" i="1"/>
  <c r="QN75" i="1"/>
  <c r="QP75" i="1"/>
  <c r="QN99" i="1"/>
  <c r="QO99" i="1"/>
  <c r="QP99" i="1"/>
  <c r="QQ99" i="1"/>
  <c r="QR99" i="1"/>
  <c r="QS99" i="1"/>
  <c r="QT99" i="1"/>
  <c r="QL99" i="1"/>
  <c r="QM99" i="1"/>
  <c r="PT64" i="1" l="1"/>
  <c r="PU64" i="1"/>
  <c r="PV64" i="1"/>
  <c r="PW64" i="1"/>
  <c r="PX64" i="1"/>
  <c r="PQ64" i="1"/>
  <c r="PR64" i="1"/>
  <c r="PS64" i="1"/>
</calcChain>
</file>

<file path=xl/sharedStrings.xml><?xml version="1.0" encoding="utf-8"?>
<sst xmlns="http://schemas.openxmlformats.org/spreadsheetml/2006/main" count="2186" uniqueCount="159">
  <si>
    <t>دراسات</t>
  </si>
  <si>
    <t>وطنيه</t>
  </si>
  <si>
    <t>دين</t>
  </si>
  <si>
    <t>تك نظري</t>
  </si>
  <si>
    <t>تك عملى</t>
  </si>
  <si>
    <t>علوم</t>
  </si>
  <si>
    <t>رياضة</t>
  </si>
  <si>
    <t>انجليزى</t>
  </si>
  <si>
    <t>عربي</t>
  </si>
  <si>
    <t>3 / 7</t>
  </si>
  <si>
    <t>3 / 6</t>
  </si>
  <si>
    <t>3 / 5</t>
  </si>
  <si>
    <t>3 / 4</t>
  </si>
  <si>
    <t>3 / 3</t>
  </si>
  <si>
    <t>3 / 2</t>
  </si>
  <si>
    <t>3 / 1</t>
  </si>
  <si>
    <t>2 / 4</t>
  </si>
  <si>
    <t>2 / 3</t>
  </si>
  <si>
    <t>2 / 2</t>
  </si>
  <si>
    <t>2 / 1</t>
  </si>
  <si>
    <t>1 / 3</t>
  </si>
  <si>
    <t>1 / 2</t>
  </si>
  <si>
    <t>1 / 1</t>
  </si>
  <si>
    <t>المادة</t>
  </si>
  <si>
    <t>غياب</t>
  </si>
  <si>
    <t>ممتاز</t>
  </si>
  <si>
    <t>محمد عصام محمد محمدى</t>
  </si>
  <si>
    <t>24058</t>
  </si>
  <si>
    <t>يحيى اسامه محمد</t>
  </si>
  <si>
    <t>24048</t>
  </si>
  <si>
    <t>يوسف جرجس رضا ميخائيل</t>
  </si>
  <si>
    <t>24047</t>
  </si>
  <si>
    <t>وليد عمرو احمد احمد احمد النمر</t>
  </si>
  <si>
    <t>24046</t>
  </si>
  <si>
    <t>محمد عبدالله السيد محمد</t>
  </si>
  <si>
    <t>24042</t>
  </si>
  <si>
    <t>محمد اشرف محمد عبدالـله السيد</t>
  </si>
  <si>
    <t>24041</t>
  </si>
  <si>
    <t>كيرلس عماد ناصر عياد جرجس</t>
  </si>
  <si>
    <t>24040</t>
  </si>
  <si>
    <t>كردي سلامة عبد الحميد عبد الفتاح</t>
  </si>
  <si>
    <t>24039</t>
  </si>
  <si>
    <t>تهانى محمد</t>
  </si>
  <si>
    <t>سحر محمد</t>
  </si>
  <si>
    <t>غادة كمياء</t>
  </si>
  <si>
    <t>احمد غازى</t>
  </si>
  <si>
    <t>دعاء عبد السلام</t>
  </si>
  <si>
    <t>سماء السيد محمد السيد مرسى</t>
  </si>
  <si>
    <t>24036</t>
  </si>
  <si>
    <t>رودينا محمد سعيد احمد السيد</t>
  </si>
  <si>
    <t>24032</t>
  </si>
  <si>
    <t>روان هانى حسين عبداللطيف</t>
  </si>
  <si>
    <t>24031</t>
  </si>
  <si>
    <t>عمر اشرف محمود النادى على</t>
  </si>
  <si>
    <t>24027</t>
  </si>
  <si>
    <t>نسبة
التحصيل</t>
  </si>
  <si>
    <t>عبدالرحمن هاني مصطفي محمد</t>
  </si>
  <si>
    <t>24025</t>
  </si>
  <si>
    <t>سيف محمد عيد على</t>
  </si>
  <si>
    <t>24023</t>
  </si>
  <si>
    <t>سيف الدين جمال سيد عبدالعزيز</t>
  </si>
  <si>
    <t>24021</t>
  </si>
  <si>
    <t>غ</t>
  </si>
  <si>
    <t>حسناء عادل فتحى السيد</t>
  </si>
  <si>
    <t>24019</t>
  </si>
  <si>
    <t>حبيبه هشام محمد عبد المقصود</t>
  </si>
  <si>
    <t>24018</t>
  </si>
  <si>
    <t>مستهدف</t>
  </si>
  <si>
    <t>جودي احمد فؤاد محمد منصور</t>
  </si>
  <si>
    <t>24016</t>
  </si>
  <si>
    <t>جنى وحيد سيف درويش</t>
  </si>
  <si>
    <t>24015</t>
  </si>
  <si>
    <t>جنى صبرى محمود محمودعبد اللاه</t>
  </si>
  <si>
    <t>24014</t>
  </si>
  <si>
    <t>زياد محمد حسن محمد سلطان</t>
  </si>
  <si>
    <t>24011</t>
  </si>
  <si>
    <t>زياد عصام محمد محمدى</t>
  </si>
  <si>
    <t>24010</t>
  </si>
  <si>
    <t>محقق</t>
  </si>
  <si>
    <t>ديفيد ريمون وهبه سليمان</t>
  </si>
  <si>
    <t>24009</t>
  </si>
  <si>
    <t>حمزة محمد رجب حسن</t>
  </si>
  <si>
    <t>24008</t>
  </si>
  <si>
    <t>جورج ميلاد لحظى صليب</t>
  </si>
  <si>
    <t>24006</t>
  </si>
  <si>
    <t>احمد عبدالله مصطفى محمود مصطفى</t>
  </si>
  <si>
    <t>24002</t>
  </si>
  <si>
    <t/>
  </si>
  <si>
    <t>هنا احمد عبدالعزيز سيد</t>
  </si>
  <si>
    <t>24056</t>
  </si>
  <si>
    <t>استبرق هشام محمد محمد عثمان</t>
  </si>
  <si>
    <t>24012</t>
  </si>
  <si>
    <t>حبيبه جوهرى ابراهيم جوهرى ابراهيم</t>
  </si>
  <si>
    <t>24017</t>
  </si>
  <si>
    <t>مروه سهيل الانكشارى السباعى</t>
  </si>
  <si>
    <t>24050</t>
  </si>
  <si>
    <t>احمد اسامة ابو القاسم محمد</t>
  </si>
  <si>
    <t>24001</t>
  </si>
  <si>
    <t>التربية 
الوطنية</t>
  </si>
  <si>
    <t>التربية 
الدينية</t>
  </si>
  <si>
    <t>تك 
عملى</t>
  </si>
  <si>
    <t>تك 
نظرى</t>
  </si>
  <si>
    <t>كيمياء</t>
  </si>
  <si>
    <t>رياضيات</t>
  </si>
  <si>
    <t>اللغة 
الانجليزية</t>
  </si>
  <si>
    <t>اللغة 
العربية</t>
  </si>
  <si>
    <t>الاسم</t>
  </si>
  <si>
    <t>الفصل</t>
  </si>
  <si>
    <t>كود الطالب</t>
  </si>
  <si>
    <t>شهر 12</t>
  </si>
  <si>
    <t>شهر 11</t>
  </si>
  <si>
    <t>شهر 10</t>
  </si>
  <si>
    <t>دين
 ترم اول</t>
  </si>
  <si>
    <t>عملى
 ترم اول</t>
  </si>
  <si>
    <t>نظرى
 ترم اول</t>
  </si>
  <si>
    <t>كيمياء
 ترم اول</t>
  </si>
  <si>
    <t>رياضيات
 ترم اول</t>
  </si>
  <si>
    <t>انجليزى
 ترم اول</t>
  </si>
  <si>
    <t>عربى
 ترم اول</t>
  </si>
  <si>
    <t>درجة الشهر</t>
  </si>
  <si>
    <t>التقويم 
التكويني</t>
  </si>
  <si>
    <t>واجب</t>
  </si>
  <si>
    <t>مشاركة 
و سلوك</t>
  </si>
  <si>
    <t>التقرير</t>
  </si>
  <si>
    <t>واجب
و تقرير</t>
  </si>
  <si>
    <t>واجب
تقرير</t>
  </si>
  <si>
    <t>متفوقين شهر 12</t>
  </si>
  <si>
    <t>متفوقين شهر 11</t>
  </si>
  <si>
    <t>متفوقين شهر 10</t>
  </si>
  <si>
    <t>النسبة</t>
  </si>
  <si>
    <t>المجموع</t>
  </si>
  <si>
    <t>وطنية</t>
  </si>
  <si>
    <t>ت عملى</t>
  </si>
  <si>
    <t>ت نظرى</t>
  </si>
  <si>
    <t>اسم الطالب</t>
  </si>
  <si>
    <t>م</t>
  </si>
  <si>
    <t>النوع</t>
  </si>
  <si>
    <t>الديانة</t>
  </si>
  <si>
    <t>الصف</t>
  </si>
  <si>
    <t>كود 
الطالب</t>
  </si>
  <si>
    <t>ضعاف شهر 12</t>
  </si>
  <si>
    <t>ضعاف شهر 11</t>
  </si>
  <si>
    <t>ضعاف شهر 10</t>
  </si>
  <si>
    <t>ضغاف اقل من 65%</t>
  </si>
  <si>
    <t>التربية الوطنيه</t>
  </si>
  <si>
    <t>التربية الدينية</t>
  </si>
  <si>
    <t>مادة التخصص عملى</t>
  </si>
  <si>
    <t>مادة التخصص نظرى</t>
  </si>
  <si>
    <t>اللغة الانجليزية</t>
  </si>
  <si>
    <t>اللغة العربية</t>
  </si>
  <si>
    <t>المتفوقين</t>
  </si>
  <si>
    <t>كمبيوتر</t>
  </si>
  <si>
    <t>التربية الوطنية</t>
  </si>
  <si>
    <r>
      <t xml:space="preserve">
</t>
    </r>
    <r>
      <rPr>
        <b/>
        <sz val="22"/>
        <color rgb="FFFFFF00"/>
        <rFont val="Calibri"/>
        <family val="2"/>
        <scheme val="minor"/>
      </rPr>
      <t>الصف الاول</t>
    </r>
    <r>
      <rPr>
        <b/>
        <sz val="14"/>
        <color theme="1"/>
        <rFont val="Calibri"/>
        <family val="2"/>
        <scheme val="minor"/>
      </rPr>
      <t xml:space="preserve">
اسم الطالب</t>
    </r>
  </si>
  <si>
    <t xml:space="preserve">الطــــلاب المتفــــــــوقين اكبر مــــــن </t>
  </si>
  <si>
    <t>الطلاب الضعاف اقل من 65 % ( الصف الاول )</t>
  </si>
  <si>
    <t>رصد ترم اول</t>
  </si>
  <si>
    <t>تفصيلي الترم الاول</t>
  </si>
  <si>
    <t>درجة ضعيف</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</si>
</sst>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8" x14ac:knownFonts="1">
    <font>
      <sz val="11"/>
      <color theme="1"/>
      <name val="Calibri"/>
      <family val="2"/>
      <charset val="178"/>
      <scheme val="minor"/>
    </font>
    <font>
      <sz val="11"/>
      <color theme="1"/>
      <name val="Calibri"/>
      <family val="2"/>
      <charset val="178"/>
      <scheme val="minor"/>
    </font>
    <font>
      <b/>
      <sz val="12"/>
      <color theme="1"/>
      <name val="Calibri"/>
      <family val="2"/>
      <scheme val="minor"/>
    </font>
    <font>
      <sz val="14"/>
      <color theme="1"/>
      <name val="Calibri"/>
      <family val="2"/>
      <charset val="178"/>
      <scheme val="minor"/>
    </font>
    <font>
      <sz val="14"/>
      <color theme="1"/>
      <name val="Calibri"/>
      <family val="2"/>
      <scheme val="minor"/>
    </font>
    <font>
      <b/>
      <sz val="16"/>
      <color theme="1"/>
      <name val="Calibri"/>
      <family val="2"/>
      <scheme val="minor"/>
    </font>
    <font>
      <b/>
      <sz val="11"/>
      <color theme="1"/>
      <name val="Calibri"/>
      <family val="2"/>
      <scheme val="minor"/>
    </font>
    <font>
      <b/>
      <sz val="12"/>
      <color rgb="FFFF0000"/>
      <name val="Calibri"/>
      <family val="2"/>
      <scheme val="minor"/>
    </font>
    <font>
      <b/>
      <sz val="14"/>
      <color rgb="FFFFFF00"/>
      <name val="Calibri"/>
      <family val="2"/>
      <scheme val="minor"/>
    </font>
    <font>
      <b/>
      <sz val="11"/>
      <name val="Calibri"/>
      <family val="2"/>
      <scheme val="minor"/>
    </font>
    <font>
      <b/>
      <sz val="14"/>
      <color theme="1"/>
      <name val="Calibri"/>
      <family val="2"/>
      <scheme val="minor"/>
    </font>
    <font>
      <b/>
      <sz val="22"/>
      <color theme="1"/>
      <name val="Calibri"/>
      <family val="2"/>
      <scheme val="minor"/>
    </font>
    <font>
      <b/>
      <sz val="18"/>
      <color theme="1"/>
      <name val="Calibri"/>
      <family val="2"/>
      <scheme val="minor"/>
    </font>
    <font>
      <b/>
      <sz val="22"/>
      <color rgb="FFFFFF00"/>
      <name val="Calibri"/>
      <family val="2"/>
      <scheme val="minor"/>
    </font>
    <font>
      <sz val="11"/>
      <name val="Calibri"/>
      <family val="2"/>
      <charset val="178"/>
      <scheme val="minor"/>
    </font>
    <font>
      <b/>
      <sz val="22"/>
      <name val="Calibri"/>
      <family val="2"/>
      <charset val="178"/>
      <scheme val="minor"/>
    </font>
    <font>
      <b/>
      <sz val="28"/>
      <color theme="1"/>
      <name val="Calibri"/>
      <family val="2"/>
      <scheme val="minor"/>
    </font>
    <font>
      <b/>
      <sz val="36"/>
      <color theme="1"/>
      <name val="Calibri"/>
      <family val="2"/>
      <scheme val="minor"/>
    </font>
  </fonts>
  <fills count="19">
    <fill>
      <patternFill patternType="none"/>
    </fill>
    <fill>
      <patternFill patternType="gray125"/>
    </fill>
    <fill>
      <patternFill patternType="solid">
        <fgColor theme="3" tint="0.59999389629810485"/>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2"/>
        <bgColor indexed="64"/>
      </patternFill>
    </fill>
    <fill>
      <patternFill patternType="solid">
        <fgColor rgb="FF00B050"/>
        <bgColor indexed="64"/>
      </patternFill>
    </fill>
    <fill>
      <patternFill patternType="solid">
        <fgColor rgb="FFFF0000"/>
        <bgColor indexed="64"/>
      </patternFill>
    </fill>
    <fill>
      <patternFill patternType="solid">
        <fgColor theme="2" tint="-0.499984740745262"/>
        <bgColor indexed="64"/>
      </patternFill>
    </fill>
    <fill>
      <patternFill patternType="solid">
        <fgColor theme="2" tint="-0.249977111117893"/>
        <bgColor indexed="64"/>
      </patternFill>
    </fill>
  </fills>
  <borders count="69">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indexed="64"/>
      </right>
      <top style="thin">
        <color auto="1"/>
      </top>
      <bottom style="medium">
        <color indexed="64"/>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auto="1"/>
      </left>
      <right style="thin">
        <color auto="1"/>
      </right>
      <top/>
      <bottom style="thin">
        <color auto="1"/>
      </bottom>
      <diagonal/>
    </border>
    <border>
      <left style="medium">
        <color auto="1"/>
      </left>
      <right style="medium">
        <color auto="1"/>
      </right>
      <top/>
      <bottom style="thin">
        <color auto="1"/>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style="medium">
        <color auto="1"/>
      </left>
      <right style="dashed">
        <color auto="1"/>
      </right>
      <top style="medium">
        <color auto="1"/>
      </top>
      <bottom style="dashed">
        <color auto="1"/>
      </bottom>
      <diagonal/>
    </border>
    <border>
      <left style="medium">
        <color auto="1"/>
      </left>
      <right style="medium">
        <color auto="1"/>
      </right>
      <top style="medium">
        <color auto="1"/>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thin">
        <color auto="1"/>
      </left>
      <right/>
      <top style="thin">
        <color auto="1"/>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bottom style="medium">
        <color auto="1"/>
      </bottom>
      <diagonal/>
    </border>
    <border>
      <left style="thin">
        <color auto="1"/>
      </left>
      <right/>
      <top/>
      <bottom style="thin">
        <color auto="1"/>
      </bottom>
      <diagonal/>
    </border>
    <border>
      <left style="medium">
        <color auto="1"/>
      </left>
      <right style="medium">
        <color indexed="64"/>
      </right>
      <top style="medium">
        <color indexed="64"/>
      </top>
      <bottom style="thin">
        <color auto="1"/>
      </bottom>
      <diagonal/>
    </border>
    <border>
      <left/>
      <right/>
      <top/>
      <bottom style="thick">
        <color auto="1"/>
      </bottom>
      <diagonal/>
    </border>
    <border>
      <left style="medium">
        <color auto="1"/>
      </left>
      <right style="medium">
        <color indexed="64"/>
      </right>
      <top/>
      <bottom style="thick">
        <color auto="1"/>
      </bottom>
      <diagonal/>
    </border>
    <border>
      <left style="thin">
        <color auto="1"/>
      </left>
      <right style="medium">
        <color indexed="64"/>
      </right>
      <top style="medium">
        <color indexed="64"/>
      </top>
      <bottom style="thick">
        <color auto="1"/>
      </bottom>
      <diagonal/>
    </border>
    <border>
      <left style="thin">
        <color auto="1"/>
      </left>
      <right style="thin">
        <color auto="1"/>
      </right>
      <top style="medium">
        <color indexed="64"/>
      </top>
      <bottom style="thick">
        <color auto="1"/>
      </bottom>
      <diagonal/>
    </border>
    <border>
      <left style="medium">
        <color indexed="64"/>
      </left>
      <right style="thin">
        <color auto="1"/>
      </right>
      <top style="medium">
        <color indexed="64"/>
      </top>
      <bottom style="thick">
        <color auto="1"/>
      </bottom>
      <diagonal/>
    </border>
    <border>
      <left/>
      <right style="medium">
        <color indexed="64"/>
      </right>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medium">
        <color auto="1"/>
      </left>
      <right style="thin">
        <color auto="1"/>
      </right>
      <top style="thin">
        <color auto="1"/>
      </top>
      <bottom style="thick">
        <color auto="1"/>
      </bottom>
      <diagonal/>
    </border>
    <border>
      <left style="thin">
        <color auto="1"/>
      </left>
      <right style="medium">
        <color auto="1"/>
      </right>
      <top/>
      <bottom style="thick">
        <color auto="1"/>
      </bottom>
      <diagonal/>
    </border>
    <border>
      <left style="thin">
        <color auto="1"/>
      </left>
      <right style="thin">
        <color auto="1"/>
      </right>
      <top/>
      <bottom style="thick">
        <color auto="1"/>
      </bottom>
      <diagonal/>
    </border>
    <border>
      <left style="medium">
        <color auto="1"/>
      </left>
      <right style="thin">
        <color auto="1"/>
      </right>
      <top/>
      <bottom style="thick">
        <color auto="1"/>
      </bottom>
      <diagonal/>
    </border>
    <border>
      <left style="medium">
        <color indexed="64"/>
      </left>
      <right style="medium">
        <color auto="1"/>
      </right>
      <top style="medium">
        <color indexed="64"/>
      </top>
      <bottom style="thick">
        <color auto="1"/>
      </bottom>
      <diagonal/>
    </border>
    <border>
      <left style="medium">
        <color auto="1"/>
      </left>
      <right style="thin">
        <color auto="1"/>
      </right>
      <top style="medium">
        <color auto="1"/>
      </top>
      <bottom/>
      <diagonal/>
    </border>
    <border>
      <left style="thin">
        <color auto="1"/>
      </left>
      <right/>
      <top/>
      <bottom style="thick">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bottom/>
      <diagonal/>
    </border>
    <border>
      <left style="medium">
        <color indexed="64"/>
      </left>
      <right/>
      <top style="thin">
        <color auto="1"/>
      </top>
      <bottom style="medium">
        <color indexed="64"/>
      </bottom>
      <diagonal/>
    </border>
    <border>
      <left style="thin">
        <color auto="1"/>
      </left>
      <right style="medium">
        <color auto="1"/>
      </right>
      <top/>
      <bottom/>
      <diagonal/>
    </border>
    <border>
      <left style="thin">
        <color auto="1"/>
      </left>
      <right style="medium">
        <color auto="1"/>
      </right>
      <top style="medium">
        <color auto="1"/>
      </top>
      <bottom/>
      <diagonal/>
    </border>
    <border>
      <left style="medium">
        <color indexed="64"/>
      </left>
      <right/>
      <top style="medium">
        <color indexed="64"/>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top style="medium">
        <color auto="1"/>
      </top>
      <bottom style="medium">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bottom style="thin">
        <color auto="1"/>
      </bottom>
      <diagonal/>
    </border>
  </borders>
  <cellStyleXfs count="2">
    <xf numFmtId="0" fontId="0" fillId="0" borderId="0"/>
    <xf numFmtId="9" fontId="1" fillId="0" borderId="0" applyFont="0" applyFill="0" applyBorder="0" applyAlignment="0" applyProtection="0"/>
  </cellStyleXfs>
  <cellXfs count="362">
    <xf numFmtId="0" fontId="0" fillId="0" borderId="0" xfId="0"/>
    <xf numFmtId="0" fontId="0" fillId="0" borderId="0" xfId="0" applyAlignment="1">
      <alignment vertical="center"/>
    </xf>
    <xf numFmtId="0" fontId="0" fillId="0" borderId="0" xfId="0" applyFill="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3" borderId="1" xfId="0" applyFill="1" applyBorder="1" applyAlignment="1">
      <alignment vertical="center"/>
    </xf>
    <xf numFmtId="0" fontId="0" fillId="3" borderId="2" xfId="0" applyFill="1" applyBorder="1" applyAlignment="1">
      <alignment vertical="center"/>
    </xf>
    <xf numFmtId="0" fontId="0" fillId="4" borderId="1" xfId="0" applyFill="1" applyBorder="1" applyAlignment="1">
      <alignment vertical="center"/>
    </xf>
    <xf numFmtId="0" fontId="0" fillId="4" borderId="2" xfId="0" applyFill="1" applyBorder="1" applyAlignment="1">
      <alignment vertical="center"/>
    </xf>
    <xf numFmtId="0" fontId="0" fillId="4" borderId="4"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3" borderId="6" xfId="0" applyFill="1" applyBorder="1" applyAlignment="1">
      <alignment vertical="center"/>
    </xf>
    <xf numFmtId="0" fontId="0" fillId="3" borderId="7" xfId="0" applyFill="1" applyBorder="1" applyAlignment="1">
      <alignment vertical="center"/>
    </xf>
    <xf numFmtId="0" fontId="0" fillId="4" borderId="6" xfId="0" applyFill="1" applyBorder="1" applyAlignment="1">
      <alignment vertical="center"/>
    </xf>
    <xf numFmtId="0" fontId="0" fillId="4" borderId="7" xfId="0" applyFill="1" applyBorder="1" applyAlignment="1">
      <alignment vertical="center"/>
    </xf>
    <xf numFmtId="0" fontId="0" fillId="4" borderId="9" xfId="0" applyFill="1" applyBorder="1" applyAlignment="1">
      <alignment vertical="center"/>
    </xf>
    <xf numFmtId="0" fontId="0" fillId="2" borderId="11" xfId="0" applyFill="1" applyBorder="1" applyAlignment="1">
      <alignment vertical="center"/>
    </xf>
    <xf numFmtId="0" fontId="0" fillId="2" borderId="12" xfId="0" applyFill="1" applyBorder="1" applyAlignment="1">
      <alignment vertical="center"/>
    </xf>
    <xf numFmtId="0" fontId="0" fillId="3" borderId="11" xfId="0" applyFill="1" applyBorder="1" applyAlignment="1">
      <alignment vertical="center"/>
    </xf>
    <xf numFmtId="0" fontId="0" fillId="3" borderId="12" xfId="0" applyFill="1" applyBorder="1" applyAlignment="1">
      <alignment vertical="center"/>
    </xf>
    <xf numFmtId="0" fontId="0" fillId="4" borderId="11" xfId="0" applyFill="1" applyBorder="1" applyAlignment="1">
      <alignment vertical="center"/>
    </xf>
    <xf numFmtId="0" fontId="0" fillId="4" borderId="12" xfId="0" applyFill="1" applyBorder="1" applyAlignment="1">
      <alignment vertical="center"/>
    </xf>
    <xf numFmtId="0" fontId="0" fillId="4" borderId="14" xfId="0" applyFill="1" applyBorder="1" applyAlignment="1">
      <alignment vertical="center"/>
    </xf>
    <xf numFmtId="49" fontId="3" fillId="2" borderId="16" xfId="0" applyNumberFormat="1" applyFont="1" applyFill="1" applyBorder="1" applyAlignment="1">
      <alignment horizontal="center" vertical="center" readingOrder="2"/>
    </xf>
    <xf numFmtId="49" fontId="3" fillId="2" borderId="17" xfId="0" applyNumberFormat="1" applyFont="1" applyFill="1" applyBorder="1" applyAlignment="1">
      <alignment horizontal="center" vertical="center" readingOrder="2"/>
    </xf>
    <xf numFmtId="49" fontId="3" fillId="3" borderId="16" xfId="0" applyNumberFormat="1" applyFont="1" applyFill="1" applyBorder="1" applyAlignment="1">
      <alignment horizontal="center" vertical="center" readingOrder="2"/>
    </xf>
    <xf numFmtId="49" fontId="3" fillId="3" borderId="17" xfId="0" applyNumberFormat="1" applyFont="1" applyFill="1" applyBorder="1" applyAlignment="1">
      <alignment horizontal="center" vertical="center" readingOrder="2"/>
    </xf>
    <xf numFmtId="49" fontId="3" fillId="4" borderId="16" xfId="0" applyNumberFormat="1" applyFont="1" applyFill="1" applyBorder="1" applyAlignment="1">
      <alignment horizontal="center" vertical="center" readingOrder="2"/>
    </xf>
    <xf numFmtId="49" fontId="3" fillId="4" borderId="17" xfId="0" applyNumberFormat="1" applyFont="1" applyFill="1" applyBorder="1" applyAlignment="1">
      <alignment horizontal="center" vertical="center" readingOrder="2"/>
    </xf>
    <xf numFmtId="49" fontId="3" fillId="4" borderId="19" xfId="0" applyNumberFormat="1" applyFont="1" applyFill="1" applyBorder="1" applyAlignment="1">
      <alignment horizontal="center" vertical="center" readingOrder="2"/>
    </xf>
    <xf numFmtId="0" fontId="0" fillId="5" borderId="7" xfId="0" applyFill="1" applyBorder="1" applyAlignment="1">
      <alignment vertical="center"/>
    </xf>
    <xf numFmtId="0" fontId="2" fillId="7" borderId="7" xfId="0" applyFon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4" xfId="0" applyNumberFormat="1" applyFill="1" applyBorder="1" applyAlignment="1">
      <alignment horizontal="center" vertical="center"/>
    </xf>
    <xf numFmtId="0" fontId="0" fillId="0" borderId="0" xfId="0" applyAlignment="1">
      <alignment horizontal="center" vertical="center"/>
    </xf>
    <xf numFmtId="0" fontId="0" fillId="6" borderId="1" xfId="0" applyFill="1" applyBorder="1" applyAlignment="1">
      <alignment horizontal="center" vertical="center"/>
    </xf>
    <xf numFmtId="0" fontId="0" fillId="6" borderId="2" xfId="0" applyFill="1" applyBorder="1" applyAlignment="1">
      <alignment horizontal="center" vertical="center"/>
    </xf>
    <xf numFmtId="0" fontId="0" fillId="6" borderId="4" xfId="0" applyNumberFormat="1" applyFill="1" applyBorder="1" applyAlignment="1">
      <alignment horizontal="center" vertical="center"/>
    </xf>
    <xf numFmtId="0" fontId="0" fillId="9" borderId="1" xfId="0" applyFill="1" applyBorder="1" applyAlignment="1">
      <alignment horizontal="center" vertical="center"/>
    </xf>
    <xf numFmtId="0" fontId="0" fillId="9" borderId="2" xfId="0" applyFill="1" applyBorder="1" applyAlignment="1">
      <alignment horizontal="center" vertical="center"/>
    </xf>
    <xf numFmtId="0" fontId="0" fillId="9" borderId="4" xfId="0" applyNumberFormat="1" applyFill="1" applyBorder="1" applyAlignment="1">
      <alignment horizontal="center" vertical="center"/>
    </xf>
    <xf numFmtId="0" fontId="0" fillId="8" borderId="6" xfId="0" applyFill="1" applyBorder="1" applyAlignment="1">
      <alignment horizontal="center" vertical="center"/>
    </xf>
    <xf numFmtId="0" fontId="0" fillId="8" borderId="7" xfId="0" applyFill="1" applyBorder="1" applyAlignment="1">
      <alignment horizontal="center" vertical="center"/>
    </xf>
    <xf numFmtId="0" fontId="0" fillId="8" borderId="9" xfId="0" applyNumberFormat="1" applyFill="1" applyBorder="1" applyAlignment="1">
      <alignment horizontal="center" vertical="center"/>
    </xf>
    <xf numFmtId="0" fontId="0" fillId="6" borderId="6" xfId="0" applyFill="1" applyBorder="1" applyAlignment="1">
      <alignment horizontal="center" vertical="center"/>
    </xf>
    <xf numFmtId="0" fontId="0" fillId="6" borderId="7" xfId="0" applyFill="1" applyBorder="1" applyAlignment="1">
      <alignment horizontal="center" vertical="center"/>
    </xf>
    <xf numFmtId="0" fontId="0" fillId="6" borderId="9" xfId="0" applyNumberFormat="1" applyFill="1" applyBorder="1" applyAlignment="1">
      <alignment horizontal="center" vertical="center"/>
    </xf>
    <xf numFmtId="0" fontId="0" fillId="9" borderId="6" xfId="0" applyFill="1" applyBorder="1" applyAlignment="1">
      <alignment horizontal="center" vertical="center"/>
    </xf>
    <xf numFmtId="0" fontId="0" fillId="9" borderId="7" xfId="0" applyFill="1" applyBorder="1" applyAlignment="1">
      <alignment horizontal="center" vertical="center"/>
    </xf>
    <xf numFmtId="0" fontId="0" fillId="9" borderId="9" xfId="0" applyNumberFormat="1" applyFill="1" applyBorder="1" applyAlignment="1">
      <alignment horizontal="center" vertical="center"/>
    </xf>
    <xf numFmtId="0" fontId="0" fillId="9" borderId="21" xfId="0" applyNumberFormat="1" applyFill="1" applyBorder="1" applyAlignment="1">
      <alignment horizontal="center" vertical="center"/>
    </xf>
    <xf numFmtId="49" fontId="3" fillId="0" borderId="0" xfId="0" applyNumberFormat="1" applyFont="1" applyAlignment="1">
      <alignment horizontal="center" vertical="center" readingOrder="2"/>
    </xf>
    <xf numFmtId="164" fontId="2" fillId="0" borderId="22" xfId="1" applyNumberFormat="1" applyFont="1" applyBorder="1" applyAlignment="1">
      <alignment horizontal="center" vertical="center"/>
    </xf>
    <xf numFmtId="164" fontId="2" fillId="5" borderId="22" xfId="1" applyNumberFormat="1" applyFont="1" applyFill="1" applyBorder="1" applyAlignment="1">
      <alignment horizontal="center" vertical="center"/>
    </xf>
    <xf numFmtId="0" fontId="0" fillId="10" borderId="0" xfId="0" applyFill="1" applyAlignment="1">
      <alignment vertical="center"/>
    </xf>
    <xf numFmtId="0" fontId="4" fillId="6" borderId="23" xfId="0" applyFont="1" applyFill="1" applyBorder="1" applyAlignment="1">
      <alignment horizontal="center" vertical="center" shrinkToFit="1"/>
    </xf>
    <xf numFmtId="0" fontId="4" fillId="6" borderId="24" xfId="0" applyFont="1" applyFill="1" applyBorder="1" applyAlignment="1">
      <alignment horizontal="center" vertical="center" shrinkToFit="1"/>
    </xf>
    <xf numFmtId="0" fontId="5" fillId="11" borderId="25" xfId="0" applyFont="1" applyFill="1" applyBorder="1" applyAlignment="1">
      <alignment horizontal="center" vertical="center"/>
    </xf>
    <xf numFmtId="0" fontId="6" fillId="0" borderId="0" xfId="0" applyFont="1" applyAlignment="1">
      <alignment horizontal="center" vertical="center"/>
    </xf>
    <xf numFmtId="0" fontId="5" fillId="11" borderId="26" xfId="0" applyFont="1" applyFill="1" applyBorder="1" applyAlignment="1">
      <alignment horizontal="center" vertical="center"/>
    </xf>
    <xf numFmtId="0" fontId="5" fillId="11" borderId="27" xfId="0" applyFont="1" applyFill="1" applyBorder="1" applyAlignment="1">
      <alignment horizontal="center" vertical="center" wrapText="1"/>
    </xf>
    <xf numFmtId="165" fontId="2" fillId="0" borderId="22" xfId="1" applyNumberFormat="1" applyFont="1" applyBorder="1" applyAlignment="1">
      <alignment horizontal="center" vertical="center"/>
    </xf>
    <xf numFmtId="0" fontId="5" fillId="12" borderId="25" xfId="0" applyFont="1" applyFill="1" applyBorder="1" applyAlignment="1">
      <alignment horizontal="center" vertical="center" textRotation="150"/>
    </xf>
    <xf numFmtId="0" fontId="5" fillId="12" borderId="26" xfId="0" applyFont="1" applyFill="1" applyBorder="1" applyAlignment="1">
      <alignment horizontal="center" vertical="center" textRotation="150"/>
    </xf>
    <xf numFmtId="0" fontId="5" fillId="12" borderId="27" xfId="0" applyFont="1" applyFill="1" applyBorder="1" applyAlignment="1">
      <alignment horizontal="center" vertical="center" textRotation="150"/>
    </xf>
    <xf numFmtId="165" fontId="0" fillId="0" borderId="0" xfId="0" applyNumberFormat="1" applyAlignment="1">
      <alignment vertical="center"/>
    </xf>
    <xf numFmtId="0" fontId="5" fillId="3" borderId="25" xfId="0" applyFont="1" applyFill="1" applyBorder="1" applyAlignment="1">
      <alignment horizontal="center" vertical="center"/>
    </xf>
    <xf numFmtId="165" fontId="0" fillId="0" borderId="0" xfId="0" applyNumberFormat="1" applyAlignment="1">
      <alignment horizontal="center" vertical="center"/>
    </xf>
    <xf numFmtId="0" fontId="5" fillId="3" borderId="26" xfId="0" applyFont="1" applyFill="1" applyBorder="1" applyAlignment="1">
      <alignment horizontal="center" vertical="center"/>
    </xf>
    <xf numFmtId="0" fontId="7" fillId="0" borderId="0" xfId="0" applyFont="1" applyAlignment="1">
      <alignment horizontal="center" vertical="center"/>
    </xf>
    <xf numFmtId="0" fontId="5" fillId="3" borderId="27" xfId="0" applyFont="1" applyFill="1" applyBorder="1" applyAlignment="1">
      <alignment horizontal="center" vertical="center"/>
    </xf>
    <xf numFmtId="0" fontId="0" fillId="13" borderId="0" xfId="0" applyFill="1" applyAlignment="1">
      <alignment vertical="center"/>
    </xf>
    <xf numFmtId="0" fontId="0" fillId="13" borderId="1" xfId="0" applyFill="1" applyBorder="1" applyAlignment="1">
      <alignment vertical="center"/>
    </xf>
    <xf numFmtId="0" fontId="0" fillId="13" borderId="29" xfId="0" applyFill="1" applyBorder="1" applyAlignment="1">
      <alignment vertical="center"/>
    </xf>
    <xf numFmtId="0" fontId="0" fillId="13" borderId="2" xfId="0" applyFill="1" applyBorder="1" applyAlignment="1">
      <alignment vertical="center"/>
    </xf>
    <xf numFmtId="0" fontId="0" fillId="13" borderId="4" xfId="0" applyFill="1" applyBorder="1" applyAlignment="1">
      <alignment vertical="center"/>
    </xf>
    <xf numFmtId="0" fontId="0" fillId="13" borderId="30" xfId="0" applyFill="1" applyBorder="1" applyAlignment="1">
      <alignment vertical="center"/>
    </xf>
    <xf numFmtId="0" fontId="0" fillId="13" borderId="31" xfId="0" applyFill="1" applyBorder="1" applyAlignment="1">
      <alignment vertical="center"/>
    </xf>
    <xf numFmtId="0" fontId="0" fillId="13" borderId="32" xfId="0" applyFill="1" applyBorder="1" applyAlignment="1">
      <alignment vertical="center"/>
    </xf>
    <xf numFmtId="9" fontId="2" fillId="14" borderId="11" xfId="1" applyFont="1" applyFill="1" applyBorder="1" applyAlignment="1">
      <alignment horizontal="center" vertical="center"/>
    </xf>
    <xf numFmtId="165" fontId="2" fillId="14" borderId="11" xfId="0" applyNumberFormat="1" applyFont="1" applyFill="1" applyBorder="1" applyAlignment="1">
      <alignment horizontal="center" vertical="center"/>
    </xf>
    <xf numFmtId="165" fontId="2" fillId="14" borderId="6" xfId="0" applyNumberFormat="1" applyFont="1" applyFill="1" applyBorder="1" applyAlignment="1">
      <alignment horizontal="center" vertical="center"/>
    </xf>
    <xf numFmtId="165" fontId="2" fillId="14" borderId="7" xfId="0" applyNumberFormat="1" applyFont="1" applyFill="1" applyBorder="1" applyAlignment="1">
      <alignment horizontal="center" vertical="center"/>
    </xf>
    <xf numFmtId="0" fontId="2" fillId="14" borderId="7" xfId="0" applyFont="1" applyFill="1" applyBorder="1" applyAlignment="1">
      <alignment vertical="center" shrinkToFit="1"/>
    </xf>
    <xf numFmtId="0" fontId="2" fillId="14" borderId="7" xfId="0" applyFont="1" applyFill="1" applyBorder="1" applyAlignment="1">
      <alignment horizontal="center" vertical="center"/>
    </xf>
    <xf numFmtId="0" fontId="2" fillId="14" borderId="9" xfId="0" applyFont="1" applyFill="1" applyBorder="1" applyAlignment="1">
      <alignment horizontal="center" vertical="center"/>
    </xf>
    <xf numFmtId="0" fontId="2" fillId="14" borderId="6" xfId="0" applyFont="1" applyFill="1" applyBorder="1" applyAlignment="1">
      <alignment horizontal="center" vertical="center"/>
    </xf>
    <xf numFmtId="0" fontId="2" fillId="14" borderId="4" xfId="0" applyFont="1" applyFill="1" applyBorder="1" applyAlignment="1">
      <alignment horizontal="center" vertical="center"/>
    </xf>
    <xf numFmtId="165" fontId="2" fillId="0" borderId="6" xfId="0" applyNumberFormat="1" applyFont="1" applyBorder="1" applyAlignment="1">
      <alignment horizontal="center" vertical="center"/>
    </xf>
    <xf numFmtId="165" fontId="2" fillId="0" borderId="7" xfId="0" applyNumberFormat="1"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14" borderId="11" xfId="0" applyFont="1" applyFill="1" applyBorder="1" applyAlignment="1">
      <alignment horizontal="center" vertical="center"/>
    </xf>
    <xf numFmtId="0" fontId="0" fillId="0" borderId="33" xfId="0" applyBorder="1" applyAlignment="1">
      <alignment vertical="center"/>
    </xf>
    <xf numFmtId="0" fontId="0" fillId="0" borderId="7" xfId="0" applyBorder="1" applyAlignment="1">
      <alignment vertical="center"/>
    </xf>
    <xf numFmtId="0" fontId="0" fillId="0" borderId="9" xfId="0" applyBorder="1" applyAlignment="1">
      <alignment vertical="center"/>
    </xf>
    <xf numFmtId="165" fontId="2" fillId="0" borderId="12" xfId="0" applyNumberFormat="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horizontal="right" vertical="center"/>
    </xf>
    <xf numFmtId="0" fontId="0" fillId="0" borderId="14" xfId="0" applyBorder="1" applyAlignment="1">
      <alignment horizontal="center" vertical="center"/>
    </xf>
    <xf numFmtId="165" fontId="2" fillId="0" borderId="6" xfId="0" applyNumberFormat="1" applyFont="1" applyFill="1" applyBorder="1" applyAlignment="1">
      <alignment horizontal="center" vertical="center"/>
    </xf>
    <xf numFmtId="165" fontId="2" fillId="0" borderId="7" xfId="0" applyNumberFormat="1" applyFont="1" applyFill="1" applyBorder="1" applyAlignment="1">
      <alignment horizontal="center" vertical="center"/>
    </xf>
    <xf numFmtId="0" fontId="2" fillId="0" borderId="7" xfId="0" applyFont="1" applyFill="1" applyBorder="1" applyAlignment="1">
      <alignment vertical="center" shrinkToFit="1"/>
    </xf>
    <xf numFmtId="0" fontId="2" fillId="0" borderId="7" xfId="0" applyFont="1" applyFill="1" applyBorder="1" applyAlignment="1">
      <alignment horizontal="center" vertical="center"/>
    </xf>
    <xf numFmtId="0" fontId="2" fillId="0" borderId="9" xfId="0" applyFont="1" applyFill="1" applyBorder="1" applyAlignment="1">
      <alignment horizontal="center" vertical="center"/>
    </xf>
    <xf numFmtId="0" fontId="0" fillId="8" borderId="34" xfId="0" applyFill="1" applyBorder="1" applyAlignment="1">
      <alignment horizontal="center" vertical="center"/>
    </xf>
    <xf numFmtId="0" fontId="0" fillId="8" borderId="35" xfId="0" applyFill="1" applyBorder="1" applyAlignment="1">
      <alignment horizontal="center" vertical="center"/>
    </xf>
    <xf numFmtId="0" fontId="0" fillId="8" borderId="36" xfId="0" applyNumberFormat="1" applyFill="1" applyBorder="1" applyAlignment="1">
      <alignment horizontal="center" vertical="center"/>
    </xf>
    <xf numFmtId="0" fontId="0" fillId="6" borderId="34" xfId="0" applyFill="1" applyBorder="1" applyAlignment="1">
      <alignment horizontal="center" vertical="center"/>
    </xf>
    <xf numFmtId="0" fontId="0" fillId="6" borderId="35" xfId="0" applyFill="1" applyBorder="1" applyAlignment="1">
      <alignment horizontal="center" vertical="center"/>
    </xf>
    <xf numFmtId="0" fontId="0" fillId="6" borderId="36" xfId="0" applyNumberFormat="1" applyFill="1" applyBorder="1" applyAlignment="1">
      <alignment horizontal="center" vertical="center"/>
    </xf>
    <xf numFmtId="0" fontId="0" fillId="9" borderId="34" xfId="0" applyFill="1" applyBorder="1" applyAlignment="1">
      <alignment horizontal="center" vertical="center"/>
    </xf>
    <xf numFmtId="0" fontId="0" fillId="9" borderId="35" xfId="0" applyFill="1" applyBorder="1" applyAlignment="1">
      <alignment horizontal="center" vertical="center"/>
    </xf>
    <xf numFmtId="0" fontId="0" fillId="9" borderId="36" xfId="0" applyNumberFormat="1" applyFill="1" applyBorder="1" applyAlignment="1">
      <alignment horizontal="center" vertical="center"/>
    </xf>
    <xf numFmtId="0" fontId="0" fillId="9" borderId="0" xfId="0" applyNumberForma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4" xfId="0" applyFont="1" applyFill="1" applyBorder="1" applyAlignment="1">
      <alignment horizontal="center" vertical="center" readingOrder="2"/>
    </xf>
    <xf numFmtId="0" fontId="2" fillId="0" borderId="37"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10" xfId="0" applyBorder="1" applyAlignment="1">
      <alignment vertical="center"/>
    </xf>
    <xf numFmtId="0" fontId="2" fillId="0" borderId="25" xfId="0" applyFont="1" applyBorder="1" applyAlignment="1">
      <alignment horizontal="center" vertical="center"/>
    </xf>
    <xf numFmtId="0" fontId="2" fillId="0" borderId="10" xfId="0" applyFont="1" applyBorder="1" applyAlignment="1">
      <alignment horizontal="center" vertical="center"/>
    </xf>
    <xf numFmtId="0" fontId="2" fillId="0" borderId="14" xfId="0" applyFont="1" applyBorder="1" applyAlignment="1">
      <alignment horizontal="center" vertical="center"/>
    </xf>
    <xf numFmtId="165" fontId="2" fillId="0" borderId="14" xfId="0" applyNumberFormat="1" applyFont="1" applyBorder="1" applyAlignment="1">
      <alignment horizontal="center" vertical="center"/>
    </xf>
    <xf numFmtId="165" fontId="2" fillId="0" borderId="25" xfId="0" applyNumberFormat="1" applyFont="1" applyBorder="1" applyAlignment="1">
      <alignment horizontal="center" vertical="center"/>
    </xf>
    <xf numFmtId="165" fontId="2" fillId="0" borderId="32" xfId="0" applyNumberFormat="1" applyFont="1" applyBorder="1" applyAlignment="1">
      <alignment horizontal="center" vertical="center"/>
    </xf>
    <xf numFmtId="165" fontId="2" fillId="0" borderId="38" xfId="0" applyNumberFormat="1" applyFont="1" applyBorder="1" applyAlignment="1">
      <alignment horizontal="center" vertical="center"/>
    </xf>
    <xf numFmtId="0" fontId="2" fillId="0" borderId="38" xfId="0" applyFont="1" applyBorder="1" applyAlignment="1">
      <alignment horizontal="center" vertical="center"/>
    </xf>
    <xf numFmtId="165" fontId="6" fillId="0" borderId="33" xfId="0" applyNumberFormat="1" applyFont="1" applyBorder="1" applyAlignment="1">
      <alignment horizontal="center" vertical="center"/>
    </xf>
    <xf numFmtId="165" fontId="6" fillId="0" borderId="7" xfId="0" applyNumberFormat="1" applyFont="1" applyBorder="1" applyAlignment="1">
      <alignment horizontal="center" vertical="center"/>
    </xf>
    <xf numFmtId="165" fontId="6" fillId="0" borderId="9" xfId="0" applyNumberFormat="1" applyFont="1" applyBorder="1" applyAlignment="1">
      <alignment horizontal="center" vertical="center"/>
    </xf>
    <xf numFmtId="0" fontId="2" fillId="0" borderId="15" xfId="0" applyFont="1" applyBorder="1" applyAlignment="1">
      <alignment horizontal="center" vertical="center"/>
    </xf>
    <xf numFmtId="165" fontId="2" fillId="0" borderId="15" xfId="0" applyNumberFormat="1" applyFont="1" applyBorder="1" applyAlignment="1">
      <alignment horizontal="center" vertical="center"/>
    </xf>
    <xf numFmtId="0" fontId="0" fillId="5" borderId="0" xfId="0" applyFill="1" applyAlignment="1">
      <alignment vertical="center"/>
    </xf>
    <xf numFmtId="0" fontId="2" fillId="5"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9" xfId="0" applyFont="1" applyFill="1" applyBorder="1" applyAlignment="1">
      <alignment horizontal="center" vertical="center"/>
    </xf>
    <xf numFmtId="9" fontId="2" fillId="5" borderId="11" xfId="1" applyFont="1" applyFill="1" applyBorder="1" applyAlignment="1">
      <alignment horizontal="center" vertical="center"/>
    </xf>
    <xf numFmtId="165" fontId="2" fillId="5" borderId="11" xfId="0" applyNumberFormat="1" applyFont="1" applyFill="1" applyBorder="1" applyAlignment="1">
      <alignment horizontal="center" vertical="center"/>
    </xf>
    <xf numFmtId="165" fontId="2" fillId="5" borderId="6" xfId="0" applyNumberFormat="1" applyFont="1" applyFill="1" applyBorder="1" applyAlignment="1">
      <alignment horizontal="center" vertical="center"/>
    </xf>
    <xf numFmtId="165" fontId="2" fillId="5" borderId="7" xfId="0" applyNumberFormat="1" applyFont="1" applyFill="1" applyBorder="1" applyAlignment="1">
      <alignment horizontal="center" vertical="center"/>
    </xf>
    <xf numFmtId="0" fontId="2" fillId="5" borderId="7" xfId="0" applyFont="1" applyFill="1" applyBorder="1" applyAlignment="1">
      <alignment vertical="center" shrinkToFit="1"/>
    </xf>
    <xf numFmtId="0" fontId="2" fillId="5" borderId="14" xfId="0" applyFont="1" applyFill="1" applyBorder="1" applyAlignment="1">
      <alignment horizontal="center" vertical="center" readingOrder="2"/>
    </xf>
    <xf numFmtId="0" fontId="3" fillId="5" borderId="7" xfId="0" applyFont="1" applyFill="1" applyBorder="1" applyAlignment="1">
      <alignment horizontal="center" vertical="center"/>
    </xf>
    <xf numFmtId="0" fontId="3" fillId="5" borderId="7" xfId="0" applyFont="1" applyFill="1" applyBorder="1" applyAlignment="1">
      <alignment vertical="center"/>
    </xf>
    <xf numFmtId="0" fontId="3" fillId="5" borderId="9"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10" xfId="0" applyFont="1" applyFill="1" applyBorder="1" applyAlignment="1">
      <alignment horizontal="center" vertical="center"/>
    </xf>
    <xf numFmtId="0" fontId="0" fillId="5" borderId="0" xfId="0" applyFill="1" applyAlignment="1">
      <alignment horizontal="center" vertical="center"/>
    </xf>
    <xf numFmtId="0" fontId="2" fillId="5" borderId="15" xfId="0" applyFont="1" applyFill="1" applyBorder="1" applyAlignment="1">
      <alignment horizontal="center" vertical="center"/>
    </xf>
    <xf numFmtId="165" fontId="2" fillId="5" borderId="12" xfId="0" applyNumberFormat="1" applyFont="1" applyFill="1" applyBorder="1" applyAlignment="1">
      <alignment horizontal="center" vertical="center"/>
    </xf>
    <xf numFmtId="165" fontId="2" fillId="5" borderId="14" xfId="0" applyNumberFormat="1" applyFont="1" applyFill="1" applyBorder="1" applyAlignment="1">
      <alignment horizontal="center" vertical="center"/>
    </xf>
    <xf numFmtId="165" fontId="2" fillId="5" borderId="15" xfId="0" applyNumberFormat="1" applyFont="1" applyFill="1" applyBorder="1" applyAlignment="1">
      <alignment horizontal="center" vertical="center"/>
    </xf>
    <xf numFmtId="165" fontId="2" fillId="5" borderId="38" xfId="0" applyNumberFormat="1" applyFont="1" applyFill="1" applyBorder="1" applyAlignment="1">
      <alignment horizontal="center" vertical="center"/>
    </xf>
    <xf numFmtId="0" fontId="2" fillId="5" borderId="38" xfId="0" applyFont="1" applyFill="1" applyBorder="1" applyAlignment="1">
      <alignment horizontal="center" vertical="center"/>
    </xf>
    <xf numFmtId="0" fontId="2" fillId="5" borderId="12" xfId="0" applyFont="1" applyFill="1" applyBorder="1" applyAlignment="1">
      <alignment horizontal="right" vertical="center"/>
    </xf>
    <xf numFmtId="0" fontId="0" fillId="5" borderId="14" xfId="0" applyFill="1" applyBorder="1" applyAlignment="1">
      <alignment horizontal="center" vertical="center"/>
    </xf>
    <xf numFmtId="0" fontId="0" fillId="15" borderId="0" xfId="0" applyFill="1" applyAlignment="1">
      <alignment vertical="center"/>
    </xf>
    <xf numFmtId="0" fontId="2" fillId="15" borderId="6" xfId="0" applyFont="1" applyFill="1" applyBorder="1" applyAlignment="1">
      <alignment horizontal="center" vertical="center"/>
    </xf>
    <xf numFmtId="0" fontId="2" fillId="15" borderId="7" xfId="0" applyFont="1" applyFill="1" applyBorder="1" applyAlignment="1">
      <alignment horizontal="center" vertical="center"/>
    </xf>
    <xf numFmtId="0" fontId="2" fillId="15" borderId="9" xfId="0" applyFont="1" applyFill="1" applyBorder="1" applyAlignment="1">
      <alignment horizontal="center" vertical="center"/>
    </xf>
    <xf numFmtId="9" fontId="2" fillId="15" borderId="11" xfId="1" applyFont="1" applyFill="1" applyBorder="1" applyAlignment="1">
      <alignment horizontal="center" vertical="center"/>
    </xf>
    <xf numFmtId="165" fontId="2" fillId="15" borderId="11" xfId="0" applyNumberFormat="1" applyFont="1" applyFill="1" applyBorder="1" applyAlignment="1">
      <alignment horizontal="center" vertical="center"/>
    </xf>
    <xf numFmtId="165" fontId="2" fillId="15" borderId="6" xfId="0" applyNumberFormat="1" applyFont="1" applyFill="1" applyBorder="1" applyAlignment="1">
      <alignment horizontal="center" vertical="center"/>
    </xf>
    <xf numFmtId="165" fontId="2" fillId="15" borderId="7" xfId="0" applyNumberFormat="1" applyFont="1" applyFill="1" applyBorder="1" applyAlignment="1">
      <alignment horizontal="center" vertical="center"/>
    </xf>
    <xf numFmtId="0" fontId="2" fillId="15" borderId="7" xfId="0" applyFont="1" applyFill="1" applyBorder="1" applyAlignment="1">
      <alignment vertical="center" shrinkToFit="1"/>
    </xf>
    <xf numFmtId="0" fontId="2" fillId="15" borderId="14" xfId="0" applyFont="1" applyFill="1" applyBorder="1" applyAlignment="1">
      <alignment horizontal="center" vertical="center" readingOrder="2"/>
    </xf>
    <xf numFmtId="0" fontId="3" fillId="15" borderId="7" xfId="0" applyFont="1" applyFill="1" applyBorder="1" applyAlignment="1">
      <alignment horizontal="center" vertical="center"/>
    </xf>
    <xf numFmtId="0" fontId="3" fillId="15" borderId="7" xfId="0" applyFont="1" applyFill="1" applyBorder="1" applyAlignment="1">
      <alignment vertical="center"/>
    </xf>
    <xf numFmtId="0" fontId="3" fillId="15" borderId="9" xfId="0" applyFont="1" applyFill="1" applyBorder="1" applyAlignment="1">
      <alignment horizontal="center" vertical="center"/>
    </xf>
    <xf numFmtId="0" fontId="2" fillId="15" borderId="11" xfId="0" applyFont="1" applyFill="1" applyBorder="1" applyAlignment="1">
      <alignment horizontal="center" vertical="center"/>
    </xf>
    <xf numFmtId="0" fontId="2" fillId="15" borderId="12" xfId="0" applyFont="1" applyFill="1" applyBorder="1" applyAlignment="1">
      <alignment horizontal="center" vertical="center"/>
    </xf>
    <xf numFmtId="0" fontId="2" fillId="15" borderId="14" xfId="0" applyFont="1" applyFill="1" applyBorder="1" applyAlignment="1">
      <alignment horizontal="center" vertical="center"/>
    </xf>
    <xf numFmtId="0" fontId="2" fillId="15" borderId="10" xfId="0" applyFont="1" applyFill="1" applyBorder="1" applyAlignment="1">
      <alignment horizontal="center" vertical="center"/>
    </xf>
    <xf numFmtId="0" fontId="0" fillId="15" borderId="0" xfId="0" applyFill="1" applyAlignment="1">
      <alignment horizontal="center" vertical="center"/>
    </xf>
    <xf numFmtId="0" fontId="2" fillId="15" borderId="15" xfId="0" applyFont="1" applyFill="1" applyBorder="1" applyAlignment="1">
      <alignment horizontal="center" vertical="center"/>
    </xf>
    <xf numFmtId="165" fontId="2" fillId="15" borderId="12" xfId="0" applyNumberFormat="1" applyFont="1" applyFill="1" applyBorder="1" applyAlignment="1">
      <alignment horizontal="center" vertical="center"/>
    </xf>
    <xf numFmtId="165" fontId="2" fillId="15" borderId="14" xfId="0" applyNumberFormat="1" applyFont="1" applyFill="1" applyBorder="1" applyAlignment="1">
      <alignment horizontal="center" vertical="center"/>
    </xf>
    <xf numFmtId="165" fontId="2" fillId="15" borderId="15" xfId="0" applyNumberFormat="1" applyFont="1" applyFill="1" applyBorder="1" applyAlignment="1">
      <alignment horizontal="center" vertical="center"/>
    </xf>
    <xf numFmtId="165" fontId="2" fillId="15" borderId="38" xfId="0" applyNumberFormat="1" applyFont="1" applyFill="1" applyBorder="1" applyAlignment="1">
      <alignment horizontal="center" vertical="center"/>
    </xf>
    <xf numFmtId="0" fontId="2" fillId="15" borderId="38" xfId="0" applyFont="1" applyFill="1" applyBorder="1" applyAlignment="1">
      <alignment horizontal="center" vertical="center"/>
    </xf>
    <xf numFmtId="0" fontId="2" fillId="15" borderId="12" xfId="0" applyFont="1" applyFill="1" applyBorder="1" applyAlignment="1">
      <alignment horizontal="right" vertical="center"/>
    </xf>
    <xf numFmtId="0" fontId="0" fillId="15" borderId="14" xfId="0" applyFill="1" applyBorder="1" applyAlignment="1">
      <alignment horizontal="center" vertical="center"/>
    </xf>
    <xf numFmtId="0" fontId="2" fillId="0" borderId="10" xfId="0" applyNumberFormat="1" applyFont="1" applyBorder="1" applyAlignment="1">
      <alignment horizontal="center" vertical="center"/>
    </xf>
    <xf numFmtId="0" fontId="2" fillId="14" borderId="12" xfId="0" applyFont="1" applyFill="1" applyBorder="1" applyAlignment="1">
      <alignment horizontal="center" vertical="center" readingOrder="2"/>
    </xf>
    <xf numFmtId="0" fontId="8" fillId="16" borderId="7" xfId="0" applyFont="1" applyFill="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165" fontId="2" fillId="0" borderId="11" xfId="0" applyNumberFormat="1" applyFont="1" applyFill="1" applyBorder="1" applyAlignment="1">
      <alignment horizontal="center" vertical="center"/>
    </xf>
    <xf numFmtId="165" fontId="2" fillId="0" borderId="12" xfId="0" applyNumberFormat="1" applyFont="1" applyFill="1" applyBorder="1" applyAlignment="1">
      <alignment horizontal="center" vertical="center"/>
    </xf>
    <xf numFmtId="0" fontId="2" fillId="0" borderId="12" xfId="0" applyFont="1" applyFill="1" applyBorder="1" applyAlignment="1">
      <alignment vertical="center" shrinkToFit="1"/>
    </xf>
    <xf numFmtId="0" fontId="2" fillId="0" borderId="12" xfId="0" applyFont="1" applyFill="1" applyBorder="1" applyAlignment="1">
      <alignment horizontal="center" vertical="center"/>
    </xf>
    <xf numFmtId="165" fontId="2" fillId="0" borderId="11" xfId="0" applyNumberFormat="1" applyFont="1" applyBorder="1" applyAlignment="1">
      <alignment horizontal="center" vertical="center"/>
    </xf>
    <xf numFmtId="0" fontId="3" fillId="0" borderId="12" xfId="0" applyFont="1" applyBorder="1" applyAlignment="1">
      <alignment horizontal="center" vertical="center"/>
    </xf>
    <xf numFmtId="0" fontId="3" fillId="0" borderId="12" xfId="0" applyFont="1" applyBorder="1" applyAlignment="1">
      <alignment vertical="center"/>
    </xf>
    <xf numFmtId="0" fontId="3" fillId="0" borderId="14" xfId="0" applyFont="1" applyBorder="1" applyAlignment="1">
      <alignment horizontal="center" vertical="center"/>
    </xf>
    <xf numFmtId="0" fontId="2" fillId="0" borderId="39" xfId="0" applyFont="1" applyBorder="1" applyAlignment="1">
      <alignment horizontal="center" vertical="center"/>
    </xf>
    <xf numFmtId="165" fontId="2" fillId="0" borderId="39" xfId="0" applyNumberFormat="1" applyFont="1" applyBorder="1" applyAlignment="1">
      <alignment horizontal="center" vertical="center"/>
    </xf>
    <xf numFmtId="165" fontId="2" fillId="0" borderId="36" xfId="0" applyNumberFormat="1" applyFont="1" applyBorder="1" applyAlignment="1">
      <alignment horizontal="center" vertical="center"/>
    </xf>
    <xf numFmtId="0" fontId="0" fillId="0" borderId="4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10" fillId="14" borderId="41" xfId="0" applyFont="1" applyFill="1" applyBorder="1" applyAlignment="1">
      <alignment horizontal="center" vertical="center"/>
    </xf>
    <xf numFmtId="0" fontId="10" fillId="14" borderId="42" xfId="0" applyFont="1" applyFill="1" applyBorder="1" applyAlignment="1">
      <alignment horizontal="center" vertical="center"/>
    </xf>
    <xf numFmtId="0" fontId="10" fillId="14" borderId="43" xfId="0" applyFont="1" applyFill="1" applyBorder="1" applyAlignment="1">
      <alignment horizontal="center" vertical="center"/>
    </xf>
    <xf numFmtId="0" fontId="10" fillId="14" borderId="44" xfId="0" applyFont="1" applyFill="1" applyBorder="1" applyAlignment="1">
      <alignment horizontal="center" vertical="center"/>
    </xf>
    <xf numFmtId="0" fontId="10" fillId="14" borderId="31" xfId="0" applyFont="1" applyFill="1" applyBorder="1" applyAlignment="1">
      <alignment horizontal="center" vertical="center"/>
    </xf>
    <xf numFmtId="0" fontId="10" fillId="14" borderId="31" xfId="0" applyFont="1" applyFill="1" applyBorder="1" applyAlignment="1">
      <alignment horizontal="center" vertical="center" wrapText="1"/>
    </xf>
    <xf numFmtId="0" fontId="10" fillId="14" borderId="32"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31" xfId="0" applyFont="1" applyFill="1" applyBorder="1" applyAlignment="1">
      <alignment horizontal="center" vertical="center" textRotation="90"/>
    </xf>
    <xf numFmtId="0" fontId="10" fillId="0" borderId="32" xfId="0" applyFont="1" applyFill="1" applyBorder="1" applyAlignment="1">
      <alignment horizontal="center" vertical="center"/>
    </xf>
    <xf numFmtId="0" fontId="10" fillId="4" borderId="45" xfId="0" applyFont="1" applyFill="1" applyBorder="1" applyAlignment="1">
      <alignment horizontal="center" vertical="center"/>
    </xf>
    <xf numFmtId="0" fontId="10" fillId="4" borderId="40" xfId="0" applyFont="1" applyFill="1" applyBorder="1" applyAlignment="1">
      <alignment horizontal="center" vertical="center"/>
    </xf>
    <xf numFmtId="0" fontId="10" fillId="4" borderId="46" xfId="0" applyFont="1" applyFill="1" applyBorder="1" applyAlignment="1">
      <alignment horizontal="center" vertical="center"/>
    </xf>
    <xf numFmtId="0" fontId="10" fillId="4" borderId="47" xfId="0" applyFont="1" applyFill="1" applyBorder="1" applyAlignment="1">
      <alignment horizontal="center" vertical="center"/>
    </xf>
    <xf numFmtId="0" fontId="10" fillId="4" borderId="47" xfId="0" applyFont="1" applyFill="1" applyBorder="1" applyAlignment="1">
      <alignment horizontal="center" vertical="center" wrapText="1"/>
    </xf>
    <xf numFmtId="0" fontId="10" fillId="4" borderId="48" xfId="0" applyFont="1" applyFill="1" applyBorder="1" applyAlignment="1">
      <alignment horizontal="center" vertical="center"/>
    </xf>
    <xf numFmtId="0" fontId="0" fillId="0" borderId="0" xfId="0" applyBorder="1" applyAlignment="1">
      <alignment vertical="center"/>
    </xf>
    <xf numFmtId="0" fontId="10" fillId="14" borderId="49" xfId="0" applyFont="1" applyFill="1" applyBorder="1" applyAlignment="1">
      <alignment horizontal="center" vertical="center" wrapText="1"/>
    </xf>
    <xf numFmtId="0" fontId="10" fillId="14" borderId="50" xfId="0" applyFont="1" applyFill="1" applyBorder="1" applyAlignment="1">
      <alignment horizontal="center" vertical="center"/>
    </xf>
    <xf numFmtId="165" fontId="2" fillId="0" borderId="52" xfId="0" applyNumberFormat="1" applyFont="1" applyBorder="1" applyAlignment="1">
      <alignment horizontal="center" vertical="center"/>
    </xf>
    <xf numFmtId="165" fontId="2" fillId="0" borderId="44" xfId="0" applyNumberFormat="1" applyFont="1" applyBorder="1" applyAlignment="1">
      <alignment horizontal="center" vertical="center"/>
    </xf>
    <xf numFmtId="165" fontId="2" fillId="0" borderId="53" xfId="0" applyNumberFormat="1" applyFont="1" applyBorder="1" applyAlignment="1">
      <alignment horizontal="center" vertical="center"/>
    </xf>
    <xf numFmtId="9" fontId="2" fillId="5" borderId="22" xfId="1" applyFont="1" applyFill="1" applyBorder="1" applyAlignment="1">
      <alignment horizontal="center" vertical="center" readingOrder="2"/>
    </xf>
    <xf numFmtId="0" fontId="2" fillId="14" borderId="49" xfId="0" applyFont="1" applyFill="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4" xfId="0" applyFont="1" applyBorder="1" applyAlignment="1">
      <alignment horizontal="center" vertical="center"/>
    </xf>
    <xf numFmtId="0" fontId="10" fillId="17" borderId="37" xfId="0" applyFont="1" applyFill="1" applyBorder="1" applyAlignment="1">
      <alignment horizontal="center" vertical="center"/>
    </xf>
    <xf numFmtId="0" fontId="10" fillId="17" borderId="31" xfId="0" applyFont="1" applyFill="1" applyBorder="1" applyAlignment="1">
      <alignment horizontal="center" vertical="center"/>
    </xf>
    <xf numFmtId="0" fontId="10" fillId="17" borderId="31" xfId="0" applyFont="1" applyFill="1" applyBorder="1" applyAlignment="1">
      <alignment horizontal="center" vertical="center" wrapText="1"/>
    </xf>
    <xf numFmtId="0" fontId="10" fillId="17" borderId="32" xfId="0" applyFont="1" applyFill="1" applyBorder="1" applyAlignment="1">
      <alignment horizontal="center" vertical="center"/>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5" xfId="0" applyFont="1" applyBorder="1" applyAlignment="1">
      <alignment horizontal="center" vertical="center"/>
    </xf>
    <xf numFmtId="0" fontId="9" fillId="0" borderId="55"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3" xfId="0" applyFont="1" applyBorder="1" applyAlignment="1">
      <alignment horizontal="center" vertical="center" wrapText="1"/>
    </xf>
    <xf numFmtId="0" fontId="10" fillId="14" borderId="26" xfId="0" applyFont="1" applyFill="1" applyBorder="1" applyAlignment="1">
      <alignment horizontal="center" vertical="center"/>
    </xf>
    <xf numFmtId="0" fontId="10" fillId="14" borderId="37" xfId="0" applyFont="1" applyFill="1" applyBorder="1" applyAlignment="1">
      <alignment horizontal="center" vertical="center"/>
    </xf>
    <xf numFmtId="0" fontId="10" fillId="14" borderId="57" xfId="0" applyFont="1" applyFill="1" applyBorder="1" applyAlignment="1">
      <alignment horizontal="center" vertical="center"/>
    </xf>
    <xf numFmtId="0" fontId="10" fillId="14" borderId="57" xfId="0" applyFont="1" applyFill="1" applyBorder="1" applyAlignment="1">
      <alignment horizontal="center" vertical="center" wrapText="1"/>
    </xf>
    <xf numFmtId="0" fontId="10" fillId="14" borderId="58" xfId="0" applyFont="1" applyFill="1" applyBorder="1" applyAlignment="1">
      <alignment horizontal="center" vertical="center"/>
    </xf>
    <xf numFmtId="0" fontId="10" fillId="0" borderId="37" xfId="0" applyFont="1" applyFill="1" applyBorder="1" applyAlignment="1">
      <alignment horizontal="center" vertical="center" textRotation="90"/>
    </xf>
    <xf numFmtId="0" fontId="10" fillId="0" borderId="32" xfId="0" applyFont="1" applyFill="1" applyBorder="1" applyAlignment="1">
      <alignment horizontal="center" vertical="center" textRotation="90"/>
    </xf>
    <xf numFmtId="0" fontId="10" fillId="0" borderId="57" xfId="0" applyFont="1" applyFill="1" applyBorder="1" applyAlignment="1">
      <alignment horizontal="center" vertical="center"/>
    </xf>
    <xf numFmtId="0" fontId="10" fillId="0" borderId="57" xfId="0" applyFont="1" applyFill="1" applyBorder="1" applyAlignment="1">
      <alignment horizontal="center" vertical="center" textRotation="90"/>
    </xf>
    <xf numFmtId="0" fontId="10" fillId="0" borderId="58"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59" xfId="0" applyFont="1" applyFill="1" applyBorder="1" applyAlignment="1">
      <alignment horizontal="center" vertical="center"/>
    </xf>
    <xf numFmtId="0" fontId="10" fillId="14" borderId="2" xfId="0" applyFont="1" applyFill="1" applyBorder="1" applyAlignment="1">
      <alignment horizontal="center" vertical="center"/>
    </xf>
    <xf numFmtId="0" fontId="10" fillId="14" borderId="4" xfId="0" applyFont="1" applyFill="1" applyBorder="1" applyAlignment="1">
      <alignment horizontal="center" vertical="center" wrapText="1"/>
    </xf>
    <xf numFmtId="0" fontId="10" fillId="14" borderId="1" xfId="0" applyFont="1" applyFill="1" applyBorder="1" applyAlignment="1">
      <alignment horizontal="center" vertical="center" wrapText="1"/>
    </xf>
    <xf numFmtId="0" fontId="10" fillId="14" borderId="31" xfId="0" applyFont="1" applyFill="1" applyBorder="1" applyAlignment="1">
      <alignment horizontal="center" vertical="center" textRotation="90"/>
    </xf>
    <xf numFmtId="0" fontId="10" fillId="14" borderId="32" xfId="0" applyFont="1" applyFill="1" applyBorder="1" applyAlignment="1">
      <alignment horizontal="center" vertical="center" textRotation="90" wrapText="1"/>
    </xf>
    <xf numFmtId="0" fontId="3" fillId="14" borderId="1"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3" fillId="14" borderId="2" xfId="0" applyFont="1" applyFill="1" applyBorder="1" applyAlignment="1">
      <alignment horizontal="center" vertical="center"/>
    </xf>
    <xf numFmtId="0" fontId="3" fillId="14" borderId="4" xfId="0" applyFont="1" applyFill="1" applyBorder="1" applyAlignment="1">
      <alignment horizontal="center" vertical="center" wrapText="1"/>
    </xf>
    <xf numFmtId="0" fontId="10" fillId="17" borderId="60" xfId="0" applyFont="1" applyFill="1" applyBorder="1" applyAlignment="1">
      <alignment horizontal="center" vertical="center"/>
    </xf>
    <xf numFmtId="0" fontId="10" fillId="17" borderId="57" xfId="0" applyFont="1" applyFill="1" applyBorder="1" applyAlignment="1">
      <alignment horizontal="center" vertical="center"/>
    </xf>
    <xf numFmtId="0" fontId="10" fillId="17" borderId="57" xfId="0" applyFont="1" applyFill="1" applyBorder="1" applyAlignment="1">
      <alignment horizontal="center" vertical="center" wrapText="1"/>
    </xf>
    <xf numFmtId="0" fontId="10" fillId="17" borderId="58" xfId="0" applyFont="1" applyFill="1" applyBorder="1" applyAlignment="1">
      <alignment horizontal="center" vertical="center"/>
    </xf>
    <xf numFmtId="0" fontId="11" fillId="8" borderId="23" xfId="0" applyFont="1" applyFill="1" applyBorder="1" applyAlignment="1">
      <alignment horizontal="center" vertical="center"/>
    </xf>
    <xf numFmtId="0" fontId="11" fillId="6" borderId="23" xfId="0" applyFont="1" applyFill="1" applyBorder="1" applyAlignment="1">
      <alignment horizontal="center" vertical="center"/>
    </xf>
    <xf numFmtId="0" fontId="11" fillId="9" borderId="23" xfId="0" applyFont="1" applyFill="1" applyBorder="1" applyAlignment="1">
      <alignment horizontal="center" vertical="center"/>
    </xf>
    <xf numFmtId="0" fontId="10" fillId="14" borderId="27" xfId="0" applyFont="1" applyFill="1" applyBorder="1" applyAlignment="1">
      <alignment horizontal="center" vertical="center"/>
    </xf>
    <xf numFmtId="0" fontId="10" fillId="14" borderId="61" xfId="0" applyFont="1" applyFill="1" applyBorder="1" applyAlignment="1">
      <alignment horizontal="center" vertical="center"/>
    </xf>
    <xf numFmtId="0" fontId="10" fillId="14" borderId="56" xfId="0" applyFont="1" applyFill="1" applyBorder="1" applyAlignment="1">
      <alignment horizontal="center" vertical="center"/>
    </xf>
    <xf numFmtId="0" fontId="10" fillId="14" borderId="53" xfId="0" applyFont="1" applyFill="1" applyBorder="1" applyAlignment="1">
      <alignment horizontal="center" vertical="center"/>
    </xf>
    <xf numFmtId="0" fontId="10" fillId="14" borderId="56" xfId="0" applyFont="1" applyFill="1" applyBorder="1" applyAlignment="1">
      <alignment horizontal="center" vertical="center" wrapText="1"/>
    </xf>
    <xf numFmtId="0" fontId="10" fillId="0" borderId="61" xfId="0" applyFont="1" applyFill="1" applyBorder="1" applyAlignment="1">
      <alignment horizontal="center" vertical="center" textRotation="90"/>
    </xf>
    <xf numFmtId="0" fontId="10" fillId="0" borderId="56" xfId="0" applyFont="1" applyFill="1" applyBorder="1" applyAlignment="1">
      <alignment horizontal="center" vertical="center" textRotation="90"/>
    </xf>
    <xf numFmtId="0" fontId="10" fillId="0" borderId="53" xfId="0" applyFont="1" applyFill="1" applyBorder="1" applyAlignment="1">
      <alignment horizontal="center" vertical="center" textRotation="90"/>
    </xf>
    <xf numFmtId="0" fontId="10" fillId="0" borderId="56" xfId="0" applyFont="1" applyFill="1" applyBorder="1" applyAlignment="1">
      <alignment horizontal="center" vertical="center"/>
    </xf>
    <xf numFmtId="0" fontId="10" fillId="0" borderId="53" xfId="0" applyFont="1" applyFill="1" applyBorder="1" applyAlignment="1">
      <alignment horizontal="center" vertical="center"/>
    </xf>
    <xf numFmtId="0" fontId="10" fillId="4" borderId="39" xfId="0" applyFont="1" applyFill="1" applyBorder="1" applyAlignment="1">
      <alignment horizontal="center" vertical="center" wrapText="1"/>
    </xf>
    <xf numFmtId="0" fontId="10" fillId="4" borderId="62" xfId="0" applyFont="1" applyFill="1" applyBorder="1" applyAlignment="1">
      <alignment horizontal="center" vertical="center" wrapText="1"/>
    </xf>
    <xf numFmtId="0" fontId="5" fillId="14" borderId="8" xfId="0" applyFont="1" applyFill="1" applyBorder="1" applyAlignment="1">
      <alignment horizontal="center" vertical="center"/>
    </xf>
    <xf numFmtId="0" fontId="5" fillId="14" borderId="63" xfId="0" applyFont="1" applyFill="1" applyBorder="1" applyAlignment="1">
      <alignment horizontal="center" vertical="center"/>
    </xf>
    <xf numFmtId="0" fontId="5" fillId="14" borderId="64" xfId="0" applyFont="1" applyFill="1" applyBorder="1" applyAlignment="1">
      <alignment horizontal="center" vertical="center"/>
    </xf>
    <xf numFmtId="0" fontId="12" fillId="14" borderId="6" xfId="0" applyFont="1" applyFill="1" applyBorder="1" applyAlignment="1">
      <alignment horizontal="center" vertical="center"/>
    </xf>
    <xf numFmtId="0" fontId="12" fillId="14" borderId="7" xfId="0" applyFont="1" applyFill="1" applyBorder="1" applyAlignment="1">
      <alignment horizontal="center" vertical="center"/>
    </xf>
    <xf numFmtId="0" fontId="12" fillId="14" borderId="9" xfId="0" applyFont="1" applyFill="1" applyBorder="1" applyAlignment="1">
      <alignment horizontal="center" vertical="center"/>
    </xf>
    <xf numFmtId="0" fontId="10" fillId="8" borderId="28" xfId="0" applyFont="1" applyFill="1" applyBorder="1" applyAlignment="1">
      <alignment horizontal="center" vertical="center"/>
    </xf>
    <xf numFmtId="0" fontId="10" fillId="8" borderId="65" xfId="0" applyFont="1" applyFill="1" applyBorder="1" applyAlignment="1">
      <alignment horizontal="center" vertical="center"/>
    </xf>
    <xf numFmtId="0" fontId="10" fillId="8" borderId="20" xfId="0" applyFont="1" applyFill="1" applyBorder="1" applyAlignment="1">
      <alignment horizontal="center" vertical="center"/>
    </xf>
    <xf numFmtId="0" fontId="12" fillId="14" borderId="34" xfId="0" applyFont="1" applyFill="1" applyBorder="1" applyAlignment="1">
      <alignment horizontal="center" vertical="center"/>
    </xf>
    <xf numFmtId="0" fontId="12" fillId="14" borderId="35" xfId="0" applyFont="1" applyFill="1" applyBorder="1" applyAlignment="1">
      <alignment horizontal="center" vertical="center"/>
    </xf>
    <xf numFmtId="0" fontId="12" fillId="14" borderId="36" xfId="0" applyFont="1" applyFill="1" applyBorder="1" applyAlignment="1">
      <alignment horizontal="center" vertical="center"/>
    </xf>
    <xf numFmtId="0" fontId="12" fillId="14" borderId="66" xfId="0" applyFont="1" applyFill="1" applyBorder="1" applyAlignment="1">
      <alignment horizontal="center" vertical="center"/>
    </xf>
    <xf numFmtId="0" fontId="12" fillId="14" borderId="67" xfId="0" applyFont="1" applyFill="1" applyBorder="1" applyAlignment="1">
      <alignment horizontal="center" vertical="center"/>
    </xf>
    <xf numFmtId="0" fontId="12" fillId="14" borderId="62" xfId="0" applyFont="1" applyFill="1" applyBorder="1" applyAlignment="1">
      <alignment horizontal="center" vertical="center"/>
    </xf>
    <xf numFmtId="0" fontId="10" fillId="17" borderId="61" xfId="0" applyFont="1" applyFill="1" applyBorder="1" applyAlignment="1">
      <alignment horizontal="center" vertical="center"/>
    </xf>
    <xf numFmtId="0" fontId="10" fillId="17" borderId="56" xfId="0" applyFont="1" applyFill="1" applyBorder="1" applyAlignment="1">
      <alignment horizontal="center" vertical="center"/>
    </xf>
    <xf numFmtId="0" fontId="10" fillId="17" borderId="56" xfId="0" applyFont="1" applyFill="1" applyBorder="1" applyAlignment="1">
      <alignment horizontal="center" vertical="center" wrapText="1"/>
    </xf>
    <xf numFmtId="0" fontId="10" fillId="17" borderId="53" xfId="0" applyFont="1" applyFill="1" applyBorder="1" applyAlignment="1">
      <alignment horizontal="center" vertical="center"/>
    </xf>
    <xf numFmtId="0" fontId="14" fillId="18" borderId="0" xfId="0" applyFont="1" applyFill="1" applyAlignment="1">
      <alignment vertical="center"/>
    </xf>
    <xf numFmtId="0" fontId="15" fillId="18" borderId="23" xfId="0" applyFont="1" applyFill="1" applyBorder="1" applyAlignment="1">
      <alignment vertical="center"/>
    </xf>
    <xf numFmtId="9" fontId="15" fillId="18" borderId="23" xfId="0" applyNumberFormat="1" applyFont="1" applyFill="1" applyBorder="1" applyAlignment="1">
      <alignment horizontal="right" vertical="center" readingOrder="2"/>
    </xf>
    <xf numFmtId="0" fontId="0" fillId="18" borderId="0" xfId="0" applyFill="1" applyAlignment="1">
      <alignment vertical="center"/>
    </xf>
    <xf numFmtId="0" fontId="11" fillId="0" borderId="23" xfId="0" applyFont="1" applyFill="1" applyBorder="1" applyAlignment="1">
      <alignment horizontal="center" vertical="center"/>
    </xf>
    <xf numFmtId="0" fontId="16" fillId="0" borderId="23" xfId="0" applyFont="1" applyBorder="1" applyAlignment="1">
      <alignment horizontal="center" vertical="center"/>
    </xf>
    <xf numFmtId="0" fontId="17" fillId="0" borderId="68" xfId="0" applyFont="1" applyBorder="1" applyAlignment="1">
      <alignment horizontal="center" vertical="center"/>
    </xf>
    <xf numFmtId="0" fontId="12" fillId="14" borderId="61" xfId="0" applyFont="1" applyFill="1" applyBorder="1" applyAlignment="1">
      <alignment horizontal="center" vertical="center"/>
    </xf>
    <xf numFmtId="0" fontId="12" fillId="14" borderId="56" xfId="0" applyFont="1" applyFill="1" applyBorder="1" applyAlignment="1">
      <alignment horizontal="center" vertical="center"/>
    </xf>
    <xf numFmtId="0" fontId="12" fillId="14" borderId="53" xfId="0" applyFont="1" applyFill="1" applyBorder="1" applyAlignment="1">
      <alignment horizontal="center" vertical="center"/>
    </xf>
    <xf numFmtId="0" fontId="12" fillId="14" borderId="28" xfId="0" applyFont="1" applyFill="1" applyBorder="1" applyAlignment="1">
      <alignment horizontal="center" vertical="center"/>
    </xf>
    <xf numFmtId="0" fontId="12" fillId="14" borderId="65" xfId="0" applyFont="1" applyFill="1" applyBorder="1" applyAlignment="1">
      <alignment horizontal="center" vertical="center"/>
    </xf>
    <xf numFmtId="0" fontId="12" fillId="14" borderId="20"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51" xfId="0" applyFont="1" applyFill="1" applyBorder="1" applyAlignment="1">
      <alignment horizontal="center" vertical="center" wrapText="1"/>
    </xf>
    <xf numFmtId="165" fontId="2" fillId="5" borderId="28" xfId="1" applyNumberFormat="1" applyFont="1" applyFill="1" applyBorder="1" applyAlignment="1">
      <alignment horizontal="center" vertical="center"/>
    </xf>
    <xf numFmtId="165" fontId="0" fillId="5" borderId="0" xfId="0" applyNumberFormat="1" applyFill="1" applyAlignment="1">
      <alignment vertical="center"/>
    </xf>
    <xf numFmtId="165" fontId="2" fillId="5" borderId="22" xfId="1" applyNumberFormat="1" applyFont="1" applyFill="1" applyBorder="1" applyAlignment="1">
      <alignment horizontal="center" vertical="center"/>
    </xf>
    <xf numFmtId="0" fontId="3" fillId="5" borderId="20" xfId="0" applyFont="1" applyFill="1" applyBorder="1" applyAlignment="1">
      <alignment horizontal="center" vertical="center"/>
    </xf>
    <xf numFmtId="0" fontId="2" fillId="5" borderId="15" xfId="0" applyFont="1" applyFill="1" applyBorder="1" applyAlignment="1">
      <alignment vertical="center"/>
    </xf>
    <xf numFmtId="0" fontId="2" fillId="5" borderId="10" xfId="0" applyFont="1" applyFill="1" applyBorder="1" applyAlignment="1">
      <alignment vertical="center"/>
    </xf>
    <xf numFmtId="0" fontId="2" fillId="5" borderId="5" xfId="0" applyFont="1" applyFill="1" applyBorder="1" applyAlignment="1">
      <alignment vertical="center"/>
    </xf>
    <xf numFmtId="49" fontId="3" fillId="5" borderId="0" xfId="0" applyNumberFormat="1" applyFont="1" applyFill="1" applyAlignment="1">
      <alignment horizontal="center" vertical="center" readingOrder="2"/>
    </xf>
    <xf numFmtId="49" fontId="3" fillId="5" borderId="19" xfId="0" applyNumberFormat="1" applyFont="1" applyFill="1" applyBorder="1" applyAlignment="1">
      <alignment horizontal="center" vertical="center" readingOrder="2"/>
    </xf>
    <xf numFmtId="0" fontId="0" fillId="5" borderId="14" xfId="0" applyFill="1" applyBorder="1" applyAlignment="1">
      <alignment vertical="center"/>
    </xf>
    <xf numFmtId="0" fontId="0" fillId="5" borderId="9" xfId="0" applyFill="1" applyBorder="1" applyAlignment="1">
      <alignment vertical="center"/>
    </xf>
    <xf numFmtId="0" fontId="0" fillId="5" borderId="4" xfId="0" applyFill="1" applyBorder="1" applyAlignment="1">
      <alignment vertical="center"/>
    </xf>
    <xf numFmtId="49" fontId="3" fillId="5" borderId="18" xfId="0" applyNumberFormat="1" applyFont="1" applyFill="1" applyBorder="1" applyAlignment="1">
      <alignment horizontal="center" vertical="center" readingOrder="2"/>
    </xf>
    <xf numFmtId="0" fontId="0" fillId="5" borderId="13" xfId="0" applyFill="1" applyBorder="1" applyAlignment="1">
      <alignment vertical="center"/>
    </xf>
    <xf numFmtId="0" fontId="0" fillId="5" borderId="8" xfId="0" applyFill="1" applyBorder="1" applyAlignment="1">
      <alignment vertical="center"/>
    </xf>
    <xf numFmtId="0" fontId="0" fillId="5" borderId="3" xfId="0" applyFill="1" applyBorder="1" applyAlignment="1">
      <alignment vertical="center"/>
    </xf>
    <xf numFmtId="49" fontId="3" fillId="5" borderId="17" xfId="0" applyNumberFormat="1" applyFont="1" applyFill="1" applyBorder="1" applyAlignment="1">
      <alignment horizontal="center" vertical="center" readingOrder="2"/>
    </xf>
    <xf numFmtId="0" fontId="0" fillId="5" borderId="12" xfId="0" applyFill="1" applyBorder="1" applyAlignment="1">
      <alignment vertical="center"/>
    </xf>
    <xf numFmtId="0" fontId="0" fillId="5" borderId="2" xfId="0" applyFill="1" applyBorder="1" applyAlignment="1">
      <alignment vertical="center"/>
    </xf>
    <xf numFmtId="0" fontId="10" fillId="4" borderId="61" xfId="0" applyFont="1" applyFill="1" applyBorder="1" applyAlignment="1">
      <alignment horizontal="center" vertical="center"/>
    </xf>
    <xf numFmtId="0" fontId="10" fillId="4" borderId="37" xfId="0" applyFont="1" applyFill="1" applyBorder="1" applyAlignment="1">
      <alignment horizontal="center" vertical="center"/>
    </xf>
    <xf numFmtId="0" fontId="10" fillId="4" borderId="56" xfId="0" applyFont="1" applyFill="1" applyBorder="1" applyAlignment="1">
      <alignment horizontal="center" vertical="center"/>
    </xf>
    <xf numFmtId="0" fontId="10" fillId="4" borderId="31" xfId="0" applyFont="1" applyFill="1" applyBorder="1" applyAlignment="1">
      <alignment horizontal="center" vertical="center"/>
    </xf>
    <xf numFmtId="0" fontId="10" fillId="4" borderId="56"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0" fillId="4" borderId="53" xfId="0" applyFont="1" applyFill="1" applyBorder="1" applyAlignment="1">
      <alignment horizontal="center" vertical="center"/>
    </xf>
    <xf numFmtId="0" fontId="10" fillId="4" borderId="32" xfId="0" applyFont="1" applyFill="1" applyBorder="1" applyAlignment="1">
      <alignment horizontal="center" vertical="center"/>
    </xf>
    <xf numFmtId="0" fontId="10" fillId="6" borderId="43" xfId="0" applyFont="1" applyFill="1" applyBorder="1" applyAlignment="1">
      <alignment horizontal="center" vertical="center"/>
    </xf>
    <xf numFmtId="0" fontId="10" fillId="6" borderId="42" xfId="0" applyFont="1" applyFill="1" applyBorder="1" applyAlignment="1">
      <alignment horizontal="center" vertical="center"/>
    </xf>
    <xf numFmtId="0" fontId="2" fillId="0" borderId="0" xfId="0" applyFont="1" applyAlignment="1">
      <alignment vertical="center"/>
    </xf>
  </cellXfs>
  <cellStyles count="2">
    <cellStyle name="Normal" xfId="0" builtinId="0"/>
    <cellStyle name="Percent" xfId="1" builtinId="5"/>
  </cellStyles>
  <dxfs count="5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357</xdr:col>
      <xdr:colOff>161925</xdr:colOff>
      <xdr:row>5</xdr:row>
      <xdr:rowOff>0</xdr:rowOff>
    </xdr:from>
    <xdr:to>
      <xdr:col>362</xdr:col>
      <xdr:colOff>171450</xdr:colOff>
      <xdr:row>7</xdr:row>
      <xdr:rowOff>9525</xdr:rowOff>
    </xdr:to>
    <xdr:sp macro="" textlink="">
      <xdr:nvSpPr>
        <xdr:cNvPr id="6" name="Rectangle 5"/>
        <xdr:cNvSpPr/>
      </xdr:nvSpPr>
      <xdr:spPr>
        <a:xfrm>
          <a:off x="9309011100" y="952500"/>
          <a:ext cx="2914650" cy="3905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1" anchor="ctr"/>
        <a:lstStyle/>
        <a:p>
          <a:pPr algn="ctr" rtl="1"/>
          <a:r>
            <a:rPr lang="ar-SA" sz="1400" b="1"/>
            <a:t>شهر</a:t>
          </a:r>
          <a:r>
            <a:rPr lang="ar-SA" sz="1400" b="1" baseline="0"/>
            <a:t> 10</a:t>
          </a:r>
          <a:endParaRPr lang="ar-EG" sz="1400" b="1"/>
        </a:p>
      </xdr:txBody>
    </xdr:sp>
    <xdr:clientData/>
  </xdr:twoCellAnchor>
  <xdr:twoCellAnchor>
    <xdr:from>
      <xdr:col>357</xdr:col>
      <xdr:colOff>142874</xdr:colOff>
      <xdr:row>8</xdr:row>
      <xdr:rowOff>9525</xdr:rowOff>
    </xdr:from>
    <xdr:to>
      <xdr:col>362</xdr:col>
      <xdr:colOff>161924</xdr:colOff>
      <xdr:row>10</xdr:row>
      <xdr:rowOff>0</xdr:rowOff>
    </xdr:to>
    <xdr:sp macro="" textlink="">
      <xdr:nvSpPr>
        <xdr:cNvPr id="7" name="Rectangle 6"/>
        <xdr:cNvSpPr/>
      </xdr:nvSpPr>
      <xdr:spPr>
        <a:xfrm>
          <a:off x="9309020626" y="1533525"/>
          <a:ext cx="2924175" cy="371475"/>
        </a:xfrm>
        <a:prstGeom prst="rect">
          <a:avLst/>
        </a:prstGeom>
      </xdr:spPr>
      <xdr:style>
        <a:lnRef idx="0">
          <a:schemeClr val="dk1"/>
        </a:lnRef>
        <a:fillRef idx="3">
          <a:schemeClr val="dk1"/>
        </a:fillRef>
        <a:effectRef idx="3">
          <a:schemeClr val="dk1"/>
        </a:effectRef>
        <a:fontRef idx="minor">
          <a:schemeClr val="lt1"/>
        </a:fontRef>
      </xdr:style>
      <xdr:txBody>
        <a:bodyPr vertOverflow="clip" horzOverflow="clip" rtlCol="1" anchor="ctr"/>
        <a:lstStyle/>
        <a:p>
          <a:pPr algn="ctr" rtl="1"/>
          <a:r>
            <a:rPr lang="ar-SA" sz="1400" b="1"/>
            <a:t>شهر</a:t>
          </a:r>
          <a:r>
            <a:rPr lang="ar-SA" sz="1400" b="1" baseline="0"/>
            <a:t> 11</a:t>
          </a:r>
          <a:endParaRPr lang="ar-EG" sz="1400" b="1"/>
        </a:p>
      </xdr:txBody>
    </xdr:sp>
    <xdr:clientData/>
  </xdr:twoCellAnchor>
  <xdr:twoCellAnchor>
    <xdr:from>
      <xdr:col>357</xdr:col>
      <xdr:colOff>152399</xdr:colOff>
      <xdr:row>11</xdr:row>
      <xdr:rowOff>9525</xdr:rowOff>
    </xdr:from>
    <xdr:to>
      <xdr:col>362</xdr:col>
      <xdr:colOff>152400</xdr:colOff>
      <xdr:row>13</xdr:row>
      <xdr:rowOff>9525</xdr:rowOff>
    </xdr:to>
    <xdr:sp macro="" textlink="">
      <xdr:nvSpPr>
        <xdr:cNvPr id="8" name="Rectangle 7"/>
        <xdr:cNvSpPr/>
      </xdr:nvSpPr>
      <xdr:spPr>
        <a:xfrm>
          <a:off x="9309030150" y="2105025"/>
          <a:ext cx="2905126" cy="381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1" anchor="ctr"/>
        <a:lstStyle/>
        <a:p>
          <a:pPr algn="ctr" rtl="1"/>
          <a:r>
            <a:rPr lang="ar-SA" sz="1400" b="1"/>
            <a:t>شهر</a:t>
          </a:r>
          <a:r>
            <a:rPr lang="ar-SA" sz="1400" b="1" baseline="0"/>
            <a:t> 1</a:t>
          </a:r>
          <a:r>
            <a:rPr lang="ar-EG" sz="1400" b="1" baseline="0"/>
            <a:t>2</a:t>
          </a:r>
          <a:endParaRPr lang="ar-EG" sz="1400" b="1"/>
        </a:p>
      </xdr:txBody>
    </xdr:sp>
    <xdr:clientData/>
  </xdr:twoCellAnchor>
  <xdr:twoCellAnchor>
    <xdr:from>
      <xdr:col>268</xdr:col>
      <xdr:colOff>542925</xdr:colOff>
      <xdr:row>65</xdr:row>
      <xdr:rowOff>114300</xdr:rowOff>
    </xdr:from>
    <xdr:to>
      <xdr:col>270</xdr:col>
      <xdr:colOff>542925</xdr:colOff>
      <xdr:row>68</xdr:row>
      <xdr:rowOff>114300</xdr:rowOff>
    </xdr:to>
    <xdr:sp macro="[0]!Macro100" textlink="">
      <xdr:nvSpPr>
        <xdr:cNvPr id="14" name="Rectangle 13"/>
        <xdr:cNvSpPr/>
      </xdr:nvSpPr>
      <xdr:spPr>
        <a:xfrm>
          <a:off x="9362093925" y="12496800"/>
          <a:ext cx="1162050" cy="571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endParaRPr lang="en-US" sz="1100"/>
        </a:p>
      </xdr:txBody>
    </xdr:sp>
    <xdr:clientData/>
  </xdr:twoCellAnchor>
  <xdr:twoCellAnchor>
    <xdr:from>
      <xdr:col>357</xdr:col>
      <xdr:colOff>38099</xdr:colOff>
      <xdr:row>14</xdr:row>
      <xdr:rowOff>9524</xdr:rowOff>
    </xdr:from>
    <xdr:to>
      <xdr:col>375</xdr:col>
      <xdr:colOff>476250</xdr:colOff>
      <xdr:row>26</xdr:row>
      <xdr:rowOff>66675</xdr:rowOff>
    </xdr:to>
    <xdr:sp macro="" textlink="">
      <xdr:nvSpPr>
        <xdr:cNvPr id="15" name="Rounded Rectangle 14"/>
        <xdr:cNvSpPr/>
      </xdr:nvSpPr>
      <xdr:spPr>
        <a:xfrm>
          <a:off x="9300286200" y="4524374"/>
          <a:ext cx="9410701" cy="2800351"/>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EG" sz="2400">
              <a:solidFill>
                <a:sysClr val="windowText" lastClr="000000"/>
              </a:solidFill>
            </a:rPr>
            <a:t>مطلوب كود استخراج الطلاب الضعاف فى شهر</a:t>
          </a:r>
          <a:r>
            <a:rPr lang="ar-EG" sz="2400" baseline="0">
              <a:solidFill>
                <a:sysClr val="windowText" lastClr="000000"/>
              </a:solidFill>
            </a:rPr>
            <a:t> 10 أو 11 أو 12 </a:t>
          </a:r>
        </a:p>
        <a:p>
          <a:pPr algn="r" rtl="1"/>
          <a:r>
            <a:rPr lang="ar-EG" sz="2400" baseline="0">
              <a:solidFill>
                <a:sysClr val="windowText" lastClr="000000"/>
              </a:solidFill>
            </a:rPr>
            <a:t>يعني عند الضغط على شهر 10 يستخرج ضعاف شهر 10 و هكذا عند الضغط على شهر 11 يستخرج شهر 11 و هكذا شهر 12</a:t>
          </a:r>
        </a:p>
        <a:p>
          <a:pPr algn="r" rtl="1"/>
          <a:endParaRPr lang="ar-EG" sz="2400" baseline="0">
            <a:solidFill>
              <a:sysClr val="windowText" lastClr="000000"/>
            </a:solidFill>
          </a:endParaRPr>
        </a:p>
        <a:p>
          <a:pPr algn="r" rtl="1"/>
          <a:r>
            <a:rPr lang="ar-EG" sz="2400" baseline="0">
              <a:solidFill>
                <a:sysClr val="windowText" lastClr="000000"/>
              </a:solidFill>
            </a:rPr>
            <a:t>فى حالة ان اي طالب يجصل على درجة اقل من الموجودة في الصف الملون باللون الاخضر تحت كل مادة يعتبر درجته ضعيف </a:t>
          </a:r>
        </a:p>
        <a:p>
          <a:pPr algn="r" rtl="1"/>
          <a:endParaRPr lang="ar-EG" sz="2400" baseline="0">
            <a:solidFill>
              <a:sysClr val="windowText" lastClr="000000"/>
            </a:solidFill>
          </a:endParaRPr>
        </a:p>
      </xdr:txBody>
    </xdr:sp>
    <xdr:clientData/>
  </xdr:twoCellAnchor>
  <xdr:twoCellAnchor>
    <xdr:from>
      <xdr:col>343</xdr:col>
      <xdr:colOff>180975</xdr:colOff>
      <xdr:row>2</xdr:row>
      <xdr:rowOff>542925</xdr:rowOff>
    </xdr:from>
    <xdr:to>
      <xdr:col>347</xdr:col>
      <xdr:colOff>2085974</xdr:colOff>
      <xdr:row>3</xdr:row>
      <xdr:rowOff>114300</xdr:rowOff>
    </xdr:to>
    <xdr:cxnSp macro="">
      <xdr:nvCxnSpPr>
        <xdr:cNvPr id="17" name="Straight Arrow Connector 16"/>
        <xdr:cNvCxnSpPr/>
      </xdr:nvCxnSpPr>
      <xdr:spPr>
        <a:xfrm flipH="1">
          <a:off x="9314002201" y="1562100"/>
          <a:ext cx="3657599" cy="53340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575;&#1610;&#1580;&#1610;&#1576;&#1578;%20&#1580;&#1608;&#1604;&#1583;\&#1593;&#1575;&#1605;%202023%20-%202024\&#1575;&#1604;&#1578;&#1585;&#1605;%20&#1575;&#1604;&#1575;&#1608;&#1604;%202024\&#1576;&#1585;&#1606;&#1575;&#1605;&#1580;%20&#1585;&#1589;&#1583;%20&#1608;&#1581;&#1583;&#1577;%20&#1575;&#1604;&#1578;&#1602;&#1608;&#1610;&#1605;%20&#1575;&#1604;&#1578;&#1585;&#1605;%20&#1575;&#1604;&#1575;&#1608;&#1604;%20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بيانات الطلاب"/>
      <sheetName val="الثانى"/>
      <sheetName val="احصاء 1 ث "/>
      <sheetName val="احصاء 2 ث "/>
      <sheetName val="رصد كمبيوتر"/>
    </sheetNames>
    <sheetDataSet>
      <sheetData sheetId="0" refreshError="1"/>
      <sheetData sheetId="1">
        <row r="4">
          <cell r="A4">
            <v>1</v>
          </cell>
          <cell r="B4" t="str">
            <v>24001</v>
          </cell>
          <cell r="C4" t="str">
            <v>1 / 1</v>
          </cell>
          <cell r="D4" t="str">
            <v>احمد اسامة ابو القاسم محمد</v>
          </cell>
          <cell r="E4" t="str">
            <v>مسلم</v>
          </cell>
          <cell r="F4" t="str">
            <v>ذكر</v>
          </cell>
        </row>
        <row r="5">
          <cell r="A5">
            <v>2</v>
          </cell>
          <cell r="B5" t="str">
            <v>24002</v>
          </cell>
          <cell r="C5" t="str">
            <v>1 / 1</v>
          </cell>
          <cell r="D5" t="str">
            <v>احمد عبدالله مصطفى محمود مصطفى</v>
          </cell>
          <cell r="E5" t="str">
            <v>مسلم</v>
          </cell>
          <cell r="F5" t="str">
            <v>ذكر</v>
          </cell>
        </row>
        <row r="6">
          <cell r="A6">
            <v>3</v>
          </cell>
          <cell r="B6" t="str">
            <v>24003</v>
          </cell>
          <cell r="C6" t="str">
            <v>1 / 1</v>
          </cell>
          <cell r="D6" t="str">
            <v>احمد محمد عبدالعزيز عبدالغفار السيد</v>
          </cell>
          <cell r="E6" t="str">
            <v>مسلم</v>
          </cell>
          <cell r="F6" t="str">
            <v>ذكر</v>
          </cell>
        </row>
        <row r="7">
          <cell r="A7">
            <v>4</v>
          </cell>
          <cell r="B7" t="str">
            <v>24004</v>
          </cell>
          <cell r="C7" t="str">
            <v>1 / 1</v>
          </cell>
          <cell r="D7" t="str">
            <v>اشرف سمير محمد ابراهيم</v>
          </cell>
          <cell r="E7" t="str">
            <v>مسلم</v>
          </cell>
          <cell r="F7" t="str">
            <v>ذكر</v>
          </cell>
        </row>
        <row r="8">
          <cell r="A8">
            <v>5</v>
          </cell>
          <cell r="B8" t="str">
            <v>24005</v>
          </cell>
          <cell r="C8" t="str">
            <v>1 / 1</v>
          </cell>
          <cell r="D8" t="str">
            <v>امير محمد فوزى شعلان</v>
          </cell>
          <cell r="E8" t="str">
            <v>مسلم</v>
          </cell>
          <cell r="F8" t="str">
            <v>ذكر</v>
          </cell>
        </row>
        <row r="9">
          <cell r="A9">
            <v>6</v>
          </cell>
          <cell r="B9" t="str">
            <v>24006</v>
          </cell>
          <cell r="C9" t="str">
            <v>1 / 1</v>
          </cell>
          <cell r="D9" t="str">
            <v>جورج ميلاد لحظى صليب</v>
          </cell>
          <cell r="E9" t="str">
            <v>مسيحي</v>
          </cell>
          <cell r="F9" t="str">
            <v>ذكر</v>
          </cell>
        </row>
        <row r="10">
          <cell r="A10">
            <v>7</v>
          </cell>
          <cell r="B10" t="str">
            <v>24007</v>
          </cell>
          <cell r="C10" t="str">
            <v>1 / 1</v>
          </cell>
          <cell r="D10" t="str">
            <v>جون رؤوف ابوالخير طانيوس</v>
          </cell>
          <cell r="E10" t="str">
            <v>مسيحي</v>
          </cell>
          <cell r="F10" t="str">
            <v>ذكر</v>
          </cell>
        </row>
        <row r="11">
          <cell r="A11">
            <v>8</v>
          </cell>
          <cell r="B11" t="str">
            <v>24008</v>
          </cell>
          <cell r="C11" t="str">
            <v>1 / 1</v>
          </cell>
          <cell r="D11" t="str">
            <v>حمزة محمد رجب حسن</v>
          </cell>
          <cell r="E11" t="str">
            <v>مسلم</v>
          </cell>
          <cell r="F11" t="str">
            <v>ذكر</v>
          </cell>
        </row>
        <row r="12">
          <cell r="A12">
            <v>9</v>
          </cell>
          <cell r="B12" t="str">
            <v>24009</v>
          </cell>
          <cell r="C12" t="str">
            <v>1 / 1</v>
          </cell>
          <cell r="D12" t="str">
            <v>ديفيد ريمون وهبه سليمان</v>
          </cell>
          <cell r="E12" t="str">
            <v>مسيحي</v>
          </cell>
          <cell r="F12" t="str">
            <v>ذكر</v>
          </cell>
        </row>
        <row r="13">
          <cell r="A13">
            <v>10</v>
          </cell>
          <cell r="B13" t="str">
            <v>24010</v>
          </cell>
          <cell r="C13" t="str">
            <v>1 / 1</v>
          </cell>
          <cell r="D13" t="str">
            <v>زياد عصام محمد محمدى</v>
          </cell>
          <cell r="E13" t="str">
            <v>مسلم</v>
          </cell>
          <cell r="F13" t="str">
            <v>ذكر</v>
          </cell>
        </row>
        <row r="14">
          <cell r="A14">
            <v>11</v>
          </cell>
          <cell r="B14" t="str">
            <v>24011</v>
          </cell>
          <cell r="C14" t="str">
            <v>1 / 1</v>
          </cell>
          <cell r="D14" t="str">
            <v>زياد محمد حسن محمد سلطان</v>
          </cell>
          <cell r="E14" t="str">
            <v>مسلم</v>
          </cell>
          <cell r="F14" t="str">
            <v>ذكر</v>
          </cell>
        </row>
        <row r="15">
          <cell r="A15">
            <v>12</v>
          </cell>
          <cell r="B15" t="str">
            <v>24012</v>
          </cell>
          <cell r="C15" t="str">
            <v>1 / 1</v>
          </cell>
          <cell r="D15" t="str">
            <v>استبرق هشام محمد محمد عثمان</v>
          </cell>
          <cell r="E15" t="str">
            <v>مسلم</v>
          </cell>
          <cell r="F15" t="str">
            <v>انثى</v>
          </cell>
        </row>
        <row r="16">
          <cell r="A16">
            <v>13</v>
          </cell>
          <cell r="B16" t="str">
            <v>24013</v>
          </cell>
          <cell r="C16" t="str">
            <v>1 / 1</v>
          </cell>
          <cell r="D16" t="str">
            <v>جنى سامح عبدالعال</v>
          </cell>
          <cell r="E16" t="str">
            <v>مسلم</v>
          </cell>
          <cell r="F16" t="str">
            <v>انثى</v>
          </cell>
        </row>
        <row r="17">
          <cell r="A17">
            <v>14</v>
          </cell>
          <cell r="B17" t="str">
            <v>24014</v>
          </cell>
          <cell r="C17" t="str">
            <v>1 / 1</v>
          </cell>
          <cell r="D17" t="str">
            <v>جنى صبرى محمود محمودعبد اللاه</v>
          </cell>
          <cell r="E17" t="str">
            <v>مسلم</v>
          </cell>
          <cell r="F17" t="str">
            <v>انثى</v>
          </cell>
        </row>
        <row r="18">
          <cell r="A18">
            <v>15</v>
          </cell>
          <cell r="B18" t="str">
            <v>24015</v>
          </cell>
          <cell r="C18" t="str">
            <v>1 / 1</v>
          </cell>
          <cell r="D18" t="str">
            <v>جنى وحيد سيف درويش</v>
          </cell>
          <cell r="E18" t="str">
            <v>مسلم</v>
          </cell>
          <cell r="F18" t="str">
            <v>انثى</v>
          </cell>
        </row>
        <row r="19">
          <cell r="A19">
            <v>16</v>
          </cell>
          <cell r="B19" t="str">
            <v>24016</v>
          </cell>
          <cell r="C19" t="str">
            <v>1 / 1</v>
          </cell>
          <cell r="D19" t="str">
            <v>جودي احمد فؤاد محمد منصور</v>
          </cell>
          <cell r="E19" t="str">
            <v>مسلم</v>
          </cell>
          <cell r="F19" t="str">
            <v>انثى</v>
          </cell>
        </row>
        <row r="20">
          <cell r="A20">
            <v>17</v>
          </cell>
          <cell r="B20" t="str">
            <v>24017</v>
          </cell>
          <cell r="C20" t="str">
            <v>1 / 1</v>
          </cell>
          <cell r="D20" t="str">
            <v>حبيبه جوهرى ابراهيم جوهرى ابراهيم</v>
          </cell>
          <cell r="E20" t="str">
            <v>مسلم</v>
          </cell>
          <cell r="F20" t="str">
            <v>انثى</v>
          </cell>
        </row>
        <row r="21">
          <cell r="A21">
            <v>18</v>
          </cell>
          <cell r="B21" t="str">
            <v>24018</v>
          </cell>
          <cell r="C21" t="str">
            <v>1 / 1</v>
          </cell>
          <cell r="D21" t="str">
            <v>حبيبه هشام محمد عبد المقصود</v>
          </cell>
          <cell r="E21" t="str">
            <v>مسلم</v>
          </cell>
          <cell r="F21" t="str">
            <v>انثى</v>
          </cell>
        </row>
        <row r="22">
          <cell r="A22">
            <v>19</v>
          </cell>
          <cell r="B22" t="str">
            <v>24019</v>
          </cell>
          <cell r="C22" t="str">
            <v>1 / 1</v>
          </cell>
          <cell r="D22" t="str">
            <v>حسناء عادل فتحى السيد</v>
          </cell>
          <cell r="E22" t="str">
            <v>مسلم</v>
          </cell>
          <cell r="F22" t="str">
            <v>انثى</v>
          </cell>
        </row>
        <row r="23">
          <cell r="A23">
            <v>20</v>
          </cell>
          <cell r="B23" t="str">
            <v>24020</v>
          </cell>
          <cell r="C23" t="str">
            <v>1 / 1</v>
          </cell>
          <cell r="D23" t="str">
            <v>رانا عبد الفتاح ابراهيم احمد عبدالفتاح</v>
          </cell>
          <cell r="E23" t="str">
            <v>مسلم</v>
          </cell>
          <cell r="F23" t="str">
            <v>انثى</v>
          </cell>
        </row>
        <row r="24">
          <cell r="A24">
            <v>21</v>
          </cell>
          <cell r="B24" t="str">
            <v>24021</v>
          </cell>
          <cell r="C24" t="str">
            <v>1 / 2</v>
          </cell>
          <cell r="D24" t="str">
            <v>سيف الدين جمال سيد عبدالعزيز</v>
          </cell>
          <cell r="E24" t="str">
            <v>مسلم</v>
          </cell>
          <cell r="F24" t="str">
            <v>ذكر</v>
          </cell>
        </row>
        <row r="25">
          <cell r="A25">
            <v>22</v>
          </cell>
          <cell r="B25" t="str">
            <v>24022</v>
          </cell>
          <cell r="C25" t="str">
            <v>1 / 2</v>
          </cell>
          <cell r="D25" t="str">
            <v>سيف الدين عاصم عبد الرحيم جمعه</v>
          </cell>
          <cell r="E25" t="str">
            <v>مسلم</v>
          </cell>
          <cell r="F25" t="str">
            <v>ذكر</v>
          </cell>
        </row>
        <row r="26">
          <cell r="A26">
            <v>23</v>
          </cell>
          <cell r="B26" t="str">
            <v>24023</v>
          </cell>
          <cell r="C26" t="str">
            <v>1 / 2</v>
          </cell>
          <cell r="D26" t="str">
            <v>سيف محمد عيد على</v>
          </cell>
          <cell r="E26" t="str">
            <v>مسلم</v>
          </cell>
          <cell r="F26" t="str">
            <v>ذكر</v>
          </cell>
        </row>
        <row r="27">
          <cell r="A27">
            <v>24</v>
          </cell>
          <cell r="B27" t="str">
            <v>24024</v>
          </cell>
          <cell r="C27" t="str">
            <v>1 / 2</v>
          </cell>
          <cell r="D27" t="str">
            <v>عبدالرحمن حماده عبدالرحمن</v>
          </cell>
          <cell r="E27" t="str">
            <v>مسلم</v>
          </cell>
          <cell r="F27" t="str">
            <v>ذكر</v>
          </cell>
        </row>
        <row r="28">
          <cell r="A28">
            <v>25</v>
          </cell>
          <cell r="B28" t="str">
            <v>24025</v>
          </cell>
          <cell r="C28" t="str">
            <v>1 / 2</v>
          </cell>
          <cell r="D28" t="str">
            <v>عبدالرحمن هاني مصطفي محمد</v>
          </cell>
          <cell r="E28" t="str">
            <v>مسلم</v>
          </cell>
          <cell r="F28" t="str">
            <v>ذكر</v>
          </cell>
        </row>
        <row r="29">
          <cell r="A29">
            <v>26</v>
          </cell>
          <cell r="B29" t="str">
            <v>24026</v>
          </cell>
          <cell r="C29" t="str">
            <v>1 / 2</v>
          </cell>
          <cell r="D29" t="str">
            <v>عبدالله شريف زينهم</v>
          </cell>
          <cell r="E29" t="str">
            <v>مسلم</v>
          </cell>
          <cell r="F29" t="str">
            <v>ذكر</v>
          </cell>
        </row>
        <row r="30">
          <cell r="A30">
            <v>27</v>
          </cell>
          <cell r="B30" t="str">
            <v>24027</v>
          </cell>
          <cell r="C30" t="str">
            <v>1 / 2</v>
          </cell>
          <cell r="D30" t="str">
            <v>عمر اشرف محمود النادى على</v>
          </cell>
          <cell r="E30" t="str">
            <v>مسلم</v>
          </cell>
          <cell r="F30" t="str">
            <v>ذكر</v>
          </cell>
        </row>
        <row r="31">
          <cell r="A31">
            <v>28</v>
          </cell>
          <cell r="B31" t="str">
            <v>24028</v>
          </cell>
          <cell r="C31" t="str">
            <v>1 / 2</v>
          </cell>
          <cell r="D31" t="str">
            <v>عمر هاني رجب مصطفى عيسى</v>
          </cell>
          <cell r="E31" t="str">
            <v>مسلم</v>
          </cell>
          <cell r="F31" t="str">
            <v>ذكر</v>
          </cell>
        </row>
        <row r="32">
          <cell r="A32">
            <v>29</v>
          </cell>
          <cell r="B32" t="str">
            <v>24058</v>
          </cell>
          <cell r="C32" t="str">
            <v>1 / 2</v>
          </cell>
          <cell r="D32" t="str">
            <v>محمد عصام محمد محمدى</v>
          </cell>
          <cell r="E32" t="str">
            <v>مسلم</v>
          </cell>
          <cell r="F32" t="str">
            <v>ذكر</v>
          </cell>
        </row>
        <row r="33">
          <cell r="A33">
            <v>30</v>
          </cell>
          <cell r="B33" t="str">
            <v>24029</v>
          </cell>
          <cell r="C33" t="str">
            <v>1 / 2</v>
          </cell>
          <cell r="D33" t="str">
            <v>عمرو مجدى طه قاسم</v>
          </cell>
          <cell r="E33" t="str">
            <v>مسلم</v>
          </cell>
          <cell r="F33" t="str">
            <v>ذكر</v>
          </cell>
        </row>
        <row r="34">
          <cell r="A34">
            <v>31</v>
          </cell>
          <cell r="B34" t="str">
            <v>24030</v>
          </cell>
          <cell r="C34" t="str">
            <v>1 / 2</v>
          </cell>
          <cell r="D34" t="str">
            <v>رقية خالد عبدالرحمن النمر</v>
          </cell>
          <cell r="E34" t="str">
            <v>مسلم</v>
          </cell>
          <cell r="F34" t="str">
            <v>انثى</v>
          </cell>
        </row>
        <row r="35">
          <cell r="A35">
            <v>32</v>
          </cell>
          <cell r="B35" t="str">
            <v>24031</v>
          </cell>
          <cell r="C35" t="str">
            <v>1 / 2</v>
          </cell>
          <cell r="D35" t="str">
            <v>روان هانى حسين عبداللطيف</v>
          </cell>
          <cell r="E35" t="str">
            <v>مسلم</v>
          </cell>
          <cell r="F35" t="str">
            <v>انثى</v>
          </cell>
        </row>
        <row r="36">
          <cell r="A36">
            <v>33</v>
          </cell>
          <cell r="B36" t="str">
            <v>24032</v>
          </cell>
          <cell r="C36" t="str">
            <v>1 / 2</v>
          </cell>
          <cell r="D36" t="str">
            <v>رودينا محمد سعيد احمد السيد</v>
          </cell>
          <cell r="E36" t="str">
            <v>مسلم</v>
          </cell>
          <cell r="F36" t="str">
            <v>انثى</v>
          </cell>
        </row>
        <row r="37">
          <cell r="A37">
            <v>34</v>
          </cell>
          <cell r="B37" t="str">
            <v>24033</v>
          </cell>
          <cell r="C37" t="str">
            <v>1 / 2</v>
          </cell>
          <cell r="D37" t="str">
            <v>رويدا شريف حسين طوخى</v>
          </cell>
          <cell r="E37" t="str">
            <v>مسلم</v>
          </cell>
          <cell r="F37" t="str">
            <v>انثى</v>
          </cell>
        </row>
        <row r="38">
          <cell r="A38">
            <v>35</v>
          </cell>
          <cell r="B38" t="str">
            <v>24034</v>
          </cell>
          <cell r="C38" t="str">
            <v>1 / 2</v>
          </cell>
          <cell r="D38" t="str">
            <v>سلمى وليد عبدالله هاشم احمد</v>
          </cell>
          <cell r="E38" t="str">
            <v>مسلم</v>
          </cell>
          <cell r="F38" t="str">
            <v>انثى</v>
          </cell>
        </row>
        <row r="39">
          <cell r="A39">
            <v>36</v>
          </cell>
          <cell r="B39" t="str">
            <v>24035</v>
          </cell>
          <cell r="C39" t="str">
            <v>1 / 2</v>
          </cell>
          <cell r="D39" t="str">
            <v>سلمي طارق حسنى يوسف</v>
          </cell>
          <cell r="E39" t="str">
            <v>مسلم</v>
          </cell>
          <cell r="F39" t="str">
            <v>انثى</v>
          </cell>
        </row>
        <row r="40">
          <cell r="A40">
            <v>37</v>
          </cell>
          <cell r="B40" t="str">
            <v>24036</v>
          </cell>
          <cell r="C40" t="str">
            <v>1 / 2</v>
          </cell>
          <cell r="D40" t="str">
            <v>سماء السيد محمد السيد مرسى</v>
          </cell>
          <cell r="E40" t="str">
            <v>مسلم</v>
          </cell>
          <cell r="F40" t="str">
            <v>انثى</v>
          </cell>
        </row>
        <row r="41">
          <cell r="A41">
            <v>38</v>
          </cell>
          <cell r="B41" t="str">
            <v>24037</v>
          </cell>
          <cell r="C41" t="str">
            <v>1 / 2</v>
          </cell>
          <cell r="D41" t="str">
            <v>سندس محمد عبدالرحمن حنفى عبدالرحمن</v>
          </cell>
          <cell r="E41" t="str">
            <v>مسلم</v>
          </cell>
          <cell r="F41" t="str">
            <v>انثى</v>
          </cell>
        </row>
        <row r="42">
          <cell r="A42">
            <v>39</v>
          </cell>
          <cell r="B42" t="str">
            <v>24038</v>
          </cell>
          <cell r="C42" t="str">
            <v>1 / 2</v>
          </cell>
          <cell r="D42" t="str">
            <v>فوزية رافت عبدالهادى</v>
          </cell>
          <cell r="E42" t="str">
            <v>مسلم</v>
          </cell>
          <cell r="F42" t="str">
            <v>انثى</v>
          </cell>
        </row>
        <row r="43">
          <cell r="A43">
            <v>40</v>
          </cell>
          <cell r="B43" t="str">
            <v>24039</v>
          </cell>
          <cell r="C43" t="str">
            <v>1 / 3</v>
          </cell>
          <cell r="D43" t="str">
            <v>كردي سلامة عبد الحميد عبد الفتاح</v>
          </cell>
          <cell r="E43" t="str">
            <v>مسلم</v>
          </cell>
          <cell r="F43" t="str">
            <v>ذكر</v>
          </cell>
        </row>
        <row r="44">
          <cell r="A44">
            <v>41</v>
          </cell>
          <cell r="B44" t="str">
            <v>24040</v>
          </cell>
          <cell r="C44" t="str">
            <v>1 / 3</v>
          </cell>
          <cell r="D44" t="str">
            <v>كيرلس عماد ناصر عياد جرجس</v>
          </cell>
          <cell r="E44" t="str">
            <v>مسيحي</v>
          </cell>
          <cell r="F44" t="str">
            <v>ذكر</v>
          </cell>
        </row>
        <row r="45">
          <cell r="A45">
            <v>42</v>
          </cell>
          <cell r="B45" t="str">
            <v>24041</v>
          </cell>
          <cell r="C45" t="str">
            <v>1 / 3</v>
          </cell>
          <cell r="D45" t="str">
            <v>محمد اشرف محمد عبدالـله السيد</v>
          </cell>
          <cell r="E45" t="str">
            <v>مسلم</v>
          </cell>
          <cell r="F45" t="str">
            <v>ذكر</v>
          </cell>
        </row>
        <row r="46">
          <cell r="A46">
            <v>43</v>
          </cell>
          <cell r="B46" t="str">
            <v>24042</v>
          </cell>
          <cell r="C46" t="str">
            <v>1 / 3</v>
          </cell>
          <cell r="D46" t="str">
            <v>محمد عبدالله السيد محمد</v>
          </cell>
          <cell r="E46" t="str">
            <v>مسلم</v>
          </cell>
          <cell r="F46" t="str">
            <v>ذكر</v>
          </cell>
        </row>
        <row r="47">
          <cell r="A47">
            <v>44</v>
          </cell>
          <cell r="B47" t="str">
            <v>24043</v>
          </cell>
          <cell r="C47" t="str">
            <v>1 / 3</v>
          </cell>
          <cell r="D47" t="str">
            <v>محمد عبدالناصر كمال رزق</v>
          </cell>
          <cell r="E47" t="str">
            <v>مسلم</v>
          </cell>
          <cell r="F47" t="str">
            <v>ذكر</v>
          </cell>
        </row>
        <row r="48">
          <cell r="A48">
            <v>45</v>
          </cell>
          <cell r="B48" t="str">
            <v>24044</v>
          </cell>
          <cell r="C48" t="str">
            <v>1 / 3</v>
          </cell>
          <cell r="D48" t="str">
            <v>محمود مجدى ابوسريع</v>
          </cell>
          <cell r="E48" t="str">
            <v>مسلم</v>
          </cell>
          <cell r="F48" t="str">
            <v>ذكر</v>
          </cell>
        </row>
        <row r="49">
          <cell r="A49">
            <v>46</v>
          </cell>
          <cell r="B49" t="str">
            <v>24045</v>
          </cell>
          <cell r="C49" t="str">
            <v>1 / 3</v>
          </cell>
          <cell r="D49" t="str">
            <v>مصطفى احمد عبد العزيز عبد الوهاب</v>
          </cell>
          <cell r="E49" t="str">
            <v>مسلم</v>
          </cell>
          <cell r="F49" t="str">
            <v>ذكر</v>
          </cell>
        </row>
        <row r="50">
          <cell r="A50">
            <v>47</v>
          </cell>
          <cell r="B50" t="str">
            <v>24046</v>
          </cell>
          <cell r="C50" t="str">
            <v>1 / 3</v>
          </cell>
          <cell r="D50" t="str">
            <v>وليد عمرو احمد احمد احمد النمر</v>
          </cell>
          <cell r="E50" t="str">
            <v>مسلم</v>
          </cell>
          <cell r="F50" t="str">
            <v>ذكر</v>
          </cell>
        </row>
        <row r="51">
          <cell r="A51">
            <v>48</v>
          </cell>
          <cell r="B51" t="str">
            <v>24047</v>
          </cell>
          <cell r="C51" t="str">
            <v>1 / 3</v>
          </cell>
          <cell r="D51" t="str">
            <v>يوسف جرجس رضا ميخائيل</v>
          </cell>
          <cell r="E51" t="str">
            <v>مسيحي</v>
          </cell>
          <cell r="F51" t="str">
            <v>ذكر</v>
          </cell>
        </row>
        <row r="52">
          <cell r="A52">
            <v>49</v>
          </cell>
          <cell r="B52" t="str">
            <v>24048</v>
          </cell>
          <cell r="C52" t="str">
            <v>1 / 3</v>
          </cell>
          <cell r="D52" t="str">
            <v>يحيى اسامه محمد</v>
          </cell>
          <cell r="E52" t="str">
            <v>مسلم</v>
          </cell>
          <cell r="F52" t="str">
            <v>ذكر</v>
          </cell>
        </row>
        <row r="53">
          <cell r="A53">
            <v>50</v>
          </cell>
          <cell r="B53" t="str">
            <v>24049</v>
          </cell>
          <cell r="C53" t="str">
            <v>1 / 3</v>
          </cell>
          <cell r="D53" t="str">
            <v>ليلى فؤاد محمد محمد</v>
          </cell>
          <cell r="E53" t="str">
            <v>مسلم</v>
          </cell>
          <cell r="F53" t="str">
            <v>انثى</v>
          </cell>
        </row>
        <row r="54">
          <cell r="A54">
            <v>51</v>
          </cell>
          <cell r="B54" t="str">
            <v>24050</v>
          </cell>
          <cell r="C54" t="str">
            <v>1 / 3</v>
          </cell>
          <cell r="D54" t="str">
            <v>مروه سهيل الانكشارى السباعى</v>
          </cell>
          <cell r="E54" t="str">
            <v>مسلم</v>
          </cell>
          <cell r="F54" t="str">
            <v>انثى</v>
          </cell>
        </row>
        <row r="55">
          <cell r="A55">
            <v>52</v>
          </cell>
          <cell r="B55" t="str">
            <v>24051</v>
          </cell>
          <cell r="C55" t="str">
            <v>1 / 3</v>
          </cell>
          <cell r="D55" t="str">
            <v>مريم حماده صابر علي</v>
          </cell>
          <cell r="E55" t="str">
            <v>مسلم</v>
          </cell>
          <cell r="F55" t="str">
            <v>انثى</v>
          </cell>
        </row>
        <row r="56">
          <cell r="A56">
            <v>53</v>
          </cell>
          <cell r="B56" t="str">
            <v>24052</v>
          </cell>
          <cell r="C56" t="str">
            <v>1 / 3</v>
          </cell>
          <cell r="D56" t="str">
            <v>مريم سمير نصيف</v>
          </cell>
          <cell r="E56" t="str">
            <v>مسيحي</v>
          </cell>
          <cell r="F56" t="str">
            <v>انثى</v>
          </cell>
        </row>
        <row r="57">
          <cell r="A57">
            <v>54</v>
          </cell>
          <cell r="B57" t="str">
            <v>24053</v>
          </cell>
          <cell r="C57" t="str">
            <v>1 / 3</v>
          </cell>
          <cell r="D57" t="str">
            <v>نسرين نبيل عبد الغفار عبدالله محمد</v>
          </cell>
          <cell r="E57" t="str">
            <v>مسلم</v>
          </cell>
          <cell r="F57" t="str">
            <v>انثى</v>
          </cell>
        </row>
        <row r="58">
          <cell r="A58">
            <v>55</v>
          </cell>
          <cell r="B58" t="str">
            <v>24054</v>
          </cell>
          <cell r="C58" t="str">
            <v>1 / 3</v>
          </cell>
          <cell r="D58" t="str">
            <v>نور اشرف محمد علام</v>
          </cell>
          <cell r="E58" t="str">
            <v>مسلم</v>
          </cell>
          <cell r="F58" t="str">
            <v>انثى</v>
          </cell>
        </row>
        <row r="59">
          <cell r="A59">
            <v>56</v>
          </cell>
          <cell r="B59" t="str">
            <v>24055</v>
          </cell>
          <cell r="C59" t="str">
            <v>1 / 3</v>
          </cell>
          <cell r="D59" t="str">
            <v>هدير محمد محى احمد</v>
          </cell>
          <cell r="E59" t="str">
            <v>مسلم</v>
          </cell>
          <cell r="F59" t="str">
            <v>انثى</v>
          </cell>
        </row>
        <row r="60">
          <cell r="A60">
            <v>57</v>
          </cell>
          <cell r="B60" t="str">
            <v>24056</v>
          </cell>
          <cell r="C60" t="str">
            <v>1 / 3</v>
          </cell>
          <cell r="D60" t="str">
            <v>هنا احمد عبدالعزيز سيد</v>
          </cell>
          <cell r="E60" t="str">
            <v>مسلم</v>
          </cell>
          <cell r="F60" t="str">
            <v>انثى</v>
          </cell>
        </row>
        <row r="61">
          <cell r="A61">
            <v>58</v>
          </cell>
          <cell r="B61" t="str">
            <v>24057</v>
          </cell>
          <cell r="C61" t="str">
            <v>1 / 3</v>
          </cell>
          <cell r="D61" t="str">
            <v>يوستينا هانى زكريا</v>
          </cell>
          <cell r="E61" t="str">
            <v>مسيحي</v>
          </cell>
          <cell r="F61" t="str">
            <v>انثى</v>
          </cell>
        </row>
        <row r="63">
          <cell r="A63">
            <v>60</v>
          </cell>
          <cell r="B63">
            <v>60</v>
          </cell>
        </row>
        <row r="64">
          <cell r="A64">
            <v>61</v>
          </cell>
          <cell r="B64">
            <v>61</v>
          </cell>
        </row>
        <row r="65">
          <cell r="A65">
            <v>62</v>
          </cell>
          <cell r="B65">
            <v>62</v>
          </cell>
        </row>
        <row r="66">
          <cell r="A66">
            <v>63</v>
          </cell>
          <cell r="B66">
            <v>63</v>
          </cell>
        </row>
        <row r="67">
          <cell r="A67">
            <v>64</v>
          </cell>
          <cell r="B67">
            <v>64</v>
          </cell>
        </row>
        <row r="68">
          <cell r="A68">
            <v>65</v>
          </cell>
          <cell r="B68">
            <v>65</v>
          </cell>
        </row>
        <row r="69">
          <cell r="A69">
            <v>66</v>
          </cell>
          <cell r="B69">
            <v>66</v>
          </cell>
        </row>
        <row r="70">
          <cell r="A70">
            <v>67</v>
          </cell>
        </row>
        <row r="71">
          <cell r="A71">
            <v>68</v>
          </cell>
        </row>
        <row r="72">
          <cell r="A72">
            <v>69</v>
          </cell>
        </row>
        <row r="73">
          <cell r="A73">
            <v>70</v>
          </cell>
        </row>
        <row r="74">
          <cell r="A74">
            <v>71</v>
          </cell>
        </row>
        <row r="75">
          <cell r="A75">
            <v>72</v>
          </cell>
        </row>
        <row r="76">
          <cell r="A76">
            <v>73</v>
          </cell>
        </row>
        <row r="77">
          <cell r="A77">
            <v>74</v>
          </cell>
        </row>
        <row r="78">
          <cell r="A78">
            <v>75</v>
          </cell>
        </row>
        <row r="79">
          <cell r="A79">
            <v>76</v>
          </cell>
        </row>
        <row r="80">
          <cell r="A80">
            <v>77</v>
          </cell>
        </row>
        <row r="81">
          <cell r="A81">
            <v>78</v>
          </cell>
        </row>
        <row r="82">
          <cell r="A82">
            <v>79</v>
          </cell>
        </row>
        <row r="83">
          <cell r="A83">
            <v>80</v>
          </cell>
        </row>
        <row r="84">
          <cell r="A84">
            <v>81</v>
          </cell>
        </row>
        <row r="85">
          <cell r="A85">
            <v>82</v>
          </cell>
        </row>
        <row r="86">
          <cell r="A86">
            <v>83</v>
          </cell>
        </row>
        <row r="87">
          <cell r="A87">
            <v>84</v>
          </cell>
        </row>
        <row r="88">
          <cell r="A88">
            <v>85</v>
          </cell>
        </row>
        <row r="89">
          <cell r="A89">
            <v>86</v>
          </cell>
        </row>
        <row r="90">
          <cell r="A90">
            <v>87</v>
          </cell>
        </row>
        <row r="91">
          <cell r="A91">
            <v>88</v>
          </cell>
        </row>
        <row r="92">
          <cell r="A92">
            <v>89</v>
          </cell>
        </row>
        <row r="93">
          <cell r="A93">
            <v>90</v>
          </cell>
        </row>
        <row r="94">
          <cell r="A94">
            <v>91</v>
          </cell>
        </row>
        <row r="95">
          <cell r="A95">
            <v>92</v>
          </cell>
        </row>
        <row r="96">
          <cell r="A96">
            <v>93</v>
          </cell>
        </row>
        <row r="97">
          <cell r="A97">
            <v>94</v>
          </cell>
        </row>
        <row r="98">
          <cell r="A98">
            <v>95</v>
          </cell>
        </row>
        <row r="99">
          <cell r="A99">
            <v>96</v>
          </cell>
        </row>
        <row r="100">
          <cell r="A100">
            <v>97</v>
          </cell>
        </row>
        <row r="101">
          <cell r="A101">
            <v>98</v>
          </cell>
        </row>
        <row r="102">
          <cell r="A102">
            <v>99</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QT207"/>
  <sheetViews>
    <sheetView rightToLeft="1" tabSelected="1" topLeftCell="IP1" zoomScaleNormal="100" workbookViewId="0">
      <selection activeCell="HL10" sqref="HL10"/>
    </sheetView>
  </sheetViews>
  <sheetFormatPr defaultColWidth="8.7109375" defaultRowHeight="15" x14ac:dyDescent="0.25"/>
  <cols>
    <col min="1" max="1" width="4.42578125" style="1" hidden="1" customWidth="1"/>
    <col min="2" max="2" width="8.140625" style="1" hidden="1" customWidth="1"/>
    <col min="3" max="3" width="7" style="1" hidden="1" customWidth="1"/>
    <col min="4" max="4" width="33.7109375" style="1" hidden="1" customWidth="1"/>
    <col min="5" max="52" width="0" style="1" hidden="1" customWidth="1"/>
    <col min="53" max="53" width="9" style="1" hidden="1" customWidth="1"/>
    <col min="54" max="54" width="9.140625" style="1" hidden="1" customWidth="1"/>
    <col min="55" max="55" width="8.7109375" style="1" hidden="1" customWidth="1"/>
    <col min="56" max="56" width="0" style="1" hidden="1" customWidth="1"/>
    <col min="57" max="58" width="12.5703125" style="1" hidden="1" customWidth="1"/>
    <col min="59" max="68" width="0" style="1" hidden="1" customWidth="1"/>
    <col min="69" max="69" width="7.85546875" style="1" hidden="1" customWidth="1"/>
    <col min="70" max="126" width="0" style="1" hidden="1" customWidth="1"/>
    <col min="127" max="127" width="7.85546875" style="1" hidden="1" customWidth="1"/>
    <col min="128" max="218" width="0" style="1" hidden="1" customWidth="1"/>
    <col min="219" max="219" width="9.7109375" style="1" hidden="1" customWidth="1"/>
    <col min="220" max="220" width="8.7109375" style="146"/>
    <col min="221" max="222" width="9.5703125" style="1" bestFit="1" customWidth="1"/>
    <col min="223" max="223" width="11.42578125" style="1" customWidth="1"/>
    <col min="224" max="224" width="8.7109375" style="146"/>
    <col min="225" max="227" width="8.7109375" style="1"/>
    <col min="228" max="228" width="8.7109375" style="146"/>
    <col min="229" max="231" width="8.7109375" style="1"/>
    <col min="232" max="232" width="8.7109375" style="146"/>
    <col min="233" max="235" width="8.7109375" style="1"/>
    <col min="236" max="236" width="8.7109375" style="146"/>
    <col min="237" max="239" width="8.7109375" style="1"/>
    <col min="240" max="240" width="8.7109375" style="146"/>
    <col min="241" max="243" width="8.7109375" style="1"/>
    <col min="244" max="244" width="8.7109375" style="146"/>
    <col min="245" max="247" width="8.7109375" style="1"/>
    <col min="248" max="248" width="8.7109375" style="146"/>
    <col min="249" max="252" width="8.7109375" style="1"/>
    <col min="253" max="256" width="0" style="1" hidden="1" customWidth="1"/>
    <col min="257" max="257" width="9.140625" style="1" hidden="1" customWidth="1"/>
    <col min="258" max="258" width="13.85546875" style="1" hidden="1" customWidth="1"/>
    <col min="259" max="260" width="9.28515625" style="1" hidden="1" customWidth="1"/>
    <col min="261" max="261" width="0" style="1" hidden="1" customWidth="1"/>
    <col min="262" max="262" width="7.28515625" style="1" hidden="1" customWidth="1"/>
    <col min="263" max="266" width="7.85546875" style="1" hidden="1" customWidth="1"/>
    <col min="267" max="268" width="0" style="1" hidden="1" customWidth="1"/>
    <col min="269" max="269" width="9" style="1" hidden="1" customWidth="1"/>
    <col min="270" max="271" width="9.28515625" style="1" hidden="1" customWidth="1"/>
    <col min="272" max="272" width="0" style="1" hidden="1" customWidth="1"/>
    <col min="273" max="273" width="7.28515625" style="1" hidden="1" customWidth="1"/>
    <col min="274" max="277" width="7.85546875" style="1" hidden="1" customWidth="1"/>
    <col min="278" max="279" width="0" style="1" hidden="1" customWidth="1"/>
    <col min="280" max="280" width="9" style="1" hidden="1" customWidth="1"/>
    <col min="281" max="282" width="9.28515625" style="1" hidden="1" customWidth="1"/>
    <col min="283" max="283" width="0" style="1" hidden="1" customWidth="1"/>
    <col min="284" max="284" width="7.28515625" style="1" hidden="1" customWidth="1"/>
    <col min="285" max="288" width="7.85546875" style="1" hidden="1" customWidth="1"/>
    <col min="289" max="298" width="0" style="1" hidden="1" customWidth="1"/>
    <col min="299" max="299" width="25.7109375" style="1" hidden="1" customWidth="1"/>
    <col min="300" max="301" width="0" style="1" hidden="1" customWidth="1"/>
    <col min="302" max="307" width="11.5703125" style="1" hidden="1" customWidth="1"/>
    <col min="308" max="309" width="9.42578125" style="1" hidden="1" customWidth="1"/>
    <col min="310" max="342" width="0" style="1" hidden="1" customWidth="1"/>
    <col min="343" max="343" width="8.7109375" style="1"/>
    <col min="344" max="345" width="4" style="1" customWidth="1"/>
    <col min="346" max="346" width="8.7109375" style="1" customWidth="1"/>
    <col min="347" max="347" width="9.5703125" style="1" customWidth="1"/>
    <col min="348" max="348" width="31.5703125" style="1" customWidth="1"/>
    <col min="349" max="356" width="7.5703125" style="1" customWidth="1"/>
    <col min="357" max="361" width="3.140625" style="1" customWidth="1"/>
    <col min="362" max="379" width="8.7109375" style="1"/>
    <col min="380" max="380" width="0" style="1" hidden="1" customWidth="1"/>
    <col min="381" max="388" width="8.7109375" style="1"/>
    <col min="389" max="389" width="0" style="1" hidden="1" customWidth="1"/>
    <col min="390" max="390" width="11.140625" style="1" hidden="1" customWidth="1"/>
    <col min="391" max="391" width="19" style="1" hidden="1" customWidth="1"/>
    <col min="392" max="399" width="0" style="1" hidden="1" customWidth="1"/>
    <col min="400" max="400" width="9.5703125" style="1" hidden="1" customWidth="1"/>
    <col min="401" max="401" width="0" style="1" hidden="1" customWidth="1"/>
    <col min="402" max="404" width="3.140625" style="1" hidden="1" customWidth="1"/>
    <col min="405" max="430" width="0" style="1" hidden="1" customWidth="1"/>
    <col min="431" max="431" width="9.140625" style="1" hidden="1" customWidth="1"/>
    <col min="432" max="432" width="9" style="1" hidden="1" customWidth="1"/>
    <col min="433" max="434" width="9.28515625" style="1" hidden="1" customWidth="1"/>
    <col min="435" max="435" width="0" style="1" hidden="1" customWidth="1"/>
    <col min="436" max="436" width="7.28515625" style="1" hidden="1" customWidth="1"/>
    <col min="437" max="440" width="7.85546875" style="1" hidden="1" customWidth="1"/>
    <col min="441" max="442" width="0" style="1" hidden="1" customWidth="1"/>
    <col min="443" max="443" width="9" style="1" hidden="1" customWidth="1"/>
    <col min="444" max="445" width="9.28515625" style="1" hidden="1" customWidth="1"/>
    <col min="446" max="446" width="0" style="1" hidden="1" customWidth="1"/>
    <col min="447" max="447" width="7.28515625" style="1" hidden="1" customWidth="1"/>
    <col min="448" max="451" width="7.85546875" style="1" hidden="1" customWidth="1"/>
    <col min="452" max="453" width="0" style="1" hidden="1" customWidth="1"/>
    <col min="454" max="454" width="9" style="1" hidden="1" customWidth="1"/>
    <col min="455" max="456" width="9.28515625" style="1" hidden="1" customWidth="1"/>
    <col min="457" max="457" width="0" style="1" hidden="1" customWidth="1"/>
    <col min="458" max="458" width="7.28515625" style="1" hidden="1" customWidth="1"/>
    <col min="459" max="462" width="7.85546875" style="1" hidden="1" customWidth="1"/>
    <col min="463" max="471" width="0" style="1" hidden="1" customWidth="1"/>
    <col min="472" max="16384" width="8.7109375" style="1"/>
  </cols>
  <sheetData>
    <row r="1" spans="1:462" ht="43.9" customHeight="1" thickBot="1" x14ac:dyDescent="0.3">
      <c r="G1" s="326" t="s">
        <v>111</v>
      </c>
      <c r="H1" s="325"/>
      <c r="I1" s="325"/>
      <c r="J1" s="325"/>
      <c r="K1" s="324"/>
      <c r="L1" s="326" t="s">
        <v>111</v>
      </c>
      <c r="M1" s="325"/>
      <c r="N1" s="325"/>
      <c r="O1" s="325"/>
      <c r="P1" s="324"/>
      <c r="Q1" s="326" t="s">
        <v>111</v>
      </c>
      <c r="R1" s="325"/>
      <c r="S1" s="325"/>
      <c r="T1" s="325"/>
      <c r="U1" s="324"/>
      <c r="V1" s="326" t="s">
        <v>111</v>
      </c>
      <c r="W1" s="325"/>
      <c r="X1" s="325"/>
      <c r="Y1" s="325"/>
      <c r="Z1" s="324"/>
      <c r="AA1" s="326" t="s">
        <v>111</v>
      </c>
      <c r="AB1" s="325"/>
      <c r="AC1" s="325"/>
      <c r="AD1" s="325"/>
      <c r="AE1" s="324"/>
      <c r="AF1" s="326" t="s">
        <v>111</v>
      </c>
      <c r="AG1" s="325"/>
      <c r="AH1" s="325"/>
      <c r="AI1" s="325"/>
      <c r="AJ1" s="324"/>
      <c r="AK1" s="329" t="s">
        <v>111</v>
      </c>
      <c r="AL1" s="328"/>
      <c r="AM1" s="328"/>
      <c r="AN1" s="327"/>
      <c r="AO1" s="329" t="s">
        <v>111</v>
      </c>
      <c r="AP1" s="328"/>
      <c r="AQ1" s="328"/>
      <c r="AR1" s="327"/>
      <c r="AU1" s="329" t="s">
        <v>111</v>
      </c>
      <c r="AV1" s="328"/>
      <c r="AW1" s="328"/>
      <c r="AX1" s="327"/>
      <c r="BN1" s="326" t="s">
        <v>110</v>
      </c>
      <c r="BO1" s="325"/>
      <c r="BP1" s="325"/>
      <c r="BQ1" s="325"/>
      <c r="BR1" s="324"/>
      <c r="BS1" s="326" t="s">
        <v>110</v>
      </c>
      <c r="BT1" s="325"/>
      <c r="BU1" s="325"/>
      <c r="BV1" s="325"/>
      <c r="BW1" s="324"/>
      <c r="BX1" s="326" t="s">
        <v>110</v>
      </c>
      <c r="BY1" s="325"/>
      <c r="BZ1" s="325"/>
      <c r="CA1" s="325"/>
      <c r="CB1" s="324"/>
      <c r="CC1" s="326" t="s">
        <v>110</v>
      </c>
      <c r="CD1" s="325"/>
      <c r="CE1" s="325"/>
      <c r="CF1" s="325"/>
      <c r="CG1" s="324"/>
      <c r="CH1" s="326" t="s">
        <v>110</v>
      </c>
      <c r="CI1" s="325"/>
      <c r="CJ1" s="325"/>
      <c r="CK1" s="325"/>
      <c r="CL1" s="324"/>
      <c r="CM1" s="326" t="s">
        <v>110</v>
      </c>
      <c r="CN1" s="325"/>
      <c r="CO1" s="325"/>
      <c r="CP1" s="325"/>
      <c r="CQ1" s="324"/>
      <c r="CR1" s="326" t="s">
        <v>110</v>
      </c>
      <c r="CS1" s="325"/>
      <c r="CT1" s="325"/>
      <c r="CU1" s="324"/>
      <c r="CV1" s="326" t="s">
        <v>110</v>
      </c>
      <c r="CW1" s="325"/>
      <c r="CX1" s="325"/>
      <c r="CY1" s="324"/>
      <c r="DT1" s="326" t="s">
        <v>109</v>
      </c>
      <c r="DU1" s="325"/>
      <c r="DV1" s="325"/>
      <c r="DW1" s="325"/>
      <c r="DX1" s="324"/>
      <c r="DY1" s="326" t="s">
        <v>109</v>
      </c>
      <c r="DZ1" s="325"/>
      <c r="EA1" s="325"/>
      <c r="EB1" s="325"/>
      <c r="EC1" s="324"/>
      <c r="ED1" s="326" t="s">
        <v>109</v>
      </c>
      <c r="EE1" s="325"/>
      <c r="EF1" s="325"/>
      <c r="EG1" s="325"/>
      <c r="EH1" s="324"/>
      <c r="EI1" s="326" t="s">
        <v>109</v>
      </c>
      <c r="EJ1" s="325"/>
      <c r="EK1" s="325"/>
      <c r="EL1" s="325"/>
      <c r="EM1" s="324"/>
      <c r="EN1" s="326" t="s">
        <v>109</v>
      </c>
      <c r="EO1" s="325"/>
      <c r="EP1" s="325"/>
      <c r="EQ1" s="325"/>
      <c r="ER1" s="324"/>
      <c r="ES1" s="326" t="s">
        <v>109</v>
      </c>
      <c r="ET1" s="325"/>
      <c r="EU1" s="325"/>
      <c r="EV1" s="325"/>
      <c r="EW1" s="324"/>
      <c r="EX1" s="326" t="s">
        <v>109</v>
      </c>
      <c r="EY1" s="325"/>
      <c r="EZ1" s="325"/>
      <c r="FA1" s="324"/>
      <c r="FB1" s="326" t="s">
        <v>109</v>
      </c>
      <c r="FC1" s="325"/>
      <c r="FD1" s="325"/>
      <c r="FE1" s="324"/>
      <c r="HL1" s="323" t="s">
        <v>157</v>
      </c>
      <c r="HM1" s="323"/>
      <c r="HN1" s="323"/>
      <c r="HO1" s="323"/>
      <c r="HP1" s="323"/>
      <c r="HQ1" s="323"/>
      <c r="HR1" s="323"/>
      <c r="HS1" s="323"/>
      <c r="HT1" s="323"/>
      <c r="HU1" s="323"/>
      <c r="HV1" s="323"/>
      <c r="HW1" s="323"/>
      <c r="HX1" s="323"/>
      <c r="HY1" s="323"/>
      <c r="HZ1" s="323"/>
      <c r="IA1" s="323"/>
      <c r="IB1" s="323"/>
      <c r="IC1" s="323"/>
      <c r="ID1" s="323"/>
      <c r="IE1" s="323"/>
      <c r="IF1" s="323"/>
      <c r="IG1" s="323"/>
      <c r="IH1" s="323"/>
      <c r="II1" s="323"/>
      <c r="IJ1" s="323"/>
      <c r="IK1" s="323"/>
      <c r="IL1" s="323"/>
      <c r="IM1" s="323"/>
      <c r="KJ1" s="322" t="s">
        <v>156</v>
      </c>
      <c r="KK1" s="322"/>
      <c r="KL1" s="322"/>
      <c r="KM1" s="322"/>
      <c r="KN1" s="322"/>
      <c r="KO1" s="322"/>
      <c r="KP1" s="322"/>
      <c r="KQ1" s="322"/>
      <c r="KR1" s="322"/>
      <c r="KS1" s="322"/>
      <c r="KT1" s="322"/>
      <c r="KU1" s="322"/>
      <c r="KV1" s="322"/>
      <c r="MH1" s="321" t="s">
        <v>155</v>
      </c>
      <c r="MI1" s="321"/>
      <c r="MJ1" s="321"/>
      <c r="MK1" s="321"/>
      <c r="ML1" s="321"/>
      <c r="MM1" s="321"/>
      <c r="MN1" s="321"/>
      <c r="MO1" s="321"/>
      <c r="MP1" s="321"/>
      <c r="MQ1" s="321"/>
      <c r="MR1" s="321"/>
      <c r="NY1" s="320"/>
      <c r="NZ1" s="320"/>
      <c r="OA1" s="317"/>
      <c r="OB1" s="318" t="s">
        <v>154</v>
      </c>
      <c r="OC1" s="318"/>
      <c r="OD1" s="318"/>
      <c r="OE1" s="318"/>
      <c r="OF1" s="318"/>
      <c r="OG1" s="319">
        <v>0.9</v>
      </c>
      <c r="OH1" s="319"/>
      <c r="OI1" s="318"/>
      <c r="OJ1" s="317"/>
      <c r="OK1" s="317"/>
    </row>
    <row r="2" spans="1:462" ht="36.75" customHeight="1" thickBot="1" x14ac:dyDescent="0.3">
      <c r="A2" s="316" t="s">
        <v>135</v>
      </c>
      <c r="B2" s="315" t="s">
        <v>139</v>
      </c>
      <c r="C2" s="314" t="s">
        <v>107</v>
      </c>
      <c r="D2" s="315" t="s">
        <v>153</v>
      </c>
      <c r="E2" s="314" t="s">
        <v>137</v>
      </c>
      <c r="F2" s="313" t="s">
        <v>136</v>
      </c>
      <c r="G2" s="309" t="s">
        <v>149</v>
      </c>
      <c r="H2" s="308"/>
      <c r="I2" s="308"/>
      <c r="J2" s="308"/>
      <c r="K2" s="307"/>
      <c r="L2" s="309" t="s">
        <v>148</v>
      </c>
      <c r="M2" s="308"/>
      <c r="N2" s="308"/>
      <c r="O2" s="308"/>
      <c r="P2" s="307"/>
      <c r="Q2" s="309" t="s">
        <v>103</v>
      </c>
      <c r="R2" s="308"/>
      <c r="S2" s="308"/>
      <c r="T2" s="308"/>
      <c r="U2" s="307"/>
      <c r="V2" s="309" t="s">
        <v>102</v>
      </c>
      <c r="W2" s="308"/>
      <c r="X2" s="308"/>
      <c r="Y2" s="308"/>
      <c r="Z2" s="307"/>
      <c r="AA2" s="309" t="s">
        <v>147</v>
      </c>
      <c r="AB2" s="308"/>
      <c r="AC2" s="308"/>
      <c r="AD2" s="308"/>
      <c r="AE2" s="307"/>
      <c r="AF2" s="309" t="s">
        <v>146</v>
      </c>
      <c r="AG2" s="308"/>
      <c r="AH2" s="308"/>
      <c r="AI2" s="308"/>
      <c r="AJ2" s="307"/>
      <c r="AK2" s="312" t="s">
        <v>145</v>
      </c>
      <c r="AL2" s="311"/>
      <c r="AM2" s="311"/>
      <c r="AN2" s="310"/>
      <c r="AO2" s="312" t="s">
        <v>152</v>
      </c>
      <c r="AP2" s="311"/>
      <c r="AQ2" s="311"/>
      <c r="AR2" s="310"/>
      <c r="AU2" s="312" t="s">
        <v>151</v>
      </c>
      <c r="AV2" s="311"/>
      <c r="AW2" s="311"/>
      <c r="AX2" s="310"/>
      <c r="BN2" s="309" t="s">
        <v>149</v>
      </c>
      <c r="BO2" s="308"/>
      <c r="BP2" s="308"/>
      <c r="BQ2" s="308"/>
      <c r="BR2" s="307"/>
      <c r="BS2" s="309" t="s">
        <v>148</v>
      </c>
      <c r="BT2" s="308"/>
      <c r="BU2" s="308"/>
      <c r="BV2" s="308"/>
      <c r="BW2" s="307"/>
      <c r="BX2" s="309" t="s">
        <v>103</v>
      </c>
      <c r="BY2" s="308"/>
      <c r="BZ2" s="308"/>
      <c r="CA2" s="308"/>
      <c r="CB2" s="307"/>
      <c r="CC2" s="309" t="s">
        <v>102</v>
      </c>
      <c r="CD2" s="308"/>
      <c r="CE2" s="308"/>
      <c r="CF2" s="308"/>
      <c r="CG2" s="307"/>
      <c r="CH2" s="309" t="s">
        <v>147</v>
      </c>
      <c r="CI2" s="308"/>
      <c r="CJ2" s="308"/>
      <c r="CK2" s="308"/>
      <c r="CL2" s="307"/>
      <c r="CM2" s="309" t="s">
        <v>146</v>
      </c>
      <c r="CN2" s="308"/>
      <c r="CO2" s="308"/>
      <c r="CP2" s="308"/>
      <c r="CQ2" s="307"/>
      <c r="CR2" s="309" t="s">
        <v>145</v>
      </c>
      <c r="CS2" s="308"/>
      <c r="CT2" s="308"/>
      <c r="CU2" s="307"/>
      <c r="CV2" s="309" t="s">
        <v>144</v>
      </c>
      <c r="CW2" s="308"/>
      <c r="CX2" s="308"/>
      <c r="CY2" s="307"/>
      <c r="DT2" s="309" t="s">
        <v>149</v>
      </c>
      <c r="DU2" s="308"/>
      <c r="DV2" s="308"/>
      <c r="DW2" s="308"/>
      <c r="DX2" s="307"/>
      <c r="DY2" s="309" t="s">
        <v>148</v>
      </c>
      <c r="DZ2" s="308"/>
      <c r="EA2" s="308"/>
      <c r="EB2" s="308"/>
      <c r="EC2" s="307"/>
      <c r="ED2" s="309" t="s">
        <v>103</v>
      </c>
      <c r="EE2" s="308"/>
      <c r="EF2" s="308"/>
      <c r="EG2" s="308"/>
      <c r="EH2" s="307"/>
      <c r="EI2" s="309" t="s">
        <v>102</v>
      </c>
      <c r="EJ2" s="308"/>
      <c r="EK2" s="308"/>
      <c r="EL2" s="308"/>
      <c r="EM2" s="307"/>
      <c r="EN2" s="309" t="s">
        <v>147</v>
      </c>
      <c r="EO2" s="308"/>
      <c r="EP2" s="308"/>
      <c r="EQ2" s="308"/>
      <c r="ER2" s="307"/>
      <c r="ES2" s="309" t="s">
        <v>146</v>
      </c>
      <c r="ET2" s="308"/>
      <c r="EU2" s="308"/>
      <c r="EV2" s="308"/>
      <c r="EW2" s="307"/>
      <c r="EX2" s="309" t="s">
        <v>145</v>
      </c>
      <c r="EY2" s="308"/>
      <c r="EZ2" s="308"/>
      <c r="FA2" s="307"/>
      <c r="FB2" s="309" t="s">
        <v>144</v>
      </c>
      <c r="FC2" s="308"/>
      <c r="FD2" s="308"/>
      <c r="FE2" s="307"/>
      <c r="HD2" s="306" t="s">
        <v>150</v>
      </c>
      <c r="HE2" s="305"/>
      <c r="HF2" s="304"/>
      <c r="HH2" s="306" t="s">
        <v>150</v>
      </c>
      <c r="HI2" s="305"/>
      <c r="HJ2" s="304"/>
      <c r="HL2" s="303" t="s">
        <v>149</v>
      </c>
      <c r="HM2" s="302"/>
      <c r="HN2" s="302"/>
      <c r="HO2" s="301"/>
      <c r="HP2" s="303" t="s">
        <v>148</v>
      </c>
      <c r="HQ2" s="302"/>
      <c r="HR2" s="302"/>
      <c r="HS2" s="301"/>
      <c r="HT2" s="303" t="s">
        <v>103</v>
      </c>
      <c r="HU2" s="302"/>
      <c r="HV2" s="302"/>
      <c r="HW2" s="301"/>
      <c r="HX2" s="303" t="s">
        <v>102</v>
      </c>
      <c r="HY2" s="302"/>
      <c r="HZ2" s="302"/>
      <c r="IA2" s="301"/>
      <c r="IB2" s="303" t="s">
        <v>147</v>
      </c>
      <c r="IC2" s="302"/>
      <c r="ID2" s="302"/>
      <c r="IE2" s="301"/>
      <c r="IF2" s="303" t="s">
        <v>146</v>
      </c>
      <c r="IG2" s="302"/>
      <c r="IH2" s="302"/>
      <c r="II2" s="301"/>
      <c r="IJ2" s="303" t="s">
        <v>145</v>
      </c>
      <c r="IK2" s="302"/>
      <c r="IL2" s="302"/>
      <c r="IM2" s="301"/>
      <c r="IN2" s="303" t="s">
        <v>144</v>
      </c>
      <c r="IO2" s="302"/>
      <c r="IP2" s="302"/>
      <c r="IQ2" s="301"/>
      <c r="IS2" s="300" t="s">
        <v>143</v>
      </c>
      <c r="IT2" s="299"/>
      <c r="IU2" s="298"/>
      <c r="IW2" s="285" t="s">
        <v>142</v>
      </c>
      <c r="IX2" s="285"/>
      <c r="IY2" s="285"/>
      <c r="IZ2" s="285"/>
      <c r="JA2" s="285"/>
      <c r="JB2" s="285"/>
      <c r="JC2" s="285"/>
      <c r="JD2" s="285"/>
      <c r="JE2" s="285"/>
      <c r="JF2" s="285"/>
      <c r="JH2" s="284" t="s">
        <v>141</v>
      </c>
      <c r="JI2" s="284"/>
      <c r="JJ2" s="284"/>
      <c r="JK2" s="284"/>
      <c r="JL2" s="284"/>
      <c r="JM2" s="284"/>
      <c r="JN2" s="284"/>
      <c r="JO2" s="284"/>
      <c r="JP2" s="284"/>
      <c r="JQ2" s="284"/>
      <c r="JS2" s="283" t="s">
        <v>140</v>
      </c>
      <c r="JT2" s="283"/>
      <c r="JU2" s="283"/>
      <c r="JV2" s="283"/>
      <c r="JW2" s="283"/>
      <c r="JX2" s="283"/>
      <c r="JY2" s="283"/>
      <c r="JZ2" s="283"/>
      <c r="KA2" s="283"/>
      <c r="KB2" s="283"/>
      <c r="KJ2" s="357" t="s">
        <v>135</v>
      </c>
      <c r="KK2" s="355" t="s">
        <v>139</v>
      </c>
      <c r="KL2" s="353" t="s">
        <v>138</v>
      </c>
      <c r="KM2" s="353" t="s">
        <v>134</v>
      </c>
      <c r="KN2" s="353" t="s">
        <v>137</v>
      </c>
      <c r="KO2" s="351" t="s">
        <v>136</v>
      </c>
      <c r="KP2" s="297" t="s">
        <v>105</v>
      </c>
      <c r="KQ2" s="297" t="s">
        <v>104</v>
      </c>
      <c r="KR2" s="297" t="s">
        <v>103</v>
      </c>
      <c r="KS2" s="297" t="s">
        <v>102</v>
      </c>
      <c r="KT2" s="297" t="s">
        <v>101</v>
      </c>
      <c r="KU2" s="297" t="s">
        <v>100</v>
      </c>
      <c r="KV2" s="296" t="s">
        <v>99</v>
      </c>
      <c r="KW2" s="296" t="s">
        <v>98</v>
      </c>
      <c r="MH2" s="295" t="s">
        <v>107</v>
      </c>
      <c r="MI2" s="292" t="s">
        <v>108</v>
      </c>
      <c r="MJ2" s="294" t="s">
        <v>134</v>
      </c>
      <c r="MK2" s="293" t="s">
        <v>105</v>
      </c>
      <c r="ML2" s="292" t="s">
        <v>104</v>
      </c>
      <c r="MM2" s="292" t="s">
        <v>103</v>
      </c>
      <c r="MN2" s="292" t="s">
        <v>102</v>
      </c>
      <c r="MO2" s="292" t="s">
        <v>101</v>
      </c>
      <c r="MP2" s="292" t="s">
        <v>100</v>
      </c>
      <c r="MQ2" s="292" t="s">
        <v>99</v>
      </c>
      <c r="MR2" s="291" t="s">
        <v>98</v>
      </c>
      <c r="NY2" s="289" t="s">
        <v>135</v>
      </c>
      <c r="NZ2" s="290"/>
      <c r="OA2" s="288" t="s">
        <v>134</v>
      </c>
      <c r="OB2" s="289" t="s">
        <v>8</v>
      </c>
      <c r="OC2" s="288" t="s">
        <v>7</v>
      </c>
      <c r="OD2" s="288" t="s">
        <v>103</v>
      </c>
      <c r="OE2" s="288" t="s">
        <v>102</v>
      </c>
      <c r="OF2" s="288" t="s">
        <v>133</v>
      </c>
      <c r="OG2" s="288" t="s">
        <v>132</v>
      </c>
      <c r="OH2" s="288" t="s">
        <v>2</v>
      </c>
      <c r="OI2" s="287" t="s">
        <v>131</v>
      </c>
      <c r="OJ2" s="286" t="s">
        <v>130</v>
      </c>
      <c r="OK2" s="286" t="s">
        <v>129</v>
      </c>
      <c r="PO2" s="285" t="s">
        <v>128</v>
      </c>
      <c r="PP2" s="285"/>
      <c r="PQ2" s="285"/>
      <c r="PR2" s="285"/>
      <c r="PS2" s="285"/>
      <c r="PT2" s="285"/>
      <c r="PU2" s="285"/>
      <c r="PV2" s="285"/>
      <c r="PW2" s="285"/>
      <c r="PX2" s="285"/>
      <c r="PZ2" s="284" t="s">
        <v>127</v>
      </c>
      <c r="QA2" s="284"/>
      <c r="QB2" s="284"/>
      <c r="QC2" s="284"/>
      <c r="QD2" s="284"/>
      <c r="QE2" s="284"/>
      <c r="QF2" s="284"/>
      <c r="QG2" s="284"/>
      <c r="QH2" s="284"/>
      <c r="QI2" s="284"/>
      <c r="QK2" s="283" t="s">
        <v>126</v>
      </c>
      <c r="QL2" s="283"/>
      <c r="QM2" s="283"/>
      <c r="QN2" s="283"/>
      <c r="QO2" s="283"/>
      <c r="QP2" s="283"/>
      <c r="QQ2" s="283"/>
      <c r="QR2" s="283"/>
      <c r="QS2" s="283"/>
      <c r="QT2" s="283"/>
    </row>
    <row r="3" spans="1:462" ht="75.75" thickBot="1" x14ac:dyDescent="0.3">
      <c r="A3" s="282"/>
      <c r="B3" s="281"/>
      <c r="C3" s="280"/>
      <c r="D3" s="280"/>
      <c r="E3" s="280"/>
      <c r="F3" s="279"/>
      <c r="G3" s="278" t="s">
        <v>122</v>
      </c>
      <c r="H3" s="276" t="s">
        <v>125</v>
      </c>
      <c r="I3" s="277" t="s">
        <v>123</v>
      </c>
      <c r="J3" s="276" t="s">
        <v>120</v>
      </c>
      <c r="K3" s="275" t="s">
        <v>119</v>
      </c>
      <c r="L3" s="278" t="s">
        <v>122</v>
      </c>
      <c r="M3" s="276" t="s">
        <v>125</v>
      </c>
      <c r="N3" s="277" t="s">
        <v>123</v>
      </c>
      <c r="O3" s="276" t="s">
        <v>120</v>
      </c>
      <c r="P3" s="275" t="s">
        <v>119</v>
      </c>
      <c r="Q3" s="278" t="s">
        <v>122</v>
      </c>
      <c r="R3" s="276" t="s">
        <v>124</v>
      </c>
      <c r="S3" s="277" t="s">
        <v>123</v>
      </c>
      <c r="T3" s="276" t="s">
        <v>120</v>
      </c>
      <c r="U3" s="275" t="s">
        <v>119</v>
      </c>
      <c r="V3" s="278" t="s">
        <v>122</v>
      </c>
      <c r="W3" s="277" t="s">
        <v>121</v>
      </c>
      <c r="X3" s="277" t="s">
        <v>123</v>
      </c>
      <c r="Y3" s="276" t="s">
        <v>120</v>
      </c>
      <c r="Z3" s="275" t="s">
        <v>119</v>
      </c>
      <c r="AA3" s="278" t="s">
        <v>122</v>
      </c>
      <c r="AB3" s="277" t="s">
        <v>121</v>
      </c>
      <c r="AC3" s="277" t="s">
        <v>123</v>
      </c>
      <c r="AD3" s="276" t="s">
        <v>120</v>
      </c>
      <c r="AE3" s="275" t="s">
        <v>119</v>
      </c>
      <c r="AF3" s="278" t="s">
        <v>122</v>
      </c>
      <c r="AG3" s="277" t="s">
        <v>121</v>
      </c>
      <c r="AH3" s="277" t="s">
        <v>123</v>
      </c>
      <c r="AI3" s="276" t="s">
        <v>120</v>
      </c>
      <c r="AJ3" s="275" t="s">
        <v>119</v>
      </c>
      <c r="AK3" s="278" t="s">
        <v>122</v>
      </c>
      <c r="AL3" s="277" t="s">
        <v>121</v>
      </c>
      <c r="AM3" s="276" t="s">
        <v>120</v>
      </c>
      <c r="AN3" s="275" t="s">
        <v>119</v>
      </c>
      <c r="AO3" s="278" t="s">
        <v>122</v>
      </c>
      <c r="AP3" s="277" t="s">
        <v>121</v>
      </c>
      <c r="AQ3" s="276" t="s">
        <v>120</v>
      </c>
      <c r="AR3" s="275" t="s">
        <v>119</v>
      </c>
      <c r="AU3" s="278" t="s">
        <v>122</v>
      </c>
      <c r="AV3" s="277" t="s">
        <v>121</v>
      </c>
      <c r="AW3" s="276" t="s">
        <v>120</v>
      </c>
      <c r="AX3" s="275" t="s">
        <v>119</v>
      </c>
      <c r="BN3" s="278" t="s">
        <v>122</v>
      </c>
      <c r="BO3" s="277" t="s">
        <v>121</v>
      </c>
      <c r="BP3" s="277" t="s">
        <v>123</v>
      </c>
      <c r="BQ3" s="276" t="s">
        <v>120</v>
      </c>
      <c r="BR3" s="275" t="s">
        <v>119</v>
      </c>
      <c r="BS3" s="278" t="s">
        <v>122</v>
      </c>
      <c r="BT3" s="277" t="s">
        <v>121</v>
      </c>
      <c r="BU3" s="277" t="s">
        <v>123</v>
      </c>
      <c r="BV3" s="276" t="s">
        <v>120</v>
      </c>
      <c r="BW3" s="275" t="s">
        <v>119</v>
      </c>
      <c r="BX3" s="278" t="s">
        <v>122</v>
      </c>
      <c r="BY3" s="277" t="s">
        <v>121</v>
      </c>
      <c r="BZ3" s="277" t="s">
        <v>123</v>
      </c>
      <c r="CA3" s="276" t="s">
        <v>120</v>
      </c>
      <c r="CB3" s="275" t="s">
        <v>119</v>
      </c>
      <c r="CC3" s="278" t="s">
        <v>122</v>
      </c>
      <c r="CD3" s="277" t="s">
        <v>121</v>
      </c>
      <c r="CE3" s="277" t="s">
        <v>123</v>
      </c>
      <c r="CF3" s="276" t="s">
        <v>120</v>
      </c>
      <c r="CG3" s="275" t="s">
        <v>119</v>
      </c>
      <c r="CH3" s="278" t="s">
        <v>122</v>
      </c>
      <c r="CI3" s="277" t="s">
        <v>121</v>
      </c>
      <c r="CJ3" s="277" t="s">
        <v>123</v>
      </c>
      <c r="CK3" s="276" t="s">
        <v>120</v>
      </c>
      <c r="CL3" s="275" t="s">
        <v>119</v>
      </c>
      <c r="CM3" s="278" t="s">
        <v>122</v>
      </c>
      <c r="CN3" s="277" t="s">
        <v>121</v>
      </c>
      <c r="CO3" s="277" t="s">
        <v>123</v>
      </c>
      <c r="CP3" s="276" t="s">
        <v>120</v>
      </c>
      <c r="CQ3" s="275" t="s">
        <v>119</v>
      </c>
      <c r="CR3" s="278" t="s">
        <v>122</v>
      </c>
      <c r="CS3" s="277" t="s">
        <v>121</v>
      </c>
      <c r="CT3" s="276" t="s">
        <v>120</v>
      </c>
      <c r="CU3" s="275" t="s">
        <v>119</v>
      </c>
      <c r="CV3" s="278" t="s">
        <v>122</v>
      </c>
      <c r="CW3" s="277" t="s">
        <v>121</v>
      </c>
      <c r="CX3" s="276" t="s">
        <v>120</v>
      </c>
      <c r="CY3" s="275" t="s">
        <v>119</v>
      </c>
      <c r="DT3" s="278" t="s">
        <v>122</v>
      </c>
      <c r="DU3" s="277" t="s">
        <v>121</v>
      </c>
      <c r="DV3" s="277" t="s">
        <v>123</v>
      </c>
      <c r="DW3" s="276" t="s">
        <v>120</v>
      </c>
      <c r="DX3" s="275" t="s">
        <v>119</v>
      </c>
      <c r="DY3" s="278" t="s">
        <v>122</v>
      </c>
      <c r="DZ3" s="277" t="s">
        <v>121</v>
      </c>
      <c r="EA3" s="277" t="s">
        <v>123</v>
      </c>
      <c r="EB3" s="276" t="s">
        <v>120</v>
      </c>
      <c r="EC3" s="275" t="s">
        <v>119</v>
      </c>
      <c r="ED3" s="278" t="s">
        <v>122</v>
      </c>
      <c r="EE3" s="277" t="s">
        <v>121</v>
      </c>
      <c r="EF3" s="277" t="s">
        <v>123</v>
      </c>
      <c r="EG3" s="276" t="s">
        <v>120</v>
      </c>
      <c r="EH3" s="275" t="s">
        <v>119</v>
      </c>
      <c r="EI3" s="278" t="s">
        <v>122</v>
      </c>
      <c r="EJ3" s="277" t="s">
        <v>121</v>
      </c>
      <c r="EK3" s="277" t="s">
        <v>123</v>
      </c>
      <c r="EL3" s="276" t="s">
        <v>120</v>
      </c>
      <c r="EM3" s="275" t="s">
        <v>119</v>
      </c>
      <c r="EN3" s="278" t="s">
        <v>122</v>
      </c>
      <c r="EO3" s="277" t="s">
        <v>121</v>
      </c>
      <c r="EP3" s="277" t="s">
        <v>123</v>
      </c>
      <c r="EQ3" s="276" t="s">
        <v>120</v>
      </c>
      <c r="ER3" s="275" t="s">
        <v>119</v>
      </c>
      <c r="ES3" s="278" t="s">
        <v>122</v>
      </c>
      <c r="ET3" s="277" t="s">
        <v>121</v>
      </c>
      <c r="EU3" s="277" t="s">
        <v>123</v>
      </c>
      <c r="EV3" s="276" t="s">
        <v>120</v>
      </c>
      <c r="EW3" s="275" t="s">
        <v>119</v>
      </c>
      <c r="EX3" s="278" t="s">
        <v>122</v>
      </c>
      <c r="EY3" s="277" t="s">
        <v>121</v>
      </c>
      <c r="EZ3" s="276" t="s">
        <v>120</v>
      </c>
      <c r="FA3" s="275" t="s">
        <v>119</v>
      </c>
      <c r="FB3" s="278" t="s">
        <v>122</v>
      </c>
      <c r="FC3" s="277" t="s">
        <v>121</v>
      </c>
      <c r="FD3" s="276" t="s">
        <v>120</v>
      </c>
      <c r="FE3" s="275" t="s">
        <v>119</v>
      </c>
      <c r="HD3" s="274" t="s">
        <v>111</v>
      </c>
      <c r="HE3" s="273" t="s">
        <v>110</v>
      </c>
      <c r="HF3" s="273" t="s">
        <v>109</v>
      </c>
      <c r="HH3" s="274" t="s">
        <v>111</v>
      </c>
      <c r="HI3" s="273" t="s">
        <v>110</v>
      </c>
      <c r="HJ3" s="273" t="s">
        <v>109</v>
      </c>
      <c r="HL3" s="330" t="s">
        <v>111</v>
      </c>
      <c r="HM3" s="270" t="s">
        <v>110</v>
      </c>
      <c r="HN3" s="270" t="s">
        <v>109</v>
      </c>
      <c r="HO3" s="272" t="s">
        <v>118</v>
      </c>
      <c r="HP3" s="330" t="s">
        <v>111</v>
      </c>
      <c r="HQ3" s="270" t="s">
        <v>110</v>
      </c>
      <c r="HR3" s="270" t="s">
        <v>109</v>
      </c>
      <c r="HS3" s="272" t="s">
        <v>117</v>
      </c>
      <c r="HT3" s="330" t="s">
        <v>111</v>
      </c>
      <c r="HU3" s="270" t="s">
        <v>110</v>
      </c>
      <c r="HV3" s="270" t="s">
        <v>109</v>
      </c>
      <c r="HW3" s="272" t="s">
        <v>116</v>
      </c>
      <c r="HX3" s="330" t="s">
        <v>111</v>
      </c>
      <c r="HY3" s="270" t="s">
        <v>110</v>
      </c>
      <c r="HZ3" s="270" t="s">
        <v>109</v>
      </c>
      <c r="IA3" s="272" t="s">
        <v>115</v>
      </c>
      <c r="IB3" s="330" t="s">
        <v>111</v>
      </c>
      <c r="IC3" s="270" t="s">
        <v>110</v>
      </c>
      <c r="ID3" s="270" t="s">
        <v>109</v>
      </c>
      <c r="IE3" s="272" t="s">
        <v>114</v>
      </c>
      <c r="IF3" s="330" t="s">
        <v>111</v>
      </c>
      <c r="IG3" s="270" t="s">
        <v>110</v>
      </c>
      <c r="IH3" s="270" t="s">
        <v>109</v>
      </c>
      <c r="II3" s="272" t="s">
        <v>113</v>
      </c>
      <c r="IJ3" s="330" t="s">
        <v>111</v>
      </c>
      <c r="IK3" s="270" t="s">
        <v>110</v>
      </c>
      <c r="IL3" s="270" t="s">
        <v>109</v>
      </c>
      <c r="IM3" s="272" t="s">
        <v>112</v>
      </c>
      <c r="IN3" s="330" t="s">
        <v>111</v>
      </c>
      <c r="IO3" s="270" t="s">
        <v>110</v>
      </c>
      <c r="IP3" s="270" t="s">
        <v>109</v>
      </c>
      <c r="IQ3" s="272" t="s">
        <v>112</v>
      </c>
      <c r="IS3" s="271" t="s">
        <v>111</v>
      </c>
      <c r="IT3" s="270" t="s">
        <v>110</v>
      </c>
      <c r="IU3" s="270" t="s">
        <v>109</v>
      </c>
      <c r="IW3" s="257" t="s">
        <v>108</v>
      </c>
      <c r="IX3" s="256" t="s">
        <v>106</v>
      </c>
      <c r="IY3" s="255" t="s">
        <v>105</v>
      </c>
      <c r="IZ3" s="253" t="s">
        <v>104</v>
      </c>
      <c r="JA3" s="254" t="s">
        <v>103</v>
      </c>
      <c r="JB3" s="254" t="s">
        <v>102</v>
      </c>
      <c r="JC3" s="253" t="s">
        <v>101</v>
      </c>
      <c r="JD3" s="253" t="s">
        <v>100</v>
      </c>
      <c r="JE3" s="253" t="s">
        <v>99</v>
      </c>
      <c r="JF3" s="252" t="s">
        <v>98</v>
      </c>
      <c r="JH3" s="257" t="s">
        <v>107</v>
      </c>
      <c r="JI3" s="256" t="s">
        <v>106</v>
      </c>
      <c r="JJ3" s="255" t="s">
        <v>105</v>
      </c>
      <c r="JK3" s="253" t="s">
        <v>104</v>
      </c>
      <c r="JL3" s="254" t="s">
        <v>103</v>
      </c>
      <c r="JM3" s="254" t="s">
        <v>102</v>
      </c>
      <c r="JN3" s="253" t="s">
        <v>101</v>
      </c>
      <c r="JO3" s="253" t="s">
        <v>100</v>
      </c>
      <c r="JP3" s="253" t="s">
        <v>99</v>
      </c>
      <c r="JQ3" s="252" t="s">
        <v>98</v>
      </c>
      <c r="JS3" s="257" t="s">
        <v>107</v>
      </c>
      <c r="JT3" s="256" t="s">
        <v>106</v>
      </c>
      <c r="JU3" s="255" t="s">
        <v>105</v>
      </c>
      <c r="JV3" s="253" t="s">
        <v>104</v>
      </c>
      <c r="JW3" s="254" t="s">
        <v>103</v>
      </c>
      <c r="JX3" s="254" t="s">
        <v>102</v>
      </c>
      <c r="JY3" s="253" t="s">
        <v>101</v>
      </c>
      <c r="JZ3" s="253" t="s">
        <v>100</v>
      </c>
      <c r="KA3" s="253" t="s">
        <v>99</v>
      </c>
      <c r="KB3" s="252" t="s">
        <v>98</v>
      </c>
      <c r="KJ3" s="358"/>
      <c r="KK3" s="356"/>
      <c r="KL3" s="354"/>
      <c r="KM3" s="354"/>
      <c r="KN3" s="354"/>
      <c r="KO3" s="352"/>
      <c r="KP3" s="269">
        <v>10</v>
      </c>
      <c r="KQ3" s="269">
        <v>10</v>
      </c>
      <c r="KR3" s="269">
        <v>10</v>
      </c>
      <c r="KS3" s="269">
        <v>8</v>
      </c>
      <c r="KT3" s="269">
        <v>26</v>
      </c>
      <c r="KU3" s="269">
        <v>26</v>
      </c>
      <c r="KV3" s="268">
        <v>4</v>
      </c>
      <c r="KW3" s="268">
        <v>4</v>
      </c>
      <c r="ME3" s="361" t="s">
        <v>158</v>
      </c>
      <c r="MH3" s="267"/>
      <c r="MI3" s="266"/>
      <c r="MJ3" s="265"/>
      <c r="MK3" s="264"/>
      <c r="ML3" s="229"/>
      <c r="MM3" s="229"/>
      <c r="MN3" s="229"/>
      <c r="MO3" s="229"/>
      <c r="MP3" s="229"/>
      <c r="MQ3" s="229"/>
      <c r="MR3" s="263"/>
      <c r="NY3" s="262"/>
      <c r="NZ3" s="261"/>
      <c r="OA3" s="260"/>
      <c r="OB3" s="227"/>
      <c r="OC3" s="225"/>
      <c r="OD3" s="225"/>
      <c r="OE3" s="225"/>
      <c r="OF3" s="225"/>
      <c r="OG3" s="225"/>
      <c r="OH3" s="225"/>
      <c r="OI3" s="259"/>
      <c r="OJ3" s="258"/>
      <c r="OK3" s="258"/>
      <c r="PO3" s="257" t="s">
        <v>108</v>
      </c>
      <c r="PP3" s="256" t="s">
        <v>106</v>
      </c>
      <c r="PQ3" s="255" t="s">
        <v>105</v>
      </c>
      <c r="PR3" s="253" t="s">
        <v>104</v>
      </c>
      <c r="PS3" s="254" t="s">
        <v>103</v>
      </c>
      <c r="PT3" s="254" t="s">
        <v>102</v>
      </c>
      <c r="PU3" s="253" t="s">
        <v>101</v>
      </c>
      <c r="PV3" s="253" t="s">
        <v>100</v>
      </c>
      <c r="PW3" s="253" t="s">
        <v>99</v>
      </c>
      <c r="PX3" s="252" t="s">
        <v>98</v>
      </c>
      <c r="PZ3" s="257" t="s">
        <v>108</v>
      </c>
      <c r="QA3" s="256" t="s">
        <v>106</v>
      </c>
      <c r="QB3" s="255" t="s">
        <v>105</v>
      </c>
      <c r="QC3" s="253" t="s">
        <v>104</v>
      </c>
      <c r="QD3" s="254" t="s">
        <v>103</v>
      </c>
      <c r="QE3" s="254" t="s">
        <v>102</v>
      </c>
      <c r="QF3" s="253" t="s">
        <v>101</v>
      </c>
      <c r="QG3" s="253" t="s">
        <v>100</v>
      </c>
      <c r="QH3" s="253" t="s">
        <v>99</v>
      </c>
      <c r="QI3" s="252" t="s">
        <v>98</v>
      </c>
      <c r="QK3" s="257" t="s">
        <v>107</v>
      </c>
      <c r="QL3" s="256" t="s">
        <v>106</v>
      </c>
      <c r="QM3" s="255" t="s">
        <v>105</v>
      </c>
      <c r="QN3" s="253" t="s">
        <v>104</v>
      </c>
      <c r="QO3" s="254" t="s">
        <v>103</v>
      </c>
      <c r="QP3" s="254" t="s">
        <v>102</v>
      </c>
      <c r="QQ3" s="253" t="s">
        <v>101</v>
      </c>
      <c r="QR3" s="253" t="s">
        <v>100</v>
      </c>
      <c r="QS3" s="253" t="s">
        <v>99</v>
      </c>
      <c r="QT3" s="252" t="s">
        <v>98</v>
      </c>
    </row>
    <row r="4" spans="1:462" s="215" customFormat="1" ht="19.5" thickBot="1" x14ac:dyDescent="0.3">
      <c r="A4" s="251"/>
      <c r="B4" s="250"/>
      <c r="C4" s="249"/>
      <c r="D4" s="249"/>
      <c r="E4" s="249"/>
      <c r="F4" s="248"/>
      <c r="G4" s="246">
        <v>2</v>
      </c>
      <c r="H4" s="245">
        <v>1</v>
      </c>
      <c r="I4" s="245">
        <v>1</v>
      </c>
      <c r="J4" s="247">
        <v>6</v>
      </c>
      <c r="K4" s="244">
        <v>10</v>
      </c>
      <c r="L4" s="246">
        <v>2</v>
      </c>
      <c r="M4" s="245">
        <v>2</v>
      </c>
      <c r="N4" s="245">
        <v>1</v>
      </c>
      <c r="O4" s="247">
        <v>6</v>
      </c>
      <c r="P4" s="244">
        <v>10</v>
      </c>
      <c r="Q4" s="246">
        <v>2</v>
      </c>
      <c r="R4" s="245">
        <v>2</v>
      </c>
      <c r="S4" s="245">
        <v>1</v>
      </c>
      <c r="T4" s="247">
        <v>6</v>
      </c>
      <c r="U4" s="244">
        <v>10</v>
      </c>
      <c r="V4" s="246">
        <v>1</v>
      </c>
      <c r="W4" s="245">
        <v>1</v>
      </c>
      <c r="X4" s="245">
        <v>1</v>
      </c>
      <c r="Y4" s="247">
        <v>5</v>
      </c>
      <c r="Z4" s="244">
        <v>8</v>
      </c>
      <c r="AA4" s="246">
        <v>6</v>
      </c>
      <c r="AB4" s="245">
        <v>2</v>
      </c>
      <c r="AC4" s="245">
        <v>2</v>
      </c>
      <c r="AD4" s="247">
        <v>16</v>
      </c>
      <c r="AE4" s="244">
        <f>+AA4+AB4+AC4+AD4</f>
        <v>26</v>
      </c>
      <c r="AF4" s="246">
        <v>6</v>
      </c>
      <c r="AG4" s="245">
        <v>2</v>
      </c>
      <c r="AH4" s="245">
        <v>2</v>
      </c>
      <c r="AI4" s="247">
        <v>16</v>
      </c>
      <c r="AJ4" s="244">
        <f>+AF4+AG4+AH4+AI4</f>
        <v>26</v>
      </c>
      <c r="AK4" s="246">
        <v>1</v>
      </c>
      <c r="AL4" s="245">
        <v>1</v>
      </c>
      <c r="AM4" s="245">
        <v>2</v>
      </c>
      <c r="AN4" s="244">
        <v>4</v>
      </c>
      <c r="AO4" s="246">
        <v>1</v>
      </c>
      <c r="AP4" s="245">
        <v>1</v>
      </c>
      <c r="AQ4" s="245">
        <v>2</v>
      </c>
      <c r="AR4" s="244">
        <v>4</v>
      </c>
      <c r="AU4" s="246">
        <v>1</v>
      </c>
      <c r="AV4" s="245">
        <v>1</v>
      </c>
      <c r="AW4" s="245">
        <v>2</v>
      </c>
      <c r="AX4" s="244">
        <v>4</v>
      </c>
      <c r="BN4" s="246">
        <v>2</v>
      </c>
      <c r="BO4" s="245">
        <v>1</v>
      </c>
      <c r="BP4" s="245">
        <v>1</v>
      </c>
      <c r="BQ4" s="247">
        <v>6</v>
      </c>
      <c r="BR4" s="244">
        <v>10</v>
      </c>
      <c r="BS4" s="246">
        <v>2</v>
      </c>
      <c r="BT4" s="245">
        <v>1</v>
      </c>
      <c r="BU4" s="245">
        <v>1</v>
      </c>
      <c r="BV4" s="247">
        <v>6</v>
      </c>
      <c r="BW4" s="244">
        <v>10</v>
      </c>
      <c r="BX4" s="246">
        <v>2</v>
      </c>
      <c r="BY4" s="245">
        <v>1</v>
      </c>
      <c r="BZ4" s="245">
        <v>1</v>
      </c>
      <c r="CA4" s="247">
        <v>6</v>
      </c>
      <c r="CB4" s="244">
        <v>10</v>
      </c>
      <c r="CC4" s="246">
        <v>1</v>
      </c>
      <c r="CD4" s="245">
        <v>1</v>
      </c>
      <c r="CE4" s="245">
        <v>1</v>
      </c>
      <c r="CF4" s="247">
        <v>5</v>
      </c>
      <c r="CG4" s="244">
        <v>8</v>
      </c>
      <c r="CH4" s="246">
        <v>6</v>
      </c>
      <c r="CI4" s="245">
        <v>2</v>
      </c>
      <c r="CJ4" s="245">
        <v>2</v>
      </c>
      <c r="CK4" s="247">
        <v>16</v>
      </c>
      <c r="CL4" s="244">
        <f>+CH4+CI4+CJ4+CK4</f>
        <v>26</v>
      </c>
      <c r="CM4" s="246">
        <v>6</v>
      </c>
      <c r="CN4" s="245">
        <v>2</v>
      </c>
      <c r="CO4" s="245">
        <v>2</v>
      </c>
      <c r="CP4" s="247">
        <v>16</v>
      </c>
      <c r="CQ4" s="244">
        <f>+CM4+CN4+CO4+CP4</f>
        <v>26</v>
      </c>
      <c r="CR4" s="246">
        <v>1</v>
      </c>
      <c r="CS4" s="245">
        <v>1</v>
      </c>
      <c r="CT4" s="245">
        <v>2</v>
      </c>
      <c r="CU4" s="244">
        <v>4</v>
      </c>
      <c r="CV4" s="246">
        <v>1</v>
      </c>
      <c r="CW4" s="245">
        <v>1</v>
      </c>
      <c r="CX4" s="245">
        <v>2</v>
      </c>
      <c r="CY4" s="244">
        <v>4</v>
      </c>
      <c r="DT4" s="246">
        <v>2</v>
      </c>
      <c r="DU4" s="245">
        <v>1</v>
      </c>
      <c r="DV4" s="245">
        <v>1</v>
      </c>
      <c r="DW4" s="247">
        <v>6</v>
      </c>
      <c r="DX4" s="244">
        <v>10</v>
      </c>
      <c r="DY4" s="246">
        <v>2</v>
      </c>
      <c r="DZ4" s="245">
        <v>1</v>
      </c>
      <c r="EA4" s="245">
        <v>1</v>
      </c>
      <c r="EB4" s="247">
        <v>6</v>
      </c>
      <c r="EC4" s="244">
        <v>10</v>
      </c>
      <c r="ED4" s="246">
        <v>2</v>
      </c>
      <c r="EE4" s="245">
        <v>1</v>
      </c>
      <c r="EF4" s="245">
        <v>1</v>
      </c>
      <c r="EG4" s="247">
        <v>6</v>
      </c>
      <c r="EH4" s="244">
        <v>10</v>
      </c>
      <c r="EI4" s="246">
        <v>1</v>
      </c>
      <c r="EJ4" s="245">
        <v>1</v>
      </c>
      <c r="EK4" s="245">
        <v>1</v>
      </c>
      <c r="EL4" s="247">
        <v>5</v>
      </c>
      <c r="EM4" s="244">
        <v>8</v>
      </c>
      <c r="EN4" s="246">
        <v>6</v>
      </c>
      <c r="EO4" s="245">
        <v>2</v>
      </c>
      <c r="EP4" s="245">
        <v>2</v>
      </c>
      <c r="EQ4" s="247">
        <v>16</v>
      </c>
      <c r="ER4" s="244">
        <f>+EN4+EO4+EP4+EQ4</f>
        <v>26</v>
      </c>
      <c r="ES4" s="246">
        <v>6</v>
      </c>
      <c r="ET4" s="245">
        <v>2</v>
      </c>
      <c r="EU4" s="245">
        <v>2</v>
      </c>
      <c r="EV4" s="247">
        <v>16</v>
      </c>
      <c r="EW4" s="244">
        <f>+ES4+ET4+EU4+EV4</f>
        <v>26</v>
      </c>
      <c r="EX4" s="246">
        <v>1</v>
      </c>
      <c r="EY4" s="245">
        <v>1</v>
      </c>
      <c r="EZ4" s="245">
        <v>2</v>
      </c>
      <c r="FA4" s="244">
        <v>4</v>
      </c>
      <c r="FB4" s="246">
        <v>1</v>
      </c>
      <c r="FC4" s="245">
        <v>1</v>
      </c>
      <c r="FD4" s="245">
        <v>2</v>
      </c>
      <c r="FE4" s="244">
        <v>4</v>
      </c>
      <c r="HC4" s="243">
        <v>0.94</v>
      </c>
      <c r="HD4" s="242">
        <f>+HH4*$HC$4</f>
        <v>92.11999999999999</v>
      </c>
      <c r="HE4" s="242">
        <f>+HI4*$HC$4</f>
        <v>92.11999999999999</v>
      </c>
      <c r="HF4" s="242">
        <f>+HJ4*$HC$4</f>
        <v>92.11999999999999</v>
      </c>
      <c r="HH4" s="241">
        <f>+HL4+HP4+HT4+HX4+IB4+IF4+IJ4+IN4</f>
        <v>98</v>
      </c>
      <c r="HI4" s="241">
        <f>+HM4+HQ4+HU4+HY4+IC4+IG4+IK4+IO4</f>
        <v>98</v>
      </c>
      <c r="HJ4" s="240">
        <f>+HN4+HR4+HV4+HZ4+ID4+IH4+IL4+IP4</f>
        <v>98</v>
      </c>
      <c r="HL4" s="331">
        <v>10</v>
      </c>
      <c r="HM4" s="239">
        <v>10</v>
      </c>
      <c r="HN4" s="239">
        <v>10</v>
      </c>
      <c r="HO4" s="238">
        <v>10</v>
      </c>
      <c r="HP4" s="331">
        <v>10</v>
      </c>
      <c r="HQ4" s="239">
        <v>10</v>
      </c>
      <c r="HR4" s="239">
        <v>10</v>
      </c>
      <c r="HS4" s="238">
        <v>10</v>
      </c>
      <c r="HT4" s="331">
        <v>10</v>
      </c>
      <c r="HU4" s="239">
        <v>10</v>
      </c>
      <c r="HV4" s="239">
        <v>10</v>
      </c>
      <c r="HW4" s="238">
        <v>10</v>
      </c>
      <c r="HX4" s="331">
        <v>8</v>
      </c>
      <c r="HY4" s="239">
        <v>8</v>
      </c>
      <c r="HZ4" s="239">
        <v>8</v>
      </c>
      <c r="IA4" s="238">
        <v>8</v>
      </c>
      <c r="IB4" s="331">
        <v>26</v>
      </c>
      <c r="IC4" s="239">
        <v>26</v>
      </c>
      <c r="ID4" s="239">
        <v>26</v>
      </c>
      <c r="IE4" s="238">
        <v>26</v>
      </c>
      <c r="IF4" s="331">
        <v>26</v>
      </c>
      <c r="IG4" s="239">
        <v>26</v>
      </c>
      <c r="IH4" s="239">
        <v>26</v>
      </c>
      <c r="II4" s="238">
        <v>26</v>
      </c>
      <c r="IJ4" s="331">
        <v>4</v>
      </c>
      <c r="IK4" s="239">
        <v>4</v>
      </c>
      <c r="IL4" s="239">
        <v>4</v>
      </c>
      <c r="IM4" s="238">
        <v>4</v>
      </c>
      <c r="IN4" s="331">
        <v>4</v>
      </c>
      <c r="IO4" s="239">
        <v>4</v>
      </c>
      <c r="IP4" s="239">
        <v>4</v>
      </c>
      <c r="IQ4" s="238">
        <v>4</v>
      </c>
      <c r="IS4" s="237"/>
      <c r="IT4" s="237"/>
      <c r="IU4" s="237"/>
      <c r="IV4" s="1"/>
      <c r="IW4" s="220"/>
      <c r="IX4" s="219"/>
      <c r="IY4" s="218"/>
      <c r="IZ4" s="217"/>
      <c r="JA4" s="217"/>
      <c r="JB4" s="217"/>
      <c r="JC4" s="217"/>
      <c r="JD4" s="217"/>
      <c r="JE4" s="217"/>
      <c r="JF4" s="216"/>
      <c r="JG4" s="1"/>
      <c r="JH4" s="220"/>
      <c r="JI4" s="219"/>
      <c r="JJ4" s="218"/>
      <c r="JK4" s="217"/>
      <c r="JL4" s="217"/>
      <c r="JM4" s="217"/>
      <c r="JN4" s="217"/>
      <c r="JO4" s="217"/>
      <c r="JP4" s="217"/>
      <c r="JQ4" s="216"/>
      <c r="JR4" s="1"/>
      <c r="JS4" s="220"/>
      <c r="JT4" s="219"/>
      <c r="JU4" s="218"/>
      <c r="JV4" s="217"/>
      <c r="JW4" s="217"/>
      <c r="JX4" s="217"/>
      <c r="JY4" s="217"/>
      <c r="JZ4" s="217"/>
      <c r="KA4" s="217"/>
      <c r="KB4" s="216"/>
      <c r="KC4" s="1"/>
      <c r="KD4" s="1"/>
      <c r="KE4" s="1"/>
      <c r="KF4" s="1"/>
      <c r="KG4" s="1"/>
      <c r="KH4" s="1"/>
      <c r="KI4" s="1"/>
      <c r="KJ4" s="236"/>
      <c r="KK4" s="235"/>
      <c r="KL4" s="234"/>
      <c r="KM4" s="234"/>
      <c r="KN4" s="234"/>
      <c r="KO4" s="233"/>
      <c r="KP4" s="232"/>
      <c r="KQ4" s="232"/>
      <c r="KR4" s="232"/>
      <c r="KS4" s="232"/>
      <c r="KT4" s="232"/>
      <c r="KU4" s="232"/>
      <c r="KV4" s="231"/>
      <c r="KW4" s="231"/>
      <c r="MH4" s="230"/>
      <c r="MI4" s="229"/>
      <c r="MJ4" s="228"/>
      <c r="MK4" s="359">
        <v>6.5</v>
      </c>
      <c r="ML4" s="359">
        <v>6.5</v>
      </c>
      <c r="MM4" s="359">
        <v>6.5</v>
      </c>
      <c r="MN4" s="359">
        <f>8*0.65</f>
        <v>5.2</v>
      </c>
      <c r="MO4" s="359">
        <f>26*0.65</f>
        <v>16.900000000000002</v>
      </c>
      <c r="MP4" s="359">
        <f>26*0.65</f>
        <v>16.900000000000002</v>
      </c>
      <c r="MQ4" s="359">
        <f>4*0.65</f>
        <v>2.6</v>
      </c>
      <c r="MR4" s="360">
        <f>4*0.65</f>
        <v>2.6</v>
      </c>
      <c r="NY4" s="227"/>
      <c r="NZ4" s="226"/>
      <c r="OA4" s="225"/>
      <c r="OB4" s="224">
        <v>10</v>
      </c>
      <c r="OC4" s="223">
        <v>10</v>
      </c>
      <c r="OD4" s="223">
        <v>10</v>
      </c>
      <c r="OE4" s="223">
        <v>8</v>
      </c>
      <c r="OF4" s="223">
        <v>26</v>
      </c>
      <c r="OG4" s="223">
        <v>26</v>
      </c>
      <c r="OH4" s="223">
        <v>4</v>
      </c>
      <c r="OI4" s="222">
        <v>4</v>
      </c>
      <c r="OJ4" s="221"/>
      <c r="OK4" s="221"/>
      <c r="PO4" s="220"/>
      <c r="PP4" s="219"/>
      <c r="PQ4" s="218"/>
      <c r="PR4" s="217"/>
      <c r="PS4" s="217"/>
      <c r="PT4" s="217"/>
      <c r="PU4" s="217"/>
      <c r="PV4" s="217"/>
      <c r="PW4" s="217"/>
      <c r="PX4" s="216"/>
      <c r="PY4" s="1"/>
      <c r="PZ4" s="220"/>
      <c r="QA4" s="219"/>
      <c r="QB4" s="218"/>
      <c r="QC4" s="217"/>
      <c r="QD4" s="217"/>
      <c r="QE4" s="217"/>
      <c r="QF4" s="217"/>
      <c r="QG4" s="217"/>
      <c r="QH4" s="217"/>
      <c r="QI4" s="216"/>
      <c r="QJ4" s="1"/>
      <c r="QK4" s="220"/>
      <c r="QL4" s="219"/>
      <c r="QM4" s="218"/>
      <c r="QN4" s="217"/>
      <c r="QO4" s="217"/>
      <c r="QP4" s="217"/>
      <c r="QQ4" s="217"/>
      <c r="QR4" s="217"/>
      <c r="QS4" s="217"/>
      <c r="QT4" s="216"/>
    </row>
    <row r="5" spans="1:462" ht="18" customHeight="1" x14ac:dyDescent="0.25">
      <c r="A5" s="106">
        <f>IF('[1]بيانات الطلاب'!A4="","",'[1]بيانات الطلاب'!A4)</f>
        <v>1</v>
      </c>
      <c r="B5" s="104" t="str">
        <f>'[1]بيانات الطلاب'!B4</f>
        <v>24001</v>
      </c>
      <c r="C5" s="104" t="str">
        <f>IF('[1]بيانات الطلاب'!C4="","",'[1]بيانات الطلاب'!C4)</f>
        <v>1 / 1</v>
      </c>
      <c r="D5" s="105" t="str">
        <f>IF('[1]بيانات الطلاب'!D4="","",'[1]بيانات الطلاب'!D4)</f>
        <v>احمد اسامة ابو القاسم محمد</v>
      </c>
      <c r="E5" s="104" t="str">
        <f>IF('[1]بيانات الطلاب'!E4="","",'[1]بيانات الطلاب'!E4)</f>
        <v>مسلم</v>
      </c>
      <c r="F5" s="103" t="str">
        <f>IF('[1]بيانات الطلاب'!F4="","",'[1]بيانات الطلاب'!F4)</f>
        <v>ذكر</v>
      </c>
      <c r="G5" s="136">
        <v>2</v>
      </c>
      <c r="H5" s="102">
        <v>2</v>
      </c>
      <c r="I5" s="102"/>
      <c r="J5" s="102">
        <v>5.8</v>
      </c>
      <c r="K5" s="82">
        <f>IF(J5="غ","غ",G5+H5+I5+J5)</f>
        <v>9.8000000000000007</v>
      </c>
      <c r="L5" s="136">
        <v>2</v>
      </c>
      <c r="M5" s="136">
        <v>1.9</v>
      </c>
      <c r="N5" s="136"/>
      <c r="O5" s="136">
        <v>5.8</v>
      </c>
      <c r="P5" s="82">
        <f>IF(O5="غ","غ",L5+M5+N5+O5)</f>
        <v>9.6999999999999993</v>
      </c>
      <c r="Q5" s="136">
        <v>2</v>
      </c>
      <c r="R5" s="102">
        <v>2</v>
      </c>
      <c r="S5" s="102"/>
      <c r="T5" s="102">
        <v>5.4</v>
      </c>
      <c r="U5" s="82">
        <f>IF(T5="غ","غ",Q5+R5+S5+T5)</f>
        <v>9.4</v>
      </c>
      <c r="V5" s="136">
        <v>1</v>
      </c>
      <c r="W5" s="102">
        <v>1</v>
      </c>
      <c r="X5" s="102">
        <v>1</v>
      </c>
      <c r="Y5" s="102">
        <v>4.8</v>
      </c>
      <c r="Z5" s="82">
        <f>IF(Y5="غ","غ",V5+W5+X5+Y5)</f>
        <v>7.8</v>
      </c>
      <c r="AA5" s="136">
        <v>6</v>
      </c>
      <c r="AB5" s="102">
        <v>2</v>
      </c>
      <c r="AC5" s="102">
        <v>2</v>
      </c>
      <c r="AD5" s="139">
        <v>15.5</v>
      </c>
      <c r="AE5" s="82">
        <f>IF(AD5="غ","غ",AA5+AB5+AC5+AD5)</f>
        <v>25.5</v>
      </c>
      <c r="AF5" s="136">
        <v>5.5687499999999996</v>
      </c>
      <c r="AG5" s="102">
        <v>2</v>
      </c>
      <c r="AH5" s="102">
        <v>2</v>
      </c>
      <c r="AI5" s="139">
        <v>14.850000000000001</v>
      </c>
      <c r="AJ5" s="82">
        <f>IF(AI5="غ","غ",AF5+AG5+AH5+AI5)</f>
        <v>24.418750000000003</v>
      </c>
      <c r="AK5" s="102">
        <v>1</v>
      </c>
      <c r="AL5" s="102">
        <v>1</v>
      </c>
      <c r="AM5" s="102">
        <v>1.7</v>
      </c>
      <c r="AN5" s="82">
        <f>IF(AM5="غ","غ",AK5+AL5+AM5)</f>
        <v>3.7</v>
      </c>
      <c r="AO5" s="102">
        <v>1</v>
      </c>
      <c r="AP5" s="102">
        <v>1</v>
      </c>
      <c r="AQ5" s="102">
        <v>1.73</v>
      </c>
      <c r="AR5" s="82">
        <f>IF(AQ5="غ","غ",AO5+AP5+AQ5)</f>
        <v>3.73</v>
      </c>
      <c r="AU5" s="102">
        <v>1</v>
      </c>
      <c r="AV5" s="102">
        <v>1</v>
      </c>
      <c r="AW5" s="102">
        <v>1.8</v>
      </c>
      <c r="AX5" s="82">
        <f>IF(AW5="غ","غ",AU5+AV5+AW5)</f>
        <v>3.8</v>
      </c>
      <c r="BN5" s="135"/>
      <c r="BO5" s="104"/>
      <c r="BP5" s="104"/>
      <c r="BQ5" s="140"/>
      <c r="BR5" s="98">
        <f>IF(BQ5="غ","غ",BN5+BO5+BP5+BQ5)</f>
        <v>0</v>
      </c>
      <c r="BS5" s="135"/>
      <c r="BT5" s="104"/>
      <c r="BU5" s="104"/>
      <c r="BV5" s="140"/>
      <c r="BW5" s="98">
        <f>IF(BV5="غ","غ",BS5+BT5+BU5+BV5)</f>
        <v>0</v>
      </c>
      <c r="BX5" s="135"/>
      <c r="BY5" s="104"/>
      <c r="BZ5" s="104"/>
      <c r="CA5" s="140"/>
      <c r="CB5" s="98">
        <f>IF(CA5="غ","غ",BX5+BY5+BZ5+CA5)</f>
        <v>0</v>
      </c>
      <c r="CC5" s="135"/>
      <c r="CD5" s="104"/>
      <c r="CE5" s="104"/>
      <c r="CF5" s="104"/>
      <c r="CG5" s="98">
        <f>IF(CF5="غ","غ",CC5+CD5+CE5+CF5)</f>
        <v>0</v>
      </c>
      <c r="CH5" s="135"/>
      <c r="CI5" s="104"/>
      <c r="CJ5" s="104"/>
      <c r="CK5" s="140"/>
      <c r="CL5" s="98">
        <f>IF(CK5="غ","غ",CH5+CI5+CJ5+CK5)</f>
        <v>0</v>
      </c>
      <c r="CM5" s="135"/>
      <c r="CN5" s="104"/>
      <c r="CO5" s="104"/>
      <c r="CP5" s="140"/>
      <c r="CQ5" s="98">
        <f>IF(CP5="غ","غ",CM5+CN5+CO5+CP5)</f>
        <v>0</v>
      </c>
      <c r="CR5" s="104"/>
      <c r="CS5" s="104"/>
      <c r="CT5" s="140"/>
      <c r="CU5" s="98">
        <f>IF(CT5="غ","غ",CR5+CS5+CT5)</f>
        <v>0</v>
      </c>
      <c r="CV5" s="104"/>
      <c r="CW5" s="104"/>
      <c r="CX5" s="140"/>
      <c r="CY5" s="98">
        <f>IF(CX5="غ","غ",CV5+CW5+CX5)</f>
        <v>0</v>
      </c>
      <c r="DT5" s="135"/>
      <c r="DU5" s="104"/>
      <c r="DV5" s="104"/>
      <c r="DW5" s="140"/>
      <c r="DX5" s="98">
        <f>IF(DW5="غ","غ",DT5+DU5+DV5+DW5)</f>
        <v>0</v>
      </c>
      <c r="DY5" s="135"/>
      <c r="DZ5" s="104"/>
      <c r="EA5" s="104"/>
      <c r="EB5" s="140"/>
      <c r="EC5" s="98">
        <f>IF(EB5="غ","غ",DY5+DZ5+EA5+EB5)</f>
        <v>0</v>
      </c>
      <c r="ED5" s="135"/>
      <c r="EE5" s="104"/>
      <c r="EF5" s="104"/>
      <c r="EG5" s="140"/>
      <c r="EH5" s="98">
        <f>IF(EG5="غ","غ",ED5+EE5+EF5+EG5)</f>
        <v>0</v>
      </c>
      <c r="EI5" s="135"/>
      <c r="EJ5" s="104"/>
      <c r="EK5" s="104"/>
      <c r="EL5" s="140"/>
      <c r="EM5" s="98">
        <f>IF(EL5="غ","غ",EI5+EJ5+EK5+EL5)</f>
        <v>0</v>
      </c>
      <c r="EN5" s="135"/>
      <c r="EO5" s="104"/>
      <c r="EP5" s="104"/>
      <c r="EQ5" s="140"/>
      <c r="ER5" s="98">
        <f>IF(EQ5="غ","غ",EN5+EO5+EP5+EQ5)</f>
        <v>0</v>
      </c>
      <c r="ES5" s="135"/>
      <c r="ET5" s="104"/>
      <c r="EU5" s="104"/>
      <c r="EV5" s="140"/>
      <c r="EW5" s="82">
        <f>IF(EV5="غ","غ",ES5+ET5+EU5+EV5)</f>
        <v>0</v>
      </c>
      <c r="EX5" s="135"/>
      <c r="EY5" s="104"/>
      <c r="EZ5" s="104"/>
      <c r="FA5" s="98">
        <f>IF(EZ5="غ","غ",EX5+EY5+EZ5)</f>
        <v>0</v>
      </c>
      <c r="FB5" s="135"/>
      <c r="FC5" s="104"/>
      <c r="FD5" s="104"/>
      <c r="FE5" s="98">
        <f>IF(FD5="غ","غ",FB5+FC5+FD5)</f>
        <v>0</v>
      </c>
      <c r="HD5" s="214">
        <f>IF(HH5&gt;=$HD$4,1,"")</f>
        <v>1</v>
      </c>
      <c r="HE5" s="214" t="str">
        <f>IF(HI5&gt;=$HE$4,1,"")</f>
        <v/>
      </c>
      <c r="HF5" s="213" t="str">
        <f>IF(HJ5&gt;=$HF$4,1,"")</f>
        <v/>
      </c>
      <c r="HH5" s="136">
        <f>+HL5+HP5+HT5+HX5+IB5+IF5+IJ5+IN5</f>
        <v>94.048750000000013</v>
      </c>
      <c r="HI5" s="136">
        <f>+HM5+HQ5+HU5+HY5+IC5+IG5+IK5+IO5</f>
        <v>0</v>
      </c>
      <c r="HJ5" s="145">
        <f>+HN5+HR5+HV5+HZ5+ID5+IH5+IL5+IP5</f>
        <v>0</v>
      </c>
      <c r="HL5" s="161">
        <f>+K5</f>
        <v>9.8000000000000007</v>
      </c>
      <c r="HM5" s="104">
        <f>+BR5</f>
        <v>0</v>
      </c>
      <c r="HN5" s="104">
        <f>+DX5</f>
        <v>0</v>
      </c>
      <c r="HO5" s="82">
        <f>IF(OR(HN5="غ",HM5="غ",HL5="غ"),"غ",(HN5+HM5+HL5)/3)</f>
        <v>3.2666666666666671</v>
      </c>
      <c r="HP5" s="161">
        <f>+P5</f>
        <v>9.6999999999999993</v>
      </c>
      <c r="HQ5" s="104">
        <f>+BW5</f>
        <v>0</v>
      </c>
      <c r="HR5" s="104">
        <f>+EC5</f>
        <v>0</v>
      </c>
      <c r="HS5" s="82">
        <f>IF(OR(HR5="غ",HQ5="غ",HP5="غ"),"غ",(HR5+HQ5+HP5)/3)</f>
        <v>3.2333333333333329</v>
      </c>
      <c r="HT5" s="161">
        <f>+U5</f>
        <v>9.4</v>
      </c>
      <c r="HU5" s="104">
        <f>+CB5</f>
        <v>0</v>
      </c>
      <c r="HV5" s="104">
        <f>+EH5</f>
        <v>0</v>
      </c>
      <c r="HW5" s="82">
        <f>IF(OR(HV5="غ",HU5="غ",HT5="غ"),"غ",(HV5+HU5+HT5)/3)</f>
        <v>3.1333333333333333</v>
      </c>
      <c r="HX5" s="166">
        <f>+Z5</f>
        <v>7.8</v>
      </c>
      <c r="HY5" s="104">
        <f>+CG5</f>
        <v>0</v>
      </c>
      <c r="HZ5" s="104">
        <f>+EM5</f>
        <v>0</v>
      </c>
      <c r="IA5" s="82">
        <f>IF(OR(HZ5="غ",HY5="غ",HX5="غ"),"غ",(HZ5+HY5+HX5)/3)</f>
        <v>2.6</v>
      </c>
      <c r="IB5" s="166">
        <f>+AE5</f>
        <v>25.5</v>
      </c>
      <c r="IC5" s="104">
        <f>+CL5</f>
        <v>0</v>
      </c>
      <c r="ID5" s="104">
        <f>+ER5</f>
        <v>0</v>
      </c>
      <c r="IE5" s="82">
        <f>IF(OR(ID5="غ",IC5="غ",IB5="غ"),"غ",(ID5+IC5+IB5)/3)</f>
        <v>8.5</v>
      </c>
      <c r="IF5" s="166">
        <f>+AJ5</f>
        <v>24.418750000000003</v>
      </c>
      <c r="IG5" s="102">
        <f>+CQ5</f>
        <v>0</v>
      </c>
      <c r="IH5" s="102">
        <f>+EW5</f>
        <v>0</v>
      </c>
      <c r="II5" s="82">
        <f>IF(OR(IH5="غ",IG5="غ",IF5="غ"),"غ",(IH5+IG5+IF5)/3)</f>
        <v>8.1395833333333343</v>
      </c>
      <c r="IJ5" s="161">
        <f>+AN5</f>
        <v>3.7</v>
      </c>
      <c r="IK5" s="104">
        <f>+CU5</f>
        <v>0</v>
      </c>
      <c r="IL5" s="104">
        <f>+FA5</f>
        <v>0</v>
      </c>
      <c r="IM5" s="82">
        <f>IF(OR(IL5="غ",IK5="غ",IJ5="غ"),"غ",(IL5+IK5+IJ5)/3)</f>
        <v>1.2333333333333334</v>
      </c>
      <c r="IN5" s="161">
        <f>+AR5</f>
        <v>3.73</v>
      </c>
      <c r="IO5" s="104">
        <f>+CY5</f>
        <v>0</v>
      </c>
      <c r="IP5" s="104">
        <f>+FE5</f>
        <v>0</v>
      </c>
      <c r="IQ5" s="82">
        <f>IF(OR(IP5="غ",IO5="غ",IN5="غ"),"غ",(IP5+IO5+IN5)/3)</f>
        <v>1.2433333333333334</v>
      </c>
      <c r="IS5" s="212" t="str">
        <f>IF(OR(HL5&lt;6.5,HP5&lt;6.5,HT5&lt;6.5,HX5&lt;5.2,IB5&lt;10.4,IF5&lt;10.4,IJ5&lt;2.6,IN5&lt;2.6),1,"")</f>
        <v/>
      </c>
      <c r="IT5" s="203">
        <f>IF(OR(HM5&lt;6.5,HQ5&lt;6.5,HU5&lt;6.5,HY5&lt;5.2,IC5&lt;40,IG5&lt;40,IK5&lt;2.6,IO5&lt;2.6),1,"")</f>
        <v>1</v>
      </c>
      <c r="IU5" s="212">
        <f>IF(OR(HN5&lt;6.5,HR5&lt;6.5,HV5&lt;6.5,HZ5&lt;5.2,ID5&lt;40,IH5&lt;40,IL5&lt;2.6,IP5&lt;2.6),1,"")</f>
        <v>1</v>
      </c>
      <c r="IV5" s="36"/>
      <c r="IW5" s="201" t="s">
        <v>87</v>
      </c>
      <c r="IX5" s="212" t="str">
        <f>IF(IS5=1,D5,"")</f>
        <v/>
      </c>
      <c r="IY5" s="203" t="str">
        <f>IF(IS5=1,HL5,"")</f>
        <v/>
      </c>
      <c r="IZ5" s="202" t="str">
        <f>IF(IS5=1,HP5,"")</f>
        <v/>
      </c>
      <c r="JA5" s="202" t="str">
        <f>IF(IS5=1,HT5,"")</f>
        <v/>
      </c>
      <c r="JB5" s="202" t="str">
        <f>IF(IS5=1,HX5,"")</f>
        <v/>
      </c>
      <c r="JC5" s="202" t="str">
        <f>IF(IS5=1,IB5,"")</f>
        <v/>
      </c>
      <c r="JD5" s="202" t="str">
        <f>IF(IS5=1,IF5,"")</f>
        <v/>
      </c>
      <c r="JE5" s="202" t="str">
        <f>IF(IS5=1,IJ5,"")</f>
        <v/>
      </c>
      <c r="JF5" s="201" t="str">
        <f>IF(IS5=1,IN5,"")</f>
        <v/>
      </c>
      <c r="JH5" s="203" t="str">
        <f>B5</f>
        <v>24001</v>
      </c>
      <c r="JI5" s="201" t="str">
        <f>+D5</f>
        <v>احمد اسامة ابو القاسم محمد</v>
      </c>
      <c r="JJ5" s="203">
        <f>IF(IT5=1,HM5,"")</f>
        <v>0</v>
      </c>
      <c r="JK5" s="202">
        <f>IF(IT5=1,HQ5,"")</f>
        <v>0</v>
      </c>
      <c r="JL5" s="202">
        <f>IF(IT5=1,HU5,"")</f>
        <v>0</v>
      </c>
      <c r="JM5" s="202">
        <f>IF(IT5=1,HY5,"")</f>
        <v>0</v>
      </c>
      <c r="JN5" s="202">
        <f>IF(IT5=1,IC5,"")</f>
        <v>0</v>
      </c>
      <c r="JO5" s="202">
        <f>IF(IT5=1,IG5,"")</f>
        <v>0</v>
      </c>
      <c r="JP5" s="202">
        <f>IF(IT5=1,IK5,"")</f>
        <v>0</v>
      </c>
      <c r="JQ5" s="201">
        <f>IF(IT5=1,IO5,"")</f>
        <v>0</v>
      </c>
      <c r="JS5" s="203" t="str">
        <f>B5</f>
        <v>24001</v>
      </c>
      <c r="JT5" s="201" t="str">
        <f>+D5</f>
        <v>احمد اسامة ابو القاسم محمد</v>
      </c>
      <c r="JU5" s="203">
        <f>IF(IU5=1,HN5,"")</f>
        <v>0</v>
      </c>
      <c r="JV5" s="202">
        <f>IF(IU5=1,HR5,"")</f>
        <v>0</v>
      </c>
      <c r="JW5" s="202">
        <f>IF(IU5=1,HV5,"")</f>
        <v>0</v>
      </c>
      <c r="JX5" s="202">
        <f>IF(IU5=1,HZ5,"")</f>
        <v>0</v>
      </c>
      <c r="JY5" s="202">
        <f>IF(IU5=1,ID5,"")</f>
        <v>0</v>
      </c>
      <c r="JZ5" s="202">
        <f>IF(IU5=1,IH5,"")</f>
        <v>0</v>
      </c>
      <c r="KA5" s="202">
        <f>IF(IU5=1,IL5,"")</f>
        <v>0</v>
      </c>
      <c r="KB5" s="201">
        <f>IF(IU5=1,IP5,"")</f>
        <v>0</v>
      </c>
      <c r="KJ5" s="211">
        <f>+A5</f>
        <v>1</v>
      </c>
      <c r="KK5" s="209" t="str">
        <f>+B5</f>
        <v>24001</v>
      </c>
      <c r="KL5" s="209" t="str">
        <f>+C5</f>
        <v>1 / 1</v>
      </c>
      <c r="KM5" s="210" t="str">
        <f>+D5</f>
        <v>احمد اسامة ابو القاسم محمد</v>
      </c>
      <c r="KN5" s="209" t="str">
        <f>+E5</f>
        <v>مسلم</v>
      </c>
      <c r="KO5" s="209" t="str">
        <f>+F5</f>
        <v>ذكر</v>
      </c>
      <c r="KP5" s="102">
        <f>+HO5</f>
        <v>3.2666666666666671</v>
      </c>
      <c r="KQ5" s="102">
        <f>+HS5</f>
        <v>3.2333333333333329</v>
      </c>
      <c r="KR5" s="102">
        <f>+HW5</f>
        <v>3.1333333333333333</v>
      </c>
      <c r="KS5" s="102">
        <f>+IA5</f>
        <v>2.6</v>
      </c>
      <c r="KT5" s="102">
        <f>+IE5</f>
        <v>8.5</v>
      </c>
      <c r="KU5" s="102">
        <f>+II5</f>
        <v>8.1395833333333343</v>
      </c>
      <c r="KV5" s="208">
        <f>+IM5</f>
        <v>1.2333333333333334</v>
      </c>
      <c r="KW5" s="208">
        <f>+IN5</f>
        <v>3.73</v>
      </c>
      <c r="MH5" s="125" t="str">
        <f>IF(MI5="","",VLOOKUP(MI5,$B$5:$D$62,2,0))</f>
        <v>1 / 1</v>
      </c>
      <c r="MI5" s="207" t="s">
        <v>86</v>
      </c>
      <c r="MJ5" s="206" t="s">
        <v>85</v>
      </c>
      <c r="MK5" s="108">
        <v>5</v>
      </c>
      <c r="ML5" s="108">
        <v>5.1300000000000008</v>
      </c>
      <c r="MM5" s="108">
        <v>5.2</v>
      </c>
      <c r="MN5" s="205">
        <v>6</v>
      </c>
      <c r="MO5" s="205">
        <v>23</v>
      </c>
      <c r="MP5" s="205">
        <v>24.35</v>
      </c>
      <c r="MQ5" s="205">
        <v>3</v>
      </c>
      <c r="MR5" s="204">
        <v>3.26</v>
      </c>
      <c r="NL5" s="1" t="s">
        <v>87</v>
      </c>
      <c r="NM5" s="1" t="s">
        <v>87</v>
      </c>
      <c r="NN5" s="1" t="s">
        <v>87</v>
      </c>
      <c r="NO5" s="1" t="s">
        <v>87</v>
      </c>
      <c r="NP5" s="1">
        <v>1</v>
      </c>
      <c r="NQ5" s="1" t="s">
        <v>87</v>
      </c>
      <c r="NR5" s="1" t="s">
        <v>87</v>
      </c>
      <c r="NS5" s="1" t="s">
        <v>87</v>
      </c>
      <c r="NT5" s="1" t="s">
        <v>87</v>
      </c>
      <c r="NU5" s="1" t="s">
        <v>87</v>
      </c>
      <c r="NV5" s="1" t="s">
        <v>87</v>
      </c>
      <c r="NY5" s="199" t="str">
        <f>IF(NZ5="","",VLOOKUP(NZ5,$B$5:$D$70,2,0))</f>
        <v>1 / 1</v>
      </c>
      <c r="NZ5" s="86" t="s">
        <v>97</v>
      </c>
      <c r="OA5" s="85" t="s">
        <v>96</v>
      </c>
      <c r="OB5" s="84">
        <v>9.8000000000000007</v>
      </c>
      <c r="OC5" s="84">
        <v>9.6999999999999993</v>
      </c>
      <c r="OD5" s="84">
        <v>9.4</v>
      </c>
      <c r="OE5" s="84">
        <v>7.8</v>
      </c>
      <c r="OF5" s="84">
        <v>25.5</v>
      </c>
      <c r="OG5" s="84">
        <v>24.418750000000003</v>
      </c>
      <c r="OH5" s="84">
        <v>3.7</v>
      </c>
      <c r="OI5" s="83">
        <v>3.73</v>
      </c>
      <c r="OJ5" s="82">
        <f>IF(NZ5="","",SUM(OB5:OI5))</f>
        <v>94.048750000000013</v>
      </c>
      <c r="OK5" s="81">
        <f>IFERROR(IF(OJ5&gt;1,OJ5/98,""),"")</f>
        <v>0.95968112244897974</v>
      </c>
      <c r="PO5" s="203" t="str">
        <f>IF(HD5="","",B5)</f>
        <v>24001</v>
      </c>
      <c r="PP5" s="202" t="str">
        <f>IF(HD5="","",D5)</f>
        <v>احمد اسامة ابو القاسم محمد</v>
      </c>
      <c r="PQ5" s="202">
        <f>IF(PO5="","",HL5)</f>
        <v>9.8000000000000007</v>
      </c>
      <c r="PR5" s="202">
        <f>IF(PO5="","",HP5)</f>
        <v>9.6999999999999993</v>
      </c>
      <c r="PS5" s="202">
        <f>IF(PO5="","",HT5)</f>
        <v>9.4</v>
      </c>
      <c r="PT5" s="202">
        <f>IF(PO5="","",HX5)</f>
        <v>7.8</v>
      </c>
      <c r="PU5" s="202">
        <f>IF(PO5="","",IB5)</f>
        <v>25.5</v>
      </c>
      <c r="PV5" s="202">
        <f>IF(PO5="","",IF5)</f>
        <v>24.418750000000003</v>
      </c>
      <c r="PW5" s="202">
        <f>IF(PO5="","",IJ5)</f>
        <v>3.7</v>
      </c>
      <c r="PX5" s="201">
        <f>IF(PO5="","",IN5)</f>
        <v>3.73</v>
      </c>
      <c r="PZ5" s="203" t="str">
        <f>IF($HE$5="","",$B$5)</f>
        <v/>
      </c>
      <c r="QA5" s="202" t="str">
        <f>IF($HE$5="","",$D$5)</f>
        <v/>
      </c>
      <c r="QB5" s="202" t="str">
        <f>IF(PZ5="","",HM5)</f>
        <v/>
      </c>
      <c r="QC5" s="202" t="str">
        <f>IF(PZ5="","",HQ5)</f>
        <v/>
      </c>
      <c r="QD5" s="202" t="str">
        <f>IF(PZ5="","",HU5)</f>
        <v/>
      </c>
      <c r="QE5" s="202" t="str">
        <f>IF(PZ5="","",HY5)</f>
        <v/>
      </c>
      <c r="QF5" s="202" t="str">
        <f>IF(PZ5="","",IC5)</f>
        <v/>
      </c>
      <c r="QG5" s="202" t="str">
        <f>IF(PZ5="","",IG5)</f>
        <v/>
      </c>
      <c r="QH5" s="202" t="str">
        <f>IF(PZ5="","",IK5)</f>
        <v/>
      </c>
      <c r="QI5" s="201" t="str">
        <f>IF(PZ5="","",IO5)</f>
        <v/>
      </c>
      <c r="QK5" s="203" t="str">
        <f>IF(HF5="","",B5)</f>
        <v/>
      </c>
      <c r="QL5" s="202" t="str">
        <f>IF(HF5="","",D5)</f>
        <v/>
      </c>
      <c r="QM5" s="202" t="str">
        <f>IF(QK5="","",HN5)</f>
        <v/>
      </c>
      <c r="QN5" s="202" t="str">
        <f>IF(QK5="","",HR5)</f>
        <v/>
      </c>
      <c r="QO5" s="202" t="str">
        <f>IF(QK5="","",HV5)</f>
        <v/>
      </c>
      <c r="QP5" s="202" t="str">
        <f>IF(QK5="","",HZ5)</f>
        <v/>
      </c>
      <c r="QQ5" s="202" t="str">
        <f>IF(QK5="","",ID5)</f>
        <v/>
      </c>
      <c r="QR5" s="202" t="str">
        <f>IF(QK5="","",IH5)</f>
        <v/>
      </c>
      <c r="QS5" s="202" t="str">
        <f>IF(QK5="","",IL5)</f>
        <v/>
      </c>
      <c r="QT5" s="201" t="str">
        <f>IF(QK5="","",IP5)</f>
        <v/>
      </c>
    </row>
    <row r="6" spans="1:462" ht="18" customHeight="1" x14ac:dyDescent="0.25">
      <c r="A6" s="106">
        <f>IF('[1]بيانات الطلاب'!A5="","",'[1]بيانات الطلاب'!A5)</f>
        <v>2</v>
      </c>
      <c r="B6" s="104" t="str">
        <f>'[1]بيانات الطلاب'!B5</f>
        <v>24002</v>
      </c>
      <c r="C6" s="104" t="str">
        <f>IF('[1]بيانات الطلاب'!C5="","",'[1]بيانات الطلاب'!C5)</f>
        <v>1 / 1</v>
      </c>
      <c r="D6" s="105" t="str">
        <f>IF('[1]بيانات الطلاب'!D5="","",'[1]بيانات الطلاب'!D5)</f>
        <v>احمد عبدالله مصطفى محمود مصطفى</v>
      </c>
      <c r="E6" s="104" t="str">
        <f>IF('[1]بيانات الطلاب'!E5="","",'[1]بيانات الطلاب'!E5)</f>
        <v>مسلم</v>
      </c>
      <c r="F6" s="103" t="str">
        <f>IF('[1]بيانات الطلاب'!F5="","",'[1]بيانات الطلاب'!F5)</f>
        <v>ذكر</v>
      </c>
      <c r="G6" s="136">
        <v>1</v>
      </c>
      <c r="H6" s="102">
        <v>1</v>
      </c>
      <c r="I6" s="102"/>
      <c r="J6" s="102">
        <v>3</v>
      </c>
      <c r="K6" s="82">
        <f>IF(J6="غ","غ",G6+H6+I6+J6)</f>
        <v>5</v>
      </c>
      <c r="L6" s="136">
        <v>2</v>
      </c>
      <c r="M6" s="136">
        <v>1.53</v>
      </c>
      <c r="N6" s="136"/>
      <c r="O6" s="136">
        <v>1.6</v>
      </c>
      <c r="P6" s="82">
        <f>IF(O6="غ","غ",L6+M6+N6+O6)</f>
        <v>5.1300000000000008</v>
      </c>
      <c r="Q6" s="136">
        <v>1</v>
      </c>
      <c r="R6" s="102">
        <v>1</v>
      </c>
      <c r="S6" s="102"/>
      <c r="T6" s="102">
        <v>3.2</v>
      </c>
      <c r="U6" s="82">
        <f>IF(T6="غ","غ",Q6+R6+S6+T6)</f>
        <v>5.2</v>
      </c>
      <c r="V6" s="136">
        <v>1</v>
      </c>
      <c r="W6" s="102">
        <v>1</v>
      </c>
      <c r="X6" s="102">
        <v>1</v>
      </c>
      <c r="Y6" s="102">
        <v>3</v>
      </c>
      <c r="Z6" s="82">
        <f>IF(Y6="غ","غ",V6+W6+X6+Y6)</f>
        <v>6</v>
      </c>
      <c r="AA6" s="136">
        <v>6</v>
      </c>
      <c r="AB6" s="102">
        <v>2</v>
      </c>
      <c r="AC6" s="102">
        <v>2</v>
      </c>
      <c r="AD6" s="139">
        <v>13</v>
      </c>
      <c r="AE6" s="82">
        <f>IF(AD6="غ","غ",AA6+AB6+AC6+AD6)</f>
        <v>23</v>
      </c>
      <c r="AF6" s="143">
        <v>5.55</v>
      </c>
      <c r="AG6" s="142">
        <v>2</v>
      </c>
      <c r="AH6" s="142">
        <v>2</v>
      </c>
      <c r="AI6" s="141">
        <v>14.8</v>
      </c>
      <c r="AJ6" s="82">
        <f>IF(AI6="غ","غ",AF6+AG6+AH6+AI6)</f>
        <v>24.35</v>
      </c>
      <c r="AK6" s="102">
        <v>1</v>
      </c>
      <c r="AL6" s="102">
        <v>0.8</v>
      </c>
      <c r="AM6" s="102">
        <v>1.2</v>
      </c>
      <c r="AN6" s="82">
        <f>IF(AM6="غ","غ",AK6+AL6+AM6)</f>
        <v>3</v>
      </c>
      <c r="AO6" s="102">
        <v>1</v>
      </c>
      <c r="AP6" s="102">
        <v>1</v>
      </c>
      <c r="AQ6" s="102">
        <v>1.26</v>
      </c>
      <c r="AR6" s="82">
        <f>IF(AQ6="غ","غ",AO6+AP6+AQ6)</f>
        <v>3.26</v>
      </c>
      <c r="AU6" s="102">
        <v>1</v>
      </c>
      <c r="AV6" s="102">
        <v>1</v>
      </c>
      <c r="AW6" s="102">
        <v>1.2</v>
      </c>
      <c r="AX6" s="82">
        <f>IF(AW6="غ","غ",AU6+AV6+AW6)</f>
        <v>3.2</v>
      </c>
      <c r="BN6" s="135"/>
      <c r="BO6" s="104"/>
      <c r="BP6" s="104"/>
      <c r="BQ6" s="140"/>
      <c r="BR6" s="98">
        <f>IF(BQ6="غ","غ",BN6+BO6+BP6+BQ6)</f>
        <v>0</v>
      </c>
      <c r="BS6" s="135"/>
      <c r="BT6" s="104"/>
      <c r="BU6" s="104"/>
      <c r="BV6" s="140"/>
      <c r="BW6" s="98">
        <f>IF(BV6="غ","غ",BS6+BT6+BU6+BV6)</f>
        <v>0</v>
      </c>
      <c r="BX6" s="135"/>
      <c r="BY6" s="104"/>
      <c r="BZ6" s="104"/>
      <c r="CA6" s="140"/>
      <c r="CB6" s="98">
        <f>IF(CA6="غ","غ",BX6+BY6+BZ6+CA6)</f>
        <v>0</v>
      </c>
      <c r="CC6" s="135"/>
      <c r="CD6" s="104"/>
      <c r="CE6" s="104"/>
      <c r="CF6" s="104"/>
      <c r="CG6" s="98">
        <f>IF(CF6="غ","غ",CC6+CD6+CE6+CF6)</f>
        <v>0</v>
      </c>
      <c r="CH6" s="135"/>
      <c r="CI6" s="104"/>
      <c r="CJ6" s="104"/>
      <c r="CK6" s="140"/>
      <c r="CL6" s="98">
        <f>IF(CK6="غ","غ",CH6+CI6+CJ6+CK6)</f>
        <v>0</v>
      </c>
      <c r="CM6" s="135"/>
      <c r="CN6" s="104"/>
      <c r="CO6" s="104"/>
      <c r="CP6" s="140"/>
      <c r="CQ6" s="98">
        <f>IF(CP6="غ","غ",CM6+CN6+CO6+CP6)</f>
        <v>0</v>
      </c>
      <c r="CR6" s="104"/>
      <c r="CS6" s="104"/>
      <c r="CT6" s="140"/>
      <c r="CU6" s="98">
        <f>IF(CT6="غ","غ",CR6+CS6+CT6)</f>
        <v>0</v>
      </c>
      <c r="CV6" s="104"/>
      <c r="CW6" s="104"/>
      <c r="CX6" s="140"/>
      <c r="CY6" s="98">
        <f>IF(CX6="غ","غ",CV6+CW6+CX6)</f>
        <v>0</v>
      </c>
      <c r="DT6" s="135"/>
      <c r="DU6" s="104"/>
      <c r="DV6" s="104"/>
      <c r="DW6" s="140"/>
      <c r="DX6" s="98">
        <f>IF(DW6="غ","غ",DT6+DU6+DV6+DW6)</f>
        <v>0</v>
      </c>
      <c r="DY6" s="135"/>
      <c r="DZ6" s="104"/>
      <c r="EA6" s="104"/>
      <c r="EB6" s="140"/>
      <c r="EC6" s="98">
        <f>IF(EB6="غ","غ",DY6+DZ6+EA6+EB6)</f>
        <v>0</v>
      </c>
      <c r="ED6" s="135"/>
      <c r="EE6" s="104"/>
      <c r="EF6" s="104"/>
      <c r="EG6" s="140"/>
      <c r="EH6" s="98">
        <f>IF(EG6="غ","غ",ED6+EE6+EF6+EG6)</f>
        <v>0</v>
      </c>
      <c r="EI6" s="135"/>
      <c r="EJ6" s="104"/>
      <c r="EK6" s="104"/>
      <c r="EL6" s="140"/>
      <c r="EM6" s="98">
        <f>IF(EL6="غ","غ",EI6+EJ6+EK6+EL6)</f>
        <v>0</v>
      </c>
      <c r="EN6" s="135"/>
      <c r="EO6" s="104"/>
      <c r="EP6" s="104"/>
      <c r="EQ6" s="140"/>
      <c r="ER6" s="98">
        <f>IF(EQ6="غ","غ",EN6+EO6+EP6+EQ6)</f>
        <v>0</v>
      </c>
      <c r="ES6" s="136"/>
      <c r="ET6" s="102"/>
      <c r="EU6" s="102"/>
      <c r="EV6" s="139"/>
      <c r="EW6" s="82">
        <f>IF(EV6="غ","غ",ES6+ET6+EU6+EV6)</f>
        <v>0</v>
      </c>
      <c r="EX6" s="135"/>
      <c r="EY6" s="104"/>
      <c r="EZ6" s="104"/>
      <c r="FA6" s="98">
        <f>IF(EZ6="غ","غ",EX6+EY6+EZ6)</f>
        <v>0</v>
      </c>
      <c r="FB6" s="135"/>
      <c r="FC6" s="104"/>
      <c r="FD6" s="104"/>
      <c r="FE6" s="98">
        <f>IF(FD6="غ","غ",FB6+FC6+FD6)</f>
        <v>0</v>
      </c>
      <c r="HD6" s="136" t="str">
        <f>IF(HH6&gt;=$HD$4,1,"")</f>
        <v/>
      </c>
      <c r="HE6" s="136" t="str">
        <f>IF(HI6&gt;=$HE$4,1,"")</f>
        <v/>
      </c>
      <c r="HF6" s="145" t="str">
        <f>IF(HJ6&gt;=$HF$4,1,"")</f>
        <v/>
      </c>
      <c r="HH6" s="136">
        <f>+HL6+HP6+HT6+HX6+IB6+IF6+IJ6+IN6</f>
        <v>74.940000000000012</v>
      </c>
      <c r="HI6" s="136">
        <f>+HM6+HQ6+HU6+HY6+IC6+IG6+IK6+IO6</f>
        <v>0</v>
      </c>
      <c r="HJ6" s="145">
        <f>+HN6+HR6+HV6+HZ6+ID6+IH6+IL6+IP6</f>
        <v>0</v>
      </c>
      <c r="HL6" s="161">
        <f>+K6</f>
        <v>5</v>
      </c>
      <c r="HM6" s="104">
        <f>+BR6</f>
        <v>0</v>
      </c>
      <c r="HN6" s="104">
        <f>+DX6</f>
        <v>0</v>
      </c>
      <c r="HO6" s="82">
        <f>IF(OR(HN6="غ",HM6="غ",HL6="غ"),"غ",(HN6+HM6+HL6)/3)</f>
        <v>1.6666666666666667</v>
      </c>
      <c r="HP6" s="161">
        <f>+P6</f>
        <v>5.1300000000000008</v>
      </c>
      <c r="HQ6" s="104">
        <f>+BW6</f>
        <v>0</v>
      </c>
      <c r="HR6" s="104">
        <f>+EC6</f>
        <v>0</v>
      </c>
      <c r="HS6" s="82">
        <f>IF(OR(HR6="غ",HQ6="غ",HP6="غ"),"غ",(HR6+HQ6+HP6)/3)</f>
        <v>1.7100000000000002</v>
      </c>
      <c r="HT6" s="161">
        <f>+U6</f>
        <v>5.2</v>
      </c>
      <c r="HU6" s="104">
        <f>+CB6</f>
        <v>0</v>
      </c>
      <c r="HV6" s="104">
        <f>+EH6</f>
        <v>0</v>
      </c>
      <c r="HW6" s="82">
        <f>IF(OR(HV6="غ",HU6="غ",HT6="غ"),"غ",(HV6+HU6+HT6)/3)</f>
        <v>1.7333333333333334</v>
      </c>
      <c r="HX6" s="166">
        <f>+Z6</f>
        <v>6</v>
      </c>
      <c r="HY6" s="104">
        <f>+CG6</f>
        <v>0</v>
      </c>
      <c r="HZ6" s="104">
        <f>+EM6</f>
        <v>0</v>
      </c>
      <c r="IA6" s="82">
        <f>IF(OR(HZ6="غ",HY6="غ",HX6="غ"),"غ",(HZ6+HY6+HX6)/3)</f>
        <v>2</v>
      </c>
      <c r="IB6" s="166">
        <f>+AE6</f>
        <v>23</v>
      </c>
      <c r="IC6" s="104">
        <f>+CL6</f>
        <v>0</v>
      </c>
      <c r="ID6" s="104">
        <f>+ER6</f>
        <v>0</v>
      </c>
      <c r="IE6" s="82">
        <f>IF(OR(ID6="غ",IC6="غ",IB6="غ"),"غ",(ID6+IC6+IB6)/3)</f>
        <v>7.666666666666667</v>
      </c>
      <c r="IF6" s="166">
        <f>+AJ6</f>
        <v>24.35</v>
      </c>
      <c r="IG6" s="102">
        <f>+CQ6</f>
        <v>0</v>
      </c>
      <c r="IH6" s="102">
        <f>+EW6</f>
        <v>0</v>
      </c>
      <c r="II6" s="82">
        <f>IF(OR(IH6="غ",IG6="غ",IF6="غ"),"غ",(IH6+IG6+IF6)/3)</f>
        <v>8.1166666666666671</v>
      </c>
      <c r="IJ6" s="161">
        <f>+AN6</f>
        <v>3</v>
      </c>
      <c r="IK6" s="104">
        <f>+CU6</f>
        <v>0</v>
      </c>
      <c r="IL6" s="104">
        <f>+FA6</f>
        <v>0</v>
      </c>
      <c r="IM6" s="82">
        <f>IF(OR(IL6="غ",IK6="غ",IJ6="غ"),"غ",(IL6+IK6+IJ6)/3)</f>
        <v>1</v>
      </c>
      <c r="IN6" s="161">
        <f>+AR6</f>
        <v>3.26</v>
      </c>
      <c r="IO6" s="104">
        <f>+CY6</f>
        <v>0</v>
      </c>
      <c r="IP6" s="104">
        <f>+FE6</f>
        <v>0</v>
      </c>
      <c r="IQ6" s="82">
        <f>IF(OR(IP6="غ",IO6="غ",IN6="غ"),"غ",(IP6+IO6+IN6)/3)</f>
        <v>1.0866666666666667</v>
      </c>
      <c r="IS6" s="134">
        <f>IF(OR(HL6&lt;6.5,HP6&lt;6.5,HT6&lt;6.5,HX6&lt;5.2,IB6&lt;10.4,IF6&lt;10.4,IJ6&lt;2.6,IN6&lt;2.6),1,"")</f>
        <v>1</v>
      </c>
      <c r="IT6" s="135">
        <f>IF(OR(HM6&lt;6.5,HQ6&lt;6.5,HU6&lt;6.5,HY6&lt;5.2,IC6&lt;40,IG6&lt;40,IK6&lt;2.6,IO6&lt;2.6),1,"")</f>
        <v>1</v>
      </c>
      <c r="IU6" s="144">
        <f>IF(OR(HN6&lt;6.5,HR6&lt;6.5,HV6&lt;6.5,HZ6&lt;5.2,ID6&lt;40,IH6&lt;40,IL6&lt;2.6,IP6&lt;2.6),1,"")</f>
        <v>1</v>
      </c>
      <c r="IV6" s="36"/>
      <c r="IW6" s="95" t="s">
        <v>86</v>
      </c>
      <c r="IX6" s="134" t="str">
        <f>IF(IS6=1,D6,"")</f>
        <v>احمد عبدالله مصطفى محمود مصطفى</v>
      </c>
      <c r="IY6" s="135">
        <f>IF(IS6=1,HL6,"")</f>
        <v>5</v>
      </c>
      <c r="IZ6" s="104">
        <f>IF(IS6=1,HP6,"")</f>
        <v>5.1300000000000008</v>
      </c>
      <c r="JA6" s="104">
        <f>IF(IS6=1,HT6,"")</f>
        <v>5.2</v>
      </c>
      <c r="JB6" s="104">
        <f>IF(IS6=1,HX6,"")</f>
        <v>6</v>
      </c>
      <c r="JC6" s="104">
        <f>IF(IS6=1,IB6,"")</f>
        <v>23</v>
      </c>
      <c r="JD6" s="104">
        <f>IF(IS6=1,IF6,"")</f>
        <v>24.35</v>
      </c>
      <c r="JE6" s="104">
        <f>IF(IS6=1,IJ6,"")</f>
        <v>3</v>
      </c>
      <c r="JF6" s="103">
        <f>IF(IS6=1,IN6,"")</f>
        <v>3.26</v>
      </c>
      <c r="JH6" s="97" t="str">
        <f>B6</f>
        <v>24002</v>
      </c>
      <c r="JI6" s="103" t="str">
        <f>+D6</f>
        <v>احمد عبدالله مصطفى محمود مصطفى</v>
      </c>
      <c r="JJ6" s="135">
        <f>IF(IT6=1,HM6,"")</f>
        <v>0</v>
      </c>
      <c r="JK6" s="104">
        <f>IF(IT6=1,HQ6,"")</f>
        <v>0</v>
      </c>
      <c r="JL6" s="104">
        <f>IF(IT6=1,HU6,"")</f>
        <v>0</v>
      </c>
      <c r="JM6" s="104">
        <f>IF(IT6=1,HY6,"")</f>
        <v>0</v>
      </c>
      <c r="JN6" s="104">
        <f>IF(IT6=1,IC6,"")</f>
        <v>0</v>
      </c>
      <c r="JO6" s="104">
        <f>IF(IT6=1,IG6,"")</f>
        <v>0</v>
      </c>
      <c r="JP6" s="104">
        <f>IF(IT6=1,IK6,"")</f>
        <v>0</v>
      </c>
      <c r="JQ6" s="103">
        <f>IF(IT6=1,IO6,"")</f>
        <v>0</v>
      </c>
      <c r="JS6" s="97" t="str">
        <f>B6</f>
        <v>24002</v>
      </c>
      <c r="JT6" s="95" t="str">
        <f>+D6</f>
        <v>احمد عبدالله مصطفى محمود مصطفى</v>
      </c>
      <c r="JU6" s="135">
        <f>IF(IU6=1,HN6,"")</f>
        <v>0</v>
      </c>
      <c r="JV6" s="104">
        <f>IF(IU6=1,HR6,"")</f>
        <v>0</v>
      </c>
      <c r="JW6" s="104">
        <f>IF(IU6=1,HV6,"")</f>
        <v>0</v>
      </c>
      <c r="JX6" s="104">
        <f>IF(IU6=1,HZ6,"")</f>
        <v>0</v>
      </c>
      <c r="JY6" s="104">
        <f>IF(IU6=1,ID6,"")</f>
        <v>0</v>
      </c>
      <c r="JZ6" s="104">
        <f>IF(IU6=1,IH6,"")</f>
        <v>0</v>
      </c>
      <c r="KA6" s="104">
        <f>IF(IU6=1,IL6,"")</f>
        <v>0</v>
      </c>
      <c r="KB6" s="103">
        <f>IF(IU6=1,IP6,"")</f>
        <v>0</v>
      </c>
      <c r="KJ6" s="94">
        <f>+A6</f>
        <v>2</v>
      </c>
      <c r="KK6" s="92" t="str">
        <f>+B6</f>
        <v>24002</v>
      </c>
      <c r="KL6" s="92" t="str">
        <f>+C6</f>
        <v>1 / 1</v>
      </c>
      <c r="KM6" s="93" t="str">
        <f>+D6</f>
        <v>احمد عبدالله مصطفى محمود مصطفى</v>
      </c>
      <c r="KN6" s="92" t="str">
        <f>+E6</f>
        <v>مسلم</v>
      </c>
      <c r="KO6" s="92" t="str">
        <f>+F6</f>
        <v>ذكر</v>
      </c>
      <c r="KP6" s="91">
        <f>+HO6</f>
        <v>1.6666666666666667</v>
      </c>
      <c r="KQ6" s="91">
        <f>+HS6</f>
        <v>1.7100000000000002</v>
      </c>
      <c r="KR6" s="91">
        <f>+HW6</f>
        <v>1.7333333333333334</v>
      </c>
      <c r="KS6" s="91">
        <f>+IA6</f>
        <v>2</v>
      </c>
      <c r="KT6" s="91">
        <f>+IE6</f>
        <v>7.666666666666667</v>
      </c>
      <c r="KU6" s="91">
        <f>+II6</f>
        <v>8.1166666666666671</v>
      </c>
      <c r="KV6" s="90">
        <f>+IM6</f>
        <v>1</v>
      </c>
      <c r="KW6" s="90">
        <f>+IN6</f>
        <v>3.26</v>
      </c>
      <c r="MH6" s="125" t="str">
        <f>IF(MI6="","",VLOOKUP(MI6,$B$5:$D$62,2,0))</f>
        <v>1 / 1</v>
      </c>
      <c r="MI6" s="110" t="s">
        <v>84</v>
      </c>
      <c r="MJ6" s="109" t="s">
        <v>83</v>
      </c>
      <c r="MK6" s="108">
        <v>7.7</v>
      </c>
      <c r="ML6" s="108">
        <v>9.8000000000000007</v>
      </c>
      <c r="MM6" s="108">
        <v>3.8</v>
      </c>
      <c r="MN6" s="108">
        <v>6.2</v>
      </c>
      <c r="MO6" s="108">
        <v>20</v>
      </c>
      <c r="MP6" s="108">
        <v>24.762500000000003</v>
      </c>
      <c r="MQ6" s="108">
        <v>4</v>
      </c>
      <c r="MR6" s="107">
        <v>3.4</v>
      </c>
      <c r="NL6" s="1" t="s">
        <v>87</v>
      </c>
      <c r="NM6" s="1" t="s">
        <v>87</v>
      </c>
      <c r="NN6" s="1" t="s">
        <v>87</v>
      </c>
      <c r="NO6" s="1" t="s">
        <v>87</v>
      </c>
      <c r="NP6" s="1">
        <v>2</v>
      </c>
      <c r="NQ6" s="1" t="s">
        <v>87</v>
      </c>
      <c r="NR6" s="1" t="s">
        <v>87</v>
      </c>
      <c r="NS6" s="1" t="s">
        <v>87</v>
      </c>
      <c r="NT6" s="1" t="s">
        <v>87</v>
      </c>
      <c r="NU6" s="1" t="s">
        <v>87</v>
      </c>
      <c r="NV6" s="1" t="s">
        <v>87</v>
      </c>
      <c r="NY6" s="199" t="str">
        <f>IF(NZ6="","",VLOOKUP(NZ6,$B$5:$D$70,2,0))</f>
        <v>1 / 3</v>
      </c>
      <c r="NZ6" s="86" t="s">
        <v>95</v>
      </c>
      <c r="OA6" s="85" t="s">
        <v>94</v>
      </c>
      <c r="OB6" s="84">
        <v>9.9</v>
      </c>
      <c r="OC6" s="84">
        <v>9.8000000000000007</v>
      </c>
      <c r="OD6" s="84">
        <v>9.6</v>
      </c>
      <c r="OE6" s="84">
        <v>7.8</v>
      </c>
      <c r="OF6" s="84">
        <v>25</v>
      </c>
      <c r="OG6" s="84">
        <v>23.524999999999999</v>
      </c>
      <c r="OH6" s="84">
        <v>4</v>
      </c>
      <c r="OI6" s="83">
        <v>3.8600000000000003</v>
      </c>
      <c r="OJ6" s="82">
        <f>IF(NZ6="","",SUM(OB6:OI6))</f>
        <v>93.484999999999999</v>
      </c>
      <c r="OK6" s="81">
        <f>IFERROR(IF(OJ6&gt;1,OJ6/98,""),"")</f>
        <v>0.95392857142857146</v>
      </c>
      <c r="PO6" s="97" t="str">
        <f>IF(HD6="","",B6)</f>
        <v/>
      </c>
      <c r="PP6" s="96" t="str">
        <f>IF(HD6="","",D6)</f>
        <v/>
      </c>
      <c r="PQ6" s="96" t="str">
        <f>IF(PO6="","",HL6)</f>
        <v/>
      </c>
      <c r="PR6" s="96" t="str">
        <f>IF(PO6="","",HP6)</f>
        <v/>
      </c>
      <c r="PS6" s="96" t="str">
        <f>IF(PO6="","",HT6)</f>
        <v/>
      </c>
      <c r="PT6" s="96" t="str">
        <f>IF(PO6="","",HX6)</f>
        <v/>
      </c>
      <c r="PU6" s="96" t="str">
        <f>IF(PO6="","",IB6)</f>
        <v/>
      </c>
      <c r="PV6" s="96" t="str">
        <f>IF(PO6="","",IF6)</f>
        <v/>
      </c>
      <c r="PW6" s="96" t="str">
        <f>IF(PO6="","",IJ6)</f>
        <v/>
      </c>
      <c r="PX6" s="95" t="str">
        <f>IF(PO6="","",IN6)</f>
        <v/>
      </c>
      <c r="PZ6" s="97" t="str">
        <f>IF($HE$5="","",$B$5)</f>
        <v/>
      </c>
      <c r="QA6" s="96" t="str">
        <f>IF($HE$5="","",$D$5)</f>
        <v/>
      </c>
      <c r="QB6" s="96" t="str">
        <f>IF(PZ6="","",HM6)</f>
        <v/>
      </c>
      <c r="QC6" s="96" t="str">
        <f>IF(PZ6="","",HQ6)</f>
        <v/>
      </c>
      <c r="QD6" s="96" t="str">
        <f>IF(PZ6="","",HU6)</f>
        <v/>
      </c>
      <c r="QE6" s="96" t="str">
        <f>IF(PZ6="","",HY6)</f>
        <v/>
      </c>
      <c r="QF6" s="96" t="str">
        <f>IF(PZ6="","",IC6)</f>
        <v/>
      </c>
      <c r="QG6" s="96" t="str">
        <f>IF(PZ6="","",IG6)</f>
        <v/>
      </c>
      <c r="QH6" s="96" t="str">
        <f>IF(PZ6="","",IK6)</f>
        <v/>
      </c>
      <c r="QI6" s="95" t="str">
        <f>IF(PZ6="","",IO6)</f>
        <v/>
      </c>
      <c r="QK6" s="97" t="str">
        <f>IF(HF6="","",B6)</f>
        <v/>
      </c>
      <c r="QL6" s="96" t="str">
        <f>IF(HF6="","",D6)</f>
        <v/>
      </c>
      <c r="QM6" s="96" t="str">
        <f>IF(QK6="","",HN6)</f>
        <v/>
      </c>
      <c r="QN6" s="96" t="str">
        <f>IF(QK6="","",HR6)</f>
        <v/>
      </c>
      <c r="QO6" s="96" t="str">
        <f>IF(QK6="","",HV6)</f>
        <v/>
      </c>
      <c r="QP6" s="96" t="str">
        <f>IF(QK6="","",HZ6)</f>
        <v/>
      </c>
      <c r="QQ6" s="96" t="str">
        <f>IF(QK6="","",ID6)</f>
        <v/>
      </c>
      <c r="QR6" s="96" t="str">
        <f>IF(QK6="","",IH6)</f>
        <v/>
      </c>
      <c r="QS6" s="96" t="str">
        <f>IF(QK6="","",IL6)</f>
        <v/>
      </c>
      <c r="QT6" s="95" t="str">
        <f>IF(QK6="","",IP6)</f>
        <v/>
      </c>
    </row>
    <row r="7" spans="1:462" ht="18" customHeight="1" x14ac:dyDescent="0.25">
      <c r="A7" s="106">
        <f>IF('[1]بيانات الطلاب'!A6="","",'[1]بيانات الطلاب'!A6)</f>
        <v>3</v>
      </c>
      <c r="B7" s="104" t="str">
        <f>'[1]بيانات الطلاب'!B6</f>
        <v>24003</v>
      </c>
      <c r="C7" s="104" t="str">
        <f>IF('[1]بيانات الطلاب'!C6="","",'[1]بيانات الطلاب'!C6)</f>
        <v>1 / 1</v>
      </c>
      <c r="D7" s="105" t="str">
        <f>IF('[1]بيانات الطلاب'!D6="","",'[1]بيانات الطلاب'!D6)</f>
        <v>احمد محمد عبدالعزيز عبدالغفار السيد</v>
      </c>
      <c r="E7" s="104" t="str">
        <f>IF('[1]بيانات الطلاب'!E6="","",'[1]بيانات الطلاب'!E6)</f>
        <v>مسلم</v>
      </c>
      <c r="F7" s="103" t="str">
        <f>IF('[1]بيانات الطلاب'!F6="","",'[1]بيانات الطلاب'!F6)</f>
        <v>ذكر</v>
      </c>
      <c r="G7" s="136">
        <v>2</v>
      </c>
      <c r="H7" s="102">
        <v>2</v>
      </c>
      <c r="I7" s="102"/>
      <c r="J7" s="102">
        <v>5.3</v>
      </c>
      <c r="K7" s="82">
        <f>IF(J7="غ","غ",G7+H7+I7+J7)</f>
        <v>9.3000000000000007</v>
      </c>
      <c r="L7" s="136">
        <v>2</v>
      </c>
      <c r="M7" s="136">
        <v>1.9</v>
      </c>
      <c r="N7" s="136"/>
      <c r="O7" s="136">
        <v>5.0999999999999996</v>
      </c>
      <c r="P7" s="82">
        <f>IF(O7="غ","غ",L7+M7+N7+O7)</f>
        <v>9</v>
      </c>
      <c r="Q7" s="136">
        <v>2</v>
      </c>
      <c r="R7" s="102">
        <v>2</v>
      </c>
      <c r="S7" s="102"/>
      <c r="T7" s="102">
        <v>5.8</v>
      </c>
      <c r="U7" s="82">
        <f>IF(T7="غ","غ",Q7+R7+S7+T7)</f>
        <v>9.8000000000000007</v>
      </c>
      <c r="V7" s="136">
        <v>1</v>
      </c>
      <c r="W7" s="102">
        <v>1</v>
      </c>
      <c r="X7" s="102">
        <v>1</v>
      </c>
      <c r="Y7" s="102">
        <v>3.4</v>
      </c>
      <c r="Z7" s="82">
        <f>IF(Y7="غ","غ",V7+W7+X7+Y7)</f>
        <v>6.4</v>
      </c>
      <c r="AA7" s="136">
        <v>6</v>
      </c>
      <c r="AB7" s="102">
        <v>2</v>
      </c>
      <c r="AC7" s="102">
        <v>2</v>
      </c>
      <c r="AD7" s="139">
        <v>13.5</v>
      </c>
      <c r="AE7" s="82">
        <f>IF(AD7="غ","غ",AA7+AB7+AC7+AD7)</f>
        <v>23.5</v>
      </c>
      <c r="AF7" s="143">
        <v>5.4937499999999995</v>
      </c>
      <c r="AG7" s="142">
        <v>2</v>
      </c>
      <c r="AH7" s="142">
        <v>2</v>
      </c>
      <c r="AI7" s="141">
        <v>14.65</v>
      </c>
      <c r="AJ7" s="82">
        <f>IF(AI7="غ","غ",AF7+AG7+AH7+AI7)</f>
        <v>24.143749999999997</v>
      </c>
      <c r="AK7" s="102">
        <v>1</v>
      </c>
      <c r="AL7" s="102">
        <v>1</v>
      </c>
      <c r="AM7" s="102">
        <v>1.4</v>
      </c>
      <c r="AN7" s="82">
        <f>IF(AM7="غ","غ",AK7+AL7+AM7)</f>
        <v>3.4</v>
      </c>
      <c r="AO7" s="102">
        <v>1</v>
      </c>
      <c r="AP7" s="102">
        <v>1</v>
      </c>
      <c r="AQ7" s="102">
        <v>1.56</v>
      </c>
      <c r="AR7" s="82">
        <f>IF(AQ7="غ","غ",AO7+AP7+AQ7)</f>
        <v>3.56</v>
      </c>
      <c r="AU7" s="102">
        <v>1</v>
      </c>
      <c r="AV7" s="102">
        <v>1</v>
      </c>
      <c r="AW7" s="102">
        <v>1.7</v>
      </c>
      <c r="AX7" s="82">
        <f>IF(AW7="غ","غ",AU7+AV7+AW7)</f>
        <v>3.7</v>
      </c>
      <c r="BN7" s="135"/>
      <c r="BO7" s="104"/>
      <c r="BP7" s="104"/>
      <c r="BQ7" s="140"/>
      <c r="BR7" s="98">
        <f>IF(BQ7="غ","غ",BN7+BO7+BP7+BQ7)</f>
        <v>0</v>
      </c>
      <c r="BS7" s="135"/>
      <c r="BT7" s="104"/>
      <c r="BU7" s="104"/>
      <c r="BV7" s="140"/>
      <c r="BW7" s="98">
        <f>IF(BV7="غ","غ",BS7+BT7+BU7+BV7)</f>
        <v>0</v>
      </c>
      <c r="BX7" s="135"/>
      <c r="BY7" s="104"/>
      <c r="BZ7" s="104"/>
      <c r="CA7" s="140"/>
      <c r="CB7" s="98">
        <f>IF(CA7="غ","غ",BX7+BY7+BZ7+CA7)</f>
        <v>0</v>
      </c>
      <c r="CC7" s="135"/>
      <c r="CD7" s="104"/>
      <c r="CE7" s="104"/>
      <c r="CF7" s="104"/>
      <c r="CG7" s="98">
        <f>IF(CF7="غ","غ",CC7+CD7+CE7+CF7)</f>
        <v>0</v>
      </c>
      <c r="CH7" s="135"/>
      <c r="CI7" s="104"/>
      <c r="CJ7" s="104"/>
      <c r="CK7" s="140"/>
      <c r="CL7" s="98">
        <f>IF(CK7="غ","غ",CH7+CI7+CJ7+CK7)</f>
        <v>0</v>
      </c>
      <c r="CM7" s="135"/>
      <c r="CN7" s="104"/>
      <c r="CO7" s="104"/>
      <c r="CP7" s="140"/>
      <c r="CQ7" s="98">
        <f>IF(CP7="غ","غ",CM7+CN7+CO7+CP7)</f>
        <v>0</v>
      </c>
      <c r="CR7" s="104"/>
      <c r="CS7" s="104"/>
      <c r="CT7" s="140"/>
      <c r="CU7" s="98">
        <f>IF(CT7="غ","غ",CR7+CS7+CT7)</f>
        <v>0</v>
      </c>
      <c r="CV7" s="104"/>
      <c r="CW7" s="104"/>
      <c r="CX7" s="140"/>
      <c r="CY7" s="98">
        <f>IF(CX7="غ","غ",CV7+CW7+CX7)</f>
        <v>0</v>
      </c>
      <c r="DT7" s="135"/>
      <c r="DU7" s="104"/>
      <c r="DV7" s="104"/>
      <c r="DW7" s="140"/>
      <c r="DX7" s="98">
        <f>IF(DW7="غ","غ",DT7+DU7+DV7+DW7)</f>
        <v>0</v>
      </c>
      <c r="DY7" s="135"/>
      <c r="DZ7" s="104"/>
      <c r="EA7" s="104"/>
      <c r="EB7" s="140"/>
      <c r="EC7" s="98">
        <f>IF(EB7="غ","غ",DY7+DZ7+EA7+EB7)</f>
        <v>0</v>
      </c>
      <c r="ED7" s="135"/>
      <c r="EE7" s="104"/>
      <c r="EF7" s="104"/>
      <c r="EG7" s="140"/>
      <c r="EH7" s="98">
        <f>IF(EG7="غ","غ",ED7+EE7+EF7+EG7)</f>
        <v>0</v>
      </c>
      <c r="EI7" s="135"/>
      <c r="EJ7" s="104"/>
      <c r="EK7" s="104"/>
      <c r="EL7" s="140"/>
      <c r="EM7" s="98">
        <f>IF(EL7="غ","غ",EI7+EJ7+EK7+EL7)</f>
        <v>0</v>
      </c>
      <c r="EN7" s="135"/>
      <c r="EO7" s="104"/>
      <c r="EP7" s="104"/>
      <c r="EQ7" s="140"/>
      <c r="ER7" s="98">
        <f>IF(EQ7="غ","غ",EN7+EO7+EP7+EQ7)</f>
        <v>0</v>
      </c>
      <c r="ES7" s="136"/>
      <c r="ET7" s="102"/>
      <c r="EU7" s="102"/>
      <c r="EV7" s="139"/>
      <c r="EW7" s="82">
        <f>IF(EV7="غ","غ",ES7+ET7+EU7+EV7)</f>
        <v>0</v>
      </c>
      <c r="EX7" s="135"/>
      <c r="EY7" s="104"/>
      <c r="EZ7" s="104"/>
      <c r="FA7" s="98">
        <f>IF(EZ7="غ","غ",EX7+EY7+EZ7)</f>
        <v>0</v>
      </c>
      <c r="FB7" s="135"/>
      <c r="FC7" s="104"/>
      <c r="FD7" s="104"/>
      <c r="FE7" s="98">
        <f>IF(FD7="غ","غ",FB7+FC7+FD7)</f>
        <v>0</v>
      </c>
      <c r="HD7" s="136" t="str">
        <f>IF(HH7&gt;=$HD$4,1,"")</f>
        <v/>
      </c>
      <c r="HE7" s="136" t="str">
        <f>IF(HI7&gt;=$HE$4,1,"")</f>
        <v/>
      </c>
      <c r="HF7" s="145" t="str">
        <f>IF(HJ7&gt;=$HF$4,1,"")</f>
        <v/>
      </c>
      <c r="HH7" s="136">
        <f>+HL7+HP7+HT7+HX7+IB7+IF7+IJ7+IN7</f>
        <v>89.103750000000005</v>
      </c>
      <c r="HI7" s="136">
        <f>+HM7+HQ7+HU7+HY7+IC7+IG7+IK7+IO7</f>
        <v>0</v>
      </c>
      <c r="HJ7" s="145">
        <f>+HN7+HR7+HV7+HZ7+ID7+IH7+IL7+IP7</f>
        <v>0</v>
      </c>
      <c r="HL7" s="161">
        <f>+K7</f>
        <v>9.3000000000000007</v>
      </c>
      <c r="HM7" s="104">
        <f>+BR7</f>
        <v>0</v>
      </c>
      <c r="HN7" s="104">
        <f>+DX7</f>
        <v>0</v>
      </c>
      <c r="HO7" s="82">
        <f>IF(OR(HN7="غ",HM7="غ",HL7="غ"),"غ",(HN7+HM7+HL7)/3)</f>
        <v>3.1</v>
      </c>
      <c r="HP7" s="161">
        <f>+P7</f>
        <v>9</v>
      </c>
      <c r="HQ7" s="104">
        <f>+BW7</f>
        <v>0</v>
      </c>
      <c r="HR7" s="104">
        <f>+EC7</f>
        <v>0</v>
      </c>
      <c r="HS7" s="82">
        <f>IF(OR(HR7="غ",HQ7="غ",HP7="غ"),"غ",(HR7+HQ7+HP7)/3)</f>
        <v>3</v>
      </c>
      <c r="HT7" s="161">
        <f>+U7</f>
        <v>9.8000000000000007</v>
      </c>
      <c r="HU7" s="104">
        <f>+CB7</f>
        <v>0</v>
      </c>
      <c r="HV7" s="104">
        <f>+EH7</f>
        <v>0</v>
      </c>
      <c r="HW7" s="82">
        <f>IF(OR(HV7="غ",HU7="غ",HT7="غ"),"غ",(HV7+HU7+HT7)/3)</f>
        <v>3.2666666666666671</v>
      </c>
      <c r="HX7" s="166">
        <f>+Z7</f>
        <v>6.4</v>
      </c>
      <c r="HY7" s="104">
        <f>+CG7</f>
        <v>0</v>
      </c>
      <c r="HZ7" s="104">
        <f>+EM7</f>
        <v>0</v>
      </c>
      <c r="IA7" s="82">
        <f>IF(OR(HZ7="غ",HY7="غ",HX7="غ"),"غ",(HZ7+HY7+HX7)/3)</f>
        <v>2.1333333333333333</v>
      </c>
      <c r="IB7" s="166">
        <f>+AE7</f>
        <v>23.5</v>
      </c>
      <c r="IC7" s="104">
        <f>+CL7</f>
        <v>0</v>
      </c>
      <c r="ID7" s="104">
        <f>+ER7</f>
        <v>0</v>
      </c>
      <c r="IE7" s="82">
        <f>IF(OR(ID7="غ",IC7="غ",IB7="غ"),"غ",(ID7+IC7+IB7)/3)</f>
        <v>7.833333333333333</v>
      </c>
      <c r="IF7" s="166">
        <f>+AJ7</f>
        <v>24.143749999999997</v>
      </c>
      <c r="IG7" s="102">
        <f>+CQ7</f>
        <v>0</v>
      </c>
      <c r="IH7" s="102">
        <f>+EW7</f>
        <v>0</v>
      </c>
      <c r="II7" s="82">
        <f>IF(OR(IH7="غ",IG7="غ",IF7="غ"),"غ",(IH7+IG7+IF7)/3)</f>
        <v>8.0479166666666657</v>
      </c>
      <c r="IJ7" s="161">
        <f>+AN7</f>
        <v>3.4</v>
      </c>
      <c r="IK7" s="104">
        <f>+CU7</f>
        <v>0</v>
      </c>
      <c r="IL7" s="104">
        <f>+FA7</f>
        <v>0</v>
      </c>
      <c r="IM7" s="82">
        <f>IF(OR(IL7="غ",IK7="غ",IJ7="غ"),"غ",(IL7+IK7+IJ7)/3)</f>
        <v>1.1333333333333333</v>
      </c>
      <c r="IN7" s="161">
        <f>+AR7</f>
        <v>3.56</v>
      </c>
      <c r="IO7" s="104">
        <f>+CY7</f>
        <v>0</v>
      </c>
      <c r="IP7" s="104">
        <f>+FE7</f>
        <v>0</v>
      </c>
      <c r="IQ7" s="82">
        <f>IF(OR(IP7="غ",IO7="غ",IN7="غ"),"غ",(IP7+IO7+IN7)/3)</f>
        <v>1.1866666666666668</v>
      </c>
      <c r="IS7" s="134" t="str">
        <f>IF(OR(HL7&lt;6.5,HP7&lt;6.5,HT7&lt;6.5,HX7&lt;5.2,IB7&lt;10.4,IF7&lt;10.4,IJ7&lt;2.6,IN7&lt;2.6),1,"")</f>
        <v/>
      </c>
      <c r="IT7" s="135">
        <f>IF(OR(HM7&lt;6.5,HQ7&lt;6.5,HU7&lt;6.5,HY7&lt;5.2,IC7&lt;40,IG7&lt;40,IK7&lt;2.6,IO7&lt;2.6),1,"")</f>
        <v>1</v>
      </c>
      <c r="IU7" s="144">
        <f>IF(OR(HN7&lt;6.5,HR7&lt;6.5,HV7&lt;6.5,HZ7&lt;5.2,ID7&lt;40,IH7&lt;40,IL7&lt;2.6,IP7&lt;2.6),1,"")</f>
        <v>1</v>
      </c>
      <c r="IV7" s="36"/>
      <c r="IW7" s="95" t="s">
        <v>87</v>
      </c>
      <c r="IX7" s="134" t="str">
        <f>IF(IS7=1,D7,"")</f>
        <v/>
      </c>
      <c r="IY7" s="135" t="str">
        <f>IF(IS7=1,HL7,"")</f>
        <v/>
      </c>
      <c r="IZ7" s="104" t="str">
        <f>IF(IS7=1,HP7,"")</f>
        <v/>
      </c>
      <c r="JA7" s="104" t="str">
        <f>IF(IS7=1,HT7,"")</f>
        <v/>
      </c>
      <c r="JB7" s="104" t="str">
        <f>IF(IS7=1,HX7,"")</f>
        <v/>
      </c>
      <c r="JC7" s="104" t="str">
        <f>IF(IS7=1,IB7,"")</f>
        <v/>
      </c>
      <c r="JD7" s="104" t="str">
        <f>IF(IS7=1,IF7,"")</f>
        <v/>
      </c>
      <c r="JE7" s="104" t="str">
        <f>IF(IS7=1,IJ7,"")</f>
        <v/>
      </c>
      <c r="JF7" s="103" t="str">
        <f>IF(IS7=1,IN7,"")</f>
        <v/>
      </c>
      <c r="JH7" s="97" t="str">
        <f>B7</f>
        <v>24003</v>
      </c>
      <c r="JI7" s="103" t="str">
        <f>+D7</f>
        <v>احمد محمد عبدالعزيز عبدالغفار السيد</v>
      </c>
      <c r="JJ7" s="135">
        <f>IF(IT7=1,HM7,"")</f>
        <v>0</v>
      </c>
      <c r="JK7" s="104">
        <f>IF(IT7=1,HQ7,"")</f>
        <v>0</v>
      </c>
      <c r="JL7" s="104">
        <f>IF(IT7=1,HU7,"")</f>
        <v>0</v>
      </c>
      <c r="JM7" s="104">
        <f>IF(IT7=1,HY7,"")</f>
        <v>0</v>
      </c>
      <c r="JN7" s="104">
        <f>IF(IT7=1,IC7,"")</f>
        <v>0</v>
      </c>
      <c r="JO7" s="104">
        <f>IF(IT7=1,IG7,"")</f>
        <v>0</v>
      </c>
      <c r="JP7" s="104">
        <f>IF(IT7=1,IK7,"")</f>
        <v>0</v>
      </c>
      <c r="JQ7" s="103">
        <f>IF(IT7=1,IO7,"")</f>
        <v>0</v>
      </c>
      <c r="JS7" s="97" t="str">
        <f>B7</f>
        <v>24003</v>
      </c>
      <c r="JT7" s="95" t="str">
        <f>+D7</f>
        <v>احمد محمد عبدالعزيز عبدالغفار السيد</v>
      </c>
      <c r="JU7" s="135">
        <f>IF(IU7=1,HN7,"")</f>
        <v>0</v>
      </c>
      <c r="JV7" s="104">
        <f>IF(IU7=1,HR7,"")</f>
        <v>0</v>
      </c>
      <c r="JW7" s="104">
        <f>IF(IU7=1,HV7,"")</f>
        <v>0</v>
      </c>
      <c r="JX7" s="104">
        <f>IF(IU7=1,HZ7,"")</f>
        <v>0</v>
      </c>
      <c r="JY7" s="104">
        <f>IF(IU7=1,ID7,"")</f>
        <v>0</v>
      </c>
      <c r="JZ7" s="104">
        <f>IF(IU7=1,IH7,"")</f>
        <v>0</v>
      </c>
      <c r="KA7" s="104">
        <f>IF(IU7=1,IL7,"")</f>
        <v>0</v>
      </c>
      <c r="KB7" s="103">
        <f>IF(IU7=1,IP7,"")</f>
        <v>0</v>
      </c>
      <c r="KJ7" s="94">
        <f>+A7</f>
        <v>3</v>
      </c>
      <c r="KK7" s="92" t="str">
        <f>+B7</f>
        <v>24003</v>
      </c>
      <c r="KL7" s="92" t="str">
        <f>+C7</f>
        <v>1 / 1</v>
      </c>
      <c r="KM7" s="93" t="str">
        <f>+D7</f>
        <v>احمد محمد عبدالعزيز عبدالغفار السيد</v>
      </c>
      <c r="KN7" s="92" t="str">
        <f>+E7</f>
        <v>مسلم</v>
      </c>
      <c r="KO7" s="92" t="str">
        <f>+F7</f>
        <v>ذكر</v>
      </c>
      <c r="KP7" s="91">
        <f>+HO7</f>
        <v>3.1</v>
      </c>
      <c r="KQ7" s="91">
        <f>+HS7</f>
        <v>3</v>
      </c>
      <c r="KR7" s="91">
        <f>+HW7</f>
        <v>3.2666666666666671</v>
      </c>
      <c r="KS7" s="91">
        <f>+IA7</f>
        <v>2.1333333333333333</v>
      </c>
      <c r="KT7" s="91">
        <f>+IE7</f>
        <v>7.833333333333333</v>
      </c>
      <c r="KU7" s="91">
        <f>+II7</f>
        <v>8.0479166666666657</v>
      </c>
      <c r="KV7" s="90">
        <f>+IM7</f>
        <v>1.1333333333333333</v>
      </c>
      <c r="KW7" s="90">
        <f>+IN7</f>
        <v>3.56</v>
      </c>
      <c r="MH7" s="125" t="str">
        <f>IF(MI7="","",VLOOKUP(MI7,$B$5:$D$62,2,0))</f>
        <v>1 / 1</v>
      </c>
      <c r="MI7" s="110" t="s">
        <v>82</v>
      </c>
      <c r="MJ7" s="109" t="s">
        <v>81</v>
      </c>
      <c r="MK7" s="108">
        <v>9.4</v>
      </c>
      <c r="ML7" s="108">
        <v>8.3999999999999986</v>
      </c>
      <c r="MM7" s="108">
        <v>5</v>
      </c>
      <c r="MN7" s="108">
        <v>6.4</v>
      </c>
      <c r="MO7" s="108">
        <v>20.5</v>
      </c>
      <c r="MP7" s="108">
        <v>24.487499999999997</v>
      </c>
      <c r="MQ7" s="108">
        <v>3</v>
      </c>
      <c r="MR7" s="107">
        <v>3.6</v>
      </c>
      <c r="NL7" s="1" t="s">
        <v>87</v>
      </c>
      <c r="NM7" s="1" t="s">
        <v>87</v>
      </c>
      <c r="NN7" s="1" t="s">
        <v>87</v>
      </c>
      <c r="NO7" s="1" t="s">
        <v>87</v>
      </c>
      <c r="NP7" s="1">
        <v>3</v>
      </c>
      <c r="NQ7" s="1" t="s">
        <v>87</v>
      </c>
      <c r="NR7" s="1" t="s">
        <v>87</v>
      </c>
      <c r="NS7" s="1" t="s">
        <v>87</v>
      </c>
      <c r="NT7" s="1" t="s">
        <v>87</v>
      </c>
      <c r="NU7" s="1" t="s">
        <v>87</v>
      </c>
      <c r="NV7" s="1" t="s">
        <v>87</v>
      </c>
      <c r="NY7" s="199" t="str">
        <f>IF(NZ7="","",VLOOKUP(NZ7,$B$5:$D$70,2,0))</f>
        <v>1 / 1</v>
      </c>
      <c r="NZ7" s="86" t="s">
        <v>93</v>
      </c>
      <c r="OA7" s="85" t="s">
        <v>92</v>
      </c>
      <c r="OB7" s="84">
        <v>7.9</v>
      </c>
      <c r="OC7" s="84">
        <v>8</v>
      </c>
      <c r="OD7" s="84">
        <v>9</v>
      </c>
      <c r="OE7" s="84">
        <v>6.4</v>
      </c>
      <c r="OF7" s="84">
        <v>19.5</v>
      </c>
      <c r="OG7" s="84">
        <v>24.143749999999997</v>
      </c>
      <c r="OH7" s="84">
        <v>17.8</v>
      </c>
      <c r="OI7" s="83">
        <v>3.6</v>
      </c>
      <c r="OJ7" s="82">
        <f>IF(NZ7="","",SUM(OB7:OI7))</f>
        <v>96.343749999999986</v>
      </c>
      <c r="OK7" s="81">
        <f>IFERROR(IF(OJ7&gt;1,OJ7/98,""),"")</f>
        <v>0.98309948979591821</v>
      </c>
      <c r="PO7" s="97" t="str">
        <f>IF(HD7="","",B7)</f>
        <v/>
      </c>
      <c r="PP7" s="96" t="str">
        <f>IF(HD7="","",D7)</f>
        <v/>
      </c>
      <c r="PQ7" s="96" t="str">
        <f>IF(PO7="","",HL7)</f>
        <v/>
      </c>
      <c r="PR7" s="96" t="str">
        <f>IF(PO7="","",HP7)</f>
        <v/>
      </c>
      <c r="PS7" s="96" t="str">
        <f>IF(PO7="","",HT7)</f>
        <v/>
      </c>
      <c r="PT7" s="96" t="str">
        <f>IF(PO7="","",HX7)</f>
        <v/>
      </c>
      <c r="PU7" s="96" t="str">
        <f>IF(PO7="","",IB7)</f>
        <v/>
      </c>
      <c r="PV7" s="96" t="str">
        <f>IF(PO7="","",IF7)</f>
        <v/>
      </c>
      <c r="PW7" s="96" t="str">
        <f>IF(PO7="","",IJ7)</f>
        <v/>
      </c>
      <c r="PX7" s="95" t="str">
        <f>IF(PO7="","",IN7)</f>
        <v/>
      </c>
      <c r="PZ7" s="97" t="str">
        <f>IF($HE$5="","",$B$5)</f>
        <v/>
      </c>
      <c r="QA7" s="96" t="str">
        <f>IF($HE$5="","",$D$5)</f>
        <v/>
      </c>
      <c r="QB7" s="96" t="str">
        <f>IF(PZ7="","",HM7)</f>
        <v/>
      </c>
      <c r="QC7" s="96" t="str">
        <f>IF(PZ7="","",HQ7)</f>
        <v/>
      </c>
      <c r="QD7" s="96" t="str">
        <f>IF(PZ7="","",HU7)</f>
        <v/>
      </c>
      <c r="QE7" s="96" t="str">
        <f>IF(PZ7="","",HY7)</f>
        <v/>
      </c>
      <c r="QF7" s="96" t="str">
        <f>IF(PZ7="","",IC7)</f>
        <v/>
      </c>
      <c r="QG7" s="96" t="str">
        <f>IF(PZ7="","",IG7)</f>
        <v/>
      </c>
      <c r="QH7" s="96" t="str">
        <f>IF(PZ7="","",IK7)</f>
        <v/>
      </c>
      <c r="QI7" s="95" t="str">
        <f>IF(PZ7="","",IO7)</f>
        <v/>
      </c>
      <c r="QK7" s="97" t="str">
        <f>IF(HF7="","",B7)</f>
        <v/>
      </c>
      <c r="QL7" s="96" t="str">
        <f>IF(HF7="","",D7)</f>
        <v/>
      </c>
      <c r="QM7" s="96" t="str">
        <f>IF(QK7="","",HN7)</f>
        <v/>
      </c>
      <c r="QN7" s="96" t="str">
        <f>IF(QK7="","",HR7)</f>
        <v/>
      </c>
      <c r="QO7" s="96" t="str">
        <f>IF(QK7="","",HV7)</f>
        <v/>
      </c>
      <c r="QP7" s="96" t="str">
        <f>IF(QK7="","",HZ7)</f>
        <v/>
      </c>
      <c r="QQ7" s="96" t="str">
        <f>IF(QK7="","",ID7)</f>
        <v/>
      </c>
      <c r="QR7" s="96" t="str">
        <f>IF(QK7="","",IH7)</f>
        <v/>
      </c>
      <c r="QS7" s="96" t="str">
        <f>IF(QK7="","",IL7)</f>
        <v/>
      </c>
      <c r="QT7" s="95" t="str">
        <f>IF(QK7="","",IP7)</f>
        <v/>
      </c>
    </row>
    <row r="8" spans="1:462" ht="18" customHeight="1" x14ac:dyDescent="0.25">
      <c r="A8" s="106">
        <f>IF('[1]بيانات الطلاب'!A7="","",'[1]بيانات الطلاب'!A7)</f>
        <v>4</v>
      </c>
      <c r="B8" s="104" t="str">
        <f>'[1]بيانات الطلاب'!B7</f>
        <v>24004</v>
      </c>
      <c r="C8" s="104" t="str">
        <f>IF('[1]بيانات الطلاب'!C7="","",'[1]بيانات الطلاب'!C7)</f>
        <v>1 / 1</v>
      </c>
      <c r="D8" s="105" t="str">
        <f>IF('[1]بيانات الطلاب'!D7="","",'[1]بيانات الطلاب'!D7)</f>
        <v>اشرف سمير محمد ابراهيم</v>
      </c>
      <c r="E8" s="104" t="str">
        <f>IF('[1]بيانات الطلاب'!E7="","",'[1]بيانات الطلاب'!E7)</f>
        <v>مسلم</v>
      </c>
      <c r="F8" s="103" t="str">
        <f>IF('[1]بيانات الطلاب'!F7="","",'[1]بيانات الطلاب'!F7)</f>
        <v>ذكر</v>
      </c>
      <c r="G8" s="136">
        <v>1.5</v>
      </c>
      <c r="H8" s="102">
        <v>1.5</v>
      </c>
      <c r="I8" s="102"/>
      <c r="J8" s="102">
        <v>4.5</v>
      </c>
      <c r="K8" s="82">
        <f>IF(J8="غ","غ",G8+H8+I8+J8)</f>
        <v>7.5</v>
      </c>
      <c r="L8" s="136">
        <v>2</v>
      </c>
      <c r="M8" s="136">
        <v>1.8</v>
      </c>
      <c r="N8" s="136"/>
      <c r="O8" s="136">
        <v>3.6</v>
      </c>
      <c r="P8" s="82">
        <f>IF(O8="غ","غ",L8+M8+N8+O8)</f>
        <v>7.4</v>
      </c>
      <c r="Q8" s="136">
        <v>1.5</v>
      </c>
      <c r="R8" s="102">
        <v>1.5</v>
      </c>
      <c r="S8" s="102"/>
      <c r="T8" s="102">
        <v>4</v>
      </c>
      <c r="U8" s="82">
        <f>IF(T8="غ","غ",Q8+R8+S8+T8)</f>
        <v>7</v>
      </c>
      <c r="V8" s="136">
        <v>1</v>
      </c>
      <c r="W8" s="102">
        <v>1</v>
      </c>
      <c r="X8" s="102">
        <v>1</v>
      </c>
      <c r="Y8" s="102">
        <v>3.2</v>
      </c>
      <c r="Z8" s="82">
        <f>IF(Y8="غ","غ",V8+W8+X8+Y8)</f>
        <v>6.2</v>
      </c>
      <c r="AA8" s="136">
        <v>6</v>
      </c>
      <c r="AB8" s="102">
        <v>2</v>
      </c>
      <c r="AC8" s="102">
        <v>2</v>
      </c>
      <c r="AD8" s="139">
        <v>8</v>
      </c>
      <c r="AE8" s="82">
        <f>IF(AD8="غ","غ",AA8+AB8+AC8+AD8)</f>
        <v>18</v>
      </c>
      <c r="AF8" s="143">
        <v>5.5125000000000002</v>
      </c>
      <c r="AG8" s="142">
        <v>2</v>
      </c>
      <c r="AH8" s="142">
        <v>2</v>
      </c>
      <c r="AI8" s="141">
        <v>14.700000000000001</v>
      </c>
      <c r="AJ8" s="82">
        <f>IF(AI8="غ","غ",AF8+AG8+AH8+AI8)</f>
        <v>24.212499999999999</v>
      </c>
      <c r="AK8" s="102">
        <v>1</v>
      </c>
      <c r="AL8" s="102">
        <v>1</v>
      </c>
      <c r="AM8" s="102">
        <v>1.4</v>
      </c>
      <c r="AN8" s="82">
        <f>IF(AM8="غ","غ",AK8+AL8+AM8)</f>
        <v>3.4</v>
      </c>
      <c r="AO8" s="102">
        <v>1</v>
      </c>
      <c r="AP8" s="102">
        <v>1</v>
      </c>
      <c r="AQ8" s="102">
        <v>1.33</v>
      </c>
      <c r="AR8" s="82">
        <f>IF(AQ8="غ","غ",AO8+AP8+AQ8)</f>
        <v>3.33</v>
      </c>
      <c r="AU8" s="102">
        <v>1</v>
      </c>
      <c r="AV8" s="102">
        <v>1</v>
      </c>
      <c r="AW8" s="102">
        <v>1.8</v>
      </c>
      <c r="AX8" s="82">
        <f>IF(AW8="غ","غ",AU8+AV8+AW8)</f>
        <v>3.8</v>
      </c>
      <c r="BN8" s="135"/>
      <c r="BO8" s="104"/>
      <c r="BP8" s="104"/>
      <c r="BQ8" s="140"/>
      <c r="BR8" s="98">
        <f>IF(BQ8="غ","غ",BN8+BO8+BP8+BQ8)</f>
        <v>0</v>
      </c>
      <c r="BS8" s="135"/>
      <c r="BT8" s="104"/>
      <c r="BU8" s="104"/>
      <c r="BV8" s="140"/>
      <c r="BW8" s="98">
        <f>IF(BV8="غ","غ",BS8+BT8+BU8+BV8)</f>
        <v>0</v>
      </c>
      <c r="BX8" s="135"/>
      <c r="BY8" s="104"/>
      <c r="BZ8" s="104"/>
      <c r="CA8" s="140"/>
      <c r="CB8" s="98">
        <f>IF(CA8="غ","غ",BX8+BY8+BZ8+CA8)</f>
        <v>0</v>
      </c>
      <c r="CC8" s="135"/>
      <c r="CD8" s="104"/>
      <c r="CE8" s="104"/>
      <c r="CF8" s="104"/>
      <c r="CG8" s="98">
        <f>IF(CF8="غ","غ",CC8+CD8+CE8+CF8)</f>
        <v>0</v>
      </c>
      <c r="CH8" s="135"/>
      <c r="CI8" s="104"/>
      <c r="CJ8" s="104"/>
      <c r="CK8" s="140"/>
      <c r="CL8" s="98">
        <f>IF(CK8="غ","غ",CH8+CI8+CJ8+CK8)</f>
        <v>0</v>
      </c>
      <c r="CM8" s="135"/>
      <c r="CN8" s="104"/>
      <c r="CO8" s="104"/>
      <c r="CP8" s="140"/>
      <c r="CQ8" s="98">
        <f>IF(CP8="غ","غ",CM8+CN8+CO8+CP8)</f>
        <v>0</v>
      </c>
      <c r="CR8" s="104"/>
      <c r="CS8" s="104"/>
      <c r="CT8" s="140"/>
      <c r="CU8" s="98">
        <f>IF(CT8="غ","غ",CR8+CS8+CT8)</f>
        <v>0</v>
      </c>
      <c r="CV8" s="104"/>
      <c r="CW8" s="104"/>
      <c r="CX8" s="140"/>
      <c r="CY8" s="98">
        <f>IF(CX8="غ","غ",CV8+CW8+CX8)</f>
        <v>0</v>
      </c>
      <c r="DT8" s="135"/>
      <c r="DU8" s="104"/>
      <c r="DV8" s="104"/>
      <c r="DW8" s="140"/>
      <c r="DX8" s="98">
        <f>IF(DW8="غ","غ",DT8+DU8+DV8+DW8)</f>
        <v>0</v>
      </c>
      <c r="DY8" s="135"/>
      <c r="DZ8" s="104"/>
      <c r="EA8" s="104"/>
      <c r="EB8" s="140"/>
      <c r="EC8" s="98">
        <f>IF(EB8="غ","غ",DY8+DZ8+EA8+EB8)</f>
        <v>0</v>
      </c>
      <c r="ED8" s="135"/>
      <c r="EE8" s="104"/>
      <c r="EF8" s="104"/>
      <c r="EG8" s="140"/>
      <c r="EH8" s="98">
        <f>IF(EG8="غ","غ",ED8+EE8+EF8+EG8)</f>
        <v>0</v>
      </c>
      <c r="EI8" s="135"/>
      <c r="EJ8" s="104"/>
      <c r="EK8" s="104"/>
      <c r="EL8" s="140"/>
      <c r="EM8" s="98">
        <f>IF(EL8="غ","غ",EI8+EJ8+EK8+EL8)</f>
        <v>0</v>
      </c>
      <c r="EN8" s="135"/>
      <c r="EO8" s="104"/>
      <c r="EP8" s="104"/>
      <c r="EQ8" s="140"/>
      <c r="ER8" s="98">
        <f>IF(EQ8="غ","غ",EN8+EO8+EP8+EQ8)</f>
        <v>0</v>
      </c>
      <c r="ES8" s="136"/>
      <c r="ET8" s="102"/>
      <c r="EU8" s="102"/>
      <c r="EV8" s="139"/>
      <c r="EW8" s="82">
        <f>IF(EV8="غ","غ",ES8+ET8+EU8+EV8)</f>
        <v>0</v>
      </c>
      <c r="EX8" s="135"/>
      <c r="EY8" s="104"/>
      <c r="EZ8" s="104"/>
      <c r="FA8" s="98">
        <f>IF(EZ8="غ","غ",EX8+EY8+EZ8)</f>
        <v>0</v>
      </c>
      <c r="FB8" s="135"/>
      <c r="FC8" s="104"/>
      <c r="FD8" s="104"/>
      <c r="FE8" s="98">
        <f>IF(FD8="غ","غ",FB8+FC8+FD8)</f>
        <v>0</v>
      </c>
      <c r="HD8" s="136" t="str">
        <f>IF(HH8&gt;=$HD$4,1,"")</f>
        <v/>
      </c>
      <c r="HE8" s="136" t="str">
        <f>IF(HI8&gt;=$HE$4,1,"")</f>
        <v/>
      </c>
      <c r="HF8" s="145" t="str">
        <f>IF(HJ8&gt;=$HF$4,1,"")</f>
        <v/>
      </c>
      <c r="HH8" s="136">
        <f>+HL8+HP8+HT8+HX8+IB8+IF8+IJ8+IN8</f>
        <v>77.042500000000004</v>
      </c>
      <c r="HI8" s="136">
        <f>+HM8+HQ8+HU8+HY8+IC8+IG8+IK8+IO8</f>
        <v>0</v>
      </c>
      <c r="HJ8" s="145">
        <f>+HN8+HR8+HV8+HZ8+ID8+IH8+IL8+IP8</f>
        <v>0</v>
      </c>
      <c r="HL8" s="161">
        <f>+K8</f>
        <v>7.5</v>
      </c>
      <c r="HM8" s="104">
        <f>+BR8</f>
        <v>0</v>
      </c>
      <c r="HN8" s="104">
        <f>+DX8</f>
        <v>0</v>
      </c>
      <c r="HO8" s="82">
        <f>IF(OR(HN8="غ",HM8="غ",HL8="غ"),"غ",(HN8+HM8+HL8)/3)</f>
        <v>2.5</v>
      </c>
      <c r="HP8" s="161">
        <f>+P8</f>
        <v>7.4</v>
      </c>
      <c r="HQ8" s="104">
        <f>+BW8</f>
        <v>0</v>
      </c>
      <c r="HR8" s="104">
        <f>+EC8</f>
        <v>0</v>
      </c>
      <c r="HS8" s="82">
        <f>IF(OR(HR8="غ",HQ8="غ",HP8="غ"),"غ",(HR8+HQ8+HP8)/3)</f>
        <v>2.4666666666666668</v>
      </c>
      <c r="HT8" s="161">
        <f>+U8</f>
        <v>7</v>
      </c>
      <c r="HU8" s="104">
        <f>+CB8</f>
        <v>0</v>
      </c>
      <c r="HV8" s="104">
        <f>+EH8</f>
        <v>0</v>
      </c>
      <c r="HW8" s="82">
        <f>IF(OR(HV8="غ",HU8="غ",HT8="غ"),"غ",(HV8+HU8+HT8)/3)</f>
        <v>2.3333333333333335</v>
      </c>
      <c r="HX8" s="166">
        <f>+Z8</f>
        <v>6.2</v>
      </c>
      <c r="HY8" s="104">
        <f>+CG8</f>
        <v>0</v>
      </c>
      <c r="HZ8" s="104">
        <f>+EM8</f>
        <v>0</v>
      </c>
      <c r="IA8" s="82">
        <f>IF(OR(HZ8="غ",HY8="غ",HX8="غ"),"غ",(HZ8+HY8+HX8)/3)</f>
        <v>2.0666666666666669</v>
      </c>
      <c r="IB8" s="166">
        <f>+AE8</f>
        <v>18</v>
      </c>
      <c r="IC8" s="104">
        <f>+CL8</f>
        <v>0</v>
      </c>
      <c r="ID8" s="104">
        <f>+ER8</f>
        <v>0</v>
      </c>
      <c r="IE8" s="82">
        <f>IF(OR(ID8="غ",IC8="غ",IB8="غ"),"غ",(ID8+IC8+IB8)/3)</f>
        <v>6</v>
      </c>
      <c r="IF8" s="166">
        <f>+AJ8</f>
        <v>24.212499999999999</v>
      </c>
      <c r="IG8" s="102">
        <f>+CQ8</f>
        <v>0</v>
      </c>
      <c r="IH8" s="102">
        <f>+EW8</f>
        <v>0</v>
      </c>
      <c r="II8" s="82">
        <f>IF(OR(IH8="غ",IG8="غ",IF8="غ"),"غ",(IH8+IG8+IF8)/3)</f>
        <v>8.0708333333333329</v>
      </c>
      <c r="IJ8" s="161">
        <f>+AN8</f>
        <v>3.4</v>
      </c>
      <c r="IK8" s="104">
        <f>+CU8</f>
        <v>0</v>
      </c>
      <c r="IL8" s="104">
        <f>+FA8</f>
        <v>0</v>
      </c>
      <c r="IM8" s="82">
        <f>IF(OR(IL8="غ",IK8="غ",IJ8="غ"),"غ",(IL8+IK8+IJ8)/3)</f>
        <v>1.1333333333333333</v>
      </c>
      <c r="IN8" s="161">
        <f>+AR8</f>
        <v>3.33</v>
      </c>
      <c r="IO8" s="104">
        <f>+CY8</f>
        <v>0</v>
      </c>
      <c r="IP8" s="104">
        <f>+FE8</f>
        <v>0</v>
      </c>
      <c r="IQ8" s="82">
        <f>IF(OR(IP8="غ",IO8="غ",IN8="غ"),"غ",(IP8+IO8+IN8)/3)</f>
        <v>1.1100000000000001</v>
      </c>
      <c r="IS8" s="134" t="str">
        <f>IF(OR(HL8&lt;6.5,HP8&lt;6.5,HT8&lt;6.5,HX8&lt;5.2,IB8&lt;10.4,IF8&lt;10.4,IJ8&lt;2.6,IN8&lt;2.6),1,"")</f>
        <v/>
      </c>
      <c r="IT8" s="135">
        <f>IF(OR(HM8&lt;6.5,HQ8&lt;6.5,HU8&lt;6.5,HY8&lt;5.2,IC8&lt;40,IG8&lt;40,IK8&lt;2.6,IO8&lt;2.6),1,"")</f>
        <v>1</v>
      </c>
      <c r="IU8" s="144">
        <f>IF(OR(HN8&lt;6.5,HR8&lt;6.5,HV8&lt;6.5,HZ8&lt;5.2,ID8&lt;40,IH8&lt;40,IL8&lt;2.6,IP8&lt;2.6),1,"")</f>
        <v>1</v>
      </c>
      <c r="IV8" s="36"/>
      <c r="IW8" s="95" t="s">
        <v>87</v>
      </c>
      <c r="IX8" s="134" t="str">
        <f>IF(IS8=1,D8,"")</f>
        <v/>
      </c>
      <c r="IY8" s="135" t="str">
        <f>IF(IS8=1,HL8,"")</f>
        <v/>
      </c>
      <c r="IZ8" s="104" t="str">
        <f>IF(IS8=1,HP8,"")</f>
        <v/>
      </c>
      <c r="JA8" s="104" t="str">
        <f>IF(IS8=1,HT8,"")</f>
        <v/>
      </c>
      <c r="JB8" s="104" t="str">
        <f>IF(IS8=1,HX8,"")</f>
        <v/>
      </c>
      <c r="JC8" s="104" t="str">
        <f>IF(IS8=1,IB8,"")</f>
        <v/>
      </c>
      <c r="JD8" s="104" t="str">
        <f>IF(IS8=1,IF8,"")</f>
        <v/>
      </c>
      <c r="JE8" s="104" t="str">
        <f>IF(IS8=1,IJ8,"")</f>
        <v/>
      </c>
      <c r="JF8" s="103" t="str">
        <f>IF(IS8=1,IN8,"")</f>
        <v/>
      </c>
      <c r="JH8" s="97" t="str">
        <f>B8</f>
        <v>24004</v>
      </c>
      <c r="JI8" s="103" t="str">
        <f>+D8</f>
        <v>اشرف سمير محمد ابراهيم</v>
      </c>
      <c r="JJ8" s="135">
        <f>IF(IT8=1,HM8,"")</f>
        <v>0</v>
      </c>
      <c r="JK8" s="104">
        <f>IF(IT8=1,HQ8,"")</f>
        <v>0</v>
      </c>
      <c r="JL8" s="104">
        <f>IF(IT8=1,HU8,"")</f>
        <v>0</v>
      </c>
      <c r="JM8" s="104">
        <f>IF(IT8=1,HY8,"")</f>
        <v>0</v>
      </c>
      <c r="JN8" s="104">
        <f>IF(IT8=1,IC8,"")</f>
        <v>0</v>
      </c>
      <c r="JO8" s="104">
        <f>IF(IT8=1,IG8,"")</f>
        <v>0</v>
      </c>
      <c r="JP8" s="104">
        <f>IF(IT8=1,IK8,"")</f>
        <v>0</v>
      </c>
      <c r="JQ8" s="103">
        <f>IF(IT8=1,IO8,"")</f>
        <v>0</v>
      </c>
      <c r="JS8" s="97" t="str">
        <f>B8</f>
        <v>24004</v>
      </c>
      <c r="JT8" s="95" t="str">
        <f>+D8</f>
        <v>اشرف سمير محمد ابراهيم</v>
      </c>
      <c r="JU8" s="135">
        <f>IF(IU8=1,HN8,"")</f>
        <v>0</v>
      </c>
      <c r="JV8" s="104">
        <f>IF(IU8=1,HR8,"")</f>
        <v>0</v>
      </c>
      <c r="JW8" s="104">
        <f>IF(IU8=1,HV8,"")</f>
        <v>0</v>
      </c>
      <c r="JX8" s="104">
        <f>IF(IU8=1,HZ8,"")</f>
        <v>0</v>
      </c>
      <c r="JY8" s="104">
        <f>IF(IU8=1,ID8,"")</f>
        <v>0</v>
      </c>
      <c r="JZ8" s="104">
        <f>IF(IU8=1,IH8,"")</f>
        <v>0</v>
      </c>
      <c r="KA8" s="104">
        <f>IF(IU8=1,IL8,"")</f>
        <v>0</v>
      </c>
      <c r="KB8" s="103">
        <f>IF(IU8=1,IP8,"")</f>
        <v>0</v>
      </c>
      <c r="KJ8" s="94">
        <f>+A8</f>
        <v>4</v>
      </c>
      <c r="KK8" s="92" t="str">
        <f>+B8</f>
        <v>24004</v>
      </c>
      <c r="KL8" s="92" t="str">
        <f>+C8</f>
        <v>1 / 1</v>
      </c>
      <c r="KM8" s="93" t="str">
        <f>+D8</f>
        <v>اشرف سمير محمد ابراهيم</v>
      </c>
      <c r="KN8" s="92" t="str">
        <f>+E8</f>
        <v>مسلم</v>
      </c>
      <c r="KO8" s="92" t="str">
        <f>+F8</f>
        <v>ذكر</v>
      </c>
      <c r="KP8" s="91">
        <f>+HO8</f>
        <v>2.5</v>
      </c>
      <c r="KQ8" s="91">
        <f>+HS8</f>
        <v>2.4666666666666668</v>
      </c>
      <c r="KR8" s="91">
        <f>+HW8</f>
        <v>2.3333333333333335</v>
      </c>
      <c r="KS8" s="91">
        <f>+IA8</f>
        <v>2.0666666666666669</v>
      </c>
      <c r="KT8" s="91">
        <f>+IE8</f>
        <v>6</v>
      </c>
      <c r="KU8" s="91">
        <f>+II8</f>
        <v>8.0708333333333329</v>
      </c>
      <c r="KV8" s="90">
        <f>+IM8</f>
        <v>1.1333333333333333</v>
      </c>
      <c r="KW8" s="90">
        <f>+IN8</f>
        <v>3.33</v>
      </c>
      <c r="MH8" s="125" t="str">
        <f>IF(MI8="","",VLOOKUP(MI8,$B$5:$D$62,2,0))</f>
        <v>1 / 1</v>
      </c>
      <c r="MI8" s="110" t="s">
        <v>80</v>
      </c>
      <c r="MJ8" s="109" t="s">
        <v>79</v>
      </c>
      <c r="MK8" s="108">
        <v>5.4</v>
      </c>
      <c r="ML8" s="108">
        <v>8.6</v>
      </c>
      <c r="MM8" s="108">
        <v>2.8</v>
      </c>
      <c r="MN8" s="108">
        <v>4.5999999999999996</v>
      </c>
      <c r="MO8" s="108">
        <v>17</v>
      </c>
      <c r="MP8" s="108">
        <v>23.9375</v>
      </c>
      <c r="MQ8" s="108">
        <v>4</v>
      </c>
      <c r="MR8" s="107">
        <v>3.2</v>
      </c>
      <c r="NL8" s="1" t="s">
        <v>87</v>
      </c>
      <c r="NM8" s="1" t="s">
        <v>87</v>
      </c>
      <c r="NN8" s="1" t="s">
        <v>87</v>
      </c>
      <c r="NO8" s="1" t="s">
        <v>87</v>
      </c>
      <c r="NP8" s="1">
        <v>4</v>
      </c>
      <c r="NQ8" s="1" t="s">
        <v>87</v>
      </c>
      <c r="NR8" s="1" t="s">
        <v>87</v>
      </c>
      <c r="NS8" s="1" t="s">
        <v>87</v>
      </c>
      <c r="NT8" s="1" t="s">
        <v>87</v>
      </c>
      <c r="NU8" s="1" t="s">
        <v>87</v>
      </c>
      <c r="NV8" s="1" t="s">
        <v>87</v>
      </c>
      <c r="NY8" s="199" t="str">
        <f>IF(NZ8="","",VLOOKUP(NZ8,$B$5:$D$70,2,0))</f>
        <v>1 / 1</v>
      </c>
      <c r="NZ8" s="86" t="s">
        <v>91</v>
      </c>
      <c r="OA8" s="85" t="s">
        <v>90</v>
      </c>
      <c r="OB8" s="84">
        <v>9.4</v>
      </c>
      <c r="OC8" s="84">
        <v>9.8000000000000007</v>
      </c>
      <c r="OD8" s="84">
        <v>9.4</v>
      </c>
      <c r="OE8" s="84">
        <v>7</v>
      </c>
      <c r="OF8" s="84">
        <v>26</v>
      </c>
      <c r="OG8" s="84">
        <v>24.143749999999997</v>
      </c>
      <c r="OH8" s="84">
        <v>3</v>
      </c>
      <c r="OI8" s="83">
        <v>3.5300000000000002</v>
      </c>
      <c r="OJ8" s="82">
        <f>IF(NZ8="","",SUM(OB8:OI8))</f>
        <v>92.273750000000007</v>
      </c>
      <c r="OK8" s="81">
        <f>IFERROR(IF(OJ8&gt;1,OJ8/98,""),"")</f>
        <v>0.94156887755102048</v>
      </c>
      <c r="PO8" s="97" t="str">
        <f>IF(HD8="","",B8)</f>
        <v/>
      </c>
      <c r="PP8" s="96" t="str">
        <f>IF(HD8="","",D8)</f>
        <v/>
      </c>
      <c r="PQ8" s="96" t="str">
        <f>IF(PO8="","",HL8)</f>
        <v/>
      </c>
      <c r="PR8" s="96" t="str">
        <f>IF(PO8="","",HP8)</f>
        <v/>
      </c>
      <c r="PS8" s="96" t="str">
        <f>IF(PO8="","",HT8)</f>
        <v/>
      </c>
      <c r="PT8" s="96" t="str">
        <f>IF(PO8="","",HX8)</f>
        <v/>
      </c>
      <c r="PU8" s="96" t="str">
        <f>IF(PO8="","",IB8)</f>
        <v/>
      </c>
      <c r="PV8" s="96" t="str">
        <f>IF(PO8="","",IF8)</f>
        <v/>
      </c>
      <c r="PW8" s="96" t="str">
        <f>IF(PO8="","",IJ8)</f>
        <v/>
      </c>
      <c r="PX8" s="95" t="str">
        <f>IF(PO8="","",IN8)</f>
        <v/>
      </c>
      <c r="PZ8" s="97" t="str">
        <f>IF($HE$5="","",$B$5)</f>
        <v/>
      </c>
      <c r="QA8" s="96" t="str">
        <f>IF($HE$5="","",$D$5)</f>
        <v/>
      </c>
      <c r="QB8" s="96" t="str">
        <f>IF(PZ8="","",HM8)</f>
        <v/>
      </c>
      <c r="QC8" s="96" t="str">
        <f>IF(PZ8="","",HQ8)</f>
        <v/>
      </c>
      <c r="QD8" s="96" t="str">
        <f>IF(PZ8="","",HU8)</f>
        <v/>
      </c>
      <c r="QE8" s="96" t="str">
        <f>IF(PZ8="","",HY8)</f>
        <v/>
      </c>
      <c r="QF8" s="96" t="str">
        <f>IF(PZ8="","",IC8)</f>
        <v/>
      </c>
      <c r="QG8" s="96" t="str">
        <f>IF(PZ8="","",IG8)</f>
        <v/>
      </c>
      <c r="QH8" s="96" t="str">
        <f>IF(PZ8="","",IK8)</f>
        <v/>
      </c>
      <c r="QI8" s="95" t="str">
        <f>IF(PZ8="","",IO8)</f>
        <v/>
      </c>
      <c r="QK8" s="97" t="str">
        <f>IF(HF8="","",B8)</f>
        <v/>
      </c>
      <c r="QL8" s="96" t="str">
        <f>IF(HF8="","",D8)</f>
        <v/>
      </c>
      <c r="QM8" s="96" t="str">
        <f>IF(QK8="","",HN8)</f>
        <v/>
      </c>
      <c r="QN8" s="96" t="str">
        <f>IF(QK8="","",HR8)</f>
        <v/>
      </c>
      <c r="QO8" s="96" t="str">
        <f>IF(QK8="","",HV8)</f>
        <v/>
      </c>
      <c r="QP8" s="96" t="str">
        <f>IF(QK8="","",HZ8)</f>
        <v/>
      </c>
      <c r="QQ8" s="96" t="str">
        <f>IF(QK8="","",ID8)</f>
        <v/>
      </c>
      <c r="QR8" s="96" t="str">
        <f>IF(QK8="","",IH8)</f>
        <v/>
      </c>
      <c r="QS8" s="96" t="str">
        <f>IF(QK8="","",IL8)</f>
        <v/>
      </c>
      <c r="QT8" s="95" t="str">
        <f>IF(QK8="","",IP8)</f>
        <v/>
      </c>
    </row>
    <row r="9" spans="1:462" ht="18" customHeight="1" x14ac:dyDescent="0.25">
      <c r="A9" s="106">
        <f>IF('[1]بيانات الطلاب'!A8="","",'[1]بيانات الطلاب'!A8)</f>
        <v>5</v>
      </c>
      <c r="B9" s="104" t="str">
        <f>'[1]بيانات الطلاب'!B8</f>
        <v>24005</v>
      </c>
      <c r="C9" s="104" t="str">
        <f>IF('[1]بيانات الطلاب'!C8="","",'[1]بيانات الطلاب'!C8)</f>
        <v>1 / 1</v>
      </c>
      <c r="D9" s="105" t="str">
        <f>IF('[1]بيانات الطلاب'!D8="","",'[1]بيانات الطلاب'!D8)</f>
        <v>امير محمد فوزى شعلان</v>
      </c>
      <c r="E9" s="104" t="str">
        <f>IF('[1]بيانات الطلاب'!E8="","",'[1]بيانات الطلاب'!E8)</f>
        <v>مسلم</v>
      </c>
      <c r="F9" s="103" t="str">
        <f>IF('[1]بيانات الطلاب'!F8="","",'[1]بيانات الطلاب'!F8)</f>
        <v>ذكر</v>
      </c>
      <c r="G9" s="136">
        <v>1.5</v>
      </c>
      <c r="H9" s="102">
        <v>1.5</v>
      </c>
      <c r="I9" s="102"/>
      <c r="J9" s="102">
        <v>4.2</v>
      </c>
      <c r="K9" s="82">
        <f>IF(J9="غ","غ",G9+H9+I9+J9)</f>
        <v>7.2</v>
      </c>
      <c r="L9" s="136">
        <v>2</v>
      </c>
      <c r="M9" s="136">
        <v>1.8</v>
      </c>
      <c r="N9" s="136"/>
      <c r="O9" s="136">
        <v>3.3</v>
      </c>
      <c r="P9" s="82">
        <f>IF(O9="غ","غ",L9+M9+N9+O9)</f>
        <v>7.1</v>
      </c>
      <c r="Q9" s="136">
        <v>1.6</v>
      </c>
      <c r="R9" s="102">
        <v>1.6</v>
      </c>
      <c r="S9" s="102"/>
      <c r="T9" s="102">
        <v>4.2</v>
      </c>
      <c r="U9" s="82">
        <f>IF(T9="غ","غ",Q9+R9+S9+T9)</f>
        <v>7.4</v>
      </c>
      <c r="V9" s="136">
        <v>1</v>
      </c>
      <c r="W9" s="102">
        <v>1</v>
      </c>
      <c r="X9" s="102">
        <v>1</v>
      </c>
      <c r="Y9" s="102">
        <v>2.4</v>
      </c>
      <c r="Z9" s="82">
        <f>IF(Y9="غ","غ",V9+W9+X9+Y9)</f>
        <v>5.4</v>
      </c>
      <c r="AA9" s="136">
        <v>6</v>
      </c>
      <c r="AB9" s="102">
        <v>1</v>
      </c>
      <c r="AC9" s="102">
        <v>2</v>
      </c>
      <c r="AD9" s="139">
        <v>7.5</v>
      </c>
      <c r="AE9" s="82">
        <f>IF(AD9="غ","غ",AA9+AB9+AC9+AD9)</f>
        <v>16.5</v>
      </c>
      <c r="AF9" s="143">
        <v>5.5874999999999995</v>
      </c>
      <c r="AG9" s="142">
        <v>2</v>
      </c>
      <c r="AH9" s="142">
        <v>2</v>
      </c>
      <c r="AI9" s="141">
        <v>14.9</v>
      </c>
      <c r="AJ9" s="82">
        <f>IF(AI9="غ","غ",AF9+AG9+AH9+AI9)</f>
        <v>24.487499999999997</v>
      </c>
      <c r="AK9" s="102">
        <v>1</v>
      </c>
      <c r="AL9" s="102">
        <v>0.7</v>
      </c>
      <c r="AM9" s="102">
        <v>1.3</v>
      </c>
      <c r="AN9" s="82">
        <f>IF(AM9="غ","غ",AK9+AL9+AM9)</f>
        <v>3</v>
      </c>
      <c r="AO9" s="102">
        <v>1</v>
      </c>
      <c r="AP9" s="102">
        <v>1</v>
      </c>
      <c r="AQ9" s="102">
        <v>1.26</v>
      </c>
      <c r="AR9" s="82">
        <f>IF(AQ9="غ","غ",AO9+AP9+AQ9)</f>
        <v>3.26</v>
      </c>
      <c r="AU9" s="102">
        <v>1</v>
      </c>
      <c r="AV9" s="102">
        <v>1</v>
      </c>
      <c r="AW9" s="102">
        <v>1.1000000000000001</v>
      </c>
      <c r="AX9" s="82">
        <f>IF(AW9="غ","غ",AU9+AV9+AW9)</f>
        <v>3.1</v>
      </c>
      <c r="BN9" s="135"/>
      <c r="BO9" s="104"/>
      <c r="BP9" s="104"/>
      <c r="BQ9" s="140"/>
      <c r="BR9" s="98">
        <f>IF(BQ9="غ","غ",BN9+BO9+BP9+BQ9)</f>
        <v>0</v>
      </c>
      <c r="BS9" s="135"/>
      <c r="BT9" s="104"/>
      <c r="BU9" s="104"/>
      <c r="BV9" s="140"/>
      <c r="BW9" s="98">
        <f>IF(BV9="غ","غ",BS9+BT9+BU9+BV9)</f>
        <v>0</v>
      </c>
      <c r="BX9" s="135"/>
      <c r="BY9" s="104"/>
      <c r="BZ9" s="104"/>
      <c r="CA9" s="140"/>
      <c r="CB9" s="98">
        <f>IF(CA9="غ","غ",BX9+BY9+BZ9+CA9)</f>
        <v>0</v>
      </c>
      <c r="CC9" s="135"/>
      <c r="CD9" s="104"/>
      <c r="CE9" s="104"/>
      <c r="CF9" s="104"/>
      <c r="CG9" s="98">
        <f>IF(CF9="غ","غ",CC9+CD9+CE9+CF9)</f>
        <v>0</v>
      </c>
      <c r="CH9" s="135"/>
      <c r="CI9" s="104"/>
      <c r="CJ9" s="104"/>
      <c r="CK9" s="140"/>
      <c r="CL9" s="98">
        <f>IF(CK9="غ","غ",CH9+CI9+CJ9+CK9)</f>
        <v>0</v>
      </c>
      <c r="CM9" s="135"/>
      <c r="CN9" s="104"/>
      <c r="CO9" s="104"/>
      <c r="CP9" s="140"/>
      <c r="CQ9" s="98">
        <f>IF(CP9="غ","غ",CM9+CN9+CO9+CP9)</f>
        <v>0</v>
      </c>
      <c r="CR9" s="104"/>
      <c r="CS9" s="104"/>
      <c r="CT9" s="140"/>
      <c r="CU9" s="98">
        <f>IF(CT9="غ","غ",CR9+CS9+CT9)</f>
        <v>0</v>
      </c>
      <c r="CV9" s="104"/>
      <c r="CW9" s="104"/>
      <c r="CX9" s="140"/>
      <c r="CY9" s="98">
        <f>IF(CX9="غ","غ",CV9+CW9+CX9)</f>
        <v>0</v>
      </c>
      <c r="DT9" s="135"/>
      <c r="DU9" s="104"/>
      <c r="DV9" s="104"/>
      <c r="DW9" s="140"/>
      <c r="DX9" s="98">
        <f>IF(DW9="غ","غ",DT9+DU9+DV9+DW9)</f>
        <v>0</v>
      </c>
      <c r="DY9" s="135"/>
      <c r="DZ9" s="104"/>
      <c r="EA9" s="104"/>
      <c r="EB9" s="140"/>
      <c r="EC9" s="98">
        <f>IF(EB9="غ","غ",DY9+DZ9+EA9+EB9)</f>
        <v>0</v>
      </c>
      <c r="ED9" s="135"/>
      <c r="EE9" s="104"/>
      <c r="EF9" s="104"/>
      <c r="EG9" s="140"/>
      <c r="EH9" s="98">
        <f>IF(EG9="غ","غ",ED9+EE9+EF9+EG9)</f>
        <v>0</v>
      </c>
      <c r="EI9" s="135"/>
      <c r="EJ9" s="104"/>
      <c r="EK9" s="104"/>
      <c r="EL9" s="140"/>
      <c r="EM9" s="98">
        <f>IF(EL9="غ","غ",EI9+EJ9+EK9+EL9)</f>
        <v>0</v>
      </c>
      <c r="EN9" s="135"/>
      <c r="EO9" s="104"/>
      <c r="EP9" s="104"/>
      <c r="EQ9" s="140"/>
      <c r="ER9" s="98">
        <f>IF(EQ9="غ","غ",EN9+EO9+EP9+EQ9)</f>
        <v>0</v>
      </c>
      <c r="ES9" s="136"/>
      <c r="ET9" s="102"/>
      <c r="EU9" s="102"/>
      <c r="EV9" s="139"/>
      <c r="EW9" s="82">
        <f>IF(EV9="غ","غ",ES9+ET9+EU9+EV9)</f>
        <v>0</v>
      </c>
      <c r="EX9" s="135"/>
      <c r="EY9" s="104"/>
      <c r="EZ9" s="104"/>
      <c r="FA9" s="98">
        <f>IF(EZ9="غ","غ",EX9+EY9+EZ9)</f>
        <v>0</v>
      </c>
      <c r="FB9" s="135"/>
      <c r="FC9" s="104"/>
      <c r="FD9" s="104"/>
      <c r="FE9" s="98">
        <f>IF(FD9="غ","غ",FB9+FC9+FD9)</f>
        <v>0</v>
      </c>
      <c r="HD9" s="136" t="str">
        <f>IF(HH9&gt;=$HD$4,1,"")</f>
        <v/>
      </c>
      <c r="HE9" s="136" t="str">
        <f>IF(HI9&gt;=$HE$4,1,"")</f>
        <v/>
      </c>
      <c r="HF9" s="145" t="str">
        <f>IF(HJ9&gt;=$HF$4,1,"")</f>
        <v/>
      </c>
      <c r="HH9" s="136">
        <f>+HL9+HP9+HT9+HX9+IB9+IF9+IJ9+IN9</f>
        <v>74.347500000000011</v>
      </c>
      <c r="HI9" s="136">
        <f>+HM9+HQ9+HU9+HY9+IC9+IG9+IK9+IO9</f>
        <v>0</v>
      </c>
      <c r="HJ9" s="145">
        <f>+HN9+HR9+HV9+HZ9+ID9+IH9+IL9+IP9</f>
        <v>0</v>
      </c>
      <c r="HL9" s="161">
        <f>+K9</f>
        <v>7.2</v>
      </c>
      <c r="HM9" s="104">
        <f>+BR9</f>
        <v>0</v>
      </c>
      <c r="HN9" s="104">
        <f>+DX9</f>
        <v>0</v>
      </c>
      <c r="HO9" s="82">
        <f>IF(OR(HN9="غ",HM9="غ",HL9="غ"),"غ",(HN9+HM9+HL9)/3)</f>
        <v>2.4</v>
      </c>
      <c r="HP9" s="161">
        <f>+P9</f>
        <v>7.1</v>
      </c>
      <c r="HQ9" s="104">
        <f>+BW9</f>
        <v>0</v>
      </c>
      <c r="HR9" s="104">
        <f>+EC9</f>
        <v>0</v>
      </c>
      <c r="HS9" s="82">
        <f>IF(OR(HR9="غ",HQ9="غ",HP9="غ"),"غ",(HR9+HQ9+HP9)/3)</f>
        <v>2.3666666666666667</v>
      </c>
      <c r="HT9" s="161">
        <f>+U9</f>
        <v>7.4</v>
      </c>
      <c r="HU9" s="104">
        <f>+CB9</f>
        <v>0</v>
      </c>
      <c r="HV9" s="104">
        <f>+EH9</f>
        <v>0</v>
      </c>
      <c r="HW9" s="82">
        <f>IF(OR(HV9="غ",HU9="غ",HT9="غ"),"غ",(HV9+HU9+HT9)/3)</f>
        <v>2.4666666666666668</v>
      </c>
      <c r="HX9" s="166">
        <f>+Z9</f>
        <v>5.4</v>
      </c>
      <c r="HY9" s="104">
        <f>+CG9</f>
        <v>0</v>
      </c>
      <c r="HZ9" s="104">
        <f>+EM9</f>
        <v>0</v>
      </c>
      <c r="IA9" s="82">
        <f>IF(OR(HZ9="غ",HY9="غ",HX9="غ"),"غ",(HZ9+HY9+HX9)/3)</f>
        <v>1.8</v>
      </c>
      <c r="IB9" s="166">
        <f>+AE9</f>
        <v>16.5</v>
      </c>
      <c r="IC9" s="104">
        <f>+CL9</f>
        <v>0</v>
      </c>
      <c r="ID9" s="104">
        <f>+ER9</f>
        <v>0</v>
      </c>
      <c r="IE9" s="82">
        <f>IF(OR(ID9="غ",IC9="غ",IB9="غ"),"غ",(ID9+IC9+IB9)/3)</f>
        <v>5.5</v>
      </c>
      <c r="IF9" s="166">
        <f>+AJ9</f>
        <v>24.487499999999997</v>
      </c>
      <c r="IG9" s="102">
        <f>+CQ9</f>
        <v>0</v>
      </c>
      <c r="IH9" s="102">
        <f>+EW9</f>
        <v>0</v>
      </c>
      <c r="II9" s="82">
        <f>IF(OR(IH9="غ",IG9="غ",IF9="غ"),"غ",(IH9+IG9+IF9)/3)</f>
        <v>8.1624999999999996</v>
      </c>
      <c r="IJ9" s="161">
        <f>+AN9</f>
        <v>3</v>
      </c>
      <c r="IK9" s="104">
        <f>+CU9</f>
        <v>0</v>
      </c>
      <c r="IL9" s="104">
        <f>+FA9</f>
        <v>0</v>
      </c>
      <c r="IM9" s="82">
        <f>IF(OR(IL9="غ",IK9="غ",IJ9="غ"),"غ",(IL9+IK9+IJ9)/3)</f>
        <v>1</v>
      </c>
      <c r="IN9" s="161">
        <f>+AR9</f>
        <v>3.26</v>
      </c>
      <c r="IO9" s="104">
        <f>+CY9</f>
        <v>0</v>
      </c>
      <c r="IP9" s="104">
        <f>+FE9</f>
        <v>0</v>
      </c>
      <c r="IQ9" s="82">
        <f>IF(OR(IP9="غ",IO9="غ",IN9="غ"),"غ",(IP9+IO9+IN9)/3)</f>
        <v>1.0866666666666667</v>
      </c>
      <c r="IS9" s="134" t="str">
        <f>IF(OR(HL9&lt;6.5,HP9&lt;6.5,HT9&lt;6.5,HX9&lt;5.2,IB9&lt;10.4,IF9&lt;10.4,IJ9&lt;2.6,IN9&lt;2.6),1,"")</f>
        <v/>
      </c>
      <c r="IT9" s="135">
        <f>IF(OR(HM9&lt;6.5,HQ9&lt;6.5,HU9&lt;6.5,HY9&lt;5.2,IC9&lt;40,IG9&lt;40,IK9&lt;2.6,IO9&lt;2.6),1,"")</f>
        <v>1</v>
      </c>
      <c r="IU9" s="144">
        <f>IF(OR(HN9&lt;6.5,HR9&lt;6.5,HV9&lt;6.5,HZ9&lt;5.2,ID9&lt;40,IH9&lt;40,IL9&lt;2.6,IP9&lt;2.6),1,"")</f>
        <v>1</v>
      </c>
      <c r="IV9" s="36"/>
      <c r="IW9" s="95" t="s">
        <v>87</v>
      </c>
      <c r="IX9" s="134" t="str">
        <f>IF(IS9=1,D9,"")</f>
        <v/>
      </c>
      <c r="IY9" s="135" t="str">
        <f>IF(IS9=1,HL9,"")</f>
        <v/>
      </c>
      <c r="IZ9" s="104" t="str">
        <f>IF(IS9=1,HP9,"")</f>
        <v/>
      </c>
      <c r="JA9" s="104" t="str">
        <f>IF(IS9=1,HT9,"")</f>
        <v/>
      </c>
      <c r="JB9" s="104" t="str">
        <f>IF(IS9=1,HX9,"")</f>
        <v/>
      </c>
      <c r="JC9" s="104" t="str">
        <f>IF(IS9=1,IB9,"")</f>
        <v/>
      </c>
      <c r="JD9" s="104" t="str">
        <f>IF(IS9=1,IF9,"")</f>
        <v/>
      </c>
      <c r="JE9" s="104" t="str">
        <f>IF(IS9=1,IJ9,"")</f>
        <v/>
      </c>
      <c r="JF9" s="103" t="str">
        <f>IF(IS9=1,IN9,"")</f>
        <v/>
      </c>
      <c r="JH9" s="97" t="str">
        <f>B9</f>
        <v>24005</v>
      </c>
      <c r="JI9" s="103" t="str">
        <f>+D9</f>
        <v>امير محمد فوزى شعلان</v>
      </c>
      <c r="JJ9" s="135">
        <f>IF(IT9=1,HM9,"")</f>
        <v>0</v>
      </c>
      <c r="JK9" s="104">
        <f>IF(IT9=1,HQ9,"")</f>
        <v>0</v>
      </c>
      <c r="JL9" s="104">
        <f>IF(IT9=1,HU9,"")</f>
        <v>0</v>
      </c>
      <c r="JM9" s="104">
        <f>IF(IT9=1,HY9,"")</f>
        <v>0</v>
      </c>
      <c r="JN9" s="104">
        <f>IF(IT9=1,IC9,"")</f>
        <v>0</v>
      </c>
      <c r="JO9" s="104">
        <f>IF(IT9=1,IG9,"")</f>
        <v>0</v>
      </c>
      <c r="JP9" s="104">
        <f>IF(IT9=1,IK9,"")</f>
        <v>0</v>
      </c>
      <c r="JQ9" s="103">
        <f>IF(IT9=1,IO9,"")</f>
        <v>0</v>
      </c>
      <c r="JS9" s="97" t="str">
        <f>B9</f>
        <v>24005</v>
      </c>
      <c r="JT9" s="95" t="str">
        <f>+D9</f>
        <v>امير محمد فوزى شعلان</v>
      </c>
      <c r="JU9" s="135">
        <f>IF(IU9=1,HN9,"")</f>
        <v>0</v>
      </c>
      <c r="JV9" s="104">
        <f>IF(IU9=1,HR9,"")</f>
        <v>0</v>
      </c>
      <c r="JW9" s="104">
        <f>IF(IU9=1,HV9,"")</f>
        <v>0</v>
      </c>
      <c r="JX9" s="104">
        <f>IF(IU9=1,HZ9,"")</f>
        <v>0</v>
      </c>
      <c r="JY9" s="104">
        <f>IF(IU9=1,ID9,"")</f>
        <v>0</v>
      </c>
      <c r="JZ9" s="104">
        <f>IF(IU9=1,IH9,"")</f>
        <v>0</v>
      </c>
      <c r="KA9" s="104">
        <f>IF(IU9=1,IL9,"")</f>
        <v>0</v>
      </c>
      <c r="KB9" s="103">
        <f>IF(IU9=1,IP9,"")</f>
        <v>0</v>
      </c>
      <c r="KJ9" s="94">
        <f>+A9</f>
        <v>5</v>
      </c>
      <c r="KK9" s="92" t="str">
        <f>+B9</f>
        <v>24005</v>
      </c>
      <c r="KL9" s="92" t="str">
        <f>+C9</f>
        <v>1 / 1</v>
      </c>
      <c r="KM9" s="93" t="str">
        <f>+D9</f>
        <v>امير محمد فوزى شعلان</v>
      </c>
      <c r="KN9" s="92" t="str">
        <f>+E9</f>
        <v>مسلم</v>
      </c>
      <c r="KO9" s="92" t="str">
        <f>+F9</f>
        <v>ذكر</v>
      </c>
      <c r="KP9" s="91">
        <f>+HO9</f>
        <v>2.4</v>
      </c>
      <c r="KQ9" s="91">
        <f>+HS9</f>
        <v>2.3666666666666667</v>
      </c>
      <c r="KR9" s="91">
        <f>+HW9</f>
        <v>2.4666666666666668</v>
      </c>
      <c r="KS9" s="91">
        <f>+IA9</f>
        <v>1.8</v>
      </c>
      <c r="KT9" s="91">
        <f>+IE9</f>
        <v>5.5</v>
      </c>
      <c r="KU9" s="91">
        <f>+II9</f>
        <v>8.1624999999999996</v>
      </c>
      <c r="KV9" s="90">
        <f>+IM9</f>
        <v>1</v>
      </c>
      <c r="KW9" s="90">
        <f>+IN9</f>
        <v>3.26</v>
      </c>
      <c r="MH9" s="125" t="str">
        <f>IF(MI9="","",VLOOKUP(MI9,$B$5:$D$62,2,0))</f>
        <v>1 / 1</v>
      </c>
      <c r="MI9" s="110" t="s">
        <v>77</v>
      </c>
      <c r="MJ9" s="109" t="s">
        <v>76</v>
      </c>
      <c r="MK9" s="108">
        <v>5.6</v>
      </c>
      <c r="ML9" s="108">
        <v>7.4</v>
      </c>
      <c r="MM9" s="108">
        <v>7.4</v>
      </c>
      <c r="MN9" s="108">
        <v>5.8</v>
      </c>
      <c r="MO9" s="108">
        <v>24</v>
      </c>
      <c r="MP9" s="108">
        <v>24.006250000000001</v>
      </c>
      <c r="MQ9" s="108">
        <v>3</v>
      </c>
      <c r="MR9" s="107">
        <v>3.4</v>
      </c>
      <c r="NL9" s="1" t="s">
        <v>87</v>
      </c>
      <c r="NM9" s="1" t="s">
        <v>87</v>
      </c>
      <c r="NN9" s="1" t="s">
        <v>87</v>
      </c>
      <c r="NO9" s="1" t="s">
        <v>87</v>
      </c>
      <c r="NP9" s="1">
        <v>5</v>
      </c>
      <c r="NQ9" s="1" t="s">
        <v>87</v>
      </c>
      <c r="NR9" s="1" t="s">
        <v>87</v>
      </c>
      <c r="NS9" s="1" t="s">
        <v>87</v>
      </c>
      <c r="NT9" s="1" t="s">
        <v>87</v>
      </c>
      <c r="NU9" s="1" t="s">
        <v>87</v>
      </c>
      <c r="NV9" s="1" t="s">
        <v>87</v>
      </c>
      <c r="NY9" s="199" t="str">
        <f>IF(NZ9="","",VLOOKUP(NZ9,$B$5:$D$70,2,0))</f>
        <v/>
      </c>
      <c r="NZ9" s="86" t="s">
        <v>87</v>
      </c>
      <c r="OA9" s="85" t="s">
        <v>87</v>
      </c>
      <c r="OB9" s="84" t="s">
        <v>87</v>
      </c>
      <c r="OC9" s="84" t="s">
        <v>87</v>
      </c>
      <c r="OD9" s="84" t="s">
        <v>87</v>
      </c>
      <c r="OE9" s="84" t="s">
        <v>87</v>
      </c>
      <c r="OF9" s="84" t="s">
        <v>87</v>
      </c>
      <c r="OG9" s="84" t="s">
        <v>87</v>
      </c>
      <c r="OH9" s="84" t="s">
        <v>87</v>
      </c>
      <c r="OI9" s="83" t="s">
        <v>87</v>
      </c>
      <c r="OJ9" s="82" t="str">
        <f>IF(NZ9="","",SUM(OB9:OI9))</f>
        <v/>
      </c>
      <c r="OK9" s="81" t="str">
        <f>IFERROR(IF(OJ9&gt;1,OJ9/98,""),"")</f>
        <v/>
      </c>
      <c r="PO9" s="97" t="str">
        <f>IF(HD9="","",B9)</f>
        <v/>
      </c>
      <c r="PP9" s="96" t="str">
        <f>IF(HD9="","",D9)</f>
        <v/>
      </c>
      <c r="PQ9" s="96" t="str">
        <f>IF(PO9="","",HL9)</f>
        <v/>
      </c>
      <c r="PR9" s="96" t="str">
        <f>IF(PO9="","",HP9)</f>
        <v/>
      </c>
      <c r="PS9" s="96" t="str">
        <f>IF(PO9="","",HT9)</f>
        <v/>
      </c>
      <c r="PT9" s="96" t="str">
        <f>IF(PO9="","",HX9)</f>
        <v/>
      </c>
      <c r="PU9" s="96" t="str">
        <f>IF(PO9="","",IB9)</f>
        <v/>
      </c>
      <c r="PV9" s="96" t="str">
        <f>IF(PO9="","",IF9)</f>
        <v/>
      </c>
      <c r="PW9" s="96" t="str">
        <f>IF(PO9="","",IJ9)</f>
        <v/>
      </c>
      <c r="PX9" s="95" t="str">
        <f>IF(PO9="","",IN9)</f>
        <v/>
      </c>
      <c r="PZ9" s="97" t="str">
        <f>IF($HE$5="","",$B$5)</f>
        <v/>
      </c>
      <c r="QA9" s="96" t="str">
        <f>IF($HE$5="","",$D$5)</f>
        <v/>
      </c>
      <c r="QB9" s="96" t="str">
        <f>IF(PZ9="","",HM9)</f>
        <v/>
      </c>
      <c r="QC9" s="96" t="str">
        <f>IF(PZ9="","",HQ9)</f>
        <v/>
      </c>
      <c r="QD9" s="96" t="str">
        <f>IF(PZ9="","",HU9)</f>
        <v/>
      </c>
      <c r="QE9" s="96" t="str">
        <f>IF(PZ9="","",HY9)</f>
        <v/>
      </c>
      <c r="QF9" s="96" t="str">
        <f>IF(PZ9="","",IC9)</f>
        <v/>
      </c>
      <c r="QG9" s="96" t="str">
        <f>IF(PZ9="","",IG9)</f>
        <v/>
      </c>
      <c r="QH9" s="96" t="str">
        <f>IF(PZ9="","",IK9)</f>
        <v/>
      </c>
      <c r="QI9" s="95" t="str">
        <f>IF(PZ9="","",IO9)</f>
        <v/>
      </c>
      <c r="QK9" s="97" t="str">
        <f>IF(HF9="","",B9)</f>
        <v/>
      </c>
      <c r="QL9" s="96" t="str">
        <f>IF(HF9="","",D9)</f>
        <v/>
      </c>
      <c r="QM9" s="96" t="str">
        <f>IF(QK9="","",HN9)</f>
        <v/>
      </c>
      <c r="QN9" s="96" t="str">
        <f>IF(QK9="","",HR9)</f>
        <v/>
      </c>
      <c r="QO9" s="96" t="str">
        <f>IF(QK9="","",HV9)</f>
        <v/>
      </c>
      <c r="QP9" s="96" t="str">
        <f>IF(QK9="","",HZ9)</f>
        <v/>
      </c>
      <c r="QQ9" s="96" t="str">
        <f>IF(QK9="","",ID9)</f>
        <v/>
      </c>
      <c r="QR9" s="96" t="str">
        <f>IF(QK9="","",IH9)</f>
        <v/>
      </c>
      <c r="QS9" s="96" t="str">
        <f>IF(QK9="","",IL9)</f>
        <v/>
      </c>
      <c r="QT9" s="95" t="str">
        <f>IF(QK9="","",IP9)</f>
        <v/>
      </c>
    </row>
    <row r="10" spans="1:462" ht="18" customHeight="1" x14ac:dyDescent="0.25">
      <c r="A10" s="106">
        <f>IF('[1]بيانات الطلاب'!A9="","",'[1]بيانات الطلاب'!A9)</f>
        <v>6</v>
      </c>
      <c r="B10" s="104" t="str">
        <f>'[1]بيانات الطلاب'!B9</f>
        <v>24006</v>
      </c>
      <c r="C10" s="104" t="str">
        <f>IF('[1]بيانات الطلاب'!C9="","",'[1]بيانات الطلاب'!C9)</f>
        <v>1 / 1</v>
      </c>
      <c r="D10" s="105" t="str">
        <f>IF('[1]بيانات الطلاب'!D9="","",'[1]بيانات الطلاب'!D9)</f>
        <v>جورج ميلاد لحظى صليب</v>
      </c>
      <c r="E10" s="104" t="str">
        <f>IF('[1]بيانات الطلاب'!E9="","",'[1]بيانات الطلاب'!E9)</f>
        <v>مسيحي</v>
      </c>
      <c r="F10" s="103" t="str">
        <f>IF('[1]بيانات الطلاب'!F9="","",'[1]بيانات الطلاب'!F9)</f>
        <v>ذكر</v>
      </c>
      <c r="G10" s="136">
        <v>1.5</v>
      </c>
      <c r="H10" s="102">
        <v>1.5</v>
      </c>
      <c r="I10" s="102"/>
      <c r="J10" s="102">
        <v>4.7</v>
      </c>
      <c r="K10" s="82">
        <f>IF(J10="غ","غ",G10+H10+I10+J10)</f>
        <v>7.7</v>
      </c>
      <c r="L10" s="136">
        <v>2</v>
      </c>
      <c r="M10" s="136">
        <v>1.8</v>
      </c>
      <c r="N10" s="136"/>
      <c r="O10" s="136">
        <v>6</v>
      </c>
      <c r="P10" s="82">
        <f>IF(O10="غ","غ",L10+M10+N10+O10)</f>
        <v>9.8000000000000007</v>
      </c>
      <c r="Q10" s="136">
        <v>1</v>
      </c>
      <c r="R10" s="102">
        <v>1</v>
      </c>
      <c r="S10" s="102"/>
      <c r="T10" s="102">
        <v>1.8</v>
      </c>
      <c r="U10" s="82">
        <f>IF(T10="غ","غ",Q10+R10+S10+T10)</f>
        <v>3.8</v>
      </c>
      <c r="V10" s="136">
        <v>1</v>
      </c>
      <c r="W10" s="102">
        <v>1</v>
      </c>
      <c r="X10" s="102">
        <v>1</v>
      </c>
      <c r="Y10" s="102">
        <v>3.2</v>
      </c>
      <c r="Z10" s="82">
        <f>IF(Y10="غ","غ",V10+W10+X10+Y10)</f>
        <v>6.2</v>
      </c>
      <c r="AA10" s="136">
        <v>6</v>
      </c>
      <c r="AB10" s="102">
        <v>2</v>
      </c>
      <c r="AC10" s="102">
        <v>2</v>
      </c>
      <c r="AD10" s="139">
        <v>10</v>
      </c>
      <c r="AE10" s="82">
        <f>IF(AD10="غ","غ",AA10+AB10+AC10+AD10)</f>
        <v>20</v>
      </c>
      <c r="AF10" s="143">
        <v>5.6624999999999996</v>
      </c>
      <c r="AG10" s="142">
        <v>2</v>
      </c>
      <c r="AH10" s="142">
        <v>2</v>
      </c>
      <c r="AI10" s="141">
        <v>15.100000000000001</v>
      </c>
      <c r="AJ10" s="82">
        <f>IF(AI10="غ","غ",AF10+AG10+AH10+AI10)</f>
        <v>24.762500000000003</v>
      </c>
      <c r="AK10" s="102">
        <v>1</v>
      </c>
      <c r="AL10" s="102">
        <v>1</v>
      </c>
      <c r="AM10" s="102">
        <v>2</v>
      </c>
      <c r="AN10" s="82">
        <f>IF(AM10="غ","غ",AK10+AL10+AM10)</f>
        <v>4</v>
      </c>
      <c r="AO10" s="102">
        <v>1</v>
      </c>
      <c r="AP10" s="102">
        <v>1</v>
      </c>
      <c r="AQ10" s="102">
        <v>1.4</v>
      </c>
      <c r="AR10" s="82">
        <f>IF(AQ10="غ","غ",AO10+AP10+AQ10)</f>
        <v>3.4</v>
      </c>
      <c r="AU10" s="102">
        <v>1</v>
      </c>
      <c r="AV10" s="102">
        <v>1</v>
      </c>
      <c r="AW10" s="102">
        <v>1.4</v>
      </c>
      <c r="AX10" s="82">
        <f>IF(AW10="غ","غ",AU10+AV10+AW10)</f>
        <v>3.4</v>
      </c>
      <c r="BN10" s="135"/>
      <c r="BO10" s="104"/>
      <c r="BP10" s="104"/>
      <c r="BQ10" s="140"/>
      <c r="BR10" s="98">
        <f>IF(BQ10="غ","غ",BN10+BO10+BP10+BQ10)</f>
        <v>0</v>
      </c>
      <c r="BS10" s="135"/>
      <c r="BT10" s="104"/>
      <c r="BU10" s="104"/>
      <c r="BV10" s="140"/>
      <c r="BW10" s="98">
        <f>IF(BV10="غ","غ",BS10+BT10+BU10+BV10)</f>
        <v>0</v>
      </c>
      <c r="BX10" s="135"/>
      <c r="BY10" s="104"/>
      <c r="BZ10" s="104"/>
      <c r="CA10" s="140"/>
      <c r="CB10" s="98">
        <f>IF(CA10="غ","غ",BX10+BY10+BZ10+CA10)</f>
        <v>0</v>
      </c>
      <c r="CC10" s="135"/>
      <c r="CD10" s="104"/>
      <c r="CE10" s="104"/>
      <c r="CF10" s="104"/>
      <c r="CG10" s="98">
        <f>IF(CF10="غ","غ",CC10+CD10+CE10+CF10)</f>
        <v>0</v>
      </c>
      <c r="CH10" s="135"/>
      <c r="CI10" s="104"/>
      <c r="CJ10" s="104"/>
      <c r="CK10" s="140"/>
      <c r="CL10" s="98">
        <f>IF(CK10="غ","غ",CH10+CI10+CJ10+CK10)</f>
        <v>0</v>
      </c>
      <c r="CM10" s="135"/>
      <c r="CN10" s="104"/>
      <c r="CO10" s="104"/>
      <c r="CP10" s="140"/>
      <c r="CQ10" s="98">
        <f>IF(CP10="غ","غ",CM10+CN10+CO10+CP10)</f>
        <v>0</v>
      </c>
      <c r="CR10" s="104"/>
      <c r="CS10" s="104"/>
      <c r="CT10" s="140"/>
      <c r="CU10" s="98">
        <f>IF(CT10="غ","غ",CR10+CS10+CT10)</f>
        <v>0</v>
      </c>
      <c r="CV10" s="104"/>
      <c r="CW10" s="104"/>
      <c r="CX10" s="140"/>
      <c r="CY10" s="98">
        <f>IF(CX10="غ","غ",CV10+CW10+CX10)</f>
        <v>0</v>
      </c>
      <c r="DT10" s="135"/>
      <c r="DU10" s="104"/>
      <c r="DV10" s="104"/>
      <c r="DW10" s="140"/>
      <c r="DX10" s="98">
        <f>IF(DW10="غ","غ",DT10+DU10+DV10+DW10)</f>
        <v>0</v>
      </c>
      <c r="DY10" s="135"/>
      <c r="DZ10" s="104"/>
      <c r="EA10" s="104"/>
      <c r="EB10" s="140"/>
      <c r="EC10" s="98">
        <f>IF(EB10="غ","غ",DY10+DZ10+EA10+EB10)</f>
        <v>0</v>
      </c>
      <c r="ED10" s="135"/>
      <c r="EE10" s="104"/>
      <c r="EF10" s="104"/>
      <c r="EG10" s="140"/>
      <c r="EH10" s="98">
        <f>IF(EG10="غ","غ",ED10+EE10+EF10+EG10)</f>
        <v>0</v>
      </c>
      <c r="EI10" s="135"/>
      <c r="EJ10" s="104"/>
      <c r="EK10" s="104"/>
      <c r="EL10" s="140"/>
      <c r="EM10" s="98">
        <f>IF(EL10="غ","غ",EI10+EJ10+EK10+EL10)</f>
        <v>0</v>
      </c>
      <c r="EN10" s="135"/>
      <c r="EO10" s="104"/>
      <c r="EP10" s="104"/>
      <c r="EQ10" s="140"/>
      <c r="ER10" s="98">
        <f>IF(EQ10="غ","غ",EN10+EO10+EP10+EQ10)</f>
        <v>0</v>
      </c>
      <c r="ES10" s="136"/>
      <c r="ET10" s="102"/>
      <c r="EU10" s="102"/>
      <c r="EV10" s="139"/>
      <c r="EW10" s="82">
        <f>IF(EV10="غ","غ",ES10+ET10+EU10+EV10)</f>
        <v>0</v>
      </c>
      <c r="EX10" s="135"/>
      <c r="EY10" s="104"/>
      <c r="EZ10" s="104"/>
      <c r="FA10" s="98">
        <f>IF(EZ10="غ","غ",EX10+EY10+EZ10)</f>
        <v>0</v>
      </c>
      <c r="FB10" s="135"/>
      <c r="FC10" s="104"/>
      <c r="FD10" s="104"/>
      <c r="FE10" s="98">
        <f>IF(FD10="غ","غ",FB10+FC10+FD10)</f>
        <v>0</v>
      </c>
      <c r="HD10" s="136" t="str">
        <f>IF(HH10&gt;=$HD$4,1,"")</f>
        <v/>
      </c>
      <c r="HE10" s="136" t="str">
        <f>IF(HI10&gt;=$HE$4,1,"")</f>
        <v/>
      </c>
      <c r="HF10" s="145" t="str">
        <f>IF(HJ10&gt;=$HF$4,1,"")</f>
        <v/>
      </c>
      <c r="HH10" s="136">
        <f>+HL10+HP10+HT10+HX10+IB10+IF10+IJ10+IN10</f>
        <v>79.662500000000009</v>
      </c>
      <c r="HI10" s="136">
        <f>+HM10+HQ10+HU10+HY10+IC10+IG10+IK10+IO10</f>
        <v>0</v>
      </c>
      <c r="HJ10" s="145">
        <f>+HN10+HR10+HV10+HZ10+ID10+IH10+IL10+IP10</f>
        <v>0</v>
      </c>
      <c r="HL10" s="161">
        <f>+K10</f>
        <v>7.7</v>
      </c>
      <c r="HM10" s="104">
        <f>+BR10</f>
        <v>0</v>
      </c>
      <c r="HN10" s="104">
        <f>+DX10</f>
        <v>0</v>
      </c>
      <c r="HO10" s="82">
        <f>IF(OR(HN10="غ",HM10="غ",HL10="غ"),"غ",(HN10+HM10+HL10)/3)</f>
        <v>2.5666666666666669</v>
      </c>
      <c r="HP10" s="161">
        <f>+P10</f>
        <v>9.8000000000000007</v>
      </c>
      <c r="HQ10" s="104">
        <f>+BW10</f>
        <v>0</v>
      </c>
      <c r="HR10" s="104">
        <f>+EC10</f>
        <v>0</v>
      </c>
      <c r="HS10" s="82">
        <f>IF(OR(HR10="غ",HQ10="غ",HP10="غ"),"غ",(HR10+HQ10+HP10)/3)</f>
        <v>3.2666666666666671</v>
      </c>
      <c r="HT10" s="161">
        <f>+U10</f>
        <v>3.8</v>
      </c>
      <c r="HU10" s="104">
        <f>+CB10</f>
        <v>0</v>
      </c>
      <c r="HV10" s="104">
        <f>+EH10</f>
        <v>0</v>
      </c>
      <c r="HW10" s="82">
        <f>IF(OR(HV10="غ",HU10="غ",HT10="غ"),"غ",(HV10+HU10+HT10)/3)</f>
        <v>1.2666666666666666</v>
      </c>
      <c r="HX10" s="166">
        <f>+Z10</f>
        <v>6.2</v>
      </c>
      <c r="HY10" s="104">
        <f>+CG10</f>
        <v>0</v>
      </c>
      <c r="HZ10" s="104">
        <f>+EM10</f>
        <v>0</v>
      </c>
      <c r="IA10" s="82">
        <f>IF(OR(HZ10="غ",HY10="غ",HX10="غ"),"غ",(HZ10+HY10+HX10)/3)</f>
        <v>2.0666666666666669</v>
      </c>
      <c r="IB10" s="166">
        <f>+AE10</f>
        <v>20</v>
      </c>
      <c r="IC10" s="104">
        <f>+CL10</f>
        <v>0</v>
      </c>
      <c r="ID10" s="104">
        <f>+ER10</f>
        <v>0</v>
      </c>
      <c r="IE10" s="82">
        <f>IF(OR(ID10="غ",IC10="غ",IB10="غ"),"غ",(ID10+IC10+IB10)/3)</f>
        <v>6.666666666666667</v>
      </c>
      <c r="IF10" s="166">
        <f>+AJ10</f>
        <v>24.762500000000003</v>
      </c>
      <c r="IG10" s="102">
        <f>+CQ10</f>
        <v>0</v>
      </c>
      <c r="IH10" s="102">
        <f>+EW10</f>
        <v>0</v>
      </c>
      <c r="II10" s="82">
        <f>IF(OR(IH10="غ",IG10="غ",IF10="غ"),"غ",(IH10+IG10+IF10)/3)</f>
        <v>8.2541666666666682</v>
      </c>
      <c r="IJ10" s="161">
        <f>+AN10</f>
        <v>4</v>
      </c>
      <c r="IK10" s="104">
        <f>+CU10</f>
        <v>0</v>
      </c>
      <c r="IL10" s="104">
        <f>+FA10</f>
        <v>0</v>
      </c>
      <c r="IM10" s="82">
        <f>IF(OR(IL10="غ",IK10="غ",IJ10="غ"),"غ",(IL10+IK10+IJ10)/3)</f>
        <v>1.3333333333333333</v>
      </c>
      <c r="IN10" s="161">
        <f>+AR10</f>
        <v>3.4</v>
      </c>
      <c r="IO10" s="104">
        <f>+CY10</f>
        <v>0</v>
      </c>
      <c r="IP10" s="104">
        <f>+FE10</f>
        <v>0</v>
      </c>
      <c r="IQ10" s="82">
        <f>IF(OR(IP10="غ",IO10="غ",IN10="غ"),"غ",(IP10+IO10+IN10)/3)</f>
        <v>1.1333333333333333</v>
      </c>
      <c r="IS10" s="134">
        <f>IF(OR(HL10&lt;6.5,HP10&lt;6.5,HT10&lt;6.5,HX10&lt;5.2,IB10&lt;10.4,IF10&lt;10.4,IJ10&lt;2.6,IN10&lt;2.6),1,"")</f>
        <v>1</v>
      </c>
      <c r="IT10" s="135">
        <f>IF(OR(HM10&lt;6.5,HQ10&lt;6.5,HU10&lt;6.5,HY10&lt;5.2,IC10&lt;40,IG10&lt;40,IK10&lt;2.6,IO10&lt;2.6),1,"")</f>
        <v>1</v>
      </c>
      <c r="IU10" s="144">
        <f>IF(OR(HN10&lt;6.5,HR10&lt;6.5,HV10&lt;6.5,HZ10&lt;5.2,ID10&lt;40,IH10&lt;40,IL10&lt;2.6,IP10&lt;2.6),1,"")</f>
        <v>1</v>
      </c>
      <c r="IV10" s="36"/>
      <c r="IW10" s="95" t="s">
        <v>84</v>
      </c>
      <c r="IX10" s="134" t="str">
        <f>IF(IS10=1,D10,"")</f>
        <v>جورج ميلاد لحظى صليب</v>
      </c>
      <c r="IY10" s="135">
        <f>IF(IS10=1,HL10,"")</f>
        <v>7.7</v>
      </c>
      <c r="IZ10" s="104">
        <f>IF(IS10=1,HP10,"")</f>
        <v>9.8000000000000007</v>
      </c>
      <c r="JA10" s="104">
        <f>IF(IS10=1,HT10,"")</f>
        <v>3.8</v>
      </c>
      <c r="JB10" s="104">
        <f>IF(IS10=1,HX10,"")</f>
        <v>6.2</v>
      </c>
      <c r="JC10" s="104">
        <f>IF(IS10=1,IB10,"")</f>
        <v>20</v>
      </c>
      <c r="JD10" s="104">
        <f>IF(IS10=1,IF10,"")</f>
        <v>24.762500000000003</v>
      </c>
      <c r="JE10" s="104">
        <f>IF(IS10=1,IJ10,"")</f>
        <v>4</v>
      </c>
      <c r="JF10" s="103">
        <f>IF(IS10=1,IN10,"")</f>
        <v>3.4</v>
      </c>
      <c r="JH10" s="97" t="str">
        <f>B10</f>
        <v>24006</v>
      </c>
      <c r="JI10" s="103" t="str">
        <f>+D10</f>
        <v>جورج ميلاد لحظى صليب</v>
      </c>
      <c r="JJ10" s="135">
        <f>IF(IT10=1,HM10,"")</f>
        <v>0</v>
      </c>
      <c r="JK10" s="104">
        <f>IF(IT10=1,HQ10,"")</f>
        <v>0</v>
      </c>
      <c r="JL10" s="104">
        <f>IF(IT10=1,HU10,"")</f>
        <v>0</v>
      </c>
      <c r="JM10" s="104">
        <f>IF(IT10=1,HY10,"")</f>
        <v>0</v>
      </c>
      <c r="JN10" s="104">
        <f>IF(IT10=1,IC10,"")</f>
        <v>0</v>
      </c>
      <c r="JO10" s="104">
        <f>IF(IT10=1,IG10,"")</f>
        <v>0</v>
      </c>
      <c r="JP10" s="104">
        <f>IF(IT10=1,IK10,"")</f>
        <v>0</v>
      </c>
      <c r="JQ10" s="103">
        <f>IF(IT10=1,IO10,"")</f>
        <v>0</v>
      </c>
      <c r="JS10" s="97" t="str">
        <f>B10</f>
        <v>24006</v>
      </c>
      <c r="JT10" s="95" t="str">
        <f>+D10</f>
        <v>جورج ميلاد لحظى صليب</v>
      </c>
      <c r="JU10" s="135">
        <f>IF(IU10=1,HN10,"")</f>
        <v>0</v>
      </c>
      <c r="JV10" s="104">
        <f>IF(IU10=1,HR10,"")</f>
        <v>0</v>
      </c>
      <c r="JW10" s="104">
        <f>IF(IU10=1,HV10,"")</f>
        <v>0</v>
      </c>
      <c r="JX10" s="104">
        <f>IF(IU10=1,HZ10,"")</f>
        <v>0</v>
      </c>
      <c r="JY10" s="104">
        <f>IF(IU10=1,ID10,"")</f>
        <v>0</v>
      </c>
      <c r="JZ10" s="104">
        <f>IF(IU10=1,IH10,"")</f>
        <v>0</v>
      </c>
      <c r="KA10" s="104">
        <f>IF(IU10=1,IL10,"")</f>
        <v>0</v>
      </c>
      <c r="KB10" s="103">
        <f>IF(IU10=1,IP10,"")</f>
        <v>0</v>
      </c>
      <c r="KJ10" s="94">
        <f>+A10</f>
        <v>6</v>
      </c>
      <c r="KK10" s="92" t="str">
        <f>+B10</f>
        <v>24006</v>
      </c>
      <c r="KL10" s="92" t="str">
        <f>+C10</f>
        <v>1 / 1</v>
      </c>
      <c r="KM10" s="93" t="str">
        <f>+D10</f>
        <v>جورج ميلاد لحظى صليب</v>
      </c>
      <c r="KN10" s="92" t="str">
        <f>+E10</f>
        <v>مسيحي</v>
      </c>
      <c r="KO10" s="92" t="str">
        <f>+F10</f>
        <v>ذكر</v>
      </c>
      <c r="KP10" s="91">
        <f>+HO10</f>
        <v>2.5666666666666669</v>
      </c>
      <c r="KQ10" s="91">
        <f>+HS10</f>
        <v>3.2666666666666671</v>
      </c>
      <c r="KR10" s="91">
        <f>+HW10</f>
        <v>1.2666666666666666</v>
      </c>
      <c r="KS10" s="91">
        <f>+IA10</f>
        <v>2.0666666666666669</v>
      </c>
      <c r="KT10" s="91">
        <f>+IE10</f>
        <v>6.666666666666667</v>
      </c>
      <c r="KU10" s="91">
        <f>+II10</f>
        <v>8.2541666666666682</v>
      </c>
      <c r="KV10" s="90">
        <f>+IM10</f>
        <v>1.3333333333333333</v>
      </c>
      <c r="KW10" s="90">
        <f>+IN10</f>
        <v>3.4</v>
      </c>
      <c r="MH10" s="125" t="str">
        <f>IF(MI10="","",VLOOKUP(MI10,$B$5:$D$62,2,0))</f>
        <v>1 / 1</v>
      </c>
      <c r="MI10" s="110" t="s">
        <v>75</v>
      </c>
      <c r="MJ10" s="109" t="s">
        <v>74</v>
      </c>
      <c r="MK10" s="108">
        <v>5.9</v>
      </c>
      <c r="ML10" s="108">
        <v>4.5</v>
      </c>
      <c r="MM10" s="108">
        <v>3.4</v>
      </c>
      <c r="MN10" s="108">
        <v>4.4000000000000004</v>
      </c>
      <c r="MO10" s="108">
        <v>16</v>
      </c>
      <c r="MP10" s="108">
        <v>24.487499999999997</v>
      </c>
      <c r="MQ10" s="108">
        <v>2.5</v>
      </c>
      <c r="MR10" s="107">
        <v>3</v>
      </c>
      <c r="NL10" s="1" t="s">
        <v>87</v>
      </c>
      <c r="NM10" s="1" t="s">
        <v>87</v>
      </c>
      <c r="NN10" s="1" t="s">
        <v>87</v>
      </c>
      <c r="NO10" s="1" t="s">
        <v>87</v>
      </c>
      <c r="NP10" s="1">
        <v>6</v>
      </c>
      <c r="NQ10" s="1" t="s">
        <v>87</v>
      </c>
      <c r="NR10" s="1" t="s">
        <v>87</v>
      </c>
      <c r="NS10" s="1" t="s">
        <v>87</v>
      </c>
      <c r="NT10" s="1" t="s">
        <v>87</v>
      </c>
      <c r="NU10" s="1" t="s">
        <v>87</v>
      </c>
      <c r="NV10" s="1" t="s">
        <v>87</v>
      </c>
      <c r="NY10" s="199" t="str">
        <f>IF(NZ10="","",VLOOKUP(NZ10,$B$5:$D$70,2,0))</f>
        <v/>
      </c>
      <c r="NZ10" s="86" t="s">
        <v>87</v>
      </c>
      <c r="OA10" s="85" t="s">
        <v>87</v>
      </c>
      <c r="OB10" s="84" t="s">
        <v>87</v>
      </c>
      <c r="OC10" s="84" t="s">
        <v>87</v>
      </c>
      <c r="OD10" s="84" t="s">
        <v>87</v>
      </c>
      <c r="OE10" s="84" t="s">
        <v>87</v>
      </c>
      <c r="OF10" s="84" t="s">
        <v>87</v>
      </c>
      <c r="OG10" s="84" t="s">
        <v>87</v>
      </c>
      <c r="OH10" s="84" t="s">
        <v>87</v>
      </c>
      <c r="OI10" s="83" t="s">
        <v>87</v>
      </c>
      <c r="OJ10" s="82" t="str">
        <f>IF(NZ10="","",SUM(OB10:OI10))</f>
        <v/>
      </c>
      <c r="OK10" s="81" t="str">
        <f>IFERROR(IF(OJ10&gt;1,OJ10/98,""),"")</f>
        <v/>
      </c>
      <c r="PO10" s="97" t="str">
        <f>IF(HD10="","",B10)</f>
        <v/>
      </c>
      <c r="PP10" s="96" t="str">
        <f>IF(HD10="","",D10)</f>
        <v/>
      </c>
      <c r="PQ10" s="96" t="str">
        <f>IF(PO10="","",HL10)</f>
        <v/>
      </c>
      <c r="PR10" s="96" t="str">
        <f>IF(PO10="","",HP10)</f>
        <v/>
      </c>
      <c r="PS10" s="96" t="str">
        <f>IF(PO10="","",HT10)</f>
        <v/>
      </c>
      <c r="PT10" s="96" t="str">
        <f>IF(PO10="","",HX10)</f>
        <v/>
      </c>
      <c r="PU10" s="96" t="str">
        <f>IF(PO10="","",IB10)</f>
        <v/>
      </c>
      <c r="PV10" s="96" t="str">
        <f>IF(PO10="","",IF10)</f>
        <v/>
      </c>
      <c r="PW10" s="96" t="str">
        <f>IF(PO10="","",IJ10)</f>
        <v/>
      </c>
      <c r="PX10" s="95" t="str">
        <f>IF(PO10="","",IN10)</f>
        <v/>
      </c>
      <c r="PZ10" s="97" t="str">
        <f>IF($HE$5="","",$B$5)</f>
        <v/>
      </c>
      <c r="QA10" s="96" t="str">
        <f>IF($HE$5="","",$D$5)</f>
        <v/>
      </c>
      <c r="QB10" s="96" t="str">
        <f>IF(PZ10="","",HM10)</f>
        <v/>
      </c>
      <c r="QC10" s="96" t="str">
        <f>IF(PZ10="","",HQ10)</f>
        <v/>
      </c>
      <c r="QD10" s="96" t="str">
        <f>IF(PZ10="","",HU10)</f>
        <v/>
      </c>
      <c r="QE10" s="96" t="str">
        <f>IF(PZ10="","",HY10)</f>
        <v/>
      </c>
      <c r="QF10" s="96" t="str">
        <f>IF(PZ10="","",IC10)</f>
        <v/>
      </c>
      <c r="QG10" s="96" t="str">
        <f>IF(PZ10="","",IG10)</f>
        <v/>
      </c>
      <c r="QH10" s="96" t="str">
        <f>IF(PZ10="","",IK10)</f>
        <v/>
      </c>
      <c r="QI10" s="95" t="str">
        <f>IF(PZ10="","",IO10)</f>
        <v/>
      </c>
      <c r="QK10" s="97" t="str">
        <f>IF(HF10="","",B10)</f>
        <v/>
      </c>
      <c r="QL10" s="96" t="str">
        <f>IF(HF10="","",D10)</f>
        <v/>
      </c>
      <c r="QM10" s="96" t="str">
        <f>IF(QK10="","",HN10)</f>
        <v/>
      </c>
      <c r="QN10" s="96" t="str">
        <f>IF(QK10="","",HR10)</f>
        <v/>
      </c>
      <c r="QO10" s="96" t="str">
        <f>IF(QK10="","",HV10)</f>
        <v/>
      </c>
      <c r="QP10" s="96" t="str">
        <f>IF(QK10="","",HZ10)</f>
        <v/>
      </c>
      <c r="QQ10" s="96" t="str">
        <f>IF(QK10="","",ID10)</f>
        <v/>
      </c>
      <c r="QR10" s="96" t="str">
        <f>IF(QK10="","",IH10)</f>
        <v/>
      </c>
      <c r="QS10" s="96" t="str">
        <f>IF(QK10="","",IL10)</f>
        <v/>
      </c>
      <c r="QT10" s="95" t="str">
        <f>IF(QK10="","",IP10)</f>
        <v/>
      </c>
    </row>
    <row r="11" spans="1:462" ht="18" customHeight="1" x14ac:dyDescent="0.25">
      <c r="A11" s="106">
        <f>IF('[1]بيانات الطلاب'!A10="","",'[1]بيانات الطلاب'!A10)</f>
        <v>7</v>
      </c>
      <c r="B11" s="104" t="str">
        <f>'[1]بيانات الطلاب'!B10</f>
        <v>24007</v>
      </c>
      <c r="C11" s="104" t="str">
        <f>IF('[1]بيانات الطلاب'!C10="","",'[1]بيانات الطلاب'!C10)</f>
        <v>1 / 1</v>
      </c>
      <c r="D11" s="105" t="str">
        <f>IF('[1]بيانات الطلاب'!D10="","",'[1]بيانات الطلاب'!D10)</f>
        <v>جون رؤوف ابوالخير طانيوس</v>
      </c>
      <c r="E11" s="104" t="str">
        <f>IF('[1]بيانات الطلاب'!E10="","",'[1]بيانات الطلاب'!E10)</f>
        <v>مسيحي</v>
      </c>
      <c r="F11" s="103" t="str">
        <f>IF('[1]بيانات الطلاب'!F10="","",'[1]بيانات الطلاب'!F10)</f>
        <v>ذكر</v>
      </c>
      <c r="G11" s="136">
        <v>2</v>
      </c>
      <c r="H11" s="102">
        <v>2</v>
      </c>
      <c r="I11" s="102"/>
      <c r="J11" s="102">
        <v>5</v>
      </c>
      <c r="K11" s="82">
        <f>IF(J11="غ","غ",G11+H11+I11+J11)</f>
        <v>9</v>
      </c>
      <c r="L11" s="136">
        <v>2</v>
      </c>
      <c r="M11" s="136">
        <v>1.8</v>
      </c>
      <c r="N11" s="136"/>
      <c r="O11" s="136">
        <v>4.0999999999999996</v>
      </c>
      <c r="P11" s="82">
        <f>IF(O11="غ","غ",L11+M11+N11+O11)</f>
        <v>7.8999999999999995</v>
      </c>
      <c r="Q11" s="136">
        <v>1.7</v>
      </c>
      <c r="R11" s="102">
        <v>1.7</v>
      </c>
      <c r="S11" s="102"/>
      <c r="T11" s="102">
        <v>4.5999999999999996</v>
      </c>
      <c r="U11" s="82">
        <f>IF(T11="غ","غ",Q11+R11+S11+T11)</f>
        <v>8</v>
      </c>
      <c r="V11" s="136">
        <v>1</v>
      </c>
      <c r="W11" s="102">
        <v>1</v>
      </c>
      <c r="X11" s="102">
        <v>1</v>
      </c>
      <c r="Y11" s="102">
        <v>4.2</v>
      </c>
      <c r="Z11" s="82">
        <f>IF(Y11="غ","غ",V11+W11+X11+Y11)</f>
        <v>7.2</v>
      </c>
      <c r="AA11" s="136">
        <v>6</v>
      </c>
      <c r="AB11" s="102">
        <v>2</v>
      </c>
      <c r="AC11" s="102">
        <v>2</v>
      </c>
      <c r="AD11" s="139">
        <v>14</v>
      </c>
      <c r="AE11" s="82">
        <f>IF(AD11="غ","غ",AA11+AB11+AC11+AD11)</f>
        <v>24</v>
      </c>
      <c r="AF11" s="143">
        <v>5.6062500000000002</v>
      </c>
      <c r="AG11" s="142">
        <v>2</v>
      </c>
      <c r="AH11" s="142">
        <v>2</v>
      </c>
      <c r="AI11" s="141">
        <v>14.950000000000001</v>
      </c>
      <c r="AJ11" s="82">
        <f>IF(AI11="غ","غ",AF11+AG11+AH11+AI11)</f>
        <v>24.556249999999999</v>
      </c>
      <c r="AK11" s="102">
        <v>1</v>
      </c>
      <c r="AL11" s="102">
        <v>1</v>
      </c>
      <c r="AM11" s="102">
        <v>2</v>
      </c>
      <c r="AN11" s="82">
        <f>IF(AM11="غ","غ",AK11+AL11+AM11)</f>
        <v>4</v>
      </c>
      <c r="AO11" s="102">
        <v>1</v>
      </c>
      <c r="AP11" s="102">
        <v>1</v>
      </c>
      <c r="AQ11" s="102">
        <v>1.53</v>
      </c>
      <c r="AR11" s="82">
        <f>IF(AQ11="غ","غ",AO11+AP11+AQ11)</f>
        <v>3.5300000000000002</v>
      </c>
      <c r="AU11" s="102">
        <v>1</v>
      </c>
      <c r="AV11" s="102">
        <v>1</v>
      </c>
      <c r="AW11" s="102">
        <v>1.9</v>
      </c>
      <c r="AX11" s="82">
        <f>IF(AW11="غ","غ",AU11+AV11+AW11)</f>
        <v>3.9</v>
      </c>
      <c r="BN11" s="135"/>
      <c r="BO11" s="104"/>
      <c r="BP11" s="104"/>
      <c r="BQ11" s="140"/>
      <c r="BR11" s="98">
        <f>IF(BQ11="غ","غ",BN11+BO11+BP11+BQ11)</f>
        <v>0</v>
      </c>
      <c r="BS11" s="135"/>
      <c r="BT11" s="104"/>
      <c r="BU11" s="104"/>
      <c r="BV11" s="140"/>
      <c r="BW11" s="98">
        <f>IF(BV11="غ","غ",BS11+BT11+BU11+BV11)</f>
        <v>0</v>
      </c>
      <c r="BX11" s="135"/>
      <c r="BY11" s="104"/>
      <c r="BZ11" s="104"/>
      <c r="CA11" s="140"/>
      <c r="CB11" s="98">
        <f>IF(CA11="غ","غ",BX11+BY11+BZ11+CA11)</f>
        <v>0</v>
      </c>
      <c r="CC11" s="135"/>
      <c r="CD11" s="104"/>
      <c r="CE11" s="104"/>
      <c r="CF11" s="104"/>
      <c r="CG11" s="98">
        <f>IF(CF11="غ","غ",CC11+CD11+CE11+CF11)</f>
        <v>0</v>
      </c>
      <c r="CH11" s="135"/>
      <c r="CI11" s="104"/>
      <c r="CJ11" s="104"/>
      <c r="CK11" s="140"/>
      <c r="CL11" s="98">
        <f>IF(CK11="غ","غ",CH11+CI11+CJ11+CK11)</f>
        <v>0</v>
      </c>
      <c r="CM11" s="135"/>
      <c r="CN11" s="104"/>
      <c r="CO11" s="104"/>
      <c r="CP11" s="140"/>
      <c r="CQ11" s="98">
        <f>IF(CP11="غ","غ",CM11+CN11+CO11+CP11)</f>
        <v>0</v>
      </c>
      <c r="CR11" s="104"/>
      <c r="CS11" s="104"/>
      <c r="CT11" s="140"/>
      <c r="CU11" s="98">
        <f>IF(CT11="غ","غ",CR11+CS11+CT11)</f>
        <v>0</v>
      </c>
      <c r="CV11" s="104"/>
      <c r="CW11" s="104"/>
      <c r="CX11" s="140"/>
      <c r="CY11" s="98">
        <f>IF(CX11="غ","غ",CV11+CW11+CX11)</f>
        <v>0</v>
      </c>
      <c r="DT11" s="135"/>
      <c r="DU11" s="104"/>
      <c r="DV11" s="104"/>
      <c r="DW11" s="140"/>
      <c r="DX11" s="98">
        <f>IF(DW11="غ","غ",DT11+DU11+DV11+DW11)</f>
        <v>0</v>
      </c>
      <c r="DY11" s="135"/>
      <c r="DZ11" s="104"/>
      <c r="EA11" s="104"/>
      <c r="EB11" s="140"/>
      <c r="EC11" s="98">
        <f>IF(EB11="غ","غ",DY11+DZ11+EA11+EB11)</f>
        <v>0</v>
      </c>
      <c r="ED11" s="135"/>
      <c r="EE11" s="104"/>
      <c r="EF11" s="104"/>
      <c r="EG11" s="140"/>
      <c r="EH11" s="98">
        <f>IF(EG11="غ","غ",ED11+EE11+EF11+EG11)</f>
        <v>0</v>
      </c>
      <c r="EI11" s="135"/>
      <c r="EJ11" s="104"/>
      <c r="EK11" s="104"/>
      <c r="EL11" s="140"/>
      <c r="EM11" s="98">
        <f>IF(EL11="غ","غ",EI11+EJ11+EK11+EL11)</f>
        <v>0</v>
      </c>
      <c r="EN11" s="135"/>
      <c r="EO11" s="104"/>
      <c r="EP11" s="104"/>
      <c r="EQ11" s="140"/>
      <c r="ER11" s="98">
        <f>IF(EQ11="غ","غ",EN11+EO11+EP11+EQ11)</f>
        <v>0</v>
      </c>
      <c r="ES11" s="136"/>
      <c r="ET11" s="102"/>
      <c r="EU11" s="102"/>
      <c r="EV11" s="139"/>
      <c r="EW11" s="82">
        <f>IF(EV11="غ","غ",ES11+ET11+EU11+EV11)</f>
        <v>0</v>
      </c>
      <c r="EX11" s="135"/>
      <c r="EY11" s="104"/>
      <c r="EZ11" s="104"/>
      <c r="FA11" s="98">
        <f>IF(EZ11="غ","غ",EX11+EY11+EZ11)</f>
        <v>0</v>
      </c>
      <c r="FB11" s="135"/>
      <c r="FC11" s="104"/>
      <c r="FD11" s="104"/>
      <c r="FE11" s="98">
        <f>IF(FD11="غ","غ",FB11+FC11+FD11)</f>
        <v>0</v>
      </c>
      <c r="HD11" s="136" t="str">
        <f>IF(HH11&gt;=$HD$4,1,"")</f>
        <v/>
      </c>
      <c r="HE11" s="136" t="str">
        <f>IF(HI11&gt;=$HE$4,1,"")</f>
        <v/>
      </c>
      <c r="HF11" s="145" t="str">
        <f>IF(HJ11&gt;=$HF$4,1,"")</f>
        <v/>
      </c>
      <c r="HH11" s="136">
        <f>+HL11+HP11+HT11+HX11+IB11+IF11+IJ11+IN11</f>
        <v>88.186250000000001</v>
      </c>
      <c r="HI11" s="136">
        <f>+HM11+HQ11+HU11+HY11+IC11+IG11+IK11+IO11</f>
        <v>0</v>
      </c>
      <c r="HJ11" s="145">
        <f>+HN11+HR11+HV11+HZ11+ID11+IH11+IL11+IP11</f>
        <v>0</v>
      </c>
      <c r="HL11" s="161">
        <f>+K11</f>
        <v>9</v>
      </c>
      <c r="HM11" s="104">
        <f>+BR11</f>
        <v>0</v>
      </c>
      <c r="HN11" s="104">
        <f>+DX11</f>
        <v>0</v>
      </c>
      <c r="HO11" s="82">
        <f>IF(OR(HN11="غ",HM11="غ",HL11="غ"),"غ",(HN11+HM11+HL11)/3)</f>
        <v>3</v>
      </c>
      <c r="HP11" s="161">
        <f>+P11</f>
        <v>7.8999999999999995</v>
      </c>
      <c r="HQ11" s="104">
        <f>+BW11</f>
        <v>0</v>
      </c>
      <c r="HR11" s="104">
        <f>+EC11</f>
        <v>0</v>
      </c>
      <c r="HS11" s="82">
        <f>IF(OR(HR11="غ",HQ11="غ",HP11="غ"),"غ",(HR11+HQ11+HP11)/3)</f>
        <v>2.6333333333333333</v>
      </c>
      <c r="HT11" s="161">
        <f>+U11</f>
        <v>8</v>
      </c>
      <c r="HU11" s="104">
        <f>+CB11</f>
        <v>0</v>
      </c>
      <c r="HV11" s="104">
        <f>+EH11</f>
        <v>0</v>
      </c>
      <c r="HW11" s="82">
        <f>IF(OR(HV11="غ",HU11="غ",HT11="غ"),"غ",(HV11+HU11+HT11)/3)</f>
        <v>2.6666666666666665</v>
      </c>
      <c r="HX11" s="166">
        <f>+Z11</f>
        <v>7.2</v>
      </c>
      <c r="HY11" s="104">
        <f>+CG11</f>
        <v>0</v>
      </c>
      <c r="HZ11" s="104">
        <f>+EM11</f>
        <v>0</v>
      </c>
      <c r="IA11" s="82">
        <f>IF(OR(HZ11="غ",HY11="غ",HX11="غ"),"غ",(HZ11+HY11+HX11)/3)</f>
        <v>2.4</v>
      </c>
      <c r="IB11" s="166">
        <f>+AE11</f>
        <v>24</v>
      </c>
      <c r="IC11" s="104">
        <f>+CL11</f>
        <v>0</v>
      </c>
      <c r="ID11" s="104">
        <f>+ER11</f>
        <v>0</v>
      </c>
      <c r="IE11" s="82">
        <f>IF(OR(ID11="غ",IC11="غ",IB11="غ"),"غ",(ID11+IC11+IB11)/3)</f>
        <v>8</v>
      </c>
      <c r="IF11" s="166">
        <f>+AJ11</f>
        <v>24.556249999999999</v>
      </c>
      <c r="IG11" s="102">
        <f>+CQ11</f>
        <v>0</v>
      </c>
      <c r="IH11" s="102">
        <f>+EW11</f>
        <v>0</v>
      </c>
      <c r="II11" s="82">
        <f>IF(OR(IH11="غ",IG11="غ",IF11="غ"),"غ",(IH11+IG11+IF11)/3)</f>
        <v>8.1854166666666668</v>
      </c>
      <c r="IJ11" s="161">
        <f>+AN11</f>
        <v>4</v>
      </c>
      <c r="IK11" s="104">
        <f>+CU11</f>
        <v>0</v>
      </c>
      <c r="IL11" s="104">
        <f>+FA11</f>
        <v>0</v>
      </c>
      <c r="IM11" s="82">
        <f>IF(OR(IL11="غ",IK11="غ",IJ11="غ"),"غ",(IL11+IK11+IJ11)/3)</f>
        <v>1.3333333333333333</v>
      </c>
      <c r="IN11" s="161">
        <f>+AR11</f>
        <v>3.5300000000000002</v>
      </c>
      <c r="IO11" s="104">
        <f>+CY11</f>
        <v>0</v>
      </c>
      <c r="IP11" s="104">
        <f>+FE11</f>
        <v>0</v>
      </c>
      <c r="IQ11" s="82">
        <f>IF(OR(IP11="غ",IO11="غ",IN11="غ"),"غ",(IP11+IO11+IN11)/3)</f>
        <v>1.1766666666666667</v>
      </c>
      <c r="IS11" s="134" t="str">
        <f>IF(OR(HL11&lt;6.5,HP11&lt;6.5,HT11&lt;6.5,HX11&lt;5.2,IB11&lt;10.4,IF11&lt;10.4,IJ11&lt;2.6,IN11&lt;2.6),1,"")</f>
        <v/>
      </c>
      <c r="IT11" s="135">
        <f>IF(OR(HM11&lt;6.5,HQ11&lt;6.5,HU11&lt;6.5,HY11&lt;5.2,IC11&lt;40,IG11&lt;40,IK11&lt;2.6,IO11&lt;2.6),1,"")</f>
        <v>1</v>
      </c>
      <c r="IU11" s="144">
        <f>IF(OR(HN11&lt;6.5,HR11&lt;6.5,HV11&lt;6.5,HZ11&lt;5.2,ID11&lt;40,IH11&lt;40,IL11&lt;2.6,IP11&lt;2.6),1,"")</f>
        <v>1</v>
      </c>
      <c r="IV11" s="36"/>
      <c r="IW11" s="95" t="s">
        <v>87</v>
      </c>
      <c r="IX11" s="134" t="str">
        <f>IF(IS11=1,D11,"")</f>
        <v/>
      </c>
      <c r="IY11" s="135" t="str">
        <f>IF(IS11=1,HL11,"")</f>
        <v/>
      </c>
      <c r="IZ11" s="104" t="str">
        <f>IF(IS11=1,HP11,"")</f>
        <v/>
      </c>
      <c r="JA11" s="104" t="str">
        <f>IF(IS11=1,HT11,"")</f>
        <v/>
      </c>
      <c r="JB11" s="104" t="str">
        <f>IF(IS11=1,HX11,"")</f>
        <v/>
      </c>
      <c r="JC11" s="104" t="str">
        <f>IF(IS11=1,IB11,"")</f>
        <v/>
      </c>
      <c r="JD11" s="104" t="str">
        <f>IF(IS11=1,IF11,"")</f>
        <v/>
      </c>
      <c r="JE11" s="104" t="str">
        <f>IF(IS11=1,IJ11,"")</f>
        <v/>
      </c>
      <c r="JF11" s="103" t="str">
        <f>IF(IS11=1,IN11,"")</f>
        <v/>
      </c>
      <c r="JH11" s="97" t="str">
        <f>B11</f>
        <v>24007</v>
      </c>
      <c r="JI11" s="103" t="str">
        <f>+D11</f>
        <v>جون رؤوف ابوالخير طانيوس</v>
      </c>
      <c r="JJ11" s="135">
        <f>IF(IT11=1,HM11,"")</f>
        <v>0</v>
      </c>
      <c r="JK11" s="104">
        <f>IF(IT11=1,HQ11,"")</f>
        <v>0</v>
      </c>
      <c r="JL11" s="104">
        <f>IF(IT11=1,HU11,"")</f>
        <v>0</v>
      </c>
      <c r="JM11" s="104">
        <f>IF(IT11=1,HY11,"")</f>
        <v>0</v>
      </c>
      <c r="JN11" s="104">
        <f>IF(IT11=1,IC11,"")</f>
        <v>0</v>
      </c>
      <c r="JO11" s="104">
        <f>IF(IT11=1,IG11,"")</f>
        <v>0</v>
      </c>
      <c r="JP11" s="104">
        <f>IF(IT11=1,IK11,"")</f>
        <v>0</v>
      </c>
      <c r="JQ11" s="103">
        <f>IF(IT11=1,IO11,"")</f>
        <v>0</v>
      </c>
      <c r="JS11" s="97" t="str">
        <f>B11</f>
        <v>24007</v>
      </c>
      <c r="JT11" s="95" t="str">
        <f>+D11</f>
        <v>جون رؤوف ابوالخير طانيوس</v>
      </c>
      <c r="JU11" s="135">
        <f>IF(IU11=1,HN11,"")</f>
        <v>0</v>
      </c>
      <c r="JV11" s="104">
        <f>IF(IU11=1,HR11,"")</f>
        <v>0</v>
      </c>
      <c r="JW11" s="104">
        <f>IF(IU11=1,HV11,"")</f>
        <v>0</v>
      </c>
      <c r="JX11" s="104">
        <f>IF(IU11=1,HZ11,"")</f>
        <v>0</v>
      </c>
      <c r="JY11" s="104">
        <f>IF(IU11=1,ID11,"")</f>
        <v>0</v>
      </c>
      <c r="JZ11" s="104">
        <f>IF(IU11=1,IH11,"")</f>
        <v>0</v>
      </c>
      <c r="KA11" s="104">
        <f>IF(IU11=1,IL11,"")</f>
        <v>0</v>
      </c>
      <c r="KB11" s="103">
        <f>IF(IU11=1,IP11,"")</f>
        <v>0</v>
      </c>
      <c r="KJ11" s="94">
        <f>+A11</f>
        <v>7</v>
      </c>
      <c r="KK11" s="92" t="str">
        <f>+B11</f>
        <v>24007</v>
      </c>
      <c r="KL11" s="92" t="str">
        <f>+C11</f>
        <v>1 / 1</v>
      </c>
      <c r="KM11" s="93" t="str">
        <f>+D11</f>
        <v>جون رؤوف ابوالخير طانيوس</v>
      </c>
      <c r="KN11" s="92" t="str">
        <f>+E11</f>
        <v>مسيحي</v>
      </c>
      <c r="KO11" s="92" t="str">
        <f>+F11</f>
        <v>ذكر</v>
      </c>
      <c r="KP11" s="91">
        <f>+HO11</f>
        <v>3</v>
      </c>
      <c r="KQ11" s="91">
        <f>+HS11</f>
        <v>2.6333333333333333</v>
      </c>
      <c r="KR11" s="91">
        <f>+HW11</f>
        <v>2.6666666666666665</v>
      </c>
      <c r="KS11" s="91">
        <f>+IA11</f>
        <v>2.4</v>
      </c>
      <c r="KT11" s="91">
        <f>+IE11</f>
        <v>8</v>
      </c>
      <c r="KU11" s="91">
        <f>+II11</f>
        <v>8.1854166666666668</v>
      </c>
      <c r="KV11" s="90">
        <f>+IM11</f>
        <v>1.3333333333333333</v>
      </c>
      <c r="KW11" s="90">
        <f>+IN11</f>
        <v>3.5300000000000002</v>
      </c>
      <c r="MH11" s="125" t="str">
        <f>IF(MI11="","",VLOOKUP(MI11,$B$5:$D$62,2,0))</f>
        <v>1 / 1</v>
      </c>
      <c r="MI11" s="110" t="s">
        <v>73</v>
      </c>
      <c r="MJ11" s="109" t="s">
        <v>72</v>
      </c>
      <c r="MK11" s="108">
        <v>7.9</v>
      </c>
      <c r="ML11" s="108">
        <v>9.6</v>
      </c>
      <c r="MM11" s="108">
        <v>5.4</v>
      </c>
      <c r="MN11" s="108">
        <v>6.6</v>
      </c>
      <c r="MO11" s="108">
        <v>23.5</v>
      </c>
      <c r="MP11" s="108">
        <v>23.799999999999997</v>
      </c>
      <c r="MQ11" s="108">
        <v>3.8</v>
      </c>
      <c r="MR11" s="107">
        <v>3.6</v>
      </c>
      <c r="NL11" s="1" t="s">
        <v>87</v>
      </c>
      <c r="NM11" s="1" t="s">
        <v>87</v>
      </c>
      <c r="NN11" s="1" t="s">
        <v>87</v>
      </c>
      <c r="NO11" s="1" t="s">
        <v>87</v>
      </c>
      <c r="NP11" s="1">
        <v>7</v>
      </c>
      <c r="NQ11" s="1" t="s">
        <v>87</v>
      </c>
      <c r="NR11" s="1" t="s">
        <v>87</v>
      </c>
      <c r="NS11" s="1" t="s">
        <v>87</v>
      </c>
      <c r="NT11" s="1" t="s">
        <v>87</v>
      </c>
      <c r="NU11" s="1" t="s">
        <v>87</v>
      </c>
      <c r="NV11" s="1" t="s">
        <v>87</v>
      </c>
      <c r="NY11" s="199" t="str">
        <f>IF(NZ11="","",VLOOKUP(NZ11,$B$5:$D$70,2,0))</f>
        <v/>
      </c>
      <c r="NZ11" s="86" t="s">
        <v>87</v>
      </c>
      <c r="OA11" s="85" t="s">
        <v>87</v>
      </c>
      <c r="OB11" s="84" t="s">
        <v>87</v>
      </c>
      <c r="OC11" s="84" t="s">
        <v>87</v>
      </c>
      <c r="OD11" s="84" t="s">
        <v>87</v>
      </c>
      <c r="OE11" s="84" t="s">
        <v>87</v>
      </c>
      <c r="OF11" s="84" t="s">
        <v>87</v>
      </c>
      <c r="OG11" s="84" t="s">
        <v>87</v>
      </c>
      <c r="OH11" s="84" t="s">
        <v>87</v>
      </c>
      <c r="OI11" s="83" t="s">
        <v>87</v>
      </c>
      <c r="OJ11" s="82" t="str">
        <f>IF(NZ11="","",SUM(OB11:OI11))</f>
        <v/>
      </c>
      <c r="OK11" s="81" t="str">
        <f>IFERROR(IF(OJ11&gt;1,OJ11/98,""),"")</f>
        <v/>
      </c>
      <c r="PO11" s="97" t="str">
        <f>IF(HD11="","",B11)</f>
        <v/>
      </c>
      <c r="PP11" s="96" t="str">
        <f>IF(HD11="","",D11)</f>
        <v/>
      </c>
      <c r="PQ11" s="96" t="str">
        <f>IF(PO11="","",HL11)</f>
        <v/>
      </c>
      <c r="PR11" s="96" t="str">
        <f>IF(PO11="","",HP11)</f>
        <v/>
      </c>
      <c r="PS11" s="96" t="str">
        <f>IF(PO11="","",HT11)</f>
        <v/>
      </c>
      <c r="PT11" s="96" t="str">
        <f>IF(PO11="","",HX11)</f>
        <v/>
      </c>
      <c r="PU11" s="96" t="str">
        <f>IF(PO11="","",IB11)</f>
        <v/>
      </c>
      <c r="PV11" s="96" t="str">
        <f>IF(PO11="","",IF11)</f>
        <v/>
      </c>
      <c r="PW11" s="96" t="str">
        <f>IF(PO11="","",IJ11)</f>
        <v/>
      </c>
      <c r="PX11" s="95" t="str">
        <f>IF(PO11="","",IN11)</f>
        <v/>
      </c>
      <c r="PZ11" s="97" t="str">
        <f>IF($HE$5="","",$B$5)</f>
        <v/>
      </c>
      <c r="QA11" s="96" t="str">
        <f>IF($HE$5="","",$D$5)</f>
        <v/>
      </c>
      <c r="QB11" s="96" t="str">
        <f>IF(PZ11="","",HM11)</f>
        <v/>
      </c>
      <c r="QC11" s="96" t="str">
        <f>IF(PZ11="","",HQ11)</f>
        <v/>
      </c>
      <c r="QD11" s="96" t="str">
        <f>IF(PZ11="","",HU11)</f>
        <v/>
      </c>
      <c r="QE11" s="96" t="str">
        <f>IF(PZ11="","",HY11)</f>
        <v/>
      </c>
      <c r="QF11" s="96" t="str">
        <f>IF(PZ11="","",IC11)</f>
        <v/>
      </c>
      <c r="QG11" s="96" t="str">
        <f>IF(PZ11="","",IG11)</f>
        <v/>
      </c>
      <c r="QH11" s="96" t="str">
        <f>IF(PZ11="","",IK11)</f>
        <v/>
      </c>
      <c r="QI11" s="95" t="str">
        <f>IF(PZ11="","",IO11)</f>
        <v/>
      </c>
      <c r="QK11" s="97" t="str">
        <f>IF(HF11="","",B11)</f>
        <v/>
      </c>
      <c r="QL11" s="96" t="str">
        <f>IF(HF11="","",D11)</f>
        <v/>
      </c>
      <c r="QM11" s="96" t="str">
        <f>IF(QK11="","",HN11)</f>
        <v/>
      </c>
      <c r="QN11" s="96" t="str">
        <f>IF(QK11="","",HR11)</f>
        <v/>
      </c>
      <c r="QO11" s="96" t="str">
        <f>IF(QK11="","",HV11)</f>
        <v/>
      </c>
      <c r="QP11" s="96" t="str">
        <f>IF(QK11="","",HZ11)</f>
        <v/>
      </c>
      <c r="QQ11" s="96" t="str">
        <f>IF(QK11="","",ID11)</f>
        <v/>
      </c>
      <c r="QR11" s="96" t="str">
        <f>IF(QK11="","",IH11)</f>
        <v/>
      </c>
      <c r="QS11" s="96" t="str">
        <f>IF(QK11="","",IL11)</f>
        <v/>
      </c>
      <c r="QT11" s="95" t="str">
        <f>IF(QK11="","",IP11)</f>
        <v/>
      </c>
    </row>
    <row r="12" spans="1:462" ht="18" customHeight="1" x14ac:dyDescent="0.25">
      <c r="A12" s="106">
        <f>IF('[1]بيانات الطلاب'!A11="","",'[1]بيانات الطلاب'!A11)</f>
        <v>8</v>
      </c>
      <c r="B12" s="104" t="str">
        <f>'[1]بيانات الطلاب'!B11</f>
        <v>24008</v>
      </c>
      <c r="C12" s="104" t="str">
        <f>IF('[1]بيانات الطلاب'!C11="","",'[1]بيانات الطلاب'!C11)</f>
        <v>1 / 1</v>
      </c>
      <c r="D12" s="105" t="str">
        <f>IF('[1]بيانات الطلاب'!D11="","",'[1]بيانات الطلاب'!D11)</f>
        <v>حمزة محمد رجب حسن</v>
      </c>
      <c r="E12" s="104" t="str">
        <f>IF('[1]بيانات الطلاب'!E11="","",'[1]بيانات الطلاب'!E11)</f>
        <v>مسلم</v>
      </c>
      <c r="F12" s="103" t="str">
        <f>IF('[1]بيانات الطلاب'!F11="","",'[1]بيانات الطلاب'!F11)</f>
        <v>ذكر</v>
      </c>
      <c r="G12" s="136">
        <v>2</v>
      </c>
      <c r="H12" s="102">
        <v>2</v>
      </c>
      <c r="I12" s="102"/>
      <c r="J12" s="102">
        <v>5.4</v>
      </c>
      <c r="K12" s="82">
        <f>IF(J12="غ","غ",G12+H12+I12+J12)</f>
        <v>9.4</v>
      </c>
      <c r="L12" s="136">
        <v>2</v>
      </c>
      <c r="M12" s="136">
        <v>1.8</v>
      </c>
      <c r="N12" s="136"/>
      <c r="O12" s="136">
        <v>4.5999999999999996</v>
      </c>
      <c r="P12" s="82">
        <f>IF(O12="غ","غ",L12+M12+N12+O12)</f>
        <v>8.3999999999999986</v>
      </c>
      <c r="Q12" s="136">
        <v>1</v>
      </c>
      <c r="R12" s="102">
        <v>1</v>
      </c>
      <c r="S12" s="102"/>
      <c r="T12" s="102">
        <v>3</v>
      </c>
      <c r="U12" s="82">
        <f>IF(T12="غ","غ",Q12+R12+S12+T12)</f>
        <v>5</v>
      </c>
      <c r="V12" s="136">
        <v>1</v>
      </c>
      <c r="W12" s="102">
        <v>1</v>
      </c>
      <c r="X12" s="102">
        <v>1</v>
      </c>
      <c r="Y12" s="102">
        <v>3.4</v>
      </c>
      <c r="Z12" s="82">
        <f>IF(Y12="غ","غ",V12+W12+X12+Y12)</f>
        <v>6.4</v>
      </c>
      <c r="AA12" s="136">
        <v>6</v>
      </c>
      <c r="AB12" s="102">
        <v>2</v>
      </c>
      <c r="AC12" s="102">
        <v>2</v>
      </c>
      <c r="AD12" s="139">
        <v>10.5</v>
      </c>
      <c r="AE12" s="82">
        <f>IF(AD12="غ","غ",AA12+AB12+AC12+AD12)</f>
        <v>20.5</v>
      </c>
      <c r="AF12" s="143">
        <v>5.5874999999999995</v>
      </c>
      <c r="AG12" s="142">
        <v>2</v>
      </c>
      <c r="AH12" s="142">
        <v>2</v>
      </c>
      <c r="AI12" s="141">
        <v>14.9</v>
      </c>
      <c r="AJ12" s="82">
        <f>IF(AI12="غ","غ",AF12+AG12+AH12+AI12)</f>
        <v>24.487499999999997</v>
      </c>
      <c r="AK12" s="102">
        <v>1</v>
      </c>
      <c r="AL12" s="102">
        <v>0.6</v>
      </c>
      <c r="AM12" s="102">
        <v>1.4</v>
      </c>
      <c r="AN12" s="82">
        <f>IF(AM12="غ","غ",AK12+AL12+AM12)</f>
        <v>3</v>
      </c>
      <c r="AO12" s="102">
        <v>1</v>
      </c>
      <c r="AP12" s="102">
        <v>1</v>
      </c>
      <c r="AQ12" s="102">
        <v>1.6</v>
      </c>
      <c r="AR12" s="82">
        <f>IF(AQ12="غ","غ",AO12+AP12+AQ12)</f>
        <v>3.6</v>
      </c>
      <c r="AU12" s="102">
        <v>1</v>
      </c>
      <c r="AV12" s="102">
        <v>1</v>
      </c>
      <c r="AW12" s="102">
        <v>1.9</v>
      </c>
      <c r="AX12" s="82">
        <f>IF(AW12="غ","غ",AU12+AV12+AW12)</f>
        <v>3.9</v>
      </c>
      <c r="BN12" s="135"/>
      <c r="BO12" s="104"/>
      <c r="BP12" s="104"/>
      <c r="BQ12" s="140"/>
      <c r="BR12" s="98">
        <f>IF(BQ12="غ","غ",BN12+BO12+BP12+BQ12)</f>
        <v>0</v>
      </c>
      <c r="BS12" s="135"/>
      <c r="BT12" s="104"/>
      <c r="BU12" s="104"/>
      <c r="BV12" s="140"/>
      <c r="BW12" s="98">
        <f>IF(BV12="غ","غ",BS12+BT12+BU12+BV12)</f>
        <v>0</v>
      </c>
      <c r="BX12" s="135"/>
      <c r="BY12" s="104"/>
      <c r="BZ12" s="104"/>
      <c r="CA12" s="140"/>
      <c r="CB12" s="98">
        <f>IF(CA12="غ","غ",BX12+BY12+BZ12+CA12)</f>
        <v>0</v>
      </c>
      <c r="CC12" s="135"/>
      <c r="CD12" s="104"/>
      <c r="CE12" s="104"/>
      <c r="CF12" s="104"/>
      <c r="CG12" s="98">
        <f>IF(CF12="غ","غ",CC12+CD12+CE12+CF12)</f>
        <v>0</v>
      </c>
      <c r="CH12" s="135"/>
      <c r="CI12" s="104"/>
      <c r="CJ12" s="104"/>
      <c r="CK12" s="140"/>
      <c r="CL12" s="98">
        <f>IF(CK12="غ","غ",CH12+CI12+CJ12+CK12)</f>
        <v>0</v>
      </c>
      <c r="CM12" s="135"/>
      <c r="CN12" s="104"/>
      <c r="CO12" s="104"/>
      <c r="CP12" s="140"/>
      <c r="CQ12" s="98">
        <f>IF(CP12="غ","غ",CM12+CN12+CO12+CP12)</f>
        <v>0</v>
      </c>
      <c r="CR12" s="104"/>
      <c r="CS12" s="104"/>
      <c r="CT12" s="140"/>
      <c r="CU12" s="98">
        <f>IF(CT12="غ","غ",CR12+CS12+CT12)</f>
        <v>0</v>
      </c>
      <c r="CV12" s="104"/>
      <c r="CW12" s="104"/>
      <c r="CX12" s="140"/>
      <c r="CY12" s="98">
        <f>IF(CX12="غ","غ",CV12+CW12+CX12)</f>
        <v>0</v>
      </c>
      <c r="DT12" s="135"/>
      <c r="DU12" s="104"/>
      <c r="DV12" s="104"/>
      <c r="DW12" s="140"/>
      <c r="DX12" s="98">
        <f>IF(DW12="غ","غ",DT12+DU12+DV12+DW12)</f>
        <v>0</v>
      </c>
      <c r="DY12" s="135"/>
      <c r="DZ12" s="104"/>
      <c r="EA12" s="104"/>
      <c r="EB12" s="140"/>
      <c r="EC12" s="98">
        <f>IF(EB12="غ","غ",DY12+DZ12+EA12+EB12)</f>
        <v>0</v>
      </c>
      <c r="ED12" s="135"/>
      <c r="EE12" s="104"/>
      <c r="EF12" s="104"/>
      <c r="EG12" s="140"/>
      <c r="EH12" s="98">
        <f>IF(EG12="غ","غ",ED12+EE12+EF12+EG12)</f>
        <v>0</v>
      </c>
      <c r="EI12" s="135"/>
      <c r="EJ12" s="104"/>
      <c r="EK12" s="104"/>
      <c r="EL12" s="140"/>
      <c r="EM12" s="98">
        <f>IF(EL12="غ","غ",EI12+EJ12+EK12+EL12)</f>
        <v>0</v>
      </c>
      <c r="EN12" s="135"/>
      <c r="EO12" s="104"/>
      <c r="EP12" s="104"/>
      <c r="EQ12" s="140"/>
      <c r="ER12" s="98">
        <f>IF(EQ12="غ","غ",EN12+EO12+EP12+EQ12)</f>
        <v>0</v>
      </c>
      <c r="ES12" s="136"/>
      <c r="ET12" s="102"/>
      <c r="EU12" s="102"/>
      <c r="EV12" s="139"/>
      <c r="EW12" s="82">
        <f>IF(EV12="غ","غ",ES12+ET12+EU12+EV12)</f>
        <v>0</v>
      </c>
      <c r="EX12" s="135"/>
      <c r="EY12" s="104"/>
      <c r="EZ12" s="104"/>
      <c r="FA12" s="98">
        <f>IF(EZ12="غ","غ",EX12+EY12+EZ12)</f>
        <v>0</v>
      </c>
      <c r="FB12" s="135"/>
      <c r="FC12" s="104"/>
      <c r="FD12" s="104"/>
      <c r="FE12" s="98">
        <f>IF(FD12="غ","غ",FB12+FC12+FD12)</f>
        <v>0</v>
      </c>
      <c r="HD12" s="136" t="str">
        <f>IF(HH12&gt;=$HD$4,1,"")</f>
        <v/>
      </c>
      <c r="HE12" s="136" t="str">
        <f>IF(HI12&gt;=$HE$4,1,"")</f>
        <v/>
      </c>
      <c r="HF12" s="145" t="str">
        <f>IF(HJ12&gt;=$HF$4,1,"")</f>
        <v/>
      </c>
      <c r="HH12" s="136">
        <f>+HL12+HP12+HT12+HX12+IB12+IF12+IJ12+IN12</f>
        <v>80.787499999999994</v>
      </c>
      <c r="HI12" s="136">
        <f>+HM12+HQ12+HU12+HY12+IC12+IG12+IK12+IO12</f>
        <v>0</v>
      </c>
      <c r="HJ12" s="145">
        <f>+HN12+HR12+HV12+HZ12+ID12+IH12+IL12+IP12</f>
        <v>0</v>
      </c>
      <c r="HL12" s="161">
        <f>+K12</f>
        <v>9.4</v>
      </c>
      <c r="HM12" s="104">
        <f>+BR12</f>
        <v>0</v>
      </c>
      <c r="HN12" s="104">
        <f>+DX12</f>
        <v>0</v>
      </c>
      <c r="HO12" s="82">
        <f>IF(OR(HN12="غ",HM12="غ",HL12="غ"),"غ",(HN12+HM12+HL12)/3)</f>
        <v>3.1333333333333333</v>
      </c>
      <c r="HP12" s="161">
        <f>+P12</f>
        <v>8.3999999999999986</v>
      </c>
      <c r="HQ12" s="104">
        <f>+BW12</f>
        <v>0</v>
      </c>
      <c r="HR12" s="104">
        <f>+EC12</f>
        <v>0</v>
      </c>
      <c r="HS12" s="82">
        <f>IF(OR(HR12="غ",HQ12="غ",HP12="غ"),"غ",(HR12+HQ12+HP12)/3)</f>
        <v>2.7999999999999994</v>
      </c>
      <c r="HT12" s="161">
        <f>+U12</f>
        <v>5</v>
      </c>
      <c r="HU12" s="104">
        <f>+CB12</f>
        <v>0</v>
      </c>
      <c r="HV12" s="104">
        <f>+EH12</f>
        <v>0</v>
      </c>
      <c r="HW12" s="82">
        <f>IF(OR(HV12="غ",HU12="غ",HT12="غ"),"غ",(HV12+HU12+HT12)/3)</f>
        <v>1.6666666666666667</v>
      </c>
      <c r="HX12" s="166">
        <f>+Z12</f>
        <v>6.4</v>
      </c>
      <c r="HY12" s="104">
        <f>+CG12</f>
        <v>0</v>
      </c>
      <c r="HZ12" s="104">
        <f>+EM12</f>
        <v>0</v>
      </c>
      <c r="IA12" s="82">
        <f>IF(OR(HZ12="غ",HY12="غ",HX12="غ"),"غ",(HZ12+HY12+HX12)/3)</f>
        <v>2.1333333333333333</v>
      </c>
      <c r="IB12" s="166">
        <f>+AE12</f>
        <v>20.5</v>
      </c>
      <c r="IC12" s="104">
        <f>+CL12</f>
        <v>0</v>
      </c>
      <c r="ID12" s="104">
        <f>+ER12</f>
        <v>0</v>
      </c>
      <c r="IE12" s="82">
        <f>IF(OR(ID12="غ",IC12="غ",IB12="غ"),"غ",(ID12+IC12+IB12)/3)</f>
        <v>6.833333333333333</v>
      </c>
      <c r="IF12" s="166">
        <f>+AJ12</f>
        <v>24.487499999999997</v>
      </c>
      <c r="IG12" s="102">
        <f>+CQ12</f>
        <v>0</v>
      </c>
      <c r="IH12" s="102">
        <f>+EW12</f>
        <v>0</v>
      </c>
      <c r="II12" s="82">
        <f>IF(OR(IH12="غ",IG12="غ",IF12="غ"),"غ",(IH12+IG12+IF12)/3)</f>
        <v>8.1624999999999996</v>
      </c>
      <c r="IJ12" s="161">
        <f>+AN12</f>
        <v>3</v>
      </c>
      <c r="IK12" s="104">
        <f>+CU12</f>
        <v>0</v>
      </c>
      <c r="IL12" s="104">
        <f>+FA12</f>
        <v>0</v>
      </c>
      <c r="IM12" s="82">
        <f>IF(OR(IL12="غ",IK12="غ",IJ12="غ"),"غ",(IL12+IK12+IJ12)/3)</f>
        <v>1</v>
      </c>
      <c r="IN12" s="161">
        <f>+AR12</f>
        <v>3.6</v>
      </c>
      <c r="IO12" s="104">
        <f>+CY12</f>
        <v>0</v>
      </c>
      <c r="IP12" s="104">
        <f>+FE12</f>
        <v>0</v>
      </c>
      <c r="IQ12" s="82">
        <f>IF(OR(IP12="غ",IO12="غ",IN12="غ"),"غ",(IP12+IO12+IN12)/3)</f>
        <v>1.2</v>
      </c>
      <c r="IS12" s="134">
        <f>IF(OR(HL12&lt;6.5,HP12&lt;6.5,HT12&lt;6.5,HX12&lt;5.2,IB12&lt;10.4,IF12&lt;10.4,IJ12&lt;2.6,IN12&lt;2.6),1,"")</f>
        <v>1</v>
      </c>
      <c r="IT12" s="135">
        <f>IF(OR(HM12&lt;6.5,HQ12&lt;6.5,HU12&lt;6.5,HY12&lt;5.2,IC12&lt;40,IG12&lt;40,IK12&lt;2.6,IO12&lt;2.6),1,"")</f>
        <v>1</v>
      </c>
      <c r="IU12" s="144">
        <f>IF(OR(HN12&lt;6.5,HR12&lt;6.5,HV12&lt;6.5,HZ12&lt;5.2,ID12&lt;40,IH12&lt;40,IL12&lt;2.6,IP12&lt;2.6),1,"")</f>
        <v>1</v>
      </c>
      <c r="IV12" s="36"/>
      <c r="IW12" s="95" t="s">
        <v>82</v>
      </c>
      <c r="IX12" s="134" t="str">
        <f>IF(IS12=1,D12,"")</f>
        <v>حمزة محمد رجب حسن</v>
      </c>
      <c r="IY12" s="135">
        <f>IF(IS12=1,HL12,"")</f>
        <v>9.4</v>
      </c>
      <c r="IZ12" s="104">
        <f>IF(IS12=1,HP12,"")</f>
        <v>8.3999999999999986</v>
      </c>
      <c r="JA12" s="104">
        <f>IF(IS12=1,HT12,"")</f>
        <v>5</v>
      </c>
      <c r="JB12" s="104">
        <f>IF(IS12=1,HX12,"")</f>
        <v>6.4</v>
      </c>
      <c r="JC12" s="104">
        <f>IF(IS12=1,IB12,"")</f>
        <v>20.5</v>
      </c>
      <c r="JD12" s="104">
        <f>IF(IS12=1,IF12,"")</f>
        <v>24.487499999999997</v>
      </c>
      <c r="JE12" s="104">
        <f>IF(IS12=1,IJ12,"")</f>
        <v>3</v>
      </c>
      <c r="JF12" s="103">
        <f>IF(IS12=1,IN12,"")</f>
        <v>3.6</v>
      </c>
      <c r="JH12" s="97" t="str">
        <f>B12</f>
        <v>24008</v>
      </c>
      <c r="JI12" s="103" t="str">
        <f>+D12</f>
        <v>حمزة محمد رجب حسن</v>
      </c>
      <c r="JJ12" s="135">
        <f>IF(IT12=1,HM12,"")</f>
        <v>0</v>
      </c>
      <c r="JK12" s="104">
        <f>IF(IT12=1,HQ12,"")</f>
        <v>0</v>
      </c>
      <c r="JL12" s="104">
        <f>IF(IT12=1,HU12,"")</f>
        <v>0</v>
      </c>
      <c r="JM12" s="104">
        <f>IF(IT12=1,HY12,"")</f>
        <v>0</v>
      </c>
      <c r="JN12" s="104">
        <f>IF(IT12=1,IC12,"")</f>
        <v>0</v>
      </c>
      <c r="JO12" s="104">
        <f>IF(IT12=1,IG12,"")</f>
        <v>0</v>
      </c>
      <c r="JP12" s="104">
        <f>IF(IT12=1,IK12,"")</f>
        <v>0</v>
      </c>
      <c r="JQ12" s="103">
        <f>IF(IT12=1,IO12,"")</f>
        <v>0</v>
      </c>
      <c r="JS12" s="97" t="str">
        <f>B12</f>
        <v>24008</v>
      </c>
      <c r="JT12" s="95" t="str">
        <f>+D12</f>
        <v>حمزة محمد رجب حسن</v>
      </c>
      <c r="JU12" s="135">
        <f>IF(IU12=1,HN12,"")</f>
        <v>0</v>
      </c>
      <c r="JV12" s="104">
        <f>IF(IU12=1,HR12,"")</f>
        <v>0</v>
      </c>
      <c r="JW12" s="104">
        <f>IF(IU12=1,HV12,"")</f>
        <v>0</v>
      </c>
      <c r="JX12" s="104">
        <f>IF(IU12=1,HZ12,"")</f>
        <v>0</v>
      </c>
      <c r="JY12" s="104">
        <f>IF(IU12=1,ID12,"")</f>
        <v>0</v>
      </c>
      <c r="JZ12" s="104">
        <f>IF(IU12=1,IH12,"")</f>
        <v>0</v>
      </c>
      <c r="KA12" s="104">
        <f>IF(IU12=1,IL12,"")</f>
        <v>0</v>
      </c>
      <c r="KB12" s="103">
        <f>IF(IU12=1,IP12,"")</f>
        <v>0</v>
      </c>
      <c r="KJ12" s="94">
        <f>+A12</f>
        <v>8</v>
      </c>
      <c r="KK12" s="92" t="str">
        <f>+B12</f>
        <v>24008</v>
      </c>
      <c r="KL12" s="92" t="str">
        <f>+C12</f>
        <v>1 / 1</v>
      </c>
      <c r="KM12" s="93" t="str">
        <f>+D12</f>
        <v>حمزة محمد رجب حسن</v>
      </c>
      <c r="KN12" s="92" t="str">
        <f>+E12</f>
        <v>مسلم</v>
      </c>
      <c r="KO12" s="92" t="str">
        <f>+F12</f>
        <v>ذكر</v>
      </c>
      <c r="KP12" s="91">
        <f>+HO12</f>
        <v>3.1333333333333333</v>
      </c>
      <c r="KQ12" s="91">
        <f>+HS12</f>
        <v>2.7999999999999994</v>
      </c>
      <c r="KR12" s="91">
        <f>+HW12</f>
        <v>1.6666666666666667</v>
      </c>
      <c r="KS12" s="91">
        <f>+IA12</f>
        <v>2.1333333333333333</v>
      </c>
      <c r="KT12" s="91">
        <f>+IE12</f>
        <v>6.833333333333333</v>
      </c>
      <c r="KU12" s="91">
        <f>+II12</f>
        <v>8.1624999999999996</v>
      </c>
      <c r="KV12" s="90">
        <f>+IM12</f>
        <v>1</v>
      </c>
      <c r="KW12" s="90">
        <f>+IN12</f>
        <v>3.6</v>
      </c>
      <c r="MH12" s="125" t="str">
        <f>IF(MI12="","",VLOOKUP(MI12,$B$5:$D$62,2,0))</f>
        <v>1 / 1</v>
      </c>
      <c r="MI12" s="110" t="s">
        <v>71</v>
      </c>
      <c r="MJ12" s="109" t="s">
        <v>70</v>
      </c>
      <c r="MK12" s="108">
        <v>7.9</v>
      </c>
      <c r="ML12" s="108">
        <v>8</v>
      </c>
      <c r="MM12" s="108">
        <v>7.4</v>
      </c>
      <c r="MN12" s="108">
        <v>5</v>
      </c>
      <c r="MO12" s="108">
        <v>18.5</v>
      </c>
      <c r="MP12" s="108">
        <v>24.28125</v>
      </c>
      <c r="MQ12" s="108">
        <v>3.4</v>
      </c>
      <c r="MR12" s="107">
        <v>3.4</v>
      </c>
      <c r="NL12" s="1" t="s">
        <v>87</v>
      </c>
      <c r="NM12" s="1" t="s">
        <v>87</v>
      </c>
      <c r="NN12" s="1" t="s">
        <v>87</v>
      </c>
      <c r="NO12" s="1" t="s">
        <v>87</v>
      </c>
      <c r="NP12" s="1">
        <v>8</v>
      </c>
      <c r="NQ12" s="1" t="s">
        <v>87</v>
      </c>
      <c r="NR12" s="1" t="s">
        <v>87</v>
      </c>
      <c r="NS12" s="1" t="s">
        <v>87</v>
      </c>
      <c r="NT12" s="1" t="s">
        <v>87</v>
      </c>
      <c r="NU12" s="1" t="s">
        <v>87</v>
      </c>
      <c r="NV12" s="1" t="s">
        <v>87</v>
      </c>
      <c r="NY12" s="199" t="str">
        <f>IF(NZ12="","",VLOOKUP(NZ12,$B$5:$D$70,2,0))</f>
        <v/>
      </c>
      <c r="NZ12" s="86" t="s">
        <v>87</v>
      </c>
      <c r="OA12" s="85" t="s">
        <v>87</v>
      </c>
      <c r="OB12" s="84" t="s">
        <v>87</v>
      </c>
      <c r="OC12" s="84" t="s">
        <v>87</v>
      </c>
      <c r="OD12" s="84" t="s">
        <v>87</v>
      </c>
      <c r="OE12" s="84" t="s">
        <v>87</v>
      </c>
      <c r="OF12" s="84" t="s">
        <v>87</v>
      </c>
      <c r="OG12" s="84" t="s">
        <v>87</v>
      </c>
      <c r="OH12" s="84" t="s">
        <v>87</v>
      </c>
      <c r="OI12" s="83" t="s">
        <v>87</v>
      </c>
      <c r="OJ12" s="82" t="str">
        <f>IF(NZ12="","",SUM(OB12:OI12))</f>
        <v/>
      </c>
      <c r="OK12" s="81" t="str">
        <f>IFERROR(IF(OJ12&gt;1,OJ12/98,""),"")</f>
        <v/>
      </c>
      <c r="PO12" s="97" t="str">
        <f>IF(HD12="","",B12)</f>
        <v/>
      </c>
      <c r="PP12" s="96" t="str">
        <f>IF(HD12="","",D12)</f>
        <v/>
      </c>
      <c r="PQ12" s="96" t="str">
        <f>IF(PO12="","",HL12)</f>
        <v/>
      </c>
      <c r="PR12" s="96" t="str">
        <f>IF(PO12="","",HP12)</f>
        <v/>
      </c>
      <c r="PS12" s="96" t="str">
        <f>IF(PO12="","",HT12)</f>
        <v/>
      </c>
      <c r="PT12" s="96" t="str">
        <f>IF(PO12="","",HX12)</f>
        <v/>
      </c>
      <c r="PU12" s="96" t="str">
        <f>IF(PO12="","",IB12)</f>
        <v/>
      </c>
      <c r="PV12" s="96" t="str">
        <f>IF(PO12="","",IF12)</f>
        <v/>
      </c>
      <c r="PW12" s="96" t="str">
        <f>IF(PO12="","",IJ12)</f>
        <v/>
      </c>
      <c r="PX12" s="95" t="str">
        <f>IF(PO12="","",IN12)</f>
        <v/>
      </c>
      <c r="PZ12" s="97" t="str">
        <f>IF($HE$5="","",$B$5)</f>
        <v/>
      </c>
      <c r="QA12" s="96" t="str">
        <f>IF($HE$5="","",$D$5)</f>
        <v/>
      </c>
      <c r="QB12" s="96" t="str">
        <f>IF(PZ12="","",HM12)</f>
        <v/>
      </c>
      <c r="QC12" s="96" t="str">
        <f>IF(PZ12="","",HQ12)</f>
        <v/>
      </c>
      <c r="QD12" s="96" t="str">
        <f>IF(PZ12="","",HU12)</f>
        <v/>
      </c>
      <c r="QE12" s="96" t="str">
        <f>IF(PZ12="","",HY12)</f>
        <v/>
      </c>
      <c r="QF12" s="96" t="str">
        <f>IF(PZ12="","",IC12)</f>
        <v/>
      </c>
      <c r="QG12" s="96" t="str">
        <f>IF(PZ12="","",IG12)</f>
        <v/>
      </c>
      <c r="QH12" s="96" t="str">
        <f>IF(PZ12="","",IK12)</f>
        <v/>
      </c>
      <c r="QI12" s="95" t="str">
        <f>IF(PZ12="","",IO12)</f>
        <v/>
      </c>
      <c r="QK12" s="97" t="str">
        <f>IF(HF12="","",B12)</f>
        <v/>
      </c>
      <c r="QL12" s="96" t="str">
        <f>IF(HF12="","",D12)</f>
        <v/>
      </c>
      <c r="QM12" s="96" t="str">
        <f>IF(QK12="","",HN12)</f>
        <v/>
      </c>
      <c r="QN12" s="96" t="str">
        <f>IF(QK12="","",HR12)</f>
        <v/>
      </c>
      <c r="QO12" s="96" t="str">
        <f>IF(QK12="","",HV12)</f>
        <v/>
      </c>
      <c r="QP12" s="96" t="str">
        <f>IF(QK12="","",HZ12)</f>
        <v/>
      </c>
      <c r="QQ12" s="96" t="str">
        <f>IF(QK12="","",ID12)</f>
        <v/>
      </c>
      <c r="QR12" s="96" t="str">
        <f>IF(QK12="","",IH12)</f>
        <v/>
      </c>
      <c r="QS12" s="96" t="str">
        <f>IF(QK12="","",IL12)</f>
        <v/>
      </c>
      <c r="QT12" s="95" t="str">
        <f>IF(QK12="","",IP12)</f>
        <v/>
      </c>
    </row>
    <row r="13" spans="1:462" ht="18" customHeight="1" x14ac:dyDescent="0.25">
      <c r="A13" s="106">
        <f>IF('[1]بيانات الطلاب'!A12="","",'[1]بيانات الطلاب'!A12)</f>
        <v>9</v>
      </c>
      <c r="B13" s="104" t="str">
        <f>'[1]بيانات الطلاب'!B12</f>
        <v>24009</v>
      </c>
      <c r="C13" s="104" t="str">
        <f>IF('[1]بيانات الطلاب'!C12="","",'[1]بيانات الطلاب'!C12)</f>
        <v>1 / 1</v>
      </c>
      <c r="D13" s="105" t="str">
        <f>IF('[1]بيانات الطلاب'!D12="","",'[1]بيانات الطلاب'!D12)</f>
        <v>ديفيد ريمون وهبه سليمان</v>
      </c>
      <c r="E13" s="104" t="str">
        <f>IF('[1]بيانات الطلاب'!E12="","",'[1]بيانات الطلاب'!E12)</f>
        <v>مسيحي</v>
      </c>
      <c r="F13" s="103" t="str">
        <f>IF('[1]بيانات الطلاب'!F12="","",'[1]بيانات الطلاب'!F12)</f>
        <v>ذكر</v>
      </c>
      <c r="G13" s="136">
        <v>1</v>
      </c>
      <c r="H13" s="102">
        <v>1</v>
      </c>
      <c r="I13" s="102"/>
      <c r="J13" s="102">
        <v>3.4</v>
      </c>
      <c r="K13" s="82">
        <f>IF(J13="غ","غ",G13+H13+I13+J13)</f>
        <v>5.4</v>
      </c>
      <c r="L13" s="136">
        <v>2</v>
      </c>
      <c r="M13" s="136">
        <v>1.8</v>
      </c>
      <c r="N13" s="136"/>
      <c r="O13" s="136">
        <v>4.8</v>
      </c>
      <c r="P13" s="82">
        <f>IF(O13="غ","غ",L13+M13+N13+O13)</f>
        <v>8.6</v>
      </c>
      <c r="Q13" s="136">
        <v>1</v>
      </c>
      <c r="R13" s="102">
        <v>1</v>
      </c>
      <c r="S13" s="102"/>
      <c r="T13" s="102">
        <v>0.8</v>
      </c>
      <c r="U13" s="82">
        <f>IF(T13="غ","غ",Q13+R13+S13+T13)</f>
        <v>2.8</v>
      </c>
      <c r="V13" s="136">
        <v>1</v>
      </c>
      <c r="W13" s="102">
        <v>1</v>
      </c>
      <c r="X13" s="102">
        <v>1</v>
      </c>
      <c r="Y13" s="102">
        <v>1.6</v>
      </c>
      <c r="Z13" s="82">
        <f>IF(Y13="غ","غ",V13+W13+X13+Y13)</f>
        <v>4.5999999999999996</v>
      </c>
      <c r="AA13" s="136">
        <v>6</v>
      </c>
      <c r="AB13" s="102">
        <v>2</v>
      </c>
      <c r="AC13" s="102">
        <v>2</v>
      </c>
      <c r="AD13" s="139">
        <v>7</v>
      </c>
      <c r="AE13" s="82">
        <f>IF(AD13="غ","غ",AA13+AB13+AC13+AD13)</f>
        <v>17</v>
      </c>
      <c r="AF13" s="143">
        <v>5.4375</v>
      </c>
      <c r="AG13" s="142">
        <v>2</v>
      </c>
      <c r="AH13" s="142">
        <v>2</v>
      </c>
      <c r="AI13" s="141">
        <v>14.5</v>
      </c>
      <c r="AJ13" s="82">
        <f>IF(AI13="غ","غ",AF13+AG13+AH13+AI13)</f>
        <v>23.9375</v>
      </c>
      <c r="AK13" s="102">
        <v>1</v>
      </c>
      <c r="AL13" s="102">
        <v>1</v>
      </c>
      <c r="AM13" s="102">
        <v>2</v>
      </c>
      <c r="AN13" s="82">
        <f>IF(AM13="غ","غ",AK13+AL13+AM13)</f>
        <v>4</v>
      </c>
      <c r="AO13" s="102">
        <v>1</v>
      </c>
      <c r="AP13" s="102">
        <v>1</v>
      </c>
      <c r="AQ13" s="102">
        <v>1.2</v>
      </c>
      <c r="AR13" s="82">
        <f>IF(AQ13="غ","غ",AO13+AP13+AQ13)</f>
        <v>3.2</v>
      </c>
      <c r="AU13" s="102">
        <v>1</v>
      </c>
      <c r="AV13" s="102">
        <v>1</v>
      </c>
      <c r="AW13" s="102">
        <v>1.1000000000000001</v>
      </c>
      <c r="AX13" s="82">
        <f>IF(AW13="غ","غ",AU13+AV13+AW13)</f>
        <v>3.1</v>
      </c>
      <c r="BN13" s="135"/>
      <c r="BO13" s="104"/>
      <c r="BP13" s="104"/>
      <c r="BQ13" s="140"/>
      <c r="BR13" s="98">
        <f>IF(BQ13="غ","غ",BN13+BO13+BP13+BQ13)</f>
        <v>0</v>
      </c>
      <c r="BS13" s="135"/>
      <c r="BT13" s="104"/>
      <c r="BU13" s="104"/>
      <c r="BV13" s="140"/>
      <c r="BW13" s="98">
        <f>IF(BV13="غ","غ",BS13+BT13+BU13+BV13)</f>
        <v>0</v>
      </c>
      <c r="BX13" s="135"/>
      <c r="BY13" s="104"/>
      <c r="BZ13" s="104"/>
      <c r="CA13" s="140"/>
      <c r="CB13" s="98">
        <f>IF(CA13="غ","غ",BX13+BY13+BZ13+CA13)</f>
        <v>0</v>
      </c>
      <c r="CC13" s="135"/>
      <c r="CD13" s="104"/>
      <c r="CE13" s="104"/>
      <c r="CF13" s="104"/>
      <c r="CG13" s="98">
        <f>IF(CF13="غ","غ",CC13+CD13+CE13+CF13)</f>
        <v>0</v>
      </c>
      <c r="CH13" s="135"/>
      <c r="CI13" s="104"/>
      <c r="CJ13" s="104"/>
      <c r="CK13" s="140"/>
      <c r="CL13" s="98">
        <f>IF(CK13="غ","غ",CH13+CI13+CJ13+CK13)</f>
        <v>0</v>
      </c>
      <c r="CM13" s="135"/>
      <c r="CN13" s="104"/>
      <c r="CO13" s="104"/>
      <c r="CP13" s="140"/>
      <c r="CQ13" s="98">
        <f>IF(CP13="غ","غ",CM13+CN13+CO13+CP13)</f>
        <v>0</v>
      </c>
      <c r="CR13" s="104"/>
      <c r="CS13" s="104"/>
      <c r="CT13" s="140"/>
      <c r="CU13" s="98">
        <f>IF(CT13="غ","غ",CR13+CS13+CT13)</f>
        <v>0</v>
      </c>
      <c r="CV13" s="104"/>
      <c r="CW13" s="104"/>
      <c r="CX13" s="140"/>
      <c r="CY13" s="98">
        <f>IF(CX13="غ","غ",CV13+CW13+CX13)</f>
        <v>0</v>
      </c>
      <c r="DT13" s="135"/>
      <c r="DU13" s="104"/>
      <c r="DV13" s="104"/>
      <c r="DW13" s="140"/>
      <c r="DX13" s="98">
        <f>IF(DW13="غ","غ",DT13+DU13+DV13+DW13)</f>
        <v>0</v>
      </c>
      <c r="DY13" s="135"/>
      <c r="DZ13" s="104"/>
      <c r="EA13" s="104"/>
      <c r="EB13" s="140"/>
      <c r="EC13" s="98">
        <f>IF(EB13="غ","غ",DY13+DZ13+EA13+EB13)</f>
        <v>0</v>
      </c>
      <c r="ED13" s="135"/>
      <c r="EE13" s="104"/>
      <c r="EF13" s="104"/>
      <c r="EG13" s="140"/>
      <c r="EH13" s="98">
        <f>IF(EG13="غ","غ",ED13+EE13+EF13+EG13)</f>
        <v>0</v>
      </c>
      <c r="EI13" s="135"/>
      <c r="EJ13" s="104"/>
      <c r="EK13" s="104"/>
      <c r="EL13" s="140"/>
      <c r="EM13" s="98">
        <f>IF(EL13="غ","غ",EI13+EJ13+EK13+EL13)</f>
        <v>0</v>
      </c>
      <c r="EN13" s="135"/>
      <c r="EO13" s="104"/>
      <c r="EP13" s="104"/>
      <c r="EQ13" s="140"/>
      <c r="ER13" s="98">
        <f>IF(EQ13="غ","غ",EN13+EO13+EP13+EQ13)</f>
        <v>0</v>
      </c>
      <c r="ES13" s="136"/>
      <c r="ET13" s="102"/>
      <c r="EU13" s="102"/>
      <c r="EV13" s="139"/>
      <c r="EW13" s="82">
        <f>IF(EV13="غ","غ",ES13+ET13+EU13+EV13)</f>
        <v>0</v>
      </c>
      <c r="EX13" s="135"/>
      <c r="EY13" s="104"/>
      <c r="EZ13" s="104"/>
      <c r="FA13" s="98">
        <f>IF(EZ13="غ","غ",EX13+EY13+EZ13)</f>
        <v>0</v>
      </c>
      <c r="FB13" s="135"/>
      <c r="FC13" s="104"/>
      <c r="FD13" s="104"/>
      <c r="FE13" s="98">
        <f>IF(FD13="غ","غ",FB13+FC13+FD13)</f>
        <v>0</v>
      </c>
      <c r="HD13" s="136" t="str">
        <f>IF(HH13&gt;=$HD$4,1,"")</f>
        <v/>
      </c>
      <c r="HE13" s="136" t="str">
        <f>IF(HI13&gt;=$HE$4,1,"")</f>
        <v/>
      </c>
      <c r="HF13" s="145" t="str">
        <f>IF(HJ13&gt;=$HF$4,1,"")</f>
        <v/>
      </c>
      <c r="HH13" s="136">
        <f>+HL13+HP13+HT13+HX13+IB13+IF13+IJ13+IN13</f>
        <v>69.537500000000009</v>
      </c>
      <c r="HI13" s="136">
        <f>+HM13+HQ13+HU13+HY13+IC13+IG13+IK13+IO13</f>
        <v>0</v>
      </c>
      <c r="HJ13" s="145">
        <f>+HN13+HR13+HV13+HZ13+ID13+IH13+IL13+IP13</f>
        <v>0</v>
      </c>
      <c r="HL13" s="161">
        <f>+K13</f>
        <v>5.4</v>
      </c>
      <c r="HM13" s="104">
        <f>+BR13</f>
        <v>0</v>
      </c>
      <c r="HN13" s="104">
        <f>+DX13</f>
        <v>0</v>
      </c>
      <c r="HO13" s="82">
        <f>IF(OR(HN13="غ",HM13="غ",HL13="غ"),"غ",(HN13+HM13+HL13)/3)</f>
        <v>1.8</v>
      </c>
      <c r="HP13" s="161">
        <f>+P13</f>
        <v>8.6</v>
      </c>
      <c r="HQ13" s="104">
        <f>+BW13</f>
        <v>0</v>
      </c>
      <c r="HR13" s="104">
        <f>+EC13</f>
        <v>0</v>
      </c>
      <c r="HS13" s="82">
        <f>IF(OR(HR13="غ",HQ13="غ",HP13="غ"),"غ",(HR13+HQ13+HP13)/3)</f>
        <v>2.8666666666666667</v>
      </c>
      <c r="HT13" s="161">
        <f>+U13</f>
        <v>2.8</v>
      </c>
      <c r="HU13" s="104">
        <f>+CB13</f>
        <v>0</v>
      </c>
      <c r="HV13" s="104">
        <f>+EH13</f>
        <v>0</v>
      </c>
      <c r="HW13" s="82">
        <f>IF(OR(HV13="غ",HU13="غ",HT13="غ"),"غ",(HV13+HU13+HT13)/3)</f>
        <v>0.93333333333333324</v>
      </c>
      <c r="HX13" s="166">
        <f>+Z13</f>
        <v>4.5999999999999996</v>
      </c>
      <c r="HY13" s="104">
        <f>+CG13</f>
        <v>0</v>
      </c>
      <c r="HZ13" s="104">
        <f>+EM13</f>
        <v>0</v>
      </c>
      <c r="IA13" s="82">
        <f>IF(OR(HZ13="غ",HY13="غ",HX13="غ"),"غ",(HZ13+HY13+HX13)/3)</f>
        <v>1.5333333333333332</v>
      </c>
      <c r="IB13" s="166">
        <f>+AE13</f>
        <v>17</v>
      </c>
      <c r="IC13" s="104">
        <f>+CL13</f>
        <v>0</v>
      </c>
      <c r="ID13" s="104">
        <f>+ER13</f>
        <v>0</v>
      </c>
      <c r="IE13" s="82">
        <f>IF(OR(ID13="غ",IC13="غ",IB13="غ"),"غ",(ID13+IC13+IB13)/3)</f>
        <v>5.666666666666667</v>
      </c>
      <c r="IF13" s="166">
        <f>+AJ13</f>
        <v>23.9375</v>
      </c>
      <c r="IG13" s="102">
        <f>+CQ13</f>
        <v>0</v>
      </c>
      <c r="IH13" s="102">
        <f>+EW13</f>
        <v>0</v>
      </c>
      <c r="II13" s="82">
        <f>IF(OR(IH13="غ",IG13="غ",IF13="غ"),"غ",(IH13+IG13+IF13)/3)</f>
        <v>7.979166666666667</v>
      </c>
      <c r="IJ13" s="161">
        <f>+AN13</f>
        <v>4</v>
      </c>
      <c r="IK13" s="104">
        <f>+CU13</f>
        <v>0</v>
      </c>
      <c r="IL13" s="104">
        <f>+FA13</f>
        <v>0</v>
      </c>
      <c r="IM13" s="82">
        <f>IF(OR(IL13="غ",IK13="غ",IJ13="غ"),"غ",(IL13+IK13+IJ13)/3)</f>
        <v>1.3333333333333333</v>
      </c>
      <c r="IN13" s="161">
        <f>+AR13</f>
        <v>3.2</v>
      </c>
      <c r="IO13" s="104">
        <f>+CY13</f>
        <v>0</v>
      </c>
      <c r="IP13" s="104">
        <f>+FE13</f>
        <v>0</v>
      </c>
      <c r="IQ13" s="82">
        <f>IF(OR(IP13="غ",IO13="غ",IN13="غ"),"غ",(IP13+IO13+IN13)/3)</f>
        <v>1.0666666666666667</v>
      </c>
      <c r="IS13" s="134">
        <f>IF(OR(HL13&lt;6.5,HP13&lt;6.5,HT13&lt;6.5,HX13&lt;5.2,IB13&lt;10.4,IF13&lt;10.4,IJ13&lt;2.6,IN13&lt;2.6),1,"")</f>
        <v>1</v>
      </c>
      <c r="IT13" s="135">
        <f>IF(OR(HM13&lt;6.5,HQ13&lt;6.5,HU13&lt;6.5,HY13&lt;5.2,IC13&lt;40,IG13&lt;40,IK13&lt;2.6,IO13&lt;2.6),1,"")</f>
        <v>1</v>
      </c>
      <c r="IU13" s="144">
        <f>IF(OR(HN13&lt;6.5,HR13&lt;6.5,HV13&lt;6.5,HZ13&lt;5.2,ID13&lt;40,IH13&lt;40,IL13&lt;2.6,IP13&lt;2.6),1,"")</f>
        <v>1</v>
      </c>
      <c r="IV13" s="36"/>
      <c r="IW13" s="95" t="s">
        <v>80</v>
      </c>
      <c r="IX13" s="134" t="str">
        <f>IF(IS13=1,D13,"")</f>
        <v>ديفيد ريمون وهبه سليمان</v>
      </c>
      <c r="IY13" s="135">
        <f>IF(IS13=1,HL13,"")</f>
        <v>5.4</v>
      </c>
      <c r="IZ13" s="104">
        <f>IF(IS13=1,HP13,"")</f>
        <v>8.6</v>
      </c>
      <c r="JA13" s="104">
        <f>IF(IS13=1,HT13,"")</f>
        <v>2.8</v>
      </c>
      <c r="JB13" s="104">
        <f>IF(IS13=1,HX13,"")</f>
        <v>4.5999999999999996</v>
      </c>
      <c r="JC13" s="104">
        <f>IF(IS13=1,IB13,"")</f>
        <v>17</v>
      </c>
      <c r="JD13" s="104">
        <f>IF(IS13=1,IF13,"")</f>
        <v>23.9375</v>
      </c>
      <c r="JE13" s="104">
        <f>IF(IS13=1,IJ13,"")</f>
        <v>4</v>
      </c>
      <c r="JF13" s="103">
        <f>IF(IS13=1,IN13,"")</f>
        <v>3.2</v>
      </c>
      <c r="JH13" s="97" t="str">
        <f>B13</f>
        <v>24009</v>
      </c>
      <c r="JI13" s="103" t="str">
        <f>+D13</f>
        <v>ديفيد ريمون وهبه سليمان</v>
      </c>
      <c r="JJ13" s="135">
        <f>IF(IT13=1,HM13,"")</f>
        <v>0</v>
      </c>
      <c r="JK13" s="104">
        <f>IF(IT13=1,HQ13,"")</f>
        <v>0</v>
      </c>
      <c r="JL13" s="104">
        <f>IF(IT13=1,HU13,"")</f>
        <v>0</v>
      </c>
      <c r="JM13" s="104">
        <f>IF(IT13=1,HY13,"")</f>
        <v>0</v>
      </c>
      <c r="JN13" s="104">
        <f>IF(IT13=1,IC13,"")</f>
        <v>0</v>
      </c>
      <c r="JO13" s="104">
        <f>IF(IT13=1,IG13,"")</f>
        <v>0</v>
      </c>
      <c r="JP13" s="104">
        <f>IF(IT13=1,IK13,"")</f>
        <v>0</v>
      </c>
      <c r="JQ13" s="103">
        <f>IF(IT13=1,IO13,"")</f>
        <v>0</v>
      </c>
      <c r="JS13" s="97" t="str">
        <f>B13</f>
        <v>24009</v>
      </c>
      <c r="JT13" s="95" t="str">
        <f>+D13</f>
        <v>ديفيد ريمون وهبه سليمان</v>
      </c>
      <c r="JU13" s="135">
        <f>IF(IU13=1,HN13,"")</f>
        <v>0</v>
      </c>
      <c r="JV13" s="104">
        <f>IF(IU13=1,HR13,"")</f>
        <v>0</v>
      </c>
      <c r="JW13" s="104">
        <f>IF(IU13=1,HV13,"")</f>
        <v>0</v>
      </c>
      <c r="JX13" s="104">
        <f>IF(IU13=1,HZ13,"")</f>
        <v>0</v>
      </c>
      <c r="JY13" s="104">
        <f>IF(IU13=1,ID13,"")</f>
        <v>0</v>
      </c>
      <c r="JZ13" s="104">
        <f>IF(IU13=1,IH13,"")</f>
        <v>0</v>
      </c>
      <c r="KA13" s="104">
        <f>IF(IU13=1,IL13,"")</f>
        <v>0</v>
      </c>
      <c r="KB13" s="103">
        <f>IF(IU13=1,IP13,"")</f>
        <v>0</v>
      </c>
      <c r="KJ13" s="94">
        <f>+A13</f>
        <v>9</v>
      </c>
      <c r="KK13" s="92" t="str">
        <f>+B13</f>
        <v>24009</v>
      </c>
      <c r="KL13" s="92" t="str">
        <f>+C13</f>
        <v>1 / 1</v>
      </c>
      <c r="KM13" s="93" t="str">
        <f>+D13</f>
        <v>ديفيد ريمون وهبه سليمان</v>
      </c>
      <c r="KN13" s="92" t="str">
        <f>+E13</f>
        <v>مسيحي</v>
      </c>
      <c r="KO13" s="92" t="str">
        <f>+F13</f>
        <v>ذكر</v>
      </c>
      <c r="KP13" s="91">
        <f>+HO13</f>
        <v>1.8</v>
      </c>
      <c r="KQ13" s="91">
        <f>+HS13</f>
        <v>2.8666666666666667</v>
      </c>
      <c r="KR13" s="91">
        <f>+HW13</f>
        <v>0.93333333333333324</v>
      </c>
      <c r="KS13" s="91">
        <f>+IA13</f>
        <v>1.5333333333333332</v>
      </c>
      <c r="KT13" s="91">
        <f>+IE13</f>
        <v>5.666666666666667</v>
      </c>
      <c r="KU13" s="91">
        <f>+II13</f>
        <v>7.979166666666667</v>
      </c>
      <c r="KV13" s="90">
        <f>+IM13</f>
        <v>1.3333333333333333</v>
      </c>
      <c r="KW13" s="90">
        <f>+IN13</f>
        <v>3.2</v>
      </c>
      <c r="MH13" s="125" t="str">
        <f>IF(MI13="","",VLOOKUP(MI13,$B$5:$D$62,2,0))</f>
        <v>1 / 1</v>
      </c>
      <c r="MI13" s="110" t="s">
        <v>69</v>
      </c>
      <c r="MJ13" s="109" t="s">
        <v>68</v>
      </c>
      <c r="MK13" s="108">
        <v>7.6</v>
      </c>
      <c r="ML13" s="108">
        <v>9.6999999999999993</v>
      </c>
      <c r="MM13" s="108">
        <v>9.5</v>
      </c>
      <c r="MN13" s="108">
        <v>7</v>
      </c>
      <c r="MO13" s="108">
        <v>23</v>
      </c>
      <c r="MP13" s="108">
        <v>24.418750000000003</v>
      </c>
      <c r="MQ13" s="108">
        <v>2</v>
      </c>
      <c r="MR13" s="107">
        <v>3.2</v>
      </c>
      <c r="NL13" s="1" t="s">
        <v>87</v>
      </c>
      <c r="NM13" s="1" t="s">
        <v>87</v>
      </c>
      <c r="NN13" s="1" t="s">
        <v>87</v>
      </c>
      <c r="NO13" s="1" t="s">
        <v>87</v>
      </c>
      <c r="NP13" s="1">
        <v>9</v>
      </c>
      <c r="NQ13" s="1" t="s">
        <v>87</v>
      </c>
      <c r="NR13" s="1" t="s">
        <v>87</v>
      </c>
      <c r="NS13" s="1" t="s">
        <v>87</v>
      </c>
      <c r="NT13" s="1" t="s">
        <v>87</v>
      </c>
      <c r="NU13" s="1" t="s">
        <v>87</v>
      </c>
      <c r="NV13" s="1" t="s">
        <v>87</v>
      </c>
      <c r="NY13" s="199" t="str">
        <f>IF(NZ13="","",VLOOKUP(NZ13,$B$5:$D$70,2,0))</f>
        <v/>
      </c>
      <c r="NZ13" s="86" t="s">
        <v>87</v>
      </c>
      <c r="OA13" s="85" t="s">
        <v>87</v>
      </c>
      <c r="OB13" s="84" t="s">
        <v>87</v>
      </c>
      <c r="OC13" s="84" t="s">
        <v>87</v>
      </c>
      <c r="OD13" s="84" t="s">
        <v>87</v>
      </c>
      <c r="OE13" s="84" t="s">
        <v>87</v>
      </c>
      <c r="OF13" s="84" t="s">
        <v>87</v>
      </c>
      <c r="OG13" s="84" t="s">
        <v>87</v>
      </c>
      <c r="OH13" s="84" t="s">
        <v>87</v>
      </c>
      <c r="OI13" s="83" t="s">
        <v>87</v>
      </c>
      <c r="OJ13" s="82" t="str">
        <f>IF(NZ13="","",SUM(OB13:OI13))</f>
        <v/>
      </c>
      <c r="OK13" s="81" t="str">
        <f>IFERROR(IF(OJ13&gt;1,OJ13/98,""),"")</f>
        <v/>
      </c>
      <c r="PO13" s="97" t="str">
        <f>IF(HD13="","",B13)</f>
        <v/>
      </c>
      <c r="PP13" s="96" t="str">
        <f>IF(HD13="","",D13)</f>
        <v/>
      </c>
      <c r="PQ13" s="96" t="str">
        <f>IF(PO13="","",HL13)</f>
        <v/>
      </c>
      <c r="PR13" s="96" t="str">
        <f>IF(PO13="","",HP13)</f>
        <v/>
      </c>
      <c r="PS13" s="96" t="str">
        <f>IF(PO13="","",HT13)</f>
        <v/>
      </c>
      <c r="PT13" s="96" t="str">
        <f>IF(PO13="","",HX13)</f>
        <v/>
      </c>
      <c r="PU13" s="96" t="str">
        <f>IF(PO13="","",IB13)</f>
        <v/>
      </c>
      <c r="PV13" s="96" t="str">
        <f>IF(PO13="","",IF13)</f>
        <v/>
      </c>
      <c r="PW13" s="96" t="str">
        <f>IF(PO13="","",IJ13)</f>
        <v/>
      </c>
      <c r="PX13" s="95" t="str">
        <f>IF(PO13="","",IN13)</f>
        <v/>
      </c>
      <c r="PZ13" s="97" t="str">
        <f>IF($HE$5="","",$B$5)</f>
        <v/>
      </c>
      <c r="QA13" s="96" t="str">
        <f>IF($HE$5="","",$D$5)</f>
        <v/>
      </c>
      <c r="QB13" s="96" t="str">
        <f>IF(PZ13="","",HM13)</f>
        <v/>
      </c>
      <c r="QC13" s="96" t="str">
        <f>IF(PZ13="","",HQ13)</f>
        <v/>
      </c>
      <c r="QD13" s="96" t="str">
        <f>IF(PZ13="","",HU13)</f>
        <v/>
      </c>
      <c r="QE13" s="96" t="str">
        <f>IF(PZ13="","",HY13)</f>
        <v/>
      </c>
      <c r="QF13" s="96" t="str">
        <f>IF(PZ13="","",IC13)</f>
        <v/>
      </c>
      <c r="QG13" s="96" t="str">
        <f>IF(PZ13="","",IG13)</f>
        <v/>
      </c>
      <c r="QH13" s="96" t="str">
        <f>IF(PZ13="","",IK13)</f>
        <v/>
      </c>
      <c r="QI13" s="95" t="str">
        <f>IF(PZ13="","",IO13)</f>
        <v/>
      </c>
      <c r="QK13" s="97" t="str">
        <f>IF(HF13="","",B13)</f>
        <v/>
      </c>
      <c r="QL13" s="96" t="str">
        <f>IF(HF13="","",D13)</f>
        <v/>
      </c>
      <c r="QM13" s="96" t="str">
        <f>IF(QK13="","",HN13)</f>
        <v/>
      </c>
      <c r="QN13" s="96" t="str">
        <f>IF(QK13="","",HR13)</f>
        <v/>
      </c>
      <c r="QO13" s="96" t="str">
        <f>IF(QK13="","",HV13)</f>
        <v/>
      </c>
      <c r="QP13" s="96" t="str">
        <f>IF(QK13="","",HZ13)</f>
        <v/>
      </c>
      <c r="QQ13" s="96" t="str">
        <f>IF(QK13="","",ID13)</f>
        <v/>
      </c>
      <c r="QR13" s="96" t="str">
        <f>IF(QK13="","",IH13)</f>
        <v/>
      </c>
      <c r="QS13" s="96" t="str">
        <f>IF(QK13="","",IL13)</f>
        <v/>
      </c>
      <c r="QT13" s="95" t="str">
        <f>IF(QK13="","",IP13)</f>
        <v/>
      </c>
    </row>
    <row r="14" spans="1:462" ht="18" customHeight="1" x14ac:dyDescent="0.25">
      <c r="A14" s="106">
        <f>IF('[1]بيانات الطلاب'!A13="","",'[1]بيانات الطلاب'!A13)</f>
        <v>10</v>
      </c>
      <c r="B14" s="104" t="str">
        <f>'[1]بيانات الطلاب'!B13</f>
        <v>24010</v>
      </c>
      <c r="C14" s="104" t="str">
        <f>IF('[1]بيانات الطلاب'!C13="","",'[1]بيانات الطلاب'!C13)</f>
        <v>1 / 1</v>
      </c>
      <c r="D14" s="105" t="str">
        <f>IF('[1]بيانات الطلاب'!D13="","",'[1]بيانات الطلاب'!D13)</f>
        <v>زياد عصام محمد محمدى</v>
      </c>
      <c r="E14" s="104" t="str">
        <f>IF('[1]بيانات الطلاب'!E13="","",'[1]بيانات الطلاب'!E13)</f>
        <v>مسلم</v>
      </c>
      <c r="F14" s="103" t="str">
        <f>IF('[1]بيانات الطلاب'!F13="","",'[1]بيانات الطلاب'!F13)</f>
        <v>ذكر</v>
      </c>
      <c r="G14" s="136">
        <v>1</v>
      </c>
      <c r="H14" s="102">
        <v>1</v>
      </c>
      <c r="I14" s="102"/>
      <c r="J14" s="102">
        <v>3.6</v>
      </c>
      <c r="K14" s="82">
        <f>IF(J14="غ","غ",G14+H14+I14+J14)</f>
        <v>5.6</v>
      </c>
      <c r="L14" s="136">
        <v>2</v>
      </c>
      <c r="M14" s="136">
        <v>1.8</v>
      </c>
      <c r="N14" s="136"/>
      <c r="O14" s="136">
        <v>3.6</v>
      </c>
      <c r="P14" s="82">
        <f>IF(O14="غ","غ",L14+M14+N14+O14)</f>
        <v>7.4</v>
      </c>
      <c r="Q14" s="136">
        <v>1.5</v>
      </c>
      <c r="R14" s="102">
        <v>1.5</v>
      </c>
      <c r="S14" s="102"/>
      <c r="T14" s="102">
        <v>4.4000000000000004</v>
      </c>
      <c r="U14" s="82">
        <f>IF(T14="غ","غ",Q14+R14+S14+T14)</f>
        <v>7.4</v>
      </c>
      <c r="V14" s="136">
        <v>1</v>
      </c>
      <c r="W14" s="102">
        <v>1</v>
      </c>
      <c r="X14" s="102">
        <v>1</v>
      </c>
      <c r="Y14" s="102">
        <v>2.8</v>
      </c>
      <c r="Z14" s="82">
        <f>IF(Y14="غ","غ",V14+W14+X14+Y14)</f>
        <v>5.8</v>
      </c>
      <c r="AA14" s="136">
        <v>6</v>
      </c>
      <c r="AB14" s="102">
        <v>2</v>
      </c>
      <c r="AC14" s="102">
        <v>2</v>
      </c>
      <c r="AD14" s="139">
        <v>14</v>
      </c>
      <c r="AE14" s="82">
        <f>IF(AD14="غ","غ",AA14+AB14+AC14+AD14)</f>
        <v>24</v>
      </c>
      <c r="AF14" s="143">
        <v>5.4562499999999998</v>
      </c>
      <c r="AG14" s="142">
        <v>2</v>
      </c>
      <c r="AH14" s="142">
        <v>2</v>
      </c>
      <c r="AI14" s="141">
        <v>14.55</v>
      </c>
      <c r="AJ14" s="82">
        <f>IF(AI14="غ","غ",AF14+AG14+AH14+AI14)</f>
        <v>24.006250000000001</v>
      </c>
      <c r="AK14" s="102">
        <v>1</v>
      </c>
      <c r="AL14" s="102">
        <v>0.6</v>
      </c>
      <c r="AM14" s="102">
        <v>1.4</v>
      </c>
      <c r="AN14" s="82">
        <f>IF(AM14="غ","غ",AK14+AL14+AM14)</f>
        <v>3</v>
      </c>
      <c r="AO14" s="102">
        <v>1</v>
      </c>
      <c r="AP14" s="102">
        <v>1</v>
      </c>
      <c r="AQ14" s="102">
        <v>1.4</v>
      </c>
      <c r="AR14" s="82">
        <f>IF(AQ14="غ","غ",AO14+AP14+AQ14)</f>
        <v>3.4</v>
      </c>
      <c r="AU14" s="102">
        <v>1</v>
      </c>
      <c r="AV14" s="102">
        <v>1</v>
      </c>
      <c r="AW14" s="102">
        <v>1.3</v>
      </c>
      <c r="AX14" s="82">
        <f>IF(AW14="غ","غ",AU14+AV14+AW14)</f>
        <v>3.3</v>
      </c>
      <c r="BN14" s="135"/>
      <c r="BO14" s="104"/>
      <c r="BP14" s="104"/>
      <c r="BQ14" s="140"/>
      <c r="BR14" s="98">
        <f>IF(BQ14="غ","غ",BN14+BO14+BP14+BQ14)</f>
        <v>0</v>
      </c>
      <c r="BS14" s="135"/>
      <c r="BT14" s="104"/>
      <c r="BU14" s="104"/>
      <c r="BV14" s="140"/>
      <c r="BW14" s="98">
        <f>IF(BV14="غ","غ",BS14+BT14+BU14+BV14)</f>
        <v>0</v>
      </c>
      <c r="BX14" s="135"/>
      <c r="BY14" s="104"/>
      <c r="BZ14" s="104"/>
      <c r="CA14" s="140"/>
      <c r="CB14" s="98">
        <f>IF(CA14="غ","غ",BX14+BY14+BZ14+CA14)</f>
        <v>0</v>
      </c>
      <c r="CC14" s="135"/>
      <c r="CD14" s="104"/>
      <c r="CE14" s="104"/>
      <c r="CF14" s="104"/>
      <c r="CG14" s="98">
        <f>IF(CF14="غ","غ",CC14+CD14+CE14+CF14)</f>
        <v>0</v>
      </c>
      <c r="CH14" s="135"/>
      <c r="CI14" s="104"/>
      <c r="CJ14" s="104"/>
      <c r="CK14" s="140"/>
      <c r="CL14" s="98">
        <f>IF(CK14="غ","غ",CH14+CI14+CJ14+CK14)</f>
        <v>0</v>
      </c>
      <c r="CM14" s="135"/>
      <c r="CN14" s="104"/>
      <c r="CO14" s="104"/>
      <c r="CP14" s="140"/>
      <c r="CQ14" s="98">
        <f>IF(CP14="غ","غ",CM14+CN14+CO14+CP14)</f>
        <v>0</v>
      </c>
      <c r="CR14" s="104"/>
      <c r="CS14" s="104"/>
      <c r="CT14" s="140"/>
      <c r="CU14" s="98">
        <f>IF(CT14="غ","غ",CR14+CS14+CT14)</f>
        <v>0</v>
      </c>
      <c r="CV14" s="104"/>
      <c r="CW14" s="104"/>
      <c r="CX14" s="140"/>
      <c r="CY14" s="98">
        <f>IF(CX14="غ","غ",CV14+CW14+CX14)</f>
        <v>0</v>
      </c>
      <c r="DT14" s="135"/>
      <c r="DU14" s="104"/>
      <c r="DV14" s="104"/>
      <c r="DW14" s="140"/>
      <c r="DX14" s="98">
        <f>IF(DW14="غ","غ",DT14+DU14+DV14+DW14)</f>
        <v>0</v>
      </c>
      <c r="DY14" s="135"/>
      <c r="DZ14" s="104"/>
      <c r="EA14" s="104"/>
      <c r="EB14" s="140"/>
      <c r="EC14" s="98">
        <f>IF(EB14="غ","غ",DY14+DZ14+EA14+EB14)</f>
        <v>0</v>
      </c>
      <c r="ED14" s="135"/>
      <c r="EE14" s="104"/>
      <c r="EF14" s="104"/>
      <c r="EG14" s="140"/>
      <c r="EH14" s="98">
        <f>IF(EG14="غ","غ",ED14+EE14+EF14+EG14)</f>
        <v>0</v>
      </c>
      <c r="EI14" s="135"/>
      <c r="EJ14" s="104"/>
      <c r="EK14" s="104"/>
      <c r="EL14" s="140"/>
      <c r="EM14" s="98">
        <f>IF(EL14="غ","غ",EI14+EJ14+EK14+EL14)</f>
        <v>0</v>
      </c>
      <c r="EN14" s="135"/>
      <c r="EO14" s="104"/>
      <c r="EP14" s="104"/>
      <c r="EQ14" s="140"/>
      <c r="ER14" s="98">
        <f>IF(EQ14="غ","غ",EN14+EO14+EP14+EQ14)</f>
        <v>0</v>
      </c>
      <c r="ES14" s="136"/>
      <c r="ET14" s="102"/>
      <c r="EU14" s="102"/>
      <c r="EV14" s="139"/>
      <c r="EW14" s="82">
        <f>IF(EV14="غ","غ",ES14+ET14+EU14+EV14)</f>
        <v>0</v>
      </c>
      <c r="EX14" s="135"/>
      <c r="EY14" s="104"/>
      <c r="EZ14" s="104"/>
      <c r="FA14" s="98">
        <f>IF(EZ14="غ","غ",EX14+EY14+EZ14)</f>
        <v>0</v>
      </c>
      <c r="FB14" s="135"/>
      <c r="FC14" s="104"/>
      <c r="FD14" s="104"/>
      <c r="FE14" s="98">
        <f>IF(FD14="غ","غ",FB14+FC14+FD14)</f>
        <v>0</v>
      </c>
      <c r="HD14" s="136" t="str">
        <f>IF(HH14&gt;=$HD$4,1,"")</f>
        <v/>
      </c>
      <c r="HE14" s="136" t="str">
        <f>IF(HI14&gt;=$HE$4,1,"")</f>
        <v/>
      </c>
      <c r="HF14" s="145" t="str">
        <f>IF(HJ14&gt;=$HF$4,1,"")</f>
        <v/>
      </c>
      <c r="HH14" s="136">
        <f>+HL14+HP14+HT14+HX14+IB14+IF14+IJ14+IN14</f>
        <v>80.606250000000017</v>
      </c>
      <c r="HI14" s="136">
        <f>+HM14+HQ14+HU14+HY14+IC14+IG14+IK14+IO14</f>
        <v>0</v>
      </c>
      <c r="HJ14" s="145">
        <f>+HN14+HR14+HV14+HZ14+ID14+IH14+IL14+IP14</f>
        <v>0</v>
      </c>
      <c r="HL14" s="161">
        <f>+K14</f>
        <v>5.6</v>
      </c>
      <c r="HM14" s="104">
        <f>+BR14</f>
        <v>0</v>
      </c>
      <c r="HN14" s="104">
        <f>+DX14</f>
        <v>0</v>
      </c>
      <c r="HO14" s="82">
        <f>IF(OR(HN14="غ",HM14="غ",HL14="غ"),"غ",(HN14+HM14+HL14)/3)</f>
        <v>1.8666666666666665</v>
      </c>
      <c r="HP14" s="161">
        <f>+P14</f>
        <v>7.4</v>
      </c>
      <c r="HQ14" s="104">
        <f>+BW14</f>
        <v>0</v>
      </c>
      <c r="HR14" s="104">
        <f>+EC14</f>
        <v>0</v>
      </c>
      <c r="HS14" s="82">
        <f>IF(OR(HR14="غ",HQ14="غ",HP14="غ"),"غ",(HR14+HQ14+HP14)/3)</f>
        <v>2.4666666666666668</v>
      </c>
      <c r="HT14" s="161">
        <f>+U14</f>
        <v>7.4</v>
      </c>
      <c r="HU14" s="104">
        <f>+CB14</f>
        <v>0</v>
      </c>
      <c r="HV14" s="104">
        <f>+EH14</f>
        <v>0</v>
      </c>
      <c r="HW14" s="82">
        <f>IF(OR(HV14="غ",HU14="غ",HT14="غ"),"غ",(HV14+HU14+HT14)/3)</f>
        <v>2.4666666666666668</v>
      </c>
      <c r="HX14" s="166">
        <f>+Z14</f>
        <v>5.8</v>
      </c>
      <c r="HY14" s="104">
        <f>+CG14</f>
        <v>0</v>
      </c>
      <c r="HZ14" s="104">
        <f>+EM14</f>
        <v>0</v>
      </c>
      <c r="IA14" s="82">
        <f>IF(OR(HZ14="غ",HY14="غ",HX14="غ"),"غ",(HZ14+HY14+HX14)/3)</f>
        <v>1.9333333333333333</v>
      </c>
      <c r="IB14" s="166">
        <f>+AE14</f>
        <v>24</v>
      </c>
      <c r="IC14" s="104">
        <f>+CL14</f>
        <v>0</v>
      </c>
      <c r="ID14" s="104">
        <f>+ER14</f>
        <v>0</v>
      </c>
      <c r="IE14" s="82">
        <f>IF(OR(ID14="غ",IC14="غ",IB14="غ"),"غ",(ID14+IC14+IB14)/3)</f>
        <v>8</v>
      </c>
      <c r="IF14" s="166">
        <f>+AJ14</f>
        <v>24.006250000000001</v>
      </c>
      <c r="IG14" s="102">
        <f>+CQ14</f>
        <v>0</v>
      </c>
      <c r="IH14" s="102">
        <f>+EW14</f>
        <v>0</v>
      </c>
      <c r="II14" s="82">
        <f>IF(OR(IH14="غ",IG14="غ",IF14="غ"),"غ",(IH14+IG14+IF14)/3)</f>
        <v>8.0020833333333332</v>
      </c>
      <c r="IJ14" s="161">
        <f>+AN14</f>
        <v>3</v>
      </c>
      <c r="IK14" s="104">
        <f>+CU14</f>
        <v>0</v>
      </c>
      <c r="IL14" s="104">
        <f>+FA14</f>
        <v>0</v>
      </c>
      <c r="IM14" s="82">
        <f>IF(OR(IL14="غ",IK14="غ",IJ14="غ"),"غ",(IL14+IK14+IJ14)/3)</f>
        <v>1</v>
      </c>
      <c r="IN14" s="161">
        <f>+AR14</f>
        <v>3.4</v>
      </c>
      <c r="IO14" s="104">
        <f>+CY14</f>
        <v>0</v>
      </c>
      <c r="IP14" s="104">
        <f>+FE14</f>
        <v>0</v>
      </c>
      <c r="IQ14" s="82">
        <f>IF(OR(IP14="غ",IO14="غ",IN14="غ"),"غ",(IP14+IO14+IN14)/3)</f>
        <v>1.1333333333333333</v>
      </c>
      <c r="IS14" s="134">
        <f>IF(OR(HL14&lt;6.5,HP14&lt;6.5,HT14&lt;6.5,HX14&lt;5.2,IB14&lt;10.4,IF14&lt;10.4,IJ14&lt;2.6,IN14&lt;2.6),1,"")</f>
        <v>1</v>
      </c>
      <c r="IT14" s="135">
        <f>IF(OR(HM14&lt;6.5,HQ14&lt;6.5,HU14&lt;6.5,HY14&lt;5.2,IC14&lt;40,IG14&lt;40,IK14&lt;2.6,IO14&lt;2.6),1,"")</f>
        <v>1</v>
      </c>
      <c r="IU14" s="144">
        <f>IF(OR(HN14&lt;6.5,HR14&lt;6.5,HV14&lt;6.5,HZ14&lt;5.2,ID14&lt;40,IH14&lt;40,IL14&lt;2.6,IP14&lt;2.6),1,"")</f>
        <v>1</v>
      </c>
      <c r="IV14" s="36"/>
      <c r="IW14" s="95" t="s">
        <v>77</v>
      </c>
      <c r="IX14" s="134" t="str">
        <f>IF(IS14=1,D14,"")</f>
        <v>زياد عصام محمد محمدى</v>
      </c>
      <c r="IY14" s="135">
        <f>IF(IS14=1,HL14,"")</f>
        <v>5.6</v>
      </c>
      <c r="IZ14" s="104">
        <f>IF(IS14=1,HP14,"")</f>
        <v>7.4</v>
      </c>
      <c r="JA14" s="104">
        <f>IF(IS14=1,HT14,"")</f>
        <v>7.4</v>
      </c>
      <c r="JB14" s="104">
        <f>IF(IS14=1,HX14,"")</f>
        <v>5.8</v>
      </c>
      <c r="JC14" s="104">
        <f>IF(IS14=1,IB14,"")</f>
        <v>24</v>
      </c>
      <c r="JD14" s="104">
        <f>IF(IS14=1,IF14,"")</f>
        <v>24.006250000000001</v>
      </c>
      <c r="JE14" s="104">
        <f>IF(IS14=1,IJ14,"")</f>
        <v>3</v>
      </c>
      <c r="JF14" s="103">
        <f>IF(IS14=1,IN14,"")</f>
        <v>3.4</v>
      </c>
      <c r="JH14" s="97" t="str">
        <f>B14</f>
        <v>24010</v>
      </c>
      <c r="JI14" s="103" t="str">
        <f>+D14</f>
        <v>زياد عصام محمد محمدى</v>
      </c>
      <c r="JJ14" s="135">
        <f>IF(IT14=1,HM14,"")</f>
        <v>0</v>
      </c>
      <c r="JK14" s="104">
        <f>IF(IT14=1,HQ14,"")</f>
        <v>0</v>
      </c>
      <c r="JL14" s="104">
        <f>IF(IT14=1,HU14,"")</f>
        <v>0</v>
      </c>
      <c r="JM14" s="104">
        <f>IF(IT14=1,HY14,"")</f>
        <v>0</v>
      </c>
      <c r="JN14" s="104">
        <f>IF(IT14=1,IC14,"")</f>
        <v>0</v>
      </c>
      <c r="JO14" s="104">
        <f>IF(IT14=1,IG14,"")</f>
        <v>0</v>
      </c>
      <c r="JP14" s="104">
        <f>IF(IT14=1,IK14,"")</f>
        <v>0</v>
      </c>
      <c r="JQ14" s="103">
        <f>IF(IT14=1,IO14,"")</f>
        <v>0</v>
      </c>
      <c r="JS14" s="97" t="str">
        <f>B14</f>
        <v>24010</v>
      </c>
      <c r="JT14" s="95" t="str">
        <f>+D14</f>
        <v>زياد عصام محمد محمدى</v>
      </c>
      <c r="JU14" s="135">
        <f>IF(IU14=1,HN14,"")</f>
        <v>0</v>
      </c>
      <c r="JV14" s="104">
        <f>IF(IU14=1,HR14,"")</f>
        <v>0</v>
      </c>
      <c r="JW14" s="104">
        <f>IF(IU14=1,HV14,"")</f>
        <v>0</v>
      </c>
      <c r="JX14" s="104">
        <f>IF(IU14=1,HZ14,"")</f>
        <v>0</v>
      </c>
      <c r="JY14" s="104">
        <f>IF(IU14=1,ID14,"")</f>
        <v>0</v>
      </c>
      <c r="JZ14" s="104">
        <f>IF(IU14=1,IH14,"")</f>
        <v>0</v>
      </c>
      <c r="KA14" s="104">
        <f>IF(IU14=1,IL14,"")</f>
        <v>0</v>
      </c>
      <c r="KB14" s="103">
        <f>IF(IU14=1,IP14,"")</f>
        <v>0</v>
      </c>
      <c r="KJ14" s="94">
        <f>+A14</f>
        <v>10</v>
      </c>
      <c r="KK14" s="92" t="str">
        <f>+B14</f>
        <v>24010</v>
      </c>
      <c r="KL14" s="92" t="str">
        <f>+C14</f>
        <v>1 / 1</v>
      </c>
      <c r="KM14" s="93" t="str">
        <f>+D14</f>
        <v>زياد عصام محمد محمدى</v>
      </c>
      <c r="KN14" s="92" t="str">
        <f>+E14</f>
        <v>مسلم</v>
      </c>
      <c r="KO14" s="92" t="str">
        <f>+F14</f>
        <v>ذكر</v>
      </c>
      <c r="KP14" s="91">
        <f>+HO14</f>
        <v>1.8666666666666665</v>
      </c>
      <c r="KQ14" s="91">
        <f>+HS14</f>
        <v>2.4666666666666668</v>
      </c>
      <c r="KR14" s="91">
        <f>+HW14</f>
        <v>2.4666666666666668</v>
      </c>
      <c r="KS14" s="91">
        <f>+IA14</f>
        <v>1.9333333333333333</v>
      </c>
      <c r="KT14" s="91">
        <f>+IE14</f>
        <v>8</v>
      </c>
      <c r="KU14" s="91">
        <f>+II14</f>
        <v>8.0020833333333332</v>
      </c>
      <c r="KV14" s="90">
        <f>+IM14</f>
        <v>1</v>
      </c>
      <c r="KW14" s="90">
        <f>+IN14</f>
        <v>3.4</v>
      </c>
      <c r="MH14" s="125" t="str">
        <f>IF(MI14="","",VLOOKUP(MI14,$B$5:$D$62,2,0))</f>
        <v>1 / 1</v>
      </c>
      <c r="MI14" s="110" t="s">
        <v>66</v>
      </c>
      <c r="MJ14" s="109" t="s">
        <v>65</v>
      </c>
      <c r="MK14" s="108">
        <v>7.3</v>
      </c>
      <c r="ML14" s="108">
        <v>9.9</v>
      </c>
      <c r="MM14" s="108">
        <v>6</v>
      </c>
      <c r="MN14" s="108">
        <v>6</v>
      </c>
      <c r="MO14" s="108">
        <v>21.5</v>
      </c>
      <c r="MP14" s="108">
        <v>22.975000000000001</v>
      </c>
      <c r="MQ14" s="108">
        <v>3.3</v>
      </c>
      <c r="MR14" s="107">
        <v>3.66</v>
      </c>
      <c r="NL14" s="1" t="s">
        <v>87</v>
      </c>
      <c r="NM14" s="1" t="s">
        <v>87</v>
      </c>
      <c r="NN14" s="1" t="s">
        <v>87</v>
      </c>
      <c r="NO14" s="1" t="s">
        <v>87</v>
      </c>
      <c r="NP14" s="1">
        <v>10</v>
      </c>
      <c r="NQ14" s="1" t="s">
        <v>87</v>
      </c>
      <c r="NR14" s="1" t="s">
        <v>87</v>
      </c>
      <c r="NS14" s="1" t="s">
        <v>87</v>
      </c>
      <c r="NT14" s="1" t="s">
        <v>87</v>
      </c>
      <c r="NU14" s="1" t="s">
        <v>87</v>
      </c>
      <c r="NV14" s="1" t="s">
        <v>87</v>
      </c>
      <c r="NY14" s="199" t="str">
        <f>IF(NZ14="","",VLOOKUP(NZ14,$B$5:$D$70,2,0))</f>
        <v/>
      </c>
      <c r="NZ14" s="86" t="s">
        <v>87</v>
      </c>
      <c r="OA14" s="85" t="s">
        <v>87</v>
      </c>
      <c r="OB14" s="84" t="s">
        <v>87</v>
      </c>
      <c r="OC14" s="84" t="s">
        <v>87</v>
      </c>
      <c r="OD14" s="84" t="s">
        <v>87</v>
      </c>
      <c r="OE14" s="84" t="s">
        <v>87</v>
      </c>
      <c r="OF14" s="84" t="s">
        <v>87</v>
      </c>
      <c r="OG14" s="84" t="s">
        <v>87</v>
      </c>
      <c r="OH14" s="84" t="s">
        <v>87</v>
      </c>
      <c r="OI14" s="83" t="s">
        <v>87</v>
      </c>
      <c r="OJ14" s="82" t="str">
        <f>IF(NZ14="","",SUM(OB14:OI14))</f>
        <v/>
      </c>
      <c r="OK14" s="81" t="str">
        <f>IFERROR(IF(OJ14&gt;1,OJ14/98,""),"")</f>
        <v/>
      </c>
      <c r="PO14" s="97" t="str">
        <f>IF(HD14="","",B14)</f>
        <v/>
      </c>
      <c r="PP14" s="96" t="str">
        <f>IF(HD14="","",D14)</f>
        <v/>
      </c>
      <c r="PQ14" s="96" t="str">
        <f>IF(PO14="","",HL14)</f>
        <v/>
      </c>
      <c r="PR14" s="96" t="str">
        <f>IF(PO14="","",HP14)</f>
        <v/>
      </c>
      <c r="PS14" s="96" t="str">
        <f>IF(PO14="","",HT14)</f>
        <v/>
      </c>
      <c r="PT14" s="96" t="str">
        <f>IF(PO14="","",HX14)</f>
        <v/>
      </c>
      <c r="PU14" s="96" t="str">
        <f>IF(PO14="","",IB14)</f>
        <v/>
      </c>
      <c r="PV14" s="96" t="str">
        <f>IF(PO14="","",IF14)</f>
        <v/>
      </c>
      <c r="PW14" s="96" t="str">
        <f>IF(PO14="","",IJ14)</f>
        <v/>
      </c>
      <c r="PX14" s="95" t="str">
        <f>IF(PO14="","",IN14)</f>
        <v/>
      </c>
      <c r="PZ14" s="97" t="str">
        <f>IF($HE$5="","",$B$5)</f>
        <v/>
      </c>
      <c r="QA14" s="96" t="str">
        <f>IF($HE$5="","",$D$5)</f>
        <v/>
      </c>
      <c r="QB14" s="96" t="str">
        <f>IF(PZ14="","",HM14)</f>
        <v/>
      </c>
      <c r="QC14" s="96" t="str">
        <f>IF(PZ14="","",HQ14)</f>
        <v/>
      </c>
      <c r="QD14" s="96" t="str">
        <f>IF(PZ14="","",HU14)</f>
        <v/>
      </c>
      <c r="QE14" s="96" t="str">
        <f>IF(PZ14="","",HY14)</f>
        <v/>
      </c>
      <c r="QF14" s="96" t="str">
        <f>IF(PZ14="","",IC14)</f>
        <v/>
      </c>
      <c r="QG14" s="96" t="str">
        <f>IF(PZ14="","",IG14)</f>
        <v/>
      </c>
      <c r="QH14" s="96" t="str">
        <f>IF(PZ14="","",IK14)</f>
        <v/>
      </c>
      <c r="QI14" s="95" t="str">
        <f>IF(PZ14="","",IO14)</f>
        <v/>
      </c>
      <c r="QK14" s="97" t="str">
        <f>IF(HF14="","",B14)</f>
        <v/>
      </c>
      <c r="QL14" s="96" t="str">
        <f>IF(HF14="","",D14)</f>
        <v/>
      </c>
      <c r="QM14" s="96" t="str">
        <f>IF(QK14="","",HN14)</f>
        <v/>
      </c>
      <c r="QN14" s="96" t="str">
        <f>IF(QK14="","",HR14)</f>
        <v/>
      </c>
      <c r="QO14" s="96" t="str">
        <f>IF(QK14="","",HV14)</f>
        <v/>
      </c>
      <c r="QP14" s="96" t="str">
        <f>IF(QK14="","",HZ14)</f>
        <v/>
      </c>
      <c r="QQ14" s="96" t="str">
        <f>IF(QK14="","",ID14)</f>
        <v/>
      </c>
      <c r="QR14" s="96" t="str">
        <f>IF(QK14="","",IH14)</f>
        <v/>
      </c>
      <c r="QS14" s="96" t="str">
        <f>IF(QK14="","",IL14)</f>
        <v/>
      </c>
      <c r="QT14" s="95" t="str">
        <f>IF(QK14="","",IP14)</f>
        <v/>
      </c>
    </row>
    <row r="15" spans="1:462" ht="18" customHeight="1" x14ac:dyDescent="0.25">
      <c r="A15" s="106">
        <f>IF('[1]بيانات الطلاب'!A14="","",'[1]بيانات الطلاب'!A14)</f>
        <v>11</v>
      </c>
      <c r="B15" s="104" t="str">
        <f>'[1]بيانات الطلاب'!B14</f>
        <v>24011</v>
      </c>
      <c r="C15" s="104" t="str">
        <f>IF('[1]بيانات الطلاب'!C14="","",'[1]بيانات الطلاب'!C14)</f>
        <v>1 / 1</v>
      </c>
      <c r="D15" s="105" t="str">
        <f>IF('[1]بيانات الطلاب'!D14="","",'[1]بيانات الطلاب'!D14)</f>
        <v>زياد محمد حسن محمد سلطان</v>
      </c>
      <c r="E15" s="104" t="str">
        <f>IF('[1]بيانات الطلاب'!E14="","",'[1]بيانات الطلاب'!E14)</f>
        <v>مسلم</v>
      </c>
      <c r="F15" s="103" t="str">
        <f>IF('[1]بيانات الطلاب'!F14="","",'[1]بيانات الطلاب'!F14)</f>
        <v>ذكر</v>
      </c>
      <c r="G15" s="136">
        <v>1</v>
      </c>
      <c r="H15" s="102">
        <v>1</v>
      </c>
      <c r="I15" s="102"/>
      <c r="J15" s="102">
        <v>3.9</v>
      </c>
      <c r="K15" s="82">
        <f>IF(J15="غ","غ",G15+H15+I15+J15)</f>
        <v>5.9</v>
      </c>
      <c r="L15" s="136">
        <v>2</v>
      </c>
      <c r="M15" s="136">
        <v>1</v>
      </c>
      <c r="N15" s="136"/>
      <c r="O15" s="136">
        <v>1.5</v>
      </c>
      <c r="P15" s="82">
        <f>IF(O15="غ","غ",L15+M15+N15+O15)</f>
        <v>4.5</v>
      </c>
      <c r="Q15" s="136">
        <v>1</v>
      </c>
      <c r="R15" s="102">
        <v>1</v>
      </c>
      <c r="S15" s="102"/>
      <c r="T15" s="102">
        <v>1.4</v>
      </c>
      <c r="U15" s="82">
        <f>IF(T15="غ","غ",Q15+R15+S15+T15)</f>
        <v>3.4</v>
      </c>
      <c r="V15" s="136">
        <v>1</v>
      </c>
      <c r="W15" s="102">
        <v>1</v>
      </c>
      <c r="X15" s="102">
        <v>1</v>
      </c>
      <c r="Y15" s="102">
        <v>1.4</v>
      </c>
      <c r="Z15" s="82">
        <f>IF(Y15="غ","غ",V15+W15+X15+Y15)</f>
        <v>4.4000000000000004</v>
      </c>
      <c r="AA15" s="136">
        <v>6</v>
      </c>
      <c r="AB15" s="102">
        <v>2</v>
      </c>
      <c r="AC15" s="102">
        <v>2</v>
      </c>
      <c r="AD15" s="139">
        <v>6</v>
      </c>
      <c r="AE15" s="82">
        <f>IF(AD15="غ","غ",AA15+AB15+AC15+AD15)</f>
        <v>16</v>
      </c>
      <c r="AF15" s="143">
        <v>5.5874999999999995</v>
      </c>
      <c r="AG15" s="142">
        <v>2</v>
      </c>
      <c r="AH15" s="142">
        <v>2</v>
      </c>
      <c r="AI15" s="141">
        <v>14.9</v>
      </c>
      <c r="AJ15" s="82">
        <f>IF(AI15="غ","غ",AF15+AG15+AH15+AI15)</f>
        <v>24.487499999999997</v>
      </c>
      <c r="AK15" s="102">
        <v>1</v>
      </c>
      <c r="AL15" s="102">
        <v>0.6</v>
      </c>
      <c r="AM15" s="102">
        <v>0.9</v>
      </c>
      <c r="AN15" s="82">
        <f>IF(AM15="غ","غ",AK15+AL15+AM15)</f>
        <v>2.5</v>
      </c>
      <c r="AO15" s="102">
        <v>1</v>
      </c>
      <c r="AP15" s="102">
        <v>1</v>
      </c>
      <c r="AQ15" s="102">
        <v>1</v>
      </c>
      <c r="AR15" s="82">
        <f>IF(AQ15="غ","غ",AO15+AP15+AQ15)</f>
        <v>3</v>
      </c>
      <c r="AU15" s="102">
        <v>1</v>
      </c>
      <c r="AV15" s="102">
        <v>1</v>
      </c>
      <c r="AW15" s="102">
        <v>0.7</v>
      </c>
      <c r="AX15" s="82">
        <f>IF(AW15="غ","غ",AU15+AV15+AW15)</f>
        <v>2.7</v>
      </c>
      <c r="BN15" s="135"/>
      <c r="BO15" s="104"/>
      <c r="BP15" s="104"/>
      <c r="BQ15" s="140"/>
      <c r="BR15" s="98">
        <f>IF(BQ15="غ","غ",BN15+BO15+BP15+BQ15)</f>
        <v>0</v>
      </c>
      <c r="BS15" s="135"/>
      <c r="BT15" s="104"/>
      <c r="BU15" s="104"/>
      <c r="BV15" s="140"/>
      <c r="BW15" s="98">
        <f>IF(BV15="غ","غ",BS15+BT15+BU15+BV15)</f>
        <v>0</v>
      </c>
      <c r="BX15" s="135"/>
      <c r="BY15" s="104"/>
      <c r="BZ15" s="104"/>
      <c r="CA15" s="140"/>
      <c r="CB15" s="98">
        <f>IF(CA15="غ","غ",BX15+BY15+BZ15+CA15)</f>
        <v>0</v>
      </c>
      <c r="CC15" s="135"/>
      <c r="CD15" s="104"/>
      <c r="CE15" s="104"/>
      <c r="CF15" s="104"/>
      <c r="CG15" s="98">
        <f>IF(CF15="غ","غ",CC15+CD15+CE15+CF15)</f>
        <v>0</v>
      </c>
      <c r="CH15" s="135"/>
      <c r="CI15" s="104"/>
      <c r="CJ15" s="104"/>
      <c r="CK15" s="140"/>
      <c r="CL15" s="98">
        <f>IF(CK15="غ","غ",CH15+CI15+CJ15+CK15)</f>
        <v>0</v>
      </c>
      <c r="CM15" s="135"/>
      <c r="CN15" s="104"/>
      <c r="CO15" s="104"/>
      <c r="CP15" s="140"/>
      <c r="CQ15" s="98">
        <f>IF(CP15="غ","غ",CM15+CN15+CO15+CP15)</f>
        <v>0</v>
      </c>
      <c r="CR15" s="104"/>
      <c r="CS15" s="104"/>
      <c r="CT15" s="140"/>
      <c r="CU15" s="98">
        <f>IF(CT15="غ","غ",CR15+CS15+CT15)</f>
        <v>0</v>
      </c>
      <c r="CV15" s="104"/>
      <c r="CW15" s="104"/>
      <c r="CX15" s="140"/>
      <c r="CY15" s="98">
        <f>IF(CX15="غ","غ",CV15+CW15+CX15)</f>
        <v>0</v>
      </c>
      <c r="DT15" s="135"/>
      <c r="DU15" s="104"/>
      <c r="DV15" s="104"/>
      <c r="DW15" s="140"/>
      <c r="DX15" s="98">
        <f>IF(DW15="غ","غ",DT15+DU15+DV15+DW15)</f>
        <v>0</v>
      </c>
      <c r="DY15" s="135"/>
      <c r="DZ15" s="104"/>
      <c r="EA15" s="104"/>
      <c r="EB15" s="140"/>
      <c r="EC15" s="98">
        <f>IF(EB15="غ","غ",DY15+DZ15+EA15+EB15)</f>
        <v>0</v>
      </c>
      <c r="ED15" s="135"/>
      <c r="EE15" s="104"/>
      <c r="EF15" s="104"/>
      <c r="EG15" s="140"/>
      <c r="EH15" s="98">
        <f>IF(EG15="غ","غ",ED15+EE15+EF15+EG15)</f>
        <v>0</v>
      </c>
      <c r="EI15" s="135"/>
      <c r="EJ15" s="104"/>
      <c r="EK15" s="104"/>
      <c r="EL15" s="140"/>
      <c r="EM15" s="98">
        <f>IF(EL15="غ","غ",EI15+EJ15+EK15+EL15)</f>
        <v>0</v>
      </c>
      <c r="EN15" s="135"/>
      <c r="EO15" s="104"/>
      <c r="EP15" s="104"/>
      <c r="EQ15" s="140"/>
      <c r="ER15" s="98">
        <f>IF(EQ15="غ","غ",EN15+EO15+EP15+EQ15)</f>
        <v>0</v>
      </c>
      <c r="ES15" s="136"/>
      <c r="ET15" s="102"/>
      <c r="EU15" s="102"/>
      <c r="EV15" s="139"/>
      <c r="EW15" s="82">
        <f>IF(EV15="غ","غ",ES15+ET15+EU15+EV15)</f>
        <v>0</v>
      </c>
      <c r="EX15" s="135"/>
      <c r="EY15" s="104"/>
      <c r="EZ15" s="104"/>
      <c r="FA15" s="98">
        <f>IF(EZ15="غ","غ",EX15+EY15+EZ15)</f>
        <v>0</v>
      </c>
      <c r="FB15" s="135"/>
      <c r="FC15" s="104"/>
      <c r="FD15" s="104"/>
      <c r="FE15" s="98">
        <f>IF(FD15="غ","غ",FB15+FC15+FD15)</f>
        <v>0</v>
      </c>
      <c r="HD15" s="136" t="str">
        <f>IF(HH15&gt;=$HD$4,1,"")</f>
        <v/>
      </c>
      <c r="HE15" s="136" t="str">
        <f>IF(HI15&gt;=$HE$4,1,"")</f>
        <v/>
      </c>
      <c r="HF15" s="145" t="str">
        <f>IF(HJ15&gt;=$HF$4,1,"")</f>
        <v/>
      </c>
      <c r="HH15" s="136">
        <f>+HL15+HP15+HT15+HX15+IB15+IF15+IJ15+IN15</f>
        <v>64.1875</v>
      </c>
      <c r="HI15" s="136">
        <f>+HM15+HQ15+HU15+HY15+IC15+IG15+IK15+IO15</f>
        <v>0</v>
      </c>
      <c r="HJ15" s="145">
        <f>+HN15+HR15+HV15+HZ15+ID15+IH15+IL15+IP15</f>
        <v>0</v>
      </c>
      <c r="HL15" s="161">
        <f>+K15</f>
        <v>5.9</v>
      </c>
      <c r="HM15" s="104">
        <f>+BR15</f>
        <v>0</v>
      </c>
      <c r="HN15" s="104">
        <f>+DX15</f>
        <v>0</v>
      </c>
      <c r="HO15" s="82">
        <f>IF(OR(HN15="غ",HM15="غ",HL15="غ"),"غ",(HN15+HM15+HL15)/3)</f>
        <v>1.9666666666666668</v>
      </c>
      <c r="HP15" s="161">
        <f>+P15</f>
        <v>4.5</v>
      </c>
      <c r="HQ15" s="104">
        <f>+BW15</f>
        <v>0</v>
      </c>
      <c r="HR15" s="104">
        <f>+EC15</f>
        <v>0</v>
      </c>
      <c r="HS15" s="82">
        <f>IF(OR(HR15="غ",HQ15="غ",HP15="غ"),"غ",(HR15+HQ15+HP15)/3)</f>
        <v>1.5</v>
      </c>
      <c r="HT15" s="161">
        <f>+U15</f>
        <v>3.4</v>
      </c>
      <c r="HU15" s="104">
        <f>+CB15</f>
        <v>0</v>
      </c>
      <c r="HV15" s="104">
        <f>+EH15</f>
        <v>0</v>
      </c>
      <c r="HW15" s="82">
        <f>IF(OR(HV15="غ",HU15="غ",HT15="غ"),"غ",(HV15+HU15+HT15)/3)</f>
        <v>1.1333333333333333</v>
      </c>
      <c r="HX15" s="166">
        <f>+Z15</f>
        <v>4.4000000000000004</v>
      </c>
      <c r="HY15" s="104">
        <f>+CG15</f>
        <v>0</v>
      </c>
      <c r="HZ15" s="104">
        <f>+EM15</f>
        <v>0</v>
      </c>
      <c r="IA15" s="82">
        <f>IF(OR(HZ15="غ",HY15="غ",HX15="غ"),"غ",(HZ15+HY15+HX15)/3)</f>
        <v>1.4666666666666668</v>
      </c>
      <c r="IB15" s="166">
        <f>+AE15</f>
        <v>16</v>
      </c>
      <c r="IC15" s="104">
        <f>+CL15</f>
        <v>0</v>
      </c>
      <c r="ID15" s="104">
        <f>+ER15</f>
        <v>0</v>
      </c>
      <c r="IE15" s="82">
        <f>IF(OR(ID15="غ",IC15="غ",IB15="غ"),"غ",(ID15+IC15+IB15)/3)</f>
        <v>5.333333333333333</v>
      </c>
      <c r="IF15" s="166">
        <f>+AJ15</f>
        <v>24.487499999999997</v>
      </c>
      <c r="IG15" s="102">
        <f>+CQ15</f>
        <v>0</v>
      </c>
      <c r="IH15" s="102">
        <f>+EW15</f>
        <v>0</v>
      </c>
      <c r="II15" s="82">
        <f>IF(OR(IH15="غ",IG15="غ",IF15="غ"),"غ",(IH15+IG15+IF15)/3)</f>
        <v>8.1624999999999996</v>
      </c>
      <c r="IJ15" s="161">
        <f>+AN15</f>
        <v>2.5</v>
      </c>
      <c r="IK15" s="104">
        <f>+CU15</f>
        <v>0</v>
      </c>
      <c r="IL15" s="104">
        <f>+FA15</f>
        <v>0</v>
      </c>
      <c r="IM15" s="82">
        <f>IF(OR(IL15="غ",IK15="غ",IJ15="غ"),"غ",(IL15+IK15+IJ15)/3)</f>
        <v>0.83333333333333337</v>
      </c>
      <c r="IN15" s="161">
        <f>+AR15</f>
        <v>3</v>
      </c>
      <c r="IO15" s="104">
        <f>+CY15</f>
        <v>0</v>
      </c>
      <c r="IP15" s="104">
        <f>+FE15</f>
        <v>0</v>
      </c>
      <c r="IQ15" s="82">
        <f>IF(OR(IP15="غ",IO15="غ",IN15="غ"),"غ",(IP15+IO15+IN15)/3)</f>
        <v>1</v>
      </c>
      <c r="IS15" s="134">
        <f>IF(OR(HL15&lt;6.5,HP15&lt;6.5,HT15&lt;6.5,HX15&lt;5.2,IB15&lt;10.4,IF15&lt;10.4,IJ15&lt;2.6,IN15&lt;2.6),1,"")</f>
        <v>1</v>
      </c>
      <c r="IT15" s="135">
        <f>IF(OR(HM15&lt;6.5,HQ15&lt;6.5,HU15&lt;6.5,HY15&lt;5.2,IC15&lt;40,IG15&lt;40,IK15&lt;2.6,IO15&lt;2.6),1,"")</f>
        <v>1</v>
      </c>
      <c r="IU15" s="144">
        <f>IF(OR(HN15&lt;6.5,HR15&lt;6.5,HV15&lt;6.5,HZ15&lt;5.2,ID15&lt;40,IH15&lt;40,IL15&lt;2.6,IP15&lt;2.6),1,"")</f>
        <v>1</v>
      </c>
      <c r="IV15" s="36"/>
      <c r="IW15" s="95" t="s">
        <v>75</v>
      </c>
      <c r="IX15" s="134" t="str">
        <f>IF(IS15=1,D15,"")</f>
        <v>زياد محمد حسن محمد سلطان</v>
      </c>
      <c r="IY15" s="135">
        <f>IF(IS15=1,HL15,"")</f>
        <v>5.9</v>
      </c>
      <c r="IZ15" s="104">
        <f>IF(IS15=1,HP15,"")</f>
        <v>4.5</v>
      </c>
      <c r="JA15" s="104">
        <f>IF(IS15=1,HT15,"")</f>
        <v>3.4</v>
      </c>
      <c r="JB15" s="104">
        <f>IF(IS15=1,HX15,"")</f>
        <v>4.4000000000000004</v>
      </c>
      <c r="JC15" s="104">
        <f>IF(IS15=1,IB15,"")</f>
        <v>16</v>
      </c>
      <c r="JD15" s="104">
        <f>IF(IS15=1,IF15,"")</f>
        <v>24.487499999999997</v>
      </c>
      <c r="JE15" s="104">
        <f>IF(IS15=1,IJ15,"")</f>
        <v>2.5</v>
      </c>
      <c r="JF15" s="103">
        <f>IF(IS15=1,IN15,"")</f>
        <v>3</v>
      </c>
      <c r="JH15" s="97" t="str">
        <f>B15</f>
        <v>24011</v>
      </c>
      <c r="JI15" s="103" t="str">
        <f>+D15</f>
        <v>زياد محمد حسن محمد سلطان</v>
      </c>
      <c r="JJ15" s="135">
        <f>IF(IT15=1,HM15,"")</f>
        <v>0</v>
      </c>
      <c r="JK15" s="104">
        <f>IF(IT15=1,HQ15,"")</f>
        <v>0</v>
      </c>
      <c r="JL15" s="104">
        <f>IF(IT15=1,HU15,"")</f>
        <v>0</v>
      </c>
      <c r="JM15" s="104">
        <f>IF(IT15=1,HY15,"")</f>
        <v>0</v>
      </c>
      <c r="JN15" s="104">
        <f>IF(IT15=1,IC15,"")</f>
        <v>0</v>
      </c>
      <c r="JO15" s="104">
        <f>IF(IT15=1,IG15,"")</f>
        <v>0</v>
      </c>
      <c r="JP15" s="104">
        <f>IF(IT15=1,IK15,"")</f>
        <v>0</v>
      </c>
      <c r="JQ15" s="103">
        <f>IF(IT15=1,IO15,"")</f>
        <v>0</v>
      </c>
      <c r="JS15" s="97" t="str">
        <f>B15</f>
        <v>24011</v>
      </c>
      <c r="JT15" s="95" t="str">
        <f>+D15</f>
        <v>زياد محمد حسن محمد سلطان</v>
      </c>
      <c r="JU15" s="135">
        <f>IF(IU15=1,HN15,"")</f>
        <v>0</v>
      </c>
      <c r="JV15" s="104">
        <f>IF(IU15=1,HR15,"")</f>
        <v>0</v>
      </c>
      <c r="JW15" s="104">
        <f>IF(IU15=1,HV15,"")</f>
        <v>0</v>
      </c>
      <c r="JX15" s="104">
        <f>IF(IU15=1,HZ15,"")</f>
        <v>0</v>
      </c>
      <c r="JY15" s="104">
        <f>IF(IU15=1,ID15,"")</f>
        <v>0</v>
      </c>
      <c r="JZ15" s="104">
        <f>IF(IU15=1,IH15,"")</f>
        <v>0</v>
      </c>
      <c r="KA15" s="104">
        <f>IF(IU15=1,IL15,"")</f>
        <v>0</v>
      </c>
      <c r="KB15" s="103">
        <f>IF(IU15=1,IP15,"")</f>
        <v>0</v>
      </c>
      <c r="KJ15" s="94">
        <f>+A15</f>
        <v>11</v>
      </c>
      <c r="KK15" s="92" t="str">
        <f>+B15</f>
        <v>24011</v>
      </c>
      <c r="KL15" s="92" t="str">
        <f>+C15</f>
        <v>1 / 1</v>
      </c>
      <c r="KM15" s="93" t="str">
        <f>+D15</f>
        <v>زياد محمد حسن محمد سلطان</v>
      </c>
      <c r="KN15" s="92" t="str">
        <f>+E15</f>
        <v>مسلم</v>
      </c>
      <c r="KO15" s="92" t="str">
        <f>+F15</f>
        <v>ذكر</v>
      </c>
      <c r="KP15" s="91">
        <f>+HO15</f>
        <v>1.9666666666666668</v>
      </c>
      <c r="KQ15" s="91">
        <f>+HS15</f>
        <v>1.5</v>
      </c>
      <c r="KR15" s="91">
        <f>+HW15</f>
        <v>1.1333333333333333</v>
      </c>
      <c r="KS15" s="91">
        <f>+IA15</f>
        <v>1.4666666666666668</v>
      </c>
      <c r="KT15" s="91">
        <f>+IE15</f>
        <v>5.333333333333333</v>
      </c>
      <c r="KU15" s="91">
        <f>+II15</f>
        <v>8.1624999999999996</v>
      </c>
      <c r="KV15" s="90">
        <f>+IM15</f>
        <v>0.83333333333333337</v>
      </c>
      <c r="KW15" s="90">
        <f>+IN15</f>
        <v>3</v>
      </c>
      <c r="MH15" s="125" t="str">
        <f>IF(MI15="","",VLOOKUP(MI15,$B$5:$D$62,2,0))</f>
        <v>1 / 1</v>
      </c>
      <c r="MI15" s="110" t="s">
        <v>64</v>
      </c>
      <c r="MJ15" s="109" t="s">
        <v>63</v>
      </c>
      <c r="MK15" s="108">
        <v>7</v>
      </c>
      <c r="ML15" s="108">
        <v>9.5</v>
      </c>
      <c r="MM15" s="108">
        <v>6</v>
      </c>
      <c r="MN15" s="108">
        <v>6.6</v>
      </c>
      <c r="MO15" s="108" t="s">
        <v>62</v>
      </c>
      <c r="MP15" s="108">
        <v>24.28125</v>
      </c>
      <c r="MQ15" s="108">
        <v>2.9</v>
      </c>
      <c r="MR15" s="107">
        <v>3</v>
      </c>
      <c r="NL15" s="1" t="s">
        <v>87</v>
      </c>
      <c r="NM15" s="1" t="s">
        <v>87</v>
      </c>
      <c r="NN15" s="1" t="s">
        <v>87</v>
      </c>
      <c r="NO15" s="1" t="s">
        <v>87</v>
      </c>
      <c r="NP15" s="1">
        <v>11</v>
      </c>
      <c r="NQ15" s="1" t="s">
        <v>87</v>
      </c>
      <c r="NR15" s="1" t="s">
        <v>87</v>
      </c>
      <c r="NS15" s="1" t="s">
        <v>87</v>
      </c>
      <c r="NT15" s="1" t="s">
        <v>87</v>
      </c>
      <c r="NU15" s="1" t="s">
        <v>87</v>
      </c>
      <c r="NV15" s="1" t="s">
        <v>87</v>
      </c>
      <c r="NY15" s="199" t="str">
        <f>IF(NZ15="","",VLOOKUP(NZ15,$B$5:$D$70,2,0))</f>
        <v/>
      </c>
      <c r="NZ15" s="86" t="s">
        <v>87</v>
      </c>
      <c r="OA15" s="85" t="s">
        <v>87</v>
      </c>
      <c r="OB15" s="84" t="s">
        <v>87</v>
      </c>
      <c r="OC15" s="84" t="s">
        <v>87</v>
      </c>
      <c r="OD15" s="84" t="s">
        <v>87</v>
      </c>
      <c r="OE15" s="84" t="s">
        <v>87</v>
      </c>
      <c r="OF15" s="84" t="s">
        <v>87</v>
      </c>
      <c r="OG15" s="84" t="s">
        <v>87</v>
      </c>
      <c r="OH15" s="84" t="s">
        <v>87</v>
      </c>
      <c r="OI15" s="83" t="s">
        <v>87</v>
      </c>
      <c r="OJ15" s="82" t="str">
        <f>IF(NZ15="","",SUM(OB15:OI15))</f>
        <v/>
      </c>
      <c r="OK15" s="81" t="str">
        <f>IFERROR(IF(OJ15&gt;1,OJ15/98,""),"")</f>
        <v/>
      </c>
      <c r="PO15" s="97" t="str">
        <f>IF(HD15="","",B15)</f>
        <v/>
      </c>
      <c r="PP15" s="96" t="str">
        <f>IF(HD15="","",D15)</f>
        <v/>
      </c>
      <c r="PQ15" s="96" t="str">
        <f>IF(PO15="","",HL15)</f>
        <v/>
      </c>
      <c r="PR15" s="96" t="str">
        <f>IF(PO15="","",HP15)</f>
        <v/>
      </c>
      <c r="PS15" s="96" t="str">
        <f>IF(PO15="","",HT15)</f>
        <v/>
      </c>
      <c r="PT15" s="96" t="str">
        <f>IF(PO15="","",HX15)</f>
        <v/>
      </c>
      <c r="PU15" s="96" t="str">
        <f>IF(PO15="","",IB15)</f>
        <v/>
      </c>
      <c r="PV15" s="96" t="str">
        <f>IF(PO15="","",IF15)</f>
        <v/>
      </c>
      <c r="PW15" s="96" t="str">
        <f>IF(PO15="","",IJ15)</f>
        <v/>
      </c>
      <c r="PX15" s="95" t="str">
        <f>IF(PO15="","",IN15)</f>
        <v/>
      </c>
      <c r="PZ15" s="97" t="str">
        <f>IF($HE$5="","",$B$5)</f>
        <v/>
      </c>
      <c r="QA15" s="96" t="str">
        <f>IF($HE$5="","",$D$5)</f>
        <v/>
      </c>
      <c r="QB15" s="96" t="str">
        <f>IF(PZ15="","",HM15)</f>
        <v/>
      </c>
      <c r="QC15" s="96" t="str">
        <f>IF(PZ15="","",HQ15)</f>
        <v/>
      </c>
      <c r="QD15" s="96" t="str">
        <f>IF(PZ15="","",HU15)</f>
        <v/>
      </c>
      <c r="QE15" s="96" t="str">
        <f>IF(PZ15="","",HY15)</f>
        <v/>
      </c>
      <c r="QF15" s="96" t="str">
        <f>IF(PZ15="","",IC15)</f>
        <v/>
      </c>
      <c r="QG15" s="96" t="str">
        <f>IF(PZ15="","",IG15)</f>
        <v/>
      </c>
      <c r="QH15" s="96" t="str">
        <f>IF(PZ15="","",IK15)</f>
        <v/>
      </c>
      <c r="QI15" s="95" t="str">
        <f>IF(PZ15="","",IO15)</f>
        <v/>
      </c>
      <c r="QK15" s="97" t="str">
        <f>IF(HF15="","",B15)</f>
        <v/>
      </c>
      <c r="QL15" s="96" t="str">
        <f>IF(HF15="","",D15)</f>
        <v/>
      </c>
      <c r="QM15" s="96" t="str">
        <f>IF(QK15="","",HN15)</f>
        <v/>
      </c>
      <c r="QN15" s="96" t="str">
        <f>IF(QK15="","",HR15)</f>
        <v/>
      </c>
      <c r="QO15" s="96" t="str">
        <f>IF(QK15="","",HV15)</f>
        <v/>
      </c>
      <c r="QP15" s="96" t="str">
        <f>IF(QK15="","",HZ15)</f>
        <v/>
      </c>
      <c r="QQ15" s="96" t="str">
        <f>IF(QK15="","",ID15)</f>
        <v/>
      </c>
      <c r="QR15" s="96" t="str">
        <f>IF(QK15="","",IH15)</f>
        <v/>
      </c>
      <c r="QS15" s="96" t="str">
        <f>IF(QK15="","",IL15)</f>
        <v/>
      </c>
      <c r="QT15" s="95" t="str">
        <f>IF(QK15="","",IP15)</f>
        <v/>
      </c>
    </row>
    <row r="16" spans="1:462" ht="18" customHeight="1" x14ac:dyDescent="0.25">
      <c r="A16" s="106">
        <f>IF('[1]بيانات الطلاب'!A15="","",'[1]بيانات الطلاب'!A15)</f>
        <v>12</v>
      </c>
      <c r="B16" s="104" t="str">
        <f>'[1]بيانات الطلاب'!B15</f>
        <v>24012</v>
      </c>
      <c r="C16" s="104" t="str">
        <f>IF('[1]بيانات الطلاب'!C15="","",'[1]بيانات الطلاب'!C15)</f>
        <v>1 / 1</v>
      </c>
      <c r="D16" s="105" t="str">
        <f>IF('[1]بيانات الطلاب'!D15="","",'[1]بيانات الطلاب'!D15)</f>
        <v>استبرق هشام محمد محمد عثمان</v>
      </c>
      <c r="E16" s="104" t="str">
        <f>IF('[1]بيانات الطلاب'!E15="","",'[1]بيانات الطلاب'!E15)</f>
        <v>مسلم</v>
      </c>
      <c r="F16" s="103" t="str">
        <f>IF('[1]بيانات الطلاب'!F15="","",'[1]بيانات الطلاب'!F15)</f>
        <v>انثى</v>
      </c>
      <c r="G16" s="136">
        <v>2</v>
      </c>
      <c r="H16" s="102">
        <v>2</v>
      </c>
      <c r="I16" s="102"/>
      <c r="J16" s="102">
        <v>5.4</v>
      </c>
      <c r="K16" s="82">
        <f>IF(J16="غ","غ",G16+H16+I16+J16)</f>
        <v>9.4</v>
      </c>
      <c r="L16" s="136">
        <v>2</v>
      </c>
      <c r="M16" s="136">
        <v>1.8</v>
      </c>
      <c r="N16" s="136"/>
      <c r="O16" s="136">
        <v>6</v>
      </c>
      <c r="P16" s="82">
        <f>IF(O16="غ","غ",L16+M16+N16+O16)</f>
        <v>9.8000000000000007</v>
      </c>
      <c r="Q16" s="136">
        <v>2</v>
      </c>
      <c r="R16" s="102">
        <v>2</v>
      </c>
      <c r="S16" s="102"/>
      <c r="T16" s="102">
        <v>5.4</v>
      </c>
      <c r="U16" s="82">
        <f>IF(T16="غ","غ",Q16+R16+S16+T16)</f>
        <v>9.4</v>
      </c>
      <c r="V16" s="136">
        <v>1</v>
      </c>
      <c r="W16" s="102">
        <v>1</v>
      </c>
      <c r="X16" s="102">
        <v>1</v>
      </c>
      <c r="Y16" s="102">
        <v>4</v>
      </c>
      <c r="Z16" s="82">
        <f>IF(Y16="غ","غ",V16+W16+X16+Y16)</f>
        <v>7</v>
      </c>
      <c r="AA16" s="136">
        <v>6</v>
      </c>
      <c r="AB16" s="102">
        <v>2</v>
      </c>
      <c r="AC16" s="102">
        <v>2</v>
      </c>
      <c r="AD16" s="139">
        <v>16</v>
      </c>
      <c r="AE16" s="82">
        <f>IF(AD16="غ","غ",AA16+AB16+AC16+AD16)</f>
        <v>26</v>
      </c>
      <c r="AF16" s="143">
        <v>5.4937499999999995</v>
      </c>
      <c r="AG16" s="142">
        <v>2</v>
      </c>
      <c r="AH16" s="142">
        <v>2</v>
      </c>
      <c r="AI16" s="141">
        <v>14.65</v>
      </c>
      <c r="AJ16" s="82">
        <f>IF(AI16="غ","غ",AF16+AG16+AH16+AI16)</f>
        <v>24.143749999999997</v>
      </c>
      <c r="AK16" s="102">
        <v>1</v>
      </c>
      <c r="AL16" s="102">
        <v>0.6</v>
      </c>
      <c r="AM16" s="102">
        <v>1.4</v>
      </c>
      <c r="AN16" s="82">
        <f>IF(AM16="غ","غ",AK16+AL16+AM16)</f>
        <v>3</v>
      </c>
      <c r="AO16" s="102">
        <v>1</v>
      </c>
      <c r="AP16" s="102">
        <v>1</v>
      </c>
      <c r="AQ16" s="102">
        <v>1.53</v>
      </c>
      <c r="AR16" s="82">
        <f>IF(AQ16="غ","غ",AO16+AP16+AQ16)</f>
        <v>3.5300000000000002</v>
      </c>
      <c r="AU16" s="102">
        <v>1</v>
      </c>
      <c r="AV16" s="102">
        <v>1</v>
      </c>
      <c r="AW16" s="102">
        <v>1.7</v>
      </c>
      <c r="AX16" s="82">
        <f>IF(AW16="غ","غ",AU16+AV16+AW16)</f>
        <v>3.7</v>
      </c>
      <c r="BN16" s="135"/>
      <c r="BO16" s="104"/>
      <c r="BP16" s="104"/>
      <c r="BQ16" s="140"/>
      <c r="BR16" s="98">
        <f>IF(BQ16="غ","غ",BN16+BO16+BP16+BQ16)</f>
        <v>0</v>
      </c>
      <c r="BS16" s="135"/>
      <c r="BT16" s="104"/>
      <c r="BU16" s="104"/>
      <c r="BV16" s="140"/>
      <c r="BW16" s="98">
        <f>IF(BV16="غ","غ",BS16+BT16+BU16+BV16)</f>
        <v>0</v>
      </c>
      <c r="BX16" s="135"/>
      <c r="BY16" s="104"/>
      <c r="BZ16" s="104"/>
      <c r="CA16" s="140"/>
      <c r="CB16" s="98">
        <f>IF(CA16="غ","غ",BX16+BY16+BZ16+CA16)</f>
        <v>0</v>
      </c>
      <c r="CC16" s="135"/>
      <c r="CD16" s="104"/>
      <c r="CE16" s="104"/>
      <c r="CF16" s="104"/>
      <c r="CG16" s="98">
        <f>IF(CF16="غ","غ",CC16+CD16+CE16+CF16)</f>
        <v>0</v>
      </c>
      <c r="CH16" s="135"/>
      <c r="CI16" s="104"/>
      <c r="CJ16" s="104"/>
      <c r="CK16" s="140"/>
      <c r="CL16" s="98">
        <f>IF(CK16="غ","غ",CH16+CI16+CJ16+CK16)</f>
        <v>0</v>
      </c>
      <c r="CM16" s="135"/>
      <c r="CN16" s="104"/>
      <c r="CO16" s="104"/>
      <c r="CP16" s="140"/>
      <c r="CQ16" s="98">
        <f>IF(CP16="غ","غ",CM16+CN16+CO16+CP16)</f>
        <v>0</v>
      </c>
      <c r="CR16" s="104"/>
      <c r="CS16" s="104"/>
      <c r="CT16" s="140"/>
      <c r="CU16" s="98">
        <f>IF(CT16="غ","غ",CR16+CS16+CT16)</f>
        <v>0</v>
      </c>
      <c r="CV16" s="104"/>
      <c r="CW16" s="104"/>
      <c r="CX16" s="140"/>
      <c r="CY16" s="98">
        <f>IF(CX16="غ","غ",CV16+CW16+CX16)</f>
        <v>0</v>
      </c>
      <c r="DT16" s="135"/>
      <c r="DU16" s="104"/>
      <c r="DV16" s="104"/>
      <c r="DW16" s="140"/>
      <c r="DX16" s="98">
        <f>IF(DW16="غ","غ",DT16+DU16+DV16+DW16)</f>
        <v>0</v>
      </c>
      <c r="DY16" s="135"/>
      <c r="DZ16" s="104"/>
      <c r="EA16" s="104"/>
      <c r="EB16" s="140"/>
      <c r="EC16" s="98">
        <f>IF(EB16="غ","غ",DY16+DZ16+EA16+EB16)</f>
        <v>0</v>
      </c>
      <c r="ED16" s="135"/>
      <c r="EE16" s="104"/>
      <c r="EF16" s="104"/>
      <c r="EG16" s="140"/>
      <c r="EH16" s="98">
        <f>IF(EG16="غ","غ",ED16+EE16+EF16+EG16)</f>
        <v>0</v>
      </c>
      <c r="EI16" s="135"/>
      <c r="EJ16" s="104"/>
      <c r="EK16" s="104"/>
      <c r="EL16" s="140"/>
      <c r="EM16" s="98">
        <f>IF(EL16="غ","غ",EI16+EJ16+EK16+EL16)</f>
        <v>0</v>
      </c>
      <c r="EN16" s="135"/>
      <c r="EO16" s="104"/>
      <c r="EP16" s="104"/>
      <c r="EQ16" s="140"/>
      <c r="ER16" s="98">
        <f>IF(EQ16="غ","غ",EN16+EO16+EP16+EQ16)</f>
        <v>0</v>
      </c>
      <c r="ES16" s="136"/>
      <c r="ET16" s="102"/>
      <c r="EU16" s="102"/>
      <c r="EV16" s="139"/>
      <c r="EW16" s="82">
        <f>IF(EV16="غ","غ",ES16+ET16+EU16+EV16)</f>
        <v>0</v>
      </c>
      <c r="EX16" s="135"/>
      <c r="EY16" s="104"/>
      <c r="EZ16" s="104"/>
      <c r="FA16" s="98">
        <f>IF(EZ16="غ","غ",EX16+EY16+EZ16)</f>
        <v>0</v>
      </c>
      <c r="FB16" s="135"/>
      <c r="FC16" s="104"/>
      <c r="FD16" s="104"/>
      <c r="FE16" s="98">
        <f>IF(FD16="غ","غ",FB16+FC16+FD16)</f>
        <v>0</v>
      </c>
      <c r="HD16" s="136">
        <f>IF(HH16&gt;=$HD$4,1,"")</f>
        <v>1</v>
      </c>
      <c r="HE16" s="136" t="str">
        <f>IF(HI16&gt;=$HE$4,1,"")</f>
        <v/>
      </c>
      <c r="HF16" s="145" t="str">
        <f>IF(HJ16&gt;=$HF$4,1,"")</f>
        <v/>
      </c>
      <c r="HH16" s="136">
        <f>+HL16+HP16+HT16+HX16+IB16+IF16+IJ16+IN16</f>
        <v>92.273750000000007</v>
      </c>
      <c r="HI16" s="136">
        <f>+HM16+HQ16+HU16+HY16+IC16+IG16+IK16+IO16</f>
        <v>0</v>
      </c>
      <c r="HJ16" s="145">
        <f>+HN16+HR16+HV16+HZ16+ID16+IH16+IL16+IP16</f>
        <v>0</v>
      </c>
      <c r="HL16" s="161">
        <f>+K16</f>
        <v>9.4</v>
      </c>
      <c r="HM16" s="104">
        <f>+BR16</f>
        <v>0</v>
      </c>
      <c r="HN16" s="104">
        <f>+DX16</f>
        <v>0</v>
      </c>
      <c r="HO16" s="82">
        <f>IF(OR(HN16="غ",HM16="غ",HL16="غ"),"غ",(HN16+HM16+HL16)/3)</f>
        <v>3.1333333333333333</v>
      </c>
      <c r="HP16" s="161">
        <f>+P16</f>
        <v>9.8000000000000007</v>
      </c>
      <c r="HQ16" s="104">
        <f>+BW16</f>
        <v>0</v>
      </c>
      <c r="HR16" s="104">
        <f>+EC16</f>
        <v>0</v>
      </c>
      <c r="HS16" s="82">
        <f>IF(OR(HR16="غ",HQ16="غ",HP16="غ"),"غ",(HR16+HQ16+HP16)/3)</f>
        <v>3.2666666666666671</v>
      </c>
      <c r="HT16" s="161">
        <f>+U16</f>
        <v>9.4</v>
      </c>
      <c r="HU16" s="104">
        <f>+CB16</f>
        <v>0</v>
      </c>
      <c r="HV16" s="104">
        <f>+EH16</f>
        <v>0</v>
      </c>
      <c r="HW16" s="82">
        <f>IF(OR(HV16="غ",HU16="غ",HT16="غ"),"غ",(HV16+HU16+HT16)/3)</f>
        <v>3.1333333333333333</v>
      </c>
      <c r="HX16" s="166">
        <f>+Z16</f>
        <v>7</v>
      </c>
      <c r="HY16" s="104">
        <f>+CG16</f>
        <v>0</v>
      </c>
      <c r="HZ16" s="104">
        <f>+EM16</f>
        <v>0</v>
      </c>
      <c r="IA16" s="82">
        <f>IF(OR(HZ16="غ",HY16="غ",HX16="غ"),"غ",(HZ16+HY16+HX16)/3)</f>
        <v>2.3333333333333335</v>
      </c>
      <c r="IB16" s="166">
        <f>+AE16</f>
        <v>26</v>
      </c>
      <c r="IC16" s="104">
        <f>+CL16</f>
        <v>0</v>
      </c>
      <c r="ID16" s="104">
        <f>+ER16</f>
        <v>0</v>
      </c>
      <c r="IE16" s="82">
        <f>IF(OR(ID16="غ",IC16="غ",IB16="غ"),"غ",(ID16+IC16+IB16)/3)</f>
        <v>8.6666666666666661</v>
      </c>
      <c r="IF16" s="166">
        <f>+AJ16</f>
        <v>24.143749999999997</v>
      </c>
      <c r="IG16" s="102">
        <f>+CQ16</f>
        <v>0</v>
      </c>
      <c r="IH16" s="102">
        <f>+EW16</f>
        <v>0</v>
      </c>
      <c r="II16" s="82">
        <f>IF(OR(IH16="غ",IG16="غ",IF16="غ"),"غ",(IH16+IG16+IF16)/3)</f>
        <v>8.0479166666666657</v>
      </c>
      <c r="IJ16" s="161">
        <f>+AN16</f>
        <v>3</v>
      </c>
      <c r="IK16" s="104">
        <f>+CU16</f>
        <v>0</v>
      </c>
      <c r="IL16" s="104">
        <f>+FA16</f>
        <v>0</v>
      </c>
      <c r="IM16" s="82">
        <f>IF(OR(IL16="غ",IK16="غ",IJ16="غ"),"غ",(IL16+IK16+IJ16)/3)</f>
        <v>1</v>
      </c>
      <c r="IN16" s="161">
        <f>+AR16</f>
        <v>3.5300000000000002</v>
      </c>
      <c r="IO16" s="104">
        <f>+CY16</f>
        <v>0</v>
      </c>
      <c r="IP16" s="104">
        <f>+FE16</f>
        <v>0</v>
      </c>
      <c r="IQ16" s="82">
        <f>IF(OR(IP16="غ",IO16="غ",IN16="غ"),"غ",(IP16+IO16+IN16)/3)</f>
        <v>1.1766666666666667</v>
      </c>
      <c r="IS16" s="134" t="str">
        <f>IF(OR(HL16&lt;6.5,HP16&lt;6.5,HT16&lt;6.5,HX16&lt;5.2,IB16&lt;10.4,IF16&lt;10.4,IJ16&lt;2.6,IN16&lt;2.6),1,"")</f>
        <v/>
      </c>
      <c r="IT16" s="135">
        <f>IF(OR(HM16&lt;6.5,HQ16&lt;6.5,HU16&lt;6.5,HY16&lt;5.2,IC16&lt;40,IG16&lt;40,IK16&lt;2.6,IO16&lt;2.6),1,"")</f>
        <v>1</v>
      </c>
      <c r="IU16" s="144">
        <f>IF(OR(HN16&lt;6.5,HR16&lt;6.5,HV16&lt;6.5,HZ16&lt;5.2,ID16&lt;40,IH16&lt;40,IL16&lt;2.6,IP16&lt;2.6),1,"")</f>
        <v>1</v>
      </c>
      <c r="IV16" s="36"/>
      <c r="IW16" s="95" t="s">
        <v>87</v>
      </c>
      <c r="IX16" s="134" t="str">
        <f>IF(IS16=1,D16,"")</f>
        <v/>
      </c>
      <c r="IY16" s="135" t="str">
        <f>IF(IS16=1,HL16,"")</f>
        <v/>
      </c>
      <c r="IZ16" s="104" t="str">
        <f>IF(IS16=1,HP16,"")</f>
        <v/>
      </c>
      <c r="JA16" s="104" t="str">
        <f>IF(IS16=1,HT16,"")</f>
        <v/>
      </c>
      <c r="JB16" s="104" t="str">
        <f>IF(IS16=1,HX16,"")</f>
        <v/>
      </c>
      <c r="JC16" s="104" t="str">
        <f>IF(IS16=1,IB16,"")</f>
        <v/>
      </c>
      <c r="JD16" s="104" t="str">
        <f>IF(IS16=1,IF16,"")</f>
        <v/>
      </c>
      <c r="JE16" s="104" t="str">
        <f>IF(IS16=1,IJ16,"")</f>
        <v/>
      </c>
      <c r="JF16" s="103" t="str">
        <f>IF(IS16=1,IN16,"")</f>
        <v/>
      </c>
      <c r="JH16" s="97" t="str">
        <f>B16</f>
        <v>24012</v>
      </c>
      <c r="JI16" s="103" t="str">
        <f>+D16</f>
        <v>استبرق هشام محمد محمد عثمان</v>
      </c>
      <c r="JJ16" s="135">
        <f>IF(IT16=1,HM16,"")</f>
        <v>0</v>
      </c>
      <c r="JK16" s="104">
        <f>IF(IT16=1,HQ16,"")</f>
        <v>0</v>
      </c>
      <c r="JL16" s="104">
        <f>IF(IT16=1,HU16,"")</f>
        <v>0</v>
      </c>
      <c r="JM16" s="104">
        <f>IF(IT16=1,HY16,"")</f>
        <v>0</v>
      </c>
      <c r="JN16" s="104">
        <f>IF(IT16=1,IC16,"")</f>
        <v>0</v>
      </c>
      <c r="JO16" s="104">
        <f>IF(IT16=1,IG16,"")</f>
        <v>0</v>
      </c>
      <c r="JP16" s="104">
        <f>IF(IT16=1,IK16,"")</f>
        <v>0</v>
      </c>
      <c r="JQ16" s="103">
        <f>IF(IT16=1,IO16,"")</f>
        <v>0</v>
      </c>
      <c r="JS16" s="97" t="str">
        <f>B16</f>
        <v>24012</v>
      </c>
      <c r="JT16" s="95" t="str">
        <f>+D16</f>
        <v>استبرق هشام محمد محمد عثمان</v>
      </c>
      <c r="JU16" s="135">
        <f>IF(IU16=1,HN16,"")</f>
        <v>0</v>
      </c>
      <c r="JV16" s="104">
        <f>IF(IU16=1,HR16,"")</f>
        <v>0</v>
      </c>
      <c r="JW16" s="104">
        <f>IF(IU16=1,HV16,"")</f>
        <v>0</v>
      </c>
      <c r="JX16" s="104">
        <f>IF(IU16=1,HZ16,"")</f>
        <v>0</v>
      </c>
      <c r="JY16" s="104">
        <f>IF(IU16=1,ID16,"")</f>
        <v>0</v>
      </c>
      <c r="JZ16" s="104">
        <f>IF(IU16=1,IH16,"")</f>
        <v>0</v>
      </c>
      <c r="KA16" s="104">
        <f>IF(IU16=1,IL16,"")</f>
        <v>0</v>
      </c>
      <c r="KB16" s="103">
        <f>IF(IU16=1,IP16,"")</f>
        <v>0</v>
      </c>
      <c r="KJ16" s="94">
        <f>+A16</f>
        <v>12</v>
      </c>
      <c r="KK16" s="92" t="str">
        <f>+B16</f>
        <v>24012</v>
      </c>
      <c r="KL16" s="92" t="str">
        <f>+C16</f>
        <v>1 / 1</v>
      </c>
      <c r="KM16" s="93" t="str">
        <f>+D16</f>
        <v>استبرق هشام محمد محمد عثمان</v>
      </c>
      <c r="KN16" s="92" t="str">
        <f>+E16</f>
        <v>مسلم</v>
      </c>
      <c r="KO16" s="92" t="str">
        <f>+F16</f>
        <v>انثى</v>
      </c>
      <c r="KP16" s="91">
        <f>+HO16</f>
        <v>3.1333333333333333</v>
      </c>
      <c r="KQ16" s="91">
        <f>+HS16</f>
        <v>3.2666666666666671</v>
      </c>
      <c r="KR16" s="91">
        <f>+HW16</f>
        <v>3.1333333333333333</v>
      </c>
      <c r="KS16" s="91">
        <f>+IA16</f>
        <v>2.3333333333333335</v>
      </c>
      <c r="KT16" s="91">
        <f>+IE16</f>
        <v>8.6666666666666661</v>
      </c>
      <c r="KU16" s="91">
        <f>+II16</f>
        <v>8.0479166666666657</v>
      </c>
      <c r="KV16" s="90">
        <f>+IM16</f>
        <v>1</v>
      </c>
      <c r="KW16" s="90">
        <f>+IN16</f>
        <v>3.5300000000000002</v>
      </c>
      <c r="MH16" s="125" t="str">
        <f>IF(MI16="","",VLOOKUP(MI16,$B$5:$D$62,2,0))</f>
        <v>1 / 2</v>
      </c>
      <c r="MI16" s="110" t="s">
        <v>61</v>
      </c>
      <c r="MJ16" s="109" t="s">
        <v>60</v>
      </c>
      <c r="MK16" s="108">
        <v>9</v>
      </c>
      <c r="ML16" s="108">
        <v>9.5</v>
      </c>
      <c r="MM16" s="108">
        <v>6</v>
      </c>
      <c r="MN16" s="108">
        <v>7.8</v>
      </c>
      <c r="MO16" s="108">
        <v>21.5</v>
      </c>
      <c r="MP16" s="108">
        <v>23.580000000000002</v>
      </c>
      <c r="MQ16" s="108">
        <v>3</v>
      </c>
      <c r="MR16" s="107">
        <v>3.46</v>
      </c>
      <c r="NL16" s="1" t="s">
        <v>87</v>
      </c>
      <c r="NM16" s="1" t="s">
        <v>87</v>
      </c>
      <c r="NN16" s="1" t="s">
        <v>87</v>
      </c>
      <c r="NO16" s="1" t="s">
        <v>87</v>
      </c>
      <c r="NP16" s="1">
        <v>12</v>
      </c>
      <c r="NQ16" s="1" t="s">
        <v>87</v>
      </c>
      <c r="NR16" s="1" t="s">
        <v>87</v>
      </c>
      <c r="NS16" s="1" t="s">
        <v>87</v>
      </c>
      <c r="NT16" s="1" t="s">
        <v>87</v>
      </c>
      <c r="NU16" s="1" t="s">
        <v>87</v>
      </c>
      <c r="NV16" s="1" t="s">
        <v>87</v>
      </c>
      <c r="NY16" s="199" t="str">
        <f>IF(NZ16="","",VLOOKUP(NZ16,$B$5:$D$70,2,0))</f>
        <v/>
      </c>
      <c r="NZ16" s="86" t="s">
        <v>87</v>
      </c>
      <c r="OA16" s="85" t="s">
        <v>87</v>
      </c>
      <c r="OB16" s="84" t="s">
        <v>87</v>
      </c>
      <c r="OC16" s="84" t="s">
        <v>87</v>
      </c>
      <c r="OD16" s="84" t="s">
        <v>87</v>
      </c>
      <c r="OE16" s="84" t="s">
        <v>87</v>
      </c>
      <c r="OF16" s="84" t="s">
        <v>87</v>
      </c>
      <c r="OG16" s="84" t="s">
        <v>87</v>
      </c>
      <c r="OH16" s="84" t="s">
        <v>87</v>
      </c>
      <c r="OI16" s="83" t="s">
        <v>87</v>
      </c>
      <c r="OJ16" s="82" t="str">
        <f>IF(NZ16="","",SUM(OB16:OI16))</f>
        <v/>
      </c>
      <c r="OK16" s="81" t="str">
        <f>IFERROR(IF(OJ16&gt;1,OJ16/98,""),"")</f>
        <v/>
      </c>
      <c r="PO16" s="97" t="str">
        <f>IF(HD16="","",B16)</f>
        <v>24012</v>
      </c>
      <c r="PP16" s="96" t="str">
        <f>IF(HD16="","",D16)</f>
        <v>استبرق هشام محمد محمد عثمان</v>
      </c>
      <c r="PQ16" s="96">
        <f>IF(PO16="","",HL16)</f>
        <v>9.4</v>
      </c>
      <c r="PR16" s="96">
        <f>IF(PO16="","",HP16)</f>
        <v>9.8000000000000007</v>
      </c>
      <c r="PS16" s="96">
        <f>IF(PO16="","",HT16)</f>
        <v>9.4</v>
      </c>
      <c r="PT16" s="96">
        <f>IF(PO16="","",HX16)</f>
        <v>7</v>
      </c>
      <c r="PU16" s="96">
        <f>IF(PO16="","",IB16)</f>
        <v>26</v>
      </c>
      <c r="PV16" s="96">
        <f>IF(PO16="","",IF16)</f>
        <v>24.143749999999997</v>
      </c>
      <c r="PW16" s="96">
        <f>IF(PO16="","",IJ16)</f>
        <v>3</v>
      </c>
      <c r="PX16" s="95">
        <f>IF(PO16="","",IN16)</f>
        <v>3.5300000000000002</v>
      </c>
      <c r="PZ16" s="97" t="str">
        <f>IF($HE$5="","",$B$5)</f>
        <v/>
      </c>
      <c r="QA16" s="96" t="str">
        <f>IF($HE$5="","",$D$5)</f>
        <v/>
      </c>
      <c r="QB16" s="96" t="str">
        <f>IF(PZ16="","",HM16)</f>
        <v/>
      </c>
      <c r="QC16" s="96" t="str">
        <f>IF(PZ16="","",HQ16)</f>
        <v/>
      </c>
      <c r="QD16" s="96" t="str">
        <f>IF(PZ16="","",HU16)</f>
        <v/>
      </c>
      <c r="QE16" s="96" t="str">
        <f>IF(PZ16="","",HY16)</f>
        <v/>
      </c>
      <c r="QF16" s="96" t="str">
        <f>IF(PZ16="","",IC16)</f>
        <v/>
      </c>
      <c r="QG16" s="96" t="str">
        <f>IF(PZ16="","",IG16)</f>
        <v/>
      </c>
      <c r="QH16" s="96" t="str">
        <f>IF(PZ16="","",IK16)</f>
        <v/>
      </c>
      <c r="QI16" s="95" t="str">
        <f>IF(PZ16="","",IO16)</f>
        <v/>
      </c>
      <c r="QK16" s="97" t="str">
        <f>IF(HF16="","",B16)</f>
        <v/>
      </c>
      <c r="QL16" s="96" t="str">
        <f>IF(HF16="","",D16)</f>
        <v/>
      </c>
      <c r="QM16" s="96" t="str">
        <f>IF(QK16="","",HN16)</f>
        <v/>
      </c>
      <c r="QN16" s="96" t="str">
        <f>IF(QK16="","",HR16)</f>
        <v/>
      </c>
      <c r="QO16" s="96" t="str">
        <f>IF(QK16="","",HV16)</f>
        <v/>
      </c>
      <c r="QP16" s="96" t="str">
        <f>IF(QK16="","",HZ16)</f>
        <v/>
      </c>
      <c r="QQ16" s="96" t="str">
        <f>IF(QK16="","",ID16)</f>
        <v/>
      </c>
      <c r="QR16" s="96" t="str">
        <f>IF(QK16="","",IH16)</f>
        <v/>
      </c>
      <c r="QS16" s="96" t="str">
        <f>IF(QK16="","",IL16)</f>
        <v/>
      </c>
      <c r="QT16" s="95" t="str">
        <f>IF(QK16="","",IP16)</f>
        <v/>
      </c>
    </row>
    <row r="17" spans="1:462" ht="18" customHeight="1" x14ac:dyDescent="0.25">
      <c r="A17" s="106">
        <f>IF('[1]بيانات الطلاب'!A16="","",'[1]بيانات الطلاب'!A16)</f>
        <v>13</v>
      </c>
      <c r="B17" s="104" t="str">
        <f>'[1]بيانات الطلاب'!B16</f>
        <v>24013</v>
      </c>
      <c r="C17" s="104" t="str">
        <f>IF('[1]بيانات الطلاب'!C16="","",'[1]بيانات الطلاب'!C16)</f>
        <v>1 / 1</v>
      </c>
      <c r="D17" s="105" t="str">
        <f>IF('[1]بيانات الطلاب'!D16="","",'[1]بيانات الطلاب'!D16)</f>
        <v>جنى سامح عبدالعال</v>
      </c>
      <c r="E17" s="104" t="str">
        <f>IF('[1]بيانات الطلاب'!E16="","",'[1]بيانات الطلاب'!E16)</f>
        <v>مسلم</v>
      </c>
      <c r="F17" s="103" t="str">
        <f>IF('[1]بيانات الطلاب'!F16="","",'[1]بيانات الطلاب'!F16)</f>
        <v>انثى</v>
      </c>
      <c r="G17" s="136">
        <v>2</v>
      </c>
      <c r="H17" s="102">
        <v>2</v>
      </c>
      <c r="I17" s="102"/>
      <c r="J17" s="102">
        <v>5.7</v>
      </c>
      <c r="K17" s="82">
        <f>IF(J17="غ","غ",G17+H17+I17+J17)</f>
        <v>9.6999999999999993</v>
      </c>
      <c r="L17" s="136">
        <v>2</v>
      </c>
      <c r="M17" s="136">
        <v>1.9</v>
      </c>
      <c r="N17" s="136"/>
      <c r="O17" s="136">
        <v>5.3</v>
      </c>
      <c r="P17" s="82">
        <f>IF(O17="غ","غ",L17+M17+N17+O17)</f>
        <v>9.1999999999999993</v>
      </c>
      <c r="Q17" s="136">
        <v>2</v>
      </c>
      <c r="R17" s="102">
        <v>2</v>
      </c>
      <c r="S17" s="102"/>
      <c r="T17" s="102">
        <v>5.6</v>
      </c>
      <c r="U17" s="82">
        <f>IF(T17="غ","غ",Q17+R17+S17+T17)</f>
        <v>9.6</v>
      </c>
      <c r="V17" s="136">
        <v>1</v>
      </c>
      <c r="W17" s="102">
        <v>1</v>
      </c>
      <c r="X17" s="102">
        <v>1</v>
      </c>
      <c r="Y17" s="102">
        <v>3.6</v>
      </c>
      <c r="Z17" s="82">
        <f>IF(Y17="غ","غ",V17+W17+X17+Y17)</f>
        <v>6.6</v>
      </c>
      <c r="AA17" s="136">
        <v>6</v>
      </c>
      <c r="AB17" s="102">
        <v>2</v>
      </c>
      <c r="AC17" s="102">
        <v>2</v>
      </c>
      <c r="AD17" s="139">
        <v>12</v>
      </c>
      <c r="AE17" s="82">
        <f>IF(AD17="غ","غ",AA17+AB17+AC17+AD17)</f>
        <v>22</v>
      </c>
      <c r="AF17" s="143">
        <v>5.53125</v>
      </c>
      <c r="AG17" s="142">
        <v>2</v>
      </c>
      <c r="AH17" s="142">
        <v>2</v>
      </c>
      <c r="AI17" s="141">
        <v>14.75</v>
      </c>
      <c r="AJ17" s="82">
        <f>IF(AI17="غ","غ",AF17+AG17+AH17+AI17)</f>
        <v>24.28125</v>
      </c>
      <c r="AK17" s="102">
        <v>1</v>
      </c>
      <c r="AL17" s="102">
        <v>1</v>
      </c>
      <c r="AM17" s="102">
        <v>1.6</v>
      </c>
      <c r="AN17" s="82">
        <f>IF(AM17="غ","غ",AK17+AL17+AM17)</f>
        <v>3.6</v>
      </c>
      <c r="AO17" s="102">
        <v>1</v>
      </c>
      <c r="AP17" s="102">
        <v>1</v>
      </c>
      <c r="AQ17" s="102">
        <v>1.46</v>
      </c>
      <c r="AR17" s="82">
        <f>IF(AQ17="غ","غ",AO17+AP17+AQ17)</f>
        <v>3.46</v>
      </c>
      <c r="AU17" s="102">
        <v>1</v>
      </c>
      <c r="AV17" s="102">
        <v>1</v>
      </c>
      <c r="AW17" s="102">
        <v>1.3</v>
      </c>
      <c r="AX17" s="82">
        <f>IF(AW17="غ","غ",AU17+AV17+AW17)</f>
        <v>3.3</v>
      </c>
      <c r="BN17" s="135"/>
      <c r="BO17" s="104"/>
      <c r="BP17" s="104"/>
      <c r="BQ17" s="140"/>
      <c r="BR17" s="98">
        <f>IF(BQ17="غ","غ",BN17+BO17+BP17+BQ17)</f>
        <v>0</v>
      </c>
      <c r="BS17" s="135"/>
      <c r="BT17" s="104"/>
      <c r="BU17" s="104"/>
      <c r="BV17" s="140"/>
      <c r="BW17" s="98">
        <f>IF(BV17="غ","غ",BS17+BT17+BU17+BV17)</f>
        <v>0</v>
      </c>
      <c r="BX17" s="135"/>
      <c r="BY17" s="104"/>
      <c r="BZ17" s="104"/>
      <c r="CA17" s="140"/>
      <c r="CB17" s="98">
        <f>IF(CA17="غ","غ",BX17+BY17+BZ17+CA17)</f>
        <v>0</v>
      </c>
      <c r="CC17" s="135"/>
      <c r="CD17" s="104"/>
      <c r="CE17" s="104"/>
      <c r="CF17" s="104"/>
      <c r="CG17" s="98">
        <f>IF(CF17="غ","غ",CC17+CD17+CE17+CF17)</f>
        <v>0</v>
      </c>
      <c r="CH17" s="135"/>
      <c r="CI17" s="104"/>
      <c r="CJ17" s="104"/>
      <c r="CK17" s="140"/>
      <c r="CL17" s="98">
        <f>IF(CK17="غ","غ",CH17+CI17+CJ17+CK17)</f>
        <v>0</v>
      </c>
      <c r="CM17" s="135"/>
      <c r="CN17" s="104"/>
      <c r="CO17" s="104"/>
      <c r="CP17" s="140"/>
      <c r="CQ17" s="98">
        <f>IF(CP17="غ","غ",CM17+CN17+CO17+CP17)</f>
        <v>0</v>
      </c>
      <c r="CR17" s="104"/>
      <c r="CS17" s="104"/>
      <c r="CT17" s="140"/>
      <c r="CU17" s="98">
        <f>IF(CT17="غ","غ",CR17+CS17+CT17)</f>
        <v>0</v>
      </c>
      <c r="CV17" s="104"/>
      <c r="CW17" s="104"/>
      <c r="CX17" s="140"/>
      <c r="CY17" s="98">
        <f>IF(CX17="غ","غ",CV17+CW17+CX17)</f>
        <v>0</v>
      </c>
      <c r="DT17" s="135"/>
      <c r="DU17" s="104"/>
      <c r="DV17" s="104"/>
      <c r="DW17" s="140"/>
      <c r="DX17" s="98">
        <f>IF(DW17="غ","غ",DT17+DU17+DV17+DW17)</f>
        <v>0</v>
      </c>
      <c r="DY17" s="135"/>
      <c r="DZ17" s="104"/>
      <c r="EA17" s="104"/>
      <c r="EB17" s="140"/>
      <c r="EC17" s="98">
        <f>IF(EB17="غ","غ",DY17+DZ17+EA17+EB17)</f>
        <v>0</v>
      </c>
      <c r="ED17" s="135"/>
      <c r="EE17" s="104"/>
      <c r="EF17" s="104"/>
      <c r="EG17" s="140"/>
      <c r="EH17" s="98">
        <f>IF(EG17="غ","غ",ED17+EE17+EF17+EG17)</f>
        <v>0</v>
      </c>
      <c r="EI17" s="135"/>
      <c r="EJ17" s="104"/>
      <c r="EK17" s="104"/>
      <c r="EL17" s="140"/>
      <c r="EM17" s="98">
        <f>IF(EL17="غ","غ",EI17+EJ17+EK17+EL17)</f>
        <v>0</v>
      </c>
      <c r="EN17" s="135"/>
      <c r="EO17" s="104"/>
      <c r="EP17" s="104"/>
      <c r="EQ17" s="140"/>
      <c r="ER17" s="98">
        <f>IF(EQ17="غ","غ",EN17+EO17+EP17+EQ17)</f>
        <v>0</v>
      </c>
      <c r="ES17" s="136"/>
      <c r="ET17" s="102"/>
      <c r="EU17" s="102"/>
      <c r="EV17" s="139"/>
      <c r="EW17" s="82">
        <f>IF(EV17="غ","غ",ES17+ET17+EU17+EV17)</f>
        <v>0</v>
      </c>
      <c r="EX17" s="135"/>
      <c r="EY17" s="104"/>
      <c r="EZ17" s="104"/>
      <c r="FA17" s="98">
        <f>IF(EZ17="غ","غ",EX17+EY17+EZ17)</f>
        <v>0</v>
      </c>
      <c r="FB17" s="135"/>
      <c r="FC17" s="104"/>
      <c r="FD17" s="104"/>
      <c r="FE17" s="98">
        <f>IF(FD17="غ","غ",FB17+FC17+FD17)</f>
        <v>0</v>
      </c>
      <c r="HD17" s="136" t="str">
        <f>IF(HH17&gt;=$HD$4,1,"")</f>
        <v/>
      </c>
      <c r="HE17" s="136" t="str">
        <f>IF(HI17&gt;=$HE$4,1,"")</f>
        <v/>
      </c>
      <c r="HF17" s="145" t="str">
        <f>IF(HJ17&gt;=$HF$4,1,"")</f>
        <v/>
      </c>
      <c r="HH17" s="136">
        <f>+HL17+HP17+HT17+HX17+IB17+IF17+IJ17+IN17</f>
        <v>88.441249999999982</v>
      </c>
      <c r="HI17" s="136">
        <f>+HM17+HQ17+HU17+HY17+IC17+IG17+IK17+IO17</f>
        <v>0</v>
      </c>
      <c r="HJ17" s="145">
        <f>+HN17+HR17+HV17+HZ17+ID17+IH17+IL17+IP17</f>
        <v>0</v>
      </c>
      <c r="HL17" s="161">
        <f>+K17</f>
        <v>9.6999999999999993</v>
      </c>
      <c r="HM17" s="104">
        <f>+BR17</f>
        <v>0</v>
      </c>
      <c r="HN17" s="104">
        <f>+DX17</f>
        <v>0</v>
      </c>
      <c r="HO17" s="82">
        <f>IF(OR(HN17="غ",HM17="غ",HL17="غ"),"غ",(HN17+HM17+HL17)/3)</f>
        <v>3.2333333333333329</v>
      </c>
      <c r="HP17" s="161">
        <f>+P17</f>
        <v>9.1999999999999993</v>
      </c>
      <c r="HQ17" s="104">
        <f>+BW17</f>
        <v>0</v>
      </c>
      <c r="HR17" s="104">
        <f>+EC17</f>
        <v>0</v>
      </c>
      <c r="HS17" s="82">
        <f>IF(OR(HR17="غ",HQ17="غ",HP17="غ"),"غ",(HR17+HQ17+HP17)/3)</f>
        <v>3.0666666666666664</v>
      </c>
      <c r="HT17" s="161">
        <f>+U17</f>
        <v>9.6</v>
      </c>
      <c r="HU17" s="104">
        <f>+CB17</f>
        <v>0</v>
      </c>
      <c r="HV17" s="104">
        <f>+EH17</f>
        <v>0</v>
      </c>
      <c r="HW17" s="82">
        <f>IF(OR(HV17="غ",HU17="غ",HT17="غ"),"غ",(HV17+HU17+HT17)/3)</f>
        <v>3.1999999999999997</v>
      </c>
      <c r="HX17" s="166">
        <f>+Z17</f>
        <v>6.6</v>
      </c>
      <c r="HY17" s="104">
        <f>+CG17</f>
        <v>0</v>
      </c>
      <c r="HZ17" s="104">
        <f>+EM17</f>
        <v>0</v>
      </c>
      <c r="IA17" s="82">
        <f>IF(OR(HZ17="غ",HY17="غ",HX17="غ"),"غ",(HZ17+HY17+HX17)/3)</f>
        <v>2.1999999999999997</v>
      </c>
      <c r="IB17" s="166">
        <f>+AE17</f>
        <v>22</v>
      </c>
      <c r="IC17" s="104">
        <f>+CL17</f>
        <v>0</v>
      </c>
      <c r="ID17" s="104">
        <f>+ER17</f>
        <v>0</v>
      </c>
      <c r="IE17" s="82">
        <f>IF(OR(ID17="غ",IC17="غ",IB17="غ"),"غ",(ID17+IC17+IB17)/3)</f>
        <v>7.333333333333333</v>
      </c>
      <c r="IF17" s="166">
        <f>+AJ17</f>
        <v>24.28125</v>
      </c>
      <c r="IG17" s="102">
        <f>+CQ17</f>
        <v>0</v>
      </c>
      <c r="IH17" s="102">
        <f>+EW17</f>
        <v>0</v>
      </c>
      <c r="II17" s="82">
        <f>IF(OR(IH17="غ",IG17="غ",IF17="غ"),"غ",(IH17+IG17+IF17)/3)</f>
        <v>8.09375</v>
      </c>
      <c r="IJ17" s="161">
        <f>+AN17</f>
        <v>3.6</v>
      </c>
      <c r="IK17" s="104">
        <f>+CU17</f>
        <v>0</v>
      </c>
      <c r="IL17" s="104">
        <f>+FA17</f>
        <v>0</v>
      </c>
      <c r="IM17" s="82">
        <f>IF(OR(IL17="غ",IK17="غ",IJ17="غ"),"غ",(IL17+IK17+IJ17)/3)</f>
        <v>1.2</v>
      </c>
      <c r="IN17" s="161">
        <f>+AR17</f>
        <v>3.46</v>
      </c>
      <c r="IO17" s="104">
        <f>+CY17</f>
        <v>0</v>
      </c>
      <c r="IP17" s="104">
        <f>+FE17</f>
        <v>0</v>
      </c>
      <c r="IQ17" s="82">
        <f>IF(OR(IP17="غ",IO17="غ",IN17="غ"),"غ",(IP17+IO17+IN17)/3)</f>
        <v>1.1533333333333333</v>
      </c>
      <c r="IS17" s="134" t="str">
        <f>IF(OR(HL17&lt;6.5,HP17&lt;6.5,HT17&lt;6.5,HX17&lt;5.2,IB17&lt;10.4,IF17&lt;10.4,IJ17&lt;2.6,IN17&lt;2.6),1,"")</f>
        <v/>
      </c>
      <c r="IT17" s="135">
        <f>IF(OR(HM17&lt;6.5,HQ17&lt;6.5,HU17&lt;6.5,HY17&lt;5.2,IC17&lt;40,IG17&lt;40,IK17&lt;2.6,IO17&lt;2.6),1,"")</f>
        <v>1</v>
      </c>
      <c r="IU17" s="144">
        <f>IF(OR(HN17&lt;6.5,HR17&lt;6.5,HV17&lt;6.5,HZ17&lt;5.2,ID17&lt;40,IH17&lt;40,IL17&lt;2.6,IP17&lt;2.6),1,"")</f>
        <v>1</v>
      </c>
      <c r="IV17" s="36"/>
      <c r="IW17" s="95" t="s">
        <v>87</v>
      </c>
      <c r="IX17" s="134" t="str">
        <f>IF(IS17=1,D17,"")</f>
        <v/>
      </c>
      <c r="IY17" s="135" t="str">
        <f>IF(IS17=1,HL17,"")</f>
        <v/>
      </c>
      <c r="IZ17" s="104" t="str">
        <f>IF(IS17=1,HP17,"")</f>
        <v/>
      </c>
      <c r="JA17" s="104" t="str">
        <f>IF(IS17=1,HT17,"")</f>
        <v/>
      </c>
      <c r="JB17" s="104" t="str">
        <f>IF(IS17=1,HX17,"")</f>
        <v/>
      </c>
      <c r="JC17" s="104" t="str">
        <f>IF(IS17=1,IB17,"")</f>
        <v/>
      </c>
      <c r="JD17" s="104" t="str">
        <f>IF(IS17=1,IF17,"")</f>
        <v/>
      </c>
      <c r="JE17" s="104" t="str">
        <f>IF(IS17=1,IJ17,"")</f>
        <v/>
      </c>
      <c r="JF17" s="103" t="str">
        <f>IF(IS17=1,IN17,"")</f>
        <v/>
      </c>
      <c r="JH17" s="97" t="str">
        <f>B17</f>
        <v>24013</v>
      </c>
      <c r="JI17" s="103" t="str">
        <f>+D17</f>
        <v>جنى سامح عبدالعال</v>
      </c>
      <c r="JJ17" s="135">
        <f>IF(IT17=1,HM17,"")</f>
        <v>0</v>
      </c>
      <c r="JK17" s="104">
        <f>IF(IT17=1,HQ17,"")</f>
        <v>0</v>
      </c>
      <c r="JL17" s="104">
        <f>IF(IT17=1,HU17,"")</f>
        <v>0</v>
      </c>
      <c r="JM17" s="104">
        <f>IF(IT17=1,HY17,"")</f>
        <v>0</v>
      </c>
      <c r="JN17" s="104">
        <f>IF(IT17=1,IC17,"")</f>
        <v>0</v>
      </c>
      <c r="JO17" s="104">
        <f>IF(IT17=1,IG17,"")</f>
        <v>0</v>
      </c>
      <c r="JP17" s="104">
        <f>IF(IT17=1,IK17,"")</f>
        <v>0</v>
      </c>
      <c r="JQ17" s="103">
        <f>IF(IT17=1,IO17,"")</f>
        <v>0</v>
      </c>
      <c r="JS17" s="97" t="str">
        <f>B17</f>
        <v>24013</v>
      </c>
      <c r="JT17" s="95" t="str">
        <f>+D17</f>
        <v>جنى سامح عبدالعال</v>
      </c>
      <c r="JU17" s="135">
        <f>IF(IU17=1,HN17,"")</f>
        <v>0</v>
      </c>
      <c r="JV17" s="104">
        <f>IF(IU17=1,HR17,"")</f>
        <v>0</v>
      </c>
      <c r="JW17" s="104">
        <f>IF(IU17=1,HV17,"")</f>
        <v>0</v>
      </c>
      <c r="JX17" s="104">
        <f>IF(IU17=1,HZ17,"")</f>
        <v>0</v>
      </c>
      <c r="JY17" s="104">
        <f>IF(IU17=1,ID17,"")</f>
        <v>0</v>
      </c>
      <c r="JZ17" s="104">
        <f>IF(IU17=1,IH17,"")</f>
        <v>0</v>
      </c>
      <c r="KA17" s="104">
        <f>IF(IU17=1,IL17,"")</f>
        <v>0</v>
      </c>
      <c r="KB17" s="103">
        <f>IF(IU17=1,IP17,"")</f>
        <v>0</v>
      </c>
      <c r="KJ17" s="94">
        <f>+A17</f>
        <v>13</v>
      </c>
      <c r="KK17" s="92" t="str">
        <f>+B17</f>
        <v>24013</v>
      </c>
      <c r="KL17" s="92" t="str">
        <f>+C17</f>
        <v>1 / 1</v>
      </c>
      <c r="KM17" s="93" t="str">
        <f>+D17</f>
        <v>جنى سامح عبدالعال</v>
      </c>
      <c r="KN17" s="92" t="str">
        <f>+E17</f>
        <v>مسلم</v>
      </c>
      <c r="KO17" s="92" t="str">
        <f>+F17</f>
        <v>انثى</v>
      </c>
      <c r="KP17" s="91">
        <f>+HO17</f>
        <v>3.2333333333333329</v>
      </c>
      <c r="KQ17" s="91">
        <f>+HS17</f>
        <v>3.0666666666666664</v>
      </c>
      <c r="KR17" s="91">
        <f>+HW17</f>
        <v>3.1999999999999997</v>
      </c>
      <c r="KS17" s="91">
        <f>+IA17</f>
        <v>2.1999999999999997</v>
      </c>
      <c r="KT17" s="91">
        <f>+IE17</f>
        <v>7.333333333333333</v>
      </c>
      <c r="KU17" s="91">
        <f>+II17</f>
        <v>8.09375</v>
      </c>
      <c r="KV17" s="90">
        <f>+IM17</f>
        <v>1.2</v>
      </c>
      <c r="KW17" s="90">
        <f>+IN17</f>
        <v>3.46</v>
      </c>
      <c r="MH17" s="125" t="str">
        <f>IF(MI17="","",VLOOKUP(MI17,$B$5:$D$62,2,0))</f>
        <v>1 / 2</v>
      </c>
      <c r="MI17" s="110" t="s">
        <v>59</v>
      </c>
      <c r="MJ17" s="109" t="s">
        <v>58</v>
      </c>
      <c r="MK17" s="108">
        <v>8.6</v>
      </c>
      <c r="ML17" s="108">
        <v>9.1</v>
      </c>
      <c r="MM17" s="108">
        <v>4.5999999999999996</v>
      </c>
      <c r="MN17" s="108">
        <v>6.6</v>
      </c>
      <c r="MO17" s="108">
        <v>22</v>
      </c>
      <c r="MP17" s="108">
        <v>23.506666666666668</v>
      </c>
      <c r="MQ17" s="108">
        <v>3.4</v>
      </c>
      <c r="MR17" s="107">
        <v>3.2</v>
      </c>
      <c r="MY17" s="1">
        <f>4*0.65</f>
        <v>2.6</v>
      </c>
      <c r="NL17" s="1" t="s">
        <v>87</v>
      </c>
      <c r="NM17" s="1" t="s">
        <v>87</v>
      </c>
      <c r="NN17" s="1" t="s">
        <v>87</v>
      </c>
      <c r="NO17" s="1" t="s">
        <v>87</v>
      </c>
      <c r="NP17" s="1">
        <v>13</v>
      </c>
      <c r="NQ17" s="1" t="s">
        <v>87</v>
      </c>
      <c r="NR17" s="1" t="s">
        <v>87</v>
      </c>
      <c r="NS17" s="1" t="s">
        <v>87</v>
      </c>
      <c r="NT17" s="1" t="s">
        <v>87</v>
      </c>
      <c r="NU17" s="1" t="s">
        <v>87</v>
      </c>
      <c r="NV17" s="1" t="s">
        <v>87</v>
      </c>
      <c r="NY17" s="199" t="str">
        <f>IF(NZ17="","",VLOOKUP(NZ17,$B$5:$D$70,2,0))</f>
        <v/>
      </c>
      <c r="NZ17" s="86" t="s">
        <v>87</v>
      </c>
      <c r="OA17" s="85" t="s">
        <v>87</v>
      </c>
      <c r="OB17" s="84" t="s">
        <v>87</v>
      </c>
      <c r="OC17" s="84" t="s">
        <v>87</v>
      </c>
      <c r="OD17" s="84" t="s">
        <v>87</v>
      </c>
      <c r="OE17" s="84" t="s">
        <v>87</v>
      </c>
      <c r="OF17" s="84" t="s">
        <v>87</v>
      </c>
      <c r="OG17" s="84" t="s">
        <v>87</v>
      </c>
      <c r="OH17" s="84" t="s">
        <v>87</v>
      </c>
      <c r="OI17" s="83" t="s">
        <v>87</v>
      </c>
      <c r="OJ17" s="82" t="str">
        <f>IF(NZ17="","",SUM(OB17:OI17))</f>
        <v/>
      </c>
      <c r="OK17" s="81" t="str">
        <f>IFERROR(IF(OJ17&gt;1,OJ17/98,""),"")</f>
        <v/>
      </c>
      <c r="PO17" s="97" t="str">
        <f>IF(HD17="","",B17)</f>
        <v/>
      </c>
      <c r="PP17" s="96" t="str">
        <f>IF(HD17="","",D17)</f>
        <v/>
      </c>
      <c r="PQ17" s="96" t="str">
        <f>IF(PO17="","",HL17)</f>
        <v/>
      </c>
      <c r="PR17" s="96" t="str">
        <f>IF(PO17="","",HP17)</f>
        <v/>
      </c>
      <c r="PS17" s="96" t="str">
        <f>IF(PO17="","",HT17)</f>
        <v/>
      </c>
      <c r="PT17" s="96" t="str">
        <f>IF(PO17="","",HX17)</f>
        <v/>
      </c>
      <c r="PU17" s="96" t="str">
        <f>IF(PO17="","",IB17)</f>
        <v/>
      </c>
      <c r="PV17" s="96" t="str">
        <f>IF(PO17="","",IF17)</f>
        <v/>
      </c>
      <c r="PW17" s="96" t="str">
        <f>IF(PO17="","",IJ17)</f>
        <v/>
      </c>
      <c r="PX17" s="95" t="str">
        <f>IF(PO17="","",IN17)</f>
        <v/>
      </c>
      <c r="PZ17" s="97" t="str">
        <f>IF($HE$5="","",$B$5)</f>
        <v/>
      </c>
      <c r="QA17" s="96" t="str">
        <f>IF($HE$5="","",$D$5)</f>
        <v/>
      </c>
      <c r="QB17" s="96" t="str">
        <f>IF(PZ17="","",HM17)</f>
        <v/>
      </c>
      <c r="QC17" s="96" t="str">
        <f>IF(PZ17="","",HQ17)</f>
        <v/>
      </c>
      <c r="QD17" s="96" t="str">
        <f>IF(PZ17="","",HU17)</f>
        <v/>
      </c>
      <c r="QE17" s="96" t="str">
        <f>IF(PZ17="","",HY17)</f>
        <v/>
      </c>
      <c r="QF17" s="96" t="str">
        <f>IF(PZ17="","",IC17)</f>
        <v/>
      </c>
      <c r="QG17" s="96" t="str">
        <f>IF(PZ17="","",IG17)</f>
        <v/>
      </c>
      <c r="QH17" s="96" t="str">
        <f>IF(PZ17="","",IK17)</f>
        <v/>
      </c>
      <c r="QI17" s="95" t="str">
        <f>IF(PZ17="","",IO17)</f>
        <v/>
      </c>
      <c r="QK17" s="97" t="str">
        <f>IF(HF17="","",B17)</f>
        <v/>
      </c>
      <c r="QL17" s="96" t="str">
        <f>IF(HF17="","",D17)</f>
        <v/>
      </c>
      <c r="QM17" s="96" t="str">
        <f>IF(QK17="","",HN17)</f>
        <v/>
      </c>
      <c r="QN17" s="96" t="str">
        <f>IF(QK17="","",HR17)</f>
        <v/>
      </c>
      <c r="QO17" s="96" t="str">
        <f>IF(QK17="","",HV17)</f>
        <v/>
      </c>
      <c r="QP17" s="96" t="str">
        <f>IF(QK17="","",HZ17)</f>
        <v/>
      </c>
      <c r="QQ17" s="96" t="str">
        <f>IF(QK17="","",ID17)</f>
        <v/>
      </c>
      <c r="QR17" s="96" t="str">
        <f>IF(QK17="","",IH17)</f>
        <v/>
      </c>
      <c r="QS17" s="96" t="str">
        <f>IF(QK17="","",IL17)</f>
        <v/>
      </c>
      <c r="QT17" s="95" t="str">
        <f>IF(QK17="","",IP17)</f>
        <v/>
      </c>
    </row>
    <row r="18" spans="1:462" ht="18" customHeight="1" x14ac:dyDescent="0.25">
      <c r="A18" s="106">
        <f>IF('[1]بيانات الطلاب'!A17="","",'[1]بيانات الطلاب'!A17)</f>
        <v>14</v>
      </c>
      <c r="B18" s="104" t="str">
        <f>'[1]بيانات الطلاب'!B17</f>
        <v>24014</v>
      </c>
      <c r="C18" s="104" t="str">
        <f>IF('[1]بيانات الطلاب'!C17="","",'[1]بيانات الطلاب'!C17)</f>
        <v>1 / 1</v>
      </c>
      <c r="D18" s="105" t="str">
        <f>IF('[1]بيانات الطلاب'!D17="","",'[1]بيانات الطلاب'!D17)</f>
        <v>جنى صبرى محمود محمودعبد اللاه</v>
      </c>
      <c r="E18" s="104" t="str">
        <f>IF('[1]بيانات الطلاب'!E17="","",'[1]بيانات الطلاب'!E17)</f>
        <v>مسلم</v>
      </c>
      <c r="F18" s="103" t="str">
        <f>IF('[1]بيانات الطلاب'!F17="","",'[1]بيانات الطلاب'!F17)</f>
        <v>انثى</v>
      </c>
      <c r="G18" s="136">
        <v>1.5</v>
      </c>
      <c r="H18" s="102">
        <v>1.5</v>
      </c>
      <c r="I18" s="102"/>
      <c r="J18" s="102">
        <v>4.9000000000000004</v>
      </c>
      <c r="K18" s="82">
        <f>IF(J18="غ","غ",G18+H18+I18+J18)</f>
        <v>7.9</v>
      </c>
      <c r="L18" s="136">
        <v>2</v>
      </c>
      <c r="M18" s="136">
        <v>2</v>
      </c>
      <c r="N18" s="136"/>
      <c r="O18" s="136">
        <v>5.6</v>
      </c>
      <c r="P18" s="82">
        <f>IF(O18="غ","غ",L18+M18+N18+O18)</f>
        <v>9.6</v>
      </c>
      <c r="Q18" s="136">
        <v>1</v>
      </c>
      <c r="R18" s="102">
        <v>1</v>
      </c>
      <c r="S18" s="102"/>
      <c r="T18" s="102">
        <v>3.4</v>
      </c>
      <c r="U18" s="82">
        <f>IF(T18="غ","غ",Q18+R18+S18+T18)</f>
        <v>5.4</v>
      </c>
      <c r="V18" s="136">
        <v>1</v>
      </c>
      <c r="W18" s="102">
        <v>1</v>
      </c>
      <c r="X18" s="102">
        <v>1</v>
      </c>
      <c r="Y18" s="102">
        <v>3.6</v>
      </c>
      <c r="Z18" s="82">
        <f>IF(Y18="غ","غ",V18+W18+X18+Y18)</f>
        <v>6.6</v>
      </c>
      <c r="AA18" s="136">
        <v>6</v>
      </c>
      <c r="AB18" s="102">
        <v>2</v>
      </c>
      <c r="AC18" s="102">
        <v>2</v>
      </c>
      <c r="AD18" s="139">
        <v>13.5</v>
      </c>
      <c r="AE18" s="82">
        <f>IF(AD18="غ","غ",AA18+AB18+AC18+AD18)</f>
        <v>23.5</v>
      </c>
      <c r="AF18" s="143">
        <v>5.3999999999999995</v>
      </c>
      <c r="AG18" s="142">
        <v>2</v>
      </c>
      <c r="AH18" s="142">
        <v>2</v>
      </c>
      <c r="AI18" s="141">
        <v>14.4</v>
      </c>
      <c r="AJ18" s="82">
        <f>IF(AI18="غ","غ",AF18+AG18+AH18+AI18)</f>
        <v>23.799999999999997</v>
      </c>
      <c r="AK18" s="102">
        <v>1</v>
      </c>
      <c r="AL18" s="102">
        <v>1</v>
      </c>
      <c r="AM18" s="102">
        <v>1.8</v>
      </c>
      <c r="AN18" s="82">
        <f>IF(AM18="غ","غ",AK18+AL18+AM18)</f>
        <v>3.8</v>
      </c>
      <c r="AO18" s="102">
        <v>1</v>
      </c>
      <c r="AP18" s="102">
        <v>1</v>
      </c>
      <c r="AQ18" s="102">
        <v>1.6</v>
      </c>
      <c r="AR18" s="82">
        <f>IF(AQ18="غ","غ",AO18+AP18+AQ18)</f>
        <v>3.6</v>
      </c>
      <c r="AU18" s="102">
        <v>1</v>
      </c>
      <c r="AV18" s="102">
        <v>1</v>
      </c>
      <c r="AW18" s="102">
        <v>1.6</v>
      </c>
      <c r="AX18" s="82">
        <f>IF(AW18="غ","غ",AU18+AV18+AW18)</f>
        <v>3.6</v>
      </c>
      <c r="BN18" s="135"/>
      <c r="BO18" s="104"/>
      <c r="BP18" s="104"/>
      <c r="BQ18" s="140"/>
      <c r="BR18" s="98">
        <f>IF(BQ18="غ","غ",BN18+BO18+BP18+BQ18)</f>
        <v>0</v>
      </c>
      <c r="BS18" s="135"/>
      <c r="BT18" s="104"/>
      <c r="BU18" s="104"/>
      <c r="BV18" s="140"/>
      <c r="BW18" s="98">
        <f>IF(BV18="غ","غ",BS18+BT18+BU18+BV18)</f>
        <v>0</v>
      </c>
      <c r="BX18" s="135"/>
      <c r="BY18" s="104"/>
      <c r="BZ18" s="104"/>
      <c r="CA18" s="140"/>
      <c r="CB18" s="98">
        <f>IF(CA18="غ","غ",BX18+BY18+BZ18+CA18)</f>
        <v>0</v>
      </c>
      <c r="CC18" s="135"/>
      <c r="CD18" s="104"/>
      <c r="CE18" s="104"/>
      <c r="CF18" s="104"/>
      <c r="CG18" s="98">
        <f>IF(CF18="غ","غ",CC18+CD18+CE18+CF18)</f>
        <v>0</v>
      </c>
      <c r="CH18" s="135"/>
      <c r="CI18" s="104"/>
      <c r="CJ18" s="104"/>
      <c r="CK18" s="140"/>
      <c r="CL18" s="98">
        <f>IF(CK18="غ","غ",CH18+CI18+CJ18+CK18)</f>
        <v>0</v>
      </c>
      <c r="CM18" s="135"/>
      <c r="CN18" s="104"/>
      <c r="CO18" s="104"/>
      <c r="CP18" s="140"/>
      <c r="CQ18" s="98">
        <f>IF(CP18="غ","غ",CM18+CN18+CO18+CP18)</f>
        <v>0</v>
      </c>
      <c r="CR18" s="104"/>
      <c r="CS18" s="104"/>
      <c r="CT18" s="140"/>
      <c r="CU18" s="98">
        <f>IF(CT18="غ","غ",CR18+CS18+CT18)</f>
        <v>0</v>
      </c>
      <c r="CV18" s="104"/>
      <c r="CW18" s="104"/>
      <c r="CX18" s="140"/>
      <c r="CY18" s="98">
        <f>IF(CX18="غ","غ",CV18+CW18+CX18)</f>
        <v>0</v>
      </c>
      <c r="DT18" s="135"/>
      <c r="DU18" s="104"/>
      <c r="DV18" s="104"/>
      <c r="DW18" s="140"/>
      <c r="DX18" s="98">
        <f>IF(DW18="غ","غ",DT18+DU18+DV18+DW18)</f>
        <v>0</v>
      </c>
      <c r="DY18" s="135"/>
      <c r="DZ18" s="104"/>
      <c r="EA18" s="104"/>
      <c r="EB18" s="140"/>
      <c r="EC18" s="98">
        <f>IF(EB18="غ","غ",DY18+DZ18+EA18+EB18)</f>
        <v>0</v>
      </c>
      <c r="ED18" s="135"/>
      <c r="EE18" s="104"/>
      <c r="EF18" s="104"/>
      <c r="EG18" s="140"/>
      <c r="EH18" s="98">
        <f>IF(EG18="غ","غ",ED18+EE18+EF18+EG18)</f>
        <v>0</v>
      </c>
      <c r="EI18" s="135"/>
      <c r="EJ18" s="104"/>
      <c r="EK18" s="104"/>
      <c r="EL18" s="140"/>
      <c r="EM18" s="98">
        <f>IF(EL18="غ","غ",EI18+EJ18+EK18+EL18)</f>
        <v>0</v>
      </c>
      <c r="EN18" s="135"/>
      <c r="EO18" s="104"/>
      <c r="EP18" s="104"/>
      <c r="EQ18" s="140"/>
      <c r="ER18" s="98">
        <f>IF(EQ18="غ","غ",EN18+EO18+EP18+EQ18)</f>
        <v>0</v>
      </c>
      <c r="ES18" s="136"/>
      <c r="ET18" s="102"/>
      <c r="EU18" s="102"/>
      <c r="EV18" s="139"/>
      <c r="EW18" s="82">
        <f>IF(EV18="غ","غ",ES18+ET18+EU18+EV18)</f>
        <v>0</v>
      </c>
      <c r="EX18" s="135"/>
      <c r="EY18" s="104"/>
      <c r="EZ18" s="104"/>
      <c r="FA18" s="98">
        <f>IF(EZ18="غ","غ",EX18+EY18+EZ18)</f>
        <v>0</v>
      </c>
      <c r="FB18" s="135"/>
      <c r="FC18" s="104"/>
      <c r="FD18" s="104"/>
      <c r="FE18" s="98">
        <f>IF(FD18="غ","غ",FB18+FC18+FD18)</f>
        <v>0</v>
      </c>
      <c r="HD18" s="136" t="str">
        <f>IF(HH18&gt;=$HD$4,1,"")</f>
        <v/>
      </c>
      <c r="HE18" s="136" t="str">
        <f>IF(HI18&gt;=$HE$4,1,"")</f>
        <v/>
      </c>
      <c r="HF18" s="145" t="str">
        <f>IF(HJ18&gt;=$HF$4,1,"")</f>
        <v/>
      </c>
      <c r="HH18" s="136">
        <f>+HL18+HP18+HT18+HX18+IB18+IF18+IJ18+IN18</f>
        <v>84.199999999999989</v>
      </c>
      <c r="HI18" s="136">
        <f>+HM18+HQ18+HU18+HY18+IC18+IG18+IK18+IO18</f>
        <v>0</v>
      </c>
      <c r="HJ18" s="145">
        <f>+HN18+HR18+HV18+HZ18+ID18+IH18+IL18+IP18</f>
        <v>0</v>
      </c>
      <c r="HL18" s="161">
        <f>+K18</f>
        <v>7.9</v>
      </c>
      <c r="HM18" s="104">
        <f>+BR18</f>
        <v>0</v>
      </c>
      <c r="HN18" s="104">
        <f>+DX18</f>
        <v>0</v>
      </c>
      <c r="HO18" s="82">
        <f>IF(OR(HN18="غ",HM18="غ",HL18="غ"),"غ",(HN18+HM18+HL18)/3)</f>
        <v>2.6333333333333333</v>
      </c>
      <c r="HP18" s="161">
        <f>+P18</f>
        <v>9.6</v>
      </c>
      <c r="HQ18" s="104">
        <f>+BW18</f>
        <v>0</v>
      </c>
      <c r="HR18" s="104">
        <f>+EC18</f>
        <v>0</v>
      </c>
      <c r="HS18" s="82">
        <f>IF(OR(HR18="غ",HQ18="غ",HP18="غ"),"غ",(HR18+HQ18+HP18)/3)</f>
        <v>3.1999999999999997</v>
      </c>
      <c r="HT18" s="161">
        <f>+U18</f>
        <v>5.4</v>
      </c>
      <c r="HU18" s="104">
        <f>+CB18</f>
        <v>0</v>
      </c>
      <c r="HV18" s="104">
        <f>+EH18</f>
        <v>0</v>
      </c>
      <c r="HW18" s="82">
        <f>IF(OR(HV18="غ",HU18="غ",HT18="غ"),"غ",(HV18+HU18+HT18)/3)</f>
        <v>1.8</v>
      </c>
      <c r="HX18" s="166">
        <f>+Z18</f>
        <v>6.6</v>
      </c>
      <c r="HY18" s="104">
        <f>+CG18</f>
        <v>0</v>
      </c>
      <c r="HZ18" s="104">
        <f>+EM18</f>
        <v>0</v>
      </c>
      <c r="IA18" s="82">
        <f>IF(OR(HZ18="غ",HY18="غ",HX18="غ"),"غ",(HZ18+HY18+HX18)/3)</f>
        <v>2.1999999999999997</v>
      </c>
      <c r="IB18" s="166">
        <f>+AE18</f>
        <v>23.5</v>
      </c>
      <c r="IC18" s="104">
        <f>+CL18</f>
        <v>0</v>
      </c>
      <c r="ID18" s="104">
        <f>+ER18</f>
        <v>0</v>
      </c>
      <c r="IE18" s="82">
        <f>IF(OR(ID18="غ",IC18="غ",IB18="غ"),"غ",(ID18+IC18+IB18)/3)</f>
        <v>7.833333333333333</v>
      </c>
      <c r="IF18" s="166">
        <f>+AJ18</f>
        <v>23.799999999999997</v>
      </c>
      <c r="IG18" s="102">
        <f>+CQ18</f>
        <v>0</v>
      </c>
      <c r="IH18" s="102">
        <f>+EW18</f>
        <v>0</v>
      </c>
      <c r="II18" s="82">
        <f>IF(OR(IH18="غ",IG18="غ",IF18="غ"),"غ",(IH18+IG18+IF18)/3)</f>
        <v>7.9333333333333327</v>
      </c>
      <c r="IJ18" s="161">
        <f>+AN18</f>
        <v>3.8</v>
      </c>
      <c r="IK18" s="104">
        <f>+CU18</f>
        <v>0</v>
      </c>
      <c r="IL18" s="104">
        <f>+FA18</f>
        <v>0</v>
      </c>
      <c r="IM18" s="82">
        <f>IF(OR(IL18="غ",IK18="غ",IJ18="غ"),"غ",(IL18+IK18+IJ18)/3)</f>
        <v>1.2666666666666666</v>
      </c>
      <c r="IN18" s="161">
        <f>+AR18</f>
        <v>3.6</v>
      </c>
      <c r="IO18" s="104">
        <f>+CY18</f>
        <v>0</v>
      </c>
      <c r="IP18" s="104">
        <f>+FE18</f>
        <v>0</v>
      </c>
      <c r="IQ18" s="82">
        <f>IF(OR(IP18="غ",IO18="غ",IN18="غ"),"غ",(IP18+IO18+IN18)/3)</f>
        <v>1.2</v>
      </c>
      <c r="IS18" s="134">
        <f>IF(OR(HL18&lt;6.5,HP18&lt;6.5,HT18&lt;6.5,HX18&lt;5.2,IB18&lt;10.4,IF18&lt;10.4,IJ18&lt;2.6,IN18&lt;2.6),1,"")</f>
        <v>1</v>
      </c>
      <c r="IT18" s="135">
        <f>IF(OR(HM18&lt;6.5,HQ18&lt;6.5,HU18&lt;6.5,HY18&lt;5.2,IC18&lt;40,IG18&lt;40,IK18&lt;2.6,IO18&lt;2.6),1,"")</f>
        <v>1</v>
      </c>
      <c r="IU18" s="144">
        <f>IF(OR(HN18&lt;6.5,HR18&lt;6.5,HV18&lt;6.5,HZ18&lt;5.2,ID18&lt;40,IH18&lt;40,IL18&lt;2.6,IP18&lt;2.6),1,"")</f>
        <v>1</v>
      </c>
      <c r="IV18" s="36"/>
      <c r="IW18" s="95" t="s">
        <v>73</v>
      </c>
      <c r="IX18" s="134" t="str">
        <f>IF(IS18=1,D18,"")</f>
        <v>جنى صبرى محمود محمودعبد اللاه</v>
      </c>
      <c r="IY18" s="135">
        <f>IF(IS18=1,HL18,"")</f>
        <v>7.9</v>
      </c>
      <c r="IZ18" s="104">
        <f>IF(IS18=1,HP18,"")</f>
        <v>9.6</v>
      </c>
      <c r="JA18" s="104">
        <f>IF(IS18=1,HT18,"")</f>
        <v>5.4</v>
      </c>
      <c r="JB18" s="104">
        <f>IF(IS18=1,HX18,"")</f>
        <v>6.6</v>
      </c>
      <c r="JC18" s="104">
        <f>IF(IS18=1,IB18,"")</f>
        <v>23.5</v>
      </c>
      <c r="JD18" s="104">
        <f>IF(IS18=1,IF18,"")</f>
        <v>23.799999999999997</v>
      </c>
      <c r="JE18" s="104">
        <f>IF(IS18=1,IJ18,"")</f>
        <v>3.8</v>
      </c>
      <c r="JF18" s="103">
        <f>IF(IS18=1,IN18,"")</f>
        <v>3.6</v>
      </c>
      <c r="JH18" s="97" t="str">
        <f>B18</f>
        <v>24014</v>
      </c>
      <c r="JI18" s="103" t="str">
        <f>+D18</f>
        <v>جنى صبرى محمود محمودعبد اللاه</v>
      </c>
      <c r="JJ18" s="135">
        <f>IF(IT18=1,HM18,"")</f>
        <v>0</v>
      </c>
      <c r="JK18" s="104">
        <f>IF(IT18=1,HQ18,"")</f>
        <v>0</v>
      </c>
      <c r="JL18" s="104">
        <f>IF(IT18=1,HU18,"")</f>
        <v>0</v>
      </c>
      <c r="JM18" s="104">
        <f>IF(IT18=1,HY18,"")</f>
        <v>0</v>
      </c>
      <c r="JN18" s="104">
        <f>IF(IT18=1,IC18,"")</f>
        <v>0</v>
      </c>
      <c r="JO18" s="104">
        <f>IF(IT18=1,IG18,"")</f>
        <v>0</v>
      </c>
      <c r="JP18" s="104">
        <f>IF(IT18=1,IK18,"")</f>
        <v>0</v>
      </c>
      <c r="JQ18" s="103">
        <f>IF(IT18=1,IO18,"")</f>
        <v>0</v>
      </c>
      <c r="JS18" s="97" t="str">
        <f>B18</f>
        <v>24014</v>
      </c>
      <c r="JT18" s="95" t="str">
        <f>+D18</f>
        <v>جنى صبرى محمود محمودعبد اللاه</v>
      </c>
      <c r="JU18" s="135">
        <f>IF(IU18=1,HN18,"")</f>
        <v>0</v>
      </c>
      <c r="JV18" s="104">
        <f>IF(IU18=1,HR18,"")</f>
        <v>0</v>
      </c>
      <c r="JW18" s="104">
        <f>IF(IU18=1,HV18,"")</f>
        <v>0</v>
      </c>
      <c r="JX18" s="104">
        <f>IF(IU18=1,HZ18,"")</f>
        <v>0</v>
      </c>
      <c r="JY18" s="104">
        <f>IF(IU18=1,ID18,"")</f>
        <v>0</v>
      </c>
      <c r="JZ18" s="104">
        <f>IF(IU18=1,IH18,"")</f>
        <v>0</v>
      </c>
      <c r="KA18" s="104">
        <f>IF(IU18=1,IL18,"")</f>
        <v>0</v>
      </c>
      <c r="KB18" s="103">
        <f>IF(IU18=1,IP18,"")</f>
        <v>0</v>
      </c>
      <c r="KJ18" s="94">
        <f>+A18</f>
        <v>14</v>
      </c>
      <c r="KK18" s="92" t="str">
        <f>+B18</f>
        <v>24014</v>
      </c>
      <c r="KL18" s="92" t="str">
        <f>+C18</f>
        <v>1 / 1</v>
      </c>
      <c r="KM18" s="93" t="str">
        <f>+D18</f>
        <v>جنى صبرى محمود محمودعبد اللاه</v>
      </c>
      <c r="KN18" s="92" t="str">
        <f>+E18</f>
        <v>مسلم</v>
      </c>
      <c r="KO18" s="92" t="str">
        <f>+F18</f>
        <v>انثى</v>
      </c>
      <c r="KP18" s="91">
        <f>+HO18</f>
        <v>2.6333333333333333</v>
      </c>
      <c r="KQ18" s="91">
        <f>+HS18</f>
        <v>3.1999999999999997</v>
      </c>
      <c r="KR18" s="91">
        <f>+HW18</f>
        <v>1.8</v>
      </c>
      <c r="KS18" s="91">
        <f>+IA18</f>
        <v>2.1999999999999997</v>
      </c>
      <c r="KT18" s="91">
        <f>+IE18</f>
        <v>7.833333333333333</v>
      </c>
      <c r="KU18" s="91">
        <f>+II18</f>
        <v>7.9333333333333327</v>
      </c>
      <c r="KV18" s="90">
        <f>+IM18</f>
        <v>1.2666666666666666</v>
      </c>
      <c r="KW18" s="90">
        <f>+IN18</f>
        <v>3.6</v>
      </c>
      <c r="MH18" s="125" t="str">
        <f>IF(MI18="","",VLOOKUP(MI18,$B$5:$D$62,2,0))</f>
        <v>1 / 2</v>
      </c>
      <c r="MI18" s="110" t="s">
        <v>57</v>
      </c>
      <c r="MJ18" s="109" t="s">
        <v>56</v>
      </c>
      <c r="MK18" s="108">
        <v>8.8000000000000007</v>
      </c>
      <c r="ML18" s="108">
        <v>7</v>
      </c>
      <c r="MM18" s="108">
        <v>3.2</v>
      </c>
      <c r="MN18" s="108">
        <v>5.2</v>
      </c>
      <c r="MO18" s="108">
        <v>17</v>
      </c>
      <c r="MP18" s="108">
        <v>23.213333333333331</v>
      </c>
      <c r="MQ18" s="108">
        <v>3</v>
      </c>
      <c r="MR18" s="107">
        <v>3.33</v>
      </c>
      <c r="NL18" s="1" t="s">
        <v>87</v>
      </c>
      <c r="NM18" s="1" t="s">
        <v>87</v>
      </c>
      <c r="NN18" s="1" t="s">
        <v>87</v>
      </c>
      <c r="NO18" s="1" t="s">
        <v>87</v>
      </c>
      <c r="NP18" s="1">
        <v>14</v>
      </c>
      <c r="NQ18" s="1" t="s">
        <v>87</v>
      </c>
      <c r="NR18" s="1" t="s">
        <v>87</v>
      </c>
      <c r="NS18" s="1" t="s">
        <v>87</v>
      </c>
      <c r="NT18" s="1" t="s">
        <v>87</v>
      </c>
      <c r="NU18" s="1" t="s">
        <v>87</v>
      </c>
      <c r="NV18" s="1" t="s">
        <v>87</v>
      </c>
      <c r="NY18" s="199" t="str">
        <f>IF(NZ18="","",VLOOKUP(NZ18,$B$5:$D$70,2,0))</f>
        <v/>
      </c>
      <c r="NZ18" s="86" t="s">
        <v>87</v>
      </c>
      <c r="OA18" s="85" t="s">
        <v>87</v>
      </c>
      <c r="OB18" s="84" t="s">
        <v>87</v>
      </c>
      <c r="OC18" s="84" t="s">
        <v>87</v>
      </c>
      <c r="OD18" s="84" t="s">
        <v>87</v>
      </c>
      <c r="OE18" s="84" t="s">
        <v>87</v>
      </c>
      <c r="OF18" s="84" t="s">
        <v>87</v>
      </c>
      <c r="OG18" s="84" t="s">
        <v>87</v>
      </c>
      <c r="OH18" s="84" t="s">
        <v>87</v>
      </c>
      <c r="OI18" s="83" t="s">
        <v>87</v>
      </c>
      <c r="OJ18" s="82" t="str">
        <f>IF(NZ18="","",SUM(OB18:OI18))</f>
        <v/>
      </c>
      <c r="OK18" s="81" t="str">
        <f>IFERROR(IF(OJ18&gt;1,OJ18/98,""),"")</f>
        <v/>
      </c>
      <c r="PO18" s="97" t="str">
        <f>IF(HD18="","",B18)</f>
        <v/>
      </c>
      <c r="PP18" s="96" t="str">
        <f>IF(HD18="","",D18)</f>
        <v/>
      </c>
      <c r="PQ18" s="96" t="str">
        <f>IF(PO18="","",HL18)</f>
        <v/>
      </c>
      <c r="PR18" s="96" t="str">
        <f>IF(PO18="","",HP18)</f>
        <v/>
      </c>
      <c r="PS18" s="96" t="str">
        <f>IF(PO18="","",HT18)</f>
        <v/>
      </c>
      <c r="PT18" s="96" t="str">
        <f>IF(PO18="","",HX18)</f>
        <v/>
      </c>
      <c r="PU18" s="96" t="str">
        <f>IF(PO18="","",IB18)</f>
        <v/>
      </c>
      <c r="PV18" s="96" t="str">
        <f>IF(PO18="","",IF18)</f>
        <v/>
      </c>
      <c r="PW18" s="96" t="str">
        <f>IF(PO18="","",IJ18)</f>
        <v/>
      </c>
      <c r="PX18" s="95" t="str">
        <f>IF(PO18="","",IN18)</f>
        <v/>
      </c>
      <c r="PZ18" s="97" t="str">
        <f>IF($HE$5="","",$B$5)</f>
        <v/>
      </c>
      <c r="QA18" s="96" t="str">
        <f>IF($HE$5="","",$D$5)</f>
        <v/>
      </c>
      <c r="QB18" s="96" t="str">
        <f>IF(PZ18="","",HM18)</f>
        <v/>
      </c>
      <c r="QC18" s="96" t="str">
        <f>IF(PZ18="","",HQ18)</f>
        <v/>
      </c>
      <c r="QD18" s="96" t="str">
        <f>IF(PZ18="","",HU18)</f>
        <v/>
      </c>
      <c r="QE18" s="96" t="str">
        <f>IF(PZ18="","",HY18)</f>
        <v/>
      </c>
      <c r="QF18" s="96" t="str">
        <f>IF(PZ18="","",IC18)</f>
        <v/>
      </c>
      <c r="QG18" s="96" t="str">
        <f>IF(PZ18="","",IG18)</f>
        <v/>
      </c>
      <c r="QH18" s="96" t="str">
        <f>IF(PZ18="","",IK18)</f>
        <v/>
      </c>
      <c r="QI18" s="95" t="str">
        <f>IF(PZ18="","",IO18)</f>
        <v/>
      </c>
      <c r="QK18" s="97" t="str">
        <f>IF(HF18="","",B18)</f>
        <v/>
      </c>
      <c r="QL18" s="96" t="str">
        <f>IF(HF18="","",D18)</f>
        <v/>
      </c>
      <c r="QM18" s="96" t="str">
        <f>IF(QK18="","",HN18)</f>
        <v/>
      </c>
      <c r="QN18" s="96" t="str">
        <f>IF(QK18="","",HR18)</f>
        <v/>
      </c>
      <c r="QO18" s="96" t="str">
        <f>IF(QK18="","",HV18)</f>
        <v/>
      </c>
      <c r="QP18" s="96" t="str">
        <f>IF(QK18="","",HZ18)</f>
        <v/>
      </c>
      <c r="QQ18" s="96" t="str">
        <f>IF(QK18="","",ID18)</f>
        <v/>
      </c>
      <c r="QR18" s="96" t="str">
        <f>IF(QK18="","",IH18)</f>
        <v/>
      </c>
      <c r="QS18" s="96" t="str">
        <f>IF(QK18="","",IL18)</f>
        <v/>
      </c>
      <c r="QT18" s="95" t="str">
        <f>IF(QK18="","",IP18)</f>
        <v/>
      </c>
    </row>
    <row r="19" spans="1:462" ht="18" customHeight="1" x14ac:dyDescent="0.25">
      <c r="A19" s="106">
        <f>IF('[1]بيانات الطلاب'!A18="","",'[1]بيانات الطلاب'!A18)</f>
        <v>15</v>
      </c>
      <c r="B19" s="104" t="str">
        <f>'[1]بيانات الطلاب'!B18</f>
        <v>24015</v>
      </c>
      <c r="C19" s="104" t="str">
        <f>IF('[1]بيانات الطلاب'!C18="","",'[1]بيانات الطلاب'!C18)</f>
        <v>1 / 1</v>
      </c>
      <c r="D19" s="105" t="str">
        <f>IF('[1]بيانات الطلاب'!D18="","",'[1]بيانات الطلاب'!D18)</f>
        <v>جنى وحيد سيف درويش</v>
      </c>
      <c r="E19" s="104" t="str">
        <f>IF('[1]بيانات الطلاب'!E18="","",'[1]بيانات الطلاب'!E18)</f>
        <v>مسلم</v>
      </c>
      <c r="F19" s="103" t="str">
        <f>IF('[1]بيانات الطلاب'!F18="","",'[1]بيانات الطلاب'!F18)</f>
        <v>انثى</v>
      </c>
      <c r="G19" s="136">
        <v>1.5</v>
      </c>
      <c r="H19" s="102">
        <v>1.5</v>
      </c>
      <c r="I19" s="102"/>
      <c r="J19" s="102">
        <v>4.9000000000000004</v>
      </c>
      <c r="K19" s="82">
        <f>IF(J19="غ","غ",G19+H19+I19+J19)</f>
        <v>7.9</v>
      </c>
      <c r="L19" s="136">
        <v>2</v>
      </c>
      <c r="M19" s="136">
        <v>2</v>
      </c>
      <c r="N19" s="136"/>
      <c r="O19" s="136">
        <v>4</v>
      </c>
      <c r="P19" s="82">
        <f>IF(O19="غ","غ",L19+M19+N19+O19)</f>
        <v>8</v>
      </c>
      <c r="Q19" s="136">
        <v>1.5</v>
      </c>
      <c r="R19" s="102">
        <v>1.5</v>
      </c>
      <c r="S19" s="102"/>
      <c r="T19" s="102">
        <v>4.4000000000000004</v>
      </c>
      <c r="U19" s="82">
        <f>IF(T19="غ","غ",Q19+R19+S19+T19)</f>
        <v>7.4</v>
      </c>
      <c r="V19" s="136">
        <v>1</v>
      </c>
      <c r="W19" s="102">
        <v>1</v>
      </c>
      <c r="X19" s="102">
        <v>1</v>
      </c>
      <c r="Y19" s="102">
        <v>2</v>
      </c>
      <c r="Z19" s="82">
        <f>IF(Y19="غ","غ",V19+W19+X19+Y19)</f>
        <v>5</v>
      </c>
      <c r="AA19" s="136">
        <v>6</v>
      </c>
      <c r="AB19" s="102">
        <v>2</v>
      </c>
      <c r="AC19" s="102">
        <v>2</v>
      </c>
      <c r="AD19" s="139">
        <v>8.5</v>
      </c>
      <c r="AE19" s="82">
        <f>IF(AD19="غ","غ",AA19+AB19+AC19+AD19)</f>
        <v>18.5</v>
      </c>
      <c r="AF19" s="143">
        <v>5.53125</v>
      </c>
      <c r="AG19" s="142">
        <v>2</v>
      </c>
      <c r="AH19" s="142">
        <v>2</v>
      </c>
      <c r="AI19" s="141">
        <v>14.75</v>
      </c>
      <c r="AJ19" s="82">
        <f>IF(AI19="غ","غ",AF19+AG19+AH19+AI19)</f>
        <v>24.28125</v>
      </c>
      <c r="AK19" s="102">
        <v>1</v>
      </c>
      <c r="AL19" s="102">
        <v>1</v>
      </c>
      <c r="AM19" s="102">
        <v>1.4</v>
      </c>
      <c r="AN19" s="82">
        <f>IF(AM19="غ","غ",AK19+AL19+AM19)</f>
        <v>3.4</v>
      </c>
      <c r="AO19" s="102">
        <v>1</v>
      </c>
      <c r="AP19" s="102">
        <v>1</v>
      </c>
      <c r="AQ19" s="102">
        <v>1.4</v>
      </c>
      <c r="AR19" s="82">
        <f>IF(AQ19="غ","غ",AO19+AP19+AQ19)</f>
        <v>3.4</v>
      </c>
      <c r="AU19" s="102">
        <v>1</v>
      </c>
      <c r="AV19" s="102">
        <v>1</v>
      </c>
      <c r="AW19" s="102">
        <v>1.5</v>
      </c>
      <c r="AX19" s="82">
        <f>IF(AW19="غ","غ",AU19+AV19+AW19)</f>
        <v>3.5</v>
      </c>
      <c r="BN19" s="135"/>
      <c r="BO19" s="104"/>
      <c r="BP19" s="104"/>
      <c r="BQ19" s="140"/>
      <c r="BR19" s="98">
        <f>IF(BQ19="غ","غ",BN19+BO19+BP19+BQ19)</f>
        <v>0</v>
      </c>
      <c r="BS19" s="135"/>
      <c r="BT19" s="104"/>
      <c r="BU19" s="104"/>
      <c r="BV19" s="140"/>
      <c r="BW19" s="98">
        <f>IF(BV19="غ","غ",BS19+BT19+BU19+BV19)</f>
        <v>0</v>
      </c>
      <c r="BX19" s="135"/>
      <c r="BY19" s="104"/>
      <c r="BZ19" s="104"/>
      <c r="CA19" s="140"/>
      <c r="CB19" s="98">
        <f>IF(CA19="غ","غ",BX19+BY19+BZ19+CA19)</f>
        <v>0</v>
      </c>
      <c r="CC19" s="135"/>
      <c r="CD19" s="104"/>
      <c r="CE19" s="104"/>
      <c r="CF19" s="104"/>
      <c r="CG19" s="98">
        <f>IF(CF19="غ","غ",CC19+CD19+CE19+CF19)</f>
        <v>0</v>
      </c>
      <c r="CH19" s="135"/>
      <c r="CI19" s="104"/>
      <c r="CJ19" s="104"/>
      <c r="CK19" s="140"/>
      <c r="CL19" s="98">
        <f>IF(CK19="غ","غ",CH19+CI19+CJ19+CK19)</f>
        <v>0</v>
      </c>
      <c r="CM19" s="135"/>
      <c r="CN19" s="104"/>
      <c r="CO19" s="104"/>
      <c r="CP19" s="140"/>
      <c r="CQ19" s="98">
        <f>IF(CP19="غ","غ",CM19+CN19+CO19+CP19)</f>
        <v>0</v>
      </c>
      <c r="CR19" s="104"/>
      <c r="CS19" s="104"/>
      <c r="CT19" s="140"/>
      <c r="CU19" s="98">
        <f>IF(CT19="غ","غ",CR19+CS19+CT19)</f>
        <v>0</v>
      </c>
      <c r="CV19" s="104"/>
      <c r="CW19" s="104"/>
      <c r="CX19" s="140"/>
      <c r="CY19" s="98">
        <f>IF(CX19="غ","غ",CV19+CW19+CX19)</f>
        <v>0</v>
      </c>
      <c r="DT19" s="135"/>
      <c r="DU19" s="104"/>
      <c r="DV19" s="104"/>
      <c r="DW19" s="140"/>
      <c r="DX19" s="98">
        <f>IF(DW19="غ","غ",DT19+DU19+DV19+DW19)</f>
        <v>0</v>
      </c>
      <c r="DY19" s="135"/>
      <c r="DZ19" s="104"/>
      <c r="EA19" s="104"/>
      <c r="EB19" s="140"/>
      <c r="EC19" s="98">
        <f>IF(EB19="غ","غ",DY19+DZ19+EA19+EB19)</f>
        <v>0</v>
      </c>
      <c r="ED19" s="135"/>
      <c r="EE19" s="104"/>
      <c r="EF19" s="104"/>
      <c r="EG19" s="140"/>
      <c r="EH19" s="98">
        <f>IF(EG19="غ","غ",ED19+EE19+EF19+EG19)</f>
        <v>0</v>
      </c>
      <c r="EI19" s="135"/>
      <c r="EJ19" s="104"/>
      <c r="EK19" s="104"/>
      <c r="EL19" s="140"/>
      <c r="EM19" s="98">
        <f>IF(EL19="غ","غ",EI19+EJ19+EK19+EL19)</f>
        <v>0</v>
      </c>
      <c r="EN19" s="135"/>
      <c r="EO19" s="104"/>
      <c r="EP19" s="104"/>
      <c r="EQ19" s="140"/>
      <c r="ER19" s="98">
        <f>IF(EQ19="غ","غ",EN19+EO19+EP19+EQ19)</f>
        <v>0</v>
      </c>
      <c r="ES19" s="136"/>
      <c r="ET19" s="102"/>
      <c r="EU19" s="102"/>
      <c r="EV19" s="139"/>
      <c r="EW19" s="82">
        <f>IF(EV19="غ","غ",ES19+ET19+EU19+EV19)</f>
        <v>0</v>
      </c>
      <c r="EX19" s="135"/>
      <c r="EY19" s="104"/>
      <c r="EZ19" s="104"/>
      <c r="FA19" s="98">
        <f>IF(EZ19="غ","غ",EX19+EY19+EZ19)</f>
        <v>0</v>
      </c>
      <c r="FB19" s="135"/>
      <c r="FC19" s="104"/>
      <c r="FD19" s="104"/>
      <c r="FE19" s="98">
        <f>IF(FD19="غ","غ",FB19+FC19+FD19)</f>
        <v>0</v>
      </c>
      <c r="HD19" s="136" t="str">
        <f>IF(HH19&gt;=$HD$4,1,"")</f>
        <v/>
      </c>
      <c r="HE19" s="136" t="str">
        <f>IF(HI19&gt;=$HE$4,1,"")</f>
        <v/>
      </c>
      <c r="HF19" s="145" t="str">
        <f>IF(HJ19&gt;=$HF$4,1,"")</f>
        <v/>
      </c>
      <c r="HH19" s="136">
        <f>+HL19+HP19+HT19+HX19+IB19+IF19+IJ19+IN19</f>
        <v>77.881250000000009</v>
      </c>
      <c r="HI19" s="136">
        <f>+HM19+HQ19+HU19+HY19+IC19+IG19+IK19+IO19</f>
        <v>0</v>
      </c>
      <c r="HJ19" s="145">
        <f>+HN19+HR19+HV19+HZ19+ID19+IH19+IL19+IP19</f>
        <v>0</v>
      </c>
      <c r="HL19" s="161">
        <f>+K19</f>
        <v>7.9</v>
      </c>
      <c r="HM19" s="104">
        <f>+BR19</f>
        <v>0</v>
      </c>
      <c r="HN19" s="104">
        <f>+DX19</f>
        <v>0</v>
      </c>
      <c r="HO19" s="82">
        <f>IF(OR(HN19="غ",HM19="غ",HL19="غ"),"غ",(HN19+HM19+HL19)/3)</f>
        <v>2.6333333333333333</v>
      </c>
      <c r="HP19" s="161">
        <f>+P19</f>
        <v>8</v>
      </c>
      <c r="HQ19" s="104">
        <f>+BW19</f>
        <v>0</v>
      </c>
      <c r="HR19" s="104">
        <f>+EC19</f>
        <v>0</v>
      </c>
      <c r="HS19" s="82">
        <f>IF(OR(HR19="غ",HQ19="غ",HP19="غ"),"غ",(HR19+HQ19+HP19)/3)</f>
        <v>2.6666666666666665</v>
      </c>
      <c r="HT19" s="161">
        <f>+U19</f>
        <v>7.4</v>
      </c>
      <c r="HU19" s="104">
        <f>+CB19</f>
        <v>0</v>
      </c>
      <c r="HV19" s="104">
        <f>+EH19</f>
        <v>0</v>
      </c>
      <c r="HW19" s="82">
        <f>IF(OR(HV19="غ",HU19="غ",HT19="غ"),"غ",(HV19+HU19+HT19)/3)</f>
        <v>2.4666666666666668</v>
      </c>
      <c r="HX19" s="166">
        <f>+Z19</f>
        <v>5</v>
      </c>
      <c r="HY19" s="104">
        <f>+CG19</f>
        <v>0</v>
      </c>
      <c r="HZ19" s="104">
        <f>+EM19</f>
        <v>0</v>
      </c>
      <c r="IA19" s="82">
        <f>IF(OR(HZ19="غ",HY19="غ",HX19="غ"),"غ",(HZ19+HY19+HX19)/3)</f>
        <v>1.6666666666666667</v>
      </c>
      <c r="IB19" s="166">
        <f>+AE19</f>
        <v>18.5</v>
      </c>
      <c r="IC19" s="104">
        <f>+CL19</f>
        <v>0</v>
      </c>
      <c r="ID19" s="104">
        <f>+ER19</f>
        <v>0</v>
      </c>
      <c r="IE19" s="82">
        <f>IF(OR(ID19="غ",IC19="غ",IB19="غ"),"غ",(ID19+IC19+IB19)/3)</f>
        <v>6.166666666666667</v>
      </c>
      <c r="IF19" s="166">
        <f>+AJ19</f>
        <v>24.28125</v>
      </c>
      <c r="IG19" s="102">
        <f>+CQ19</f>
        <v>0</v>
      </c>
      <c r="IH19" s="102">
        <f>+EW19</f>
        <v>0</v>
      </c>
      <c r="II19" s="82">
        <f>IF(OR(IH19="غ",IG19="غ",IF19="غ"),"غ",(IH19+IG19+IF19)/3)</f>
        <v>8.09375</v>
      </c>
      <c r="IJ19" s="161">
        <f>+AN19</f>
        <v>3.4</v>
      </c>
      <c r="IK19" s="104">
        <f>+CU19</f>
        <v>0</v>
      </c>
      <c r="IL19" s="104">
        <f>+FA19</f>
        <v>0</v>
      </c>
      <c r="IM19" s="82">
        <f>IF(OR(IL19="غ",IK19="غ",IJ19="غ"),"غ",(IL19+IK19+IJ19)/3)</f>
        <v>1.1333333333333333</v>
      </c>
      <c r="IN19" s="161">
        <f>+AR19</f>
        <v>3.4</v>
      </c>
      <c r="IO19" s="104">
        <f>+CY19</f>
        <v>0</v>
      </c>
      <c r="IP19" s="104">
        <f>+FE19</f>
        <v>0</v>
      </c>
      <c r="IQ19" s="82">
        <f>IF(OR(IP19="غ",IO19="غ",IN19="غ"),"غ",(IP19+IO19+IN19)/3)</f>
        <v>1.1333333333333333</v>
      </c>
      <c r="IS19" s="134">
        <f>IF(OR(HL19&lt;6.5,HP19&lt;6.5,HT19&lt;6.5,HX19&lt;5.2,IB19&lt;10.4,IF19&lt;10.4,IJ19&lt;2.6,IN19&lt;2.6),1,"")</f>
        <v>1</v>
      </c>
      <c r="IT19" s="135">
        <f>IF(OR(HM19&lt;6.5,HQ19&lt;6.5,HU19&lt;6.5,HY19&lt;5.2,IC19&lt;40,IG19&lt;40,IK19&lt;2.6,IO19&lt;2.6),1,"")</f>
        <v>1</v>
      </c>
      <c r="IU19" s="144">
        <f>IF(OR(HN19&lt;6.5,HR19&lt;6.5,HV19&lt;6.5,HZ19&lt;5.2,ID19&lt;40,IH19&lt;40,IL19&lt;2.6,IP19&lt;2.6),1,"")</f>
        <v>1</v>
      </c>
      <c r="IV19" s="36"/>
      <c r="IW19" s="95" t="s">
        <v>71</v>
      </c>
      <c r="IX19" s="134" t="str">
        <f>IF(IS19=1,D19,"")</f>
        <v>جنى وحيد سيف درويش</v>
      </c>
      <c r="IY19" s="135">
        <f>IF(IS19=1,HL19,"")</f>
        <v>7.9</v>
      </c>
      <c r="IZ19" s="104">
        <f>IF(IS19=1,HP19,"")</f>
        <v>8</v>
      </c>
      <c r="JA19" s="104">
        <f>IF(IS19=1,HT19,"")</f>
        <v>7.4</v>
      </c>
      <c r="JB19" s="104">
        <f>IF(IS19=1,HX19,"")</f>
        <v>5</v>
      </c>
      <c r="JC19" s="104">
        <f>IF(IS19=1,IB19,"")</f>
        <v>18.5</v>
      </c>
      <c r="JD19" s="104">
        <f>IF(IS19=1,IF19,"")</f>
        <v>24.28125</v>
      </c>
      <c r="JE19" s="104">
        <f>IF(IS19=1,IJ19,"")</f>
        <v>3.4</v>
      </c>
      <c r="JF19" s="103">
        <f>IF(IS19=1,IN19,"")</f>
        <v>3.4</v>
      </c>
      <c r="JH19" s="97" t="str">
        <f>B19</f>
        <v>24015</v>
      </c>
      <c r="JI19" s="103" t="str">
        <f>+D19</f>
        <v>جنى وحيد سيف درويش</v>
      </c>
      <c r="JJ19" s="135">
        <f>IF(IT19=1,HM19,"")</f>
        <v>0</v>
      </c>
      <c r="JK19" s="104">
        <f>IF(IT19=1,HQ19,"")</f>
        <v>0</v>
      </c>
      <c r="JL19" s="104">
        <f>IF(IT19=1,HU19,"")</f>
        <v>0</v>
      </c>
      <c r="JM19" s="104">
        <f>IF(IT19=1,HY19,"")</f>
        <v>0</v>
      </c>
      <c r="JN19" s="104">
        <f>IF(IT19=1,IC19,"")</f>
        <v>0</v>
      </c>
      <c r="JO19" s="104">
        <f>IF(IT19=1,IG19,"")</f>
        <v>0</v>
      </c>
      <c r="JP19" s="104">
        <f>IF(IT19=1,IK19,"")</f>
        <v>0</v>
      </c>
      <c r="JQ19" s="103">
        <f>IF(IT19=1,IO19,"")</f>
        <v>0</v>
      </c>
      <c r="JS19" s="97" t="str">
        <f>B19</f>
        <v>24015</v>
      </c>
      <c r="JT19" s="95" t="str">
        <f>+D19</f>
        <v>جنى وحيد سيف درويش</v>
      </c>
      <c r="JU19" s="135">
        <f>IF(IU19=1,HN19,"")</f>
        <v>0</v>
      </c>
      <c r="JV19" s="104">
        <f>IF(IU19=1,HR19,"")</f>
        <v>0</v>
      </c>
      <c r="JW19" s="104">
        <f>IF(IU19=1,HV19,"")</f>
        <v>0</v>
      </c>
      <c r="JX19" s="104">
        <f>IF(IU19=1,HZ19,"")</f>
        <v>0</v>
      </c>
      <c r="JY19" s="104">
        <f>IF(IU19=1,ID19,"")</f>
        <v>0</v>
      </c>
      <c r="JZ19" s="104">
        <f>IF(IU19=1,IH19,"")</f>
        <v>0</v>
      </c>
      <c r="KA19" s="104">
        <f>IF(IU19=1,IL19,"")</f>
        <v>0</v>
      </c>
      <c r="KB19" s="103">
        <f>IF(IU19=1,IP19,"")</f>
        <v>0</v>
      </c>
      <c r="KJ19" s="94">
        <f>+A19</f>
        <v>15</v>
      </c>
      <c r="KK19" s="92" t="str">
        <f>+B19</f>
        <v>24015</v>
      </c>
      <c r="KL19" s="92" t="str">
        <f>+C19</f>
        <v>1 / 1</v>
      </c>
      <c r="KM19" s="93" t="str">
        <f>+D19</f>
        <v>جنى وحيد سيف درويش</v>
      </c>
      <c r="KN19" s="92" t="str">
        <f>+E19</f>
        <v>مسلم</v>
      </c>
      <c r="KO19" s="92" t="str">
        <f>+F19</f>
        <v>انثى</v>
      </c>
      <c r="KP19" s="91">
        <f>+HO19</f>
        <v>2.6333333333333333</v>
      </c>
      <c r="KQ19" s="91">
        <f>+HS19</f>
        <v>2.6666666666666665</v>
      </c>
      <c r="KR19" s="91">
        <f>+HW19</f>
        <v>2.4666666666666668</v>
      </c>
      <c r="KS19" s="91">
        <f>+IA19</f>
        <v>1.6666666666666667</v>
      </c>
      <c r="KT19" s="91">
        <f>+IE19</f>
        <v>6.166666666666667</v>
      </c>
      <c r="KU19" s="91">
        <f>+II19</f>
        <v>8.09375</v>
      </c>
      <c r="KV19" s="90">
        <f>+IM19</f>
        <v>1.1333333333333333</v>
      </c>
      <c r="KW19" s="90">
        <f>+IN19</f>
        <v>3.4</v>
      </c>
      <c r="MH19" s="125" t="str">
        <f>IF(MI19="","",VLOOKUP(MI19,$B$5:$D$62,2,0))</f>
        <v>1 / 2</v>
      </c>
      <c r="MI19" s="110" t="s">
        <v>54</v>
      </c>
      <c r="MJ19" s="109" t="s">
        <v>53</v>
      </c>
      <c r="MK19" s="108">
        <v>6.3</v>
      </c>
      <c r="ML19" s="108">
        <v>8.1</v>
      </c>
      <c r="MM19" s="108">
        <v>6.2</v>
      </c>
      <c r="MN19" s="108">
        <v>6.4</v>
      </c>
      <c r="MO19" s="108">
        <v>19.5</v>
      </c>
      <c r="MP19" s="108">
        <v>23.726666666666667</v>
      </c>
      <c r="MQ19" s="108">
        <v>2.4000000000000004</v>
      </c>
      <c r="MR19" s="107">
        <v>3.13</v>
      </c>
      <c r="NL19" s="1" t="s">
        <v>87</v>
      </c>
      <c r="NM19" s="1" t="s">
        <v>87</v>
      </c>
      <c r="NN19" s="1" t="s">
        <v>87</v>
      </c>
      <c r="NO19" s="1" t="s">
        <v>87</v>
      </c>
      <c r="NP19" s="1">
        <v>15</v>
      </c>
      <c r="NQ19" s="1" t="s">
        <v>87</v>
      </c>
      <c r="NR19" s="1" t="s">
        <v>87</v>
      </c>
      <c r="NS19" s="1" t="s">
        <v>87</v>
      </c>
      <c r="NT19" s="1" t="s">
        <v>87</v>
      </c>
      <c r="NU19" s="1" t="s">
        <v>87</v>
      </c>
      <c r="NV19" s="1" t="s">
        <v>87</v>
      </c>
      <c r="NY19" s="199" t="str">
        <f>IF(NZ19="","",VLOOKUP(NZ19,$B$5:$D$70,2,0))</f>
        <v/>
      </c>
      <c r="NZ19" s="86" t="s">
        <v>87</v>
      </c>
      <c r="OA19" s="85" t="s">
        <v>87</v>
      </c>
      <c r="OB19" s="84" t="s">
        <v>87</v>
      </c>
      <c r="OC19" s="84" t="s">
        <v>87</v>
      </c>
      <c r="OD19" s="84" t="s">
        <v>87</v>
      </c>
      <c r="OE19" s="84" t="s">
        <v>87</v>
      </c>
      <c r="OF19" s="84" t="s">
        <v>87</v>
      </c>
      <c r="OG19" s="84" t="s">
        <v>87</v>
      </c>
      <c r="OH19" s="84" t="s">
        <v>87</v>
      </c>
      <c r="OI19" s="83" t="s">
        <v>87</v>
      </c>
      <c r="OJ19" s="82" t="str">
        <f>IF(NZ19="","",SUM(OB19:OI19))</f>
        <v/>
      </c>
      <c r="OK19" s="81" t="str">
        <f>IFERROR(IF(OJ19&gt;1,OJ19/98,""),"")</f>
        <v/>
      </c>
      <c r="PO19" s="97" t="str">
        <f>IF(HD19="","",B19)</f>
        <v/>
      </c>
      <c r="PP19" s="96" t="str">
        <f>IF(HD19="","",D19)</f>
        <v/>
      </c>
      <c r="PQ19" s="96" t="str">
        <f>IF(PO19="","",HL19)</f>
        <v/>
      </c>
      <c r="PR19" s="96" t="str">
        <f>IF(PO19="","",HP19)</f>
        <v/>
      </c>
      <c r="PS19" s="96" t="str">
        <f>IF(PO19="","",HT19)</f>
        <v/>
      </c>
      <c r="PT19" s="96" t="str">
        <f>IF(PO19="","",HX19)</f>
        <v/>
      </c>
      <c r="PU19" s="96" t="str">
        <f>IF(PO19="","",IB19)</f>
        <v/>
      </c>
      <c r="PV19" s="96" t="str">
        <f>IF(PO19="","",IF19)</f>
        <v/>
      </c>
      <c r="PW19" s="96" t="str">
        <f>IF(PO19="","",IJ19)</f>
        <v/>
      </c>
      <c r="PX19" s="95" t="str">
        <f>IF(PO19="","",IN19)</f>
        <v/>
      </c>
      <c r="PZ19" s="97" t="str">
        <f>IF($HE$5="","",$B$5)</f>
        <v/>
      </c>
      <c r="QA19" s="96" t="str">
        <f>IF($HE$5="","",$D$5)</f>
        <v/>
      </c>
      <c r="QB19" s="96" t="str">
        <f>IF(PZ19="","",HM19)</f>
        <v/>
      </c>
      <c r="QC19" s="96" t="str">
        <f>IF(PZ19="","",HQ19)</f>
        <v/>
      </c>
      <c r="QD19" s="96" t="str">
        <f>IF(PZ19="","",HU19)</f>
        <v/>
      </c>
      <c r="QE19" s="96" t="str">
        <f>IF(PZ19="","",HY19)</f>
        <v/>
      </c>
      <c r="QF19" s="96" t="str">
        <f>IF(PZ19="","",IC19)</f>
        <v/>
      </c>
      <c r="QG19" s="96" t="str">
        <f>IF(PZ19="","",IG19)</f>
        <v/>
      </c>
      <c r="QH19" s="96" t="str">
        <f>IF(PZ19="","",IK19)</f>
        <v/>
      </c>
      <c r="QI19" s="95" t="str">
        <f>IF(PZ19="","",IO19)</f>
        <v/>
      </c>
      <c r="QK19" s="97" t="str">
        <f>IF(HF19="","",B19)</f>
        <v/>
      </c>
      <c r="QL19" s="96" t="str">
        <f>IF(HF19="","",D19)</f>
        <v/>
      </c>
      <c r="QM19" s="96" t="str">
        <f>IF(QK19="","",HN19)</f>
        <v/>
      </c>
      <c r="QN19" s="96" t="str">
        <f>IF(QK19="","",HR19)</f>
        <v/>
      </c>
      <c r="QO19" s="96" t="str">
        <f>IF(QK19="","",HV19)</f>
        <v/>
      </c>
      <c r="QP19" s="96" t="str">
        <f>IF(QK19="","",HZ19)</f>
        <v/>
      </c>
      <c r="QQ19" s="96" t="str">
        <f>IF(QK19="","",ID19)</f>
        <v/>
      </c>
      <c r="QR19" s="96" t="str">
        <f>IF(QK19="","",IH19)</f>
        <v/>
      </c>
      <c r="QS19" s="96" t="str">
        <f>IF(QK19="","",IL19)</f>
        <v/>
      </c>
      <c r="QT19" s="95" t="str">
        <f>IF(QK19="","",IP19)</f>
        <v/>
      </c>
    </row>
    <row r="20" spans="1:462" ht="18" customHeight="1" x14ac:dyDescent="0.25">
      <c r="A20" s="106">
        <f>IF('[1]بيانات الطلاب'!A19="","",'[1]بيانات الطلاب'!A19)</f>
        <v>16</v>
      </c>
      <c r="B20" s="104" t="str">
        <f>'[1]بيانات الطلاب'!B19</f>
        <v>24016</v>
      </c>
      <c r="C20" s="104" t="str">
        <f>IF('[1]بيانات الطلاب'!C19="","",'[1]بيانات الطلاب'!C19)</f>
        <v>1 / 1</v>
      </c>
      <c r="D20" s="105" t="str">
        <f>IF('[1]بيانات الطلاب'!D19="","",'[1]بيانات الطلاب'!D19)</f>
        <v>جودي احمد فؤاد محمد منصور</v>
      </c>
      <c r="E20" s="104" t="str">
        <f>IF('[1]بيانات الطلاب'!E19="","",'[1]بيانات الطلاب'!E19)</f>
        <v>مسلم</v>
      </c>
      <c r="F20" s="103" t="str">
        <f>IF('[1]بيانات الطلاب'!F19="","",'[1]بيانات الطلاب'!F19)</f>
        <v>انثى</v>
      </c>
      <c r="G20" s="136">
        <v>1.5</v>
      </c>
      <c r="H20" s="102">
        <v>1.5</v>
      </c>
      <c r="I20" s="102"/>
      <c r="J20" s="102">
        <v>4.5999999999999996</v>
      </c>
      <c r="K20" s="82">
        <f>IF(J20="غ","غ",G20+H20+I20+J20)</f>
        <v>7.6</v>
      </c>
      <c r="L20" s="136">
        <v>2</v>
      </c>
      <c r="M20" s="136">
        <v>1.9</v>
      </c>
      <c r="N20" s="136"/>
      <c r="O20" s="136">
        <v>5.8</v>
      </c>
      <c r="P20" s="82">
        <f>IF(O20="غ","غ",L20+M20+N20+O20)</f>
        <v>9.6999999999999993</v>
      </c>
      <c r="Q20" s="136">
        <v>2</v>
      </c>
      <c r="R20" s="102">
        <v>2</v>
      </c>
      <c r="S20" s="102"/>
      <c r="T20" s="102">
        <v>5.5</v>
      </c>
      <c r="U20" s="82">
        <f>IF(T20="غ","غ",Q20+R20+S20+T20)</f>
        <v>9.5</v>
      </c>
      <c r="V20" s="136">
        <v>1</v>
      </c>
      <c r="W20" s="102">
        <v>1</v>
      </c>
      <c r="X20" s="102">
        <v>1</v>
      </c>
      <c r="Y20" s="102">
        <v>4</v>
      </c>
      <c r="Z20" s="82">
        <f>IF(Y20="غ","غ",V20+W20+X20+Y20)</f>
        <v>7</v>
      </c>
      <c r="AA20" s="136">
        <v>6</v>
      </c>
      <c r="AB20" s="102">
        <v>2</v>
      </c>
      <c r="AC20" s="102">
        <v>2</v>
      </c>
      <c r="AD20" s="139">
        <v>13</v>
      </c>
      <c r="AE20" s="82">
        <f>IF(AD20="غ","غ",AA20+AB20+AC20+AD20)</f>
        <v>23</v>
      </c>
      <c r="AF20" s="143">
        <v>5.5687499999999996</v>
      </c>
      <c r="AG20" s="142">
        <v>2</v>
      </c>
      <c r="AH20" s="142">
        <v>2</v>
      </c>
      <c r="AI20" s="141">
        <v>14.850000000000001</v>
      </c>
      <c r="AJ20" s="82">
        <f>IF(AI20="غ","غ",AF20+AG20+AH20+AI20)</f>
        <v>24.418750000000003</v>
      </c>
      <c r="AK20" s="102">
        <v>0.5</v>
      </c>
      <c r="AL20" s="102">
        <v>0.5</v>
      </c>
      <c r="AM20" s="102">
        <v>1</v>
      </c>
      <c r="AN20" s="82">
        <f>IF(AM20="غ","غ",AK20+AL20+AM20)</f>
        <v>2</v>
      </c>
      <c r="AO20" s="102">
        <v>1</v>
      </c>
      <c r="AP20" s="102">
        <v>1</v>
      </c>
      <c r="AQ20" s="102">
        <v>1.2</v>
      </c>
      <c r="AR20" s="82">
        <f>IF(AQ20="غ","غ",AO20+AP20+AQ20)</f>
        <v>3.2</v>
      </c>
      <c r="AU20" s="102">
        <v>1</v>
      </c>
      <c r="AV20" s="102">
        <v>1</v>
      </c>
      <c r="AW20" s="102">
        <v>1.6</v>
      </c>
      <c r="AX20" s="82">
        <f>IF(AW20="غ","غ",AU20+AV20+AW20)</f>
        <v>3.6</v>
      </c>
      <c r="BN20" s="135"/>
      <c r="BO20" s="104"/>
      <c r="BP20" s="104"/>
      <c r="BQ20" s="140"/>
      <c r="BR20" s="98">
        <f>IF(BQ20="غ","غ",BN20+BO20+BP20+BQ20)</f>
        <v>0</v>
      </c>
      <c r="BS20" s="135"/>
      <c r="BT20" s="104"/>
      <c r="BU20" s="104"/>
      <c r="BV20" s="140"/>
      <c r="BW20" s="98">
        <f>IF(BV20="غ","غ",BS20+BT20+BU20+BV20)</f>
        <v>0</v>
      </c>
      <c r="BX20" s="135"/>
      <c r="BY20" s="104"/>
      <c r="BZ20" s="104"/>
      <c r="CA20" s="140"/>
      <c r="CB20" s="98">
        <f>IF(CA20="غ","غ",BX20+BY20+BZ20+CA20)</f>
        <v>0</v>
      </c>
      <c r="CC20" s="135"/>
      <c r="CD20" s="104"/>
      <c r="CE20" s="104"/>
      <c r="CF20" s="104"/>
      <c r="CG20" s="98">
        <f>IF(CF20="غ","غ",CC20+CD20+CE20+CF20)</f>
        <v>0</v>
      </c>
      <c r="CH20" s="135"/>
      <c r="CI20" s="104"/>
      <c r="CJ20" s="104"/>
      <c r="CK20" s="140"/>
      <c r="CL20" s="98">
        <f>IF(CK20="غ","غ",CH20+CI20+CJ20+CK20)</f>
        <v>0</v>
      </c>
      <c r="CM20" s="135"/>
      <c r="CN20" s="104"/>
      <c r="CO20" s="104"/>
      <c r="CP20" s="140"/>
      <c r="CQ20" s="98">
        <f>IF(CP20="غ","غ",CM20+CN20+CO20+CP20)</f>
        <v>0</v>
      </c>
      <c r="CR20" s="104"/>
      <c r="CS20" s="104"/>
      <c r="CT20" s="140"/>
      <c r="CU20" s="98">
        <f>IF(CT20="غ","غ",CR20+CS20+CT20)</f>
        <v>0</v>
      </c>
      <c r="CV20" s="104"/>
      <c r="CW20" s="104"/>
      <c r="CX20" s="140"/>
      <c r="CY20" s="98">
        <f>IF(CX20="غ","غ",CV20+CW20+CX20)</f>
        <v>0</v>
      </c>
      <c r="DT20" s="135"/>
      <c r="DU20" s="104"/>
      <c r="DV20" s="104"/>
      <c r="DW20" s="140"/>
      <c r="DX20" s="98">
        <f>IF(DW20="غ","غ",DT20+DU20+DV20+DW20)</f>
        <v>0</v>
      </c>
      <c r="DY20" s="135"/>
      <c r="DZ20" s="104"/>
      <c r="EA20" s="104"/>
      <c r="EB20" s="140"/>
      <c r="EC20" s="98">
        <f>IF(EB20="غ","غ",DY20+DZ20+EA20+EB20)</f>
        <v>0</v>
      </c>
      <c r="ED20" s="135"/>
      <c r="EE20" s="104"/>
      <c r="EF20" s="104"/>
      <c r="EG20" s="140"/>
      <c r="EH20" s="98">
        <f>IF(EG20="غ","غ",ED20+EE20+EF20+EG20)</f>
        <v>0</v>
      </c>
      <c r="EI20" s="135"/>
      <c r="EJ20" s="104"/>
      <c r="EK20" s="104"/>
      <c r="EL20" s="140"/>
      <c r="EM20" s="98">
        <f>IF(EL20="غ","غ",EI20+EJ20+EK20+EL20)</f>
        <v>0</v>
      </c>
      <c r="EN20" s="135"/>
      <c r="EO20" s="104"/>
      <c r="EP20" s="104"/>
      <c r="EQ20" s="140"/>
      <c r="ER20" s="98">
        <f>IF(EQ20="غ","غ",EN20+EO20+EP20+EQ20)</f>
        <v>0</v>
      </c>
      <c r="ES20" s="136"/>
      <c r="ET20" s="102"/>
      <c r="EU20" s="102"/>
      <c r="EV20" s="139"/>
      <c r="EW20" s="82">
        <f>IF(EV20="غ","غ",ES20+ET20+EU20+EV20)</f>
        <v>0</v>
      </c>
      <c r="EX20" s="135"/>
      <c r="EY20" s="104"/>
      <c r="EZ20" s="104"/>
      <c r="FA20" s="98">
        <f>IF(EZ20="غ","غ",EX20+EY20+EZ20)</f>
        <v>0</v>
      </c>
      <c r="FB20" s="135"/>
      <c r="FC20" s="104"/>
      <c r="FD20" s="104"/>
      <c r="FE20" s="98">
        <f>IF(FD20="غ","غ",FB20+FC20+FD20)</f>
        <v>0</v>
      </c>
      <c r="HD20" s="136" t="str">
        <f>IF(HH20&gt;=$HD$4,1,"")</f>
        <v/>
      </c>
      <c r="HE20" s="136" t="str">
        <f>IF(HI20&gt;=$HE$4,1,"")</f>
        <v/>
      </c>
      <c r="HF20" s="145" t="str">
        <f>IF(HJ20&gt;=$HF$4,1,"")</f>
        <v/>
      </c>
      <c r="HH20" s="136">
        <f>+HL20+HP20+HT20+HX20+IB20+IF20+IJ20+IN20</f>
        <v>86.418750000000003</v>
      </c>
      <c r="HI20" s="136">
        <f>+HM20+HQ20+HU20+HY20+IC20+IG20+IK20+IO20</f>
        <v>0</v>
      </c>
      <c r="HJ20" s="145">
        <f>+HN20+HR20+HV20+HZ20+ID20+IH20+IL20+IP20</f>
        <v>0</v>
      </c>
      <c r="HL20" s="161">
        <f>+K20</f>
        <v>7.6</v>
      </c>
      <c r="HM20" s="104">
        <f>+BR20</f>
        <v>0</v>
      </c>
      <c r="HN20" s="104">
        <f>+DX20</f>
        <v>0</v>
      </c>
      <c r="HO20" s="82">
        <f>IF(OR(HN20="غ",HM20="غ",HL20="غ"),"غ",(HN20+HM20+HL20)/3)</f>
        <v>2.5333333333333332</v>
      </c>
      <c r="HP20" s="161">
        <f>+P20</f>
        <v>9.6999999999999993</v>
      </c>
      <c r="HQ20" s="104">
        <f>+BW20</f>
        <v>0</v>
      </c>
      <c r="HR20" s="104">
        <f>+EC20</f>
        <v>0</v>
      </c>
      <c r="HS20" s="82">
        <f>IF(OR(HR20="غ",HQ20="غ",HP20="غ"),"غ",(HR20+HQ20+HP20)/3)</f>
        <v>3.2333333333333329</v>
      </c>
      <c r="HT20" s="161">
        <f>+U20</f>
        <v>9.5</v>
      </c>
      <c r="HU20" s="104">
        <f>+CB20</f>
        <v>0</v>
      </c>
      <c r="HV20" s="104">
        <f>+EH20</f>
        <v>0</v>
      </c>
      <c r="HW20" s="82">
        <f>IF(OR(HV20="غ",HU20="غ",HT20="غ"),"غ",(HV20+HU20+HT20)/3)</f>
        <v>3.1666666666666665</v>
      </c>
      <c r="HX20" s="166">
        <f>+Z20</f>
        <v>7</v>
      </c>
      <c r="HY20" s="104">
        <f>+CG20</f>
        <v>0</v>
      </c>
      <c r="HZ20" s="104">
        <f>+EM20</f>
        <v>0</v>
      </c>
      <c r="IA20" s="82">
        <f>IF(OR(HZ20="غ",HY20="غ",HX20="غ"),"غ",(HZ20+HY20+HX20)/3)</f>
        <v>2.3333333333333335</v>
      </c>
      <c r="IB20" s="166">
        <f>+AE20</f>
        <v>23</v>
      </c>
      <c r="IC20" s="104">
        <f>+CL20</f>
        <v>0</v>
      </c>
      <c r="ID20" s="104">
        <f>+ER20</f>
        <v>0</v>
      </c>
      <c r="IE20" s="82">
        <f>IF(OR(ID20="غ",IC20="غ",IB20="غ"),"غ",(ID20+IC20+IB20)/3)</f>
        <v>7.666666666666667</v>
      </c>
      <c r="IF20" s="166">
        <f>+AJ20</f>
        <v>24.418750000000003</v>
      </c>
      <c r="IG20" s="102">
        <f>+CQ20</f>
        <v>0</v>
      </c>
      <c r="IH20" s="102">
        <f>+EW20</f>
        <v>0</v>
      </c>
      <c r="II20" s="82">
        <f>IF(OR(IH20="غ",IG20="غ",IF20="غ"),"غ",(IH20+IG20+IF20)/3)</f>
        <v>8.1395833333333343</v>
      </c>
      <c r="IJ20" s="161">
        <f>+AN20</f>
        <v>2</v>
      </c>
      <c r="IK20" s="104">
        <f>+CU20</f>
        <v>0</v>
      </c>
      <c r="IL20" s="104">
        <f>+FA20</f>
        <v>0</v>
      </c>
      <c r="IM20" s="82">
        <f>IF(OR(IL20="غ",IK20="غ",IJ20="غ"),"غ",(IL20+IK20+IJ20)/3)</f>
        <v>0.66666666666666663</v>
      </c>
      <c r="IN20" s="161">
        <f>+AR20</f>
        <v>3.2</v>
      </c>
      <c r="IO20" s="104">
        <f>+CY20</f>
        <v>0</v>
      </c>
      <c r="IP20" s="104">
        <f>+FE20</f>
        <v>0</v>
      </c>
      <c r="IQ20" s="82">
        <f>IF(OR(IP20="غ",IO20="غ",IN20="غ"),"غ",(IP20+IO20+IN20)/3)</f>
        <v>1.0666666666666667</v>
      </c>
      <c r="IS20" s="134">
        <f>IF(OR(HL20&lt;6.5,HP20&lt;6.5,HT20&lt;6.5,HX20&lt;5.2,IB20&lt;10.4,IF20&lt;10.4,IJ20&lt;2.6,IN20&lt;2.6),1,"")</f>
        <v>1</v>
      </c>
      <c r="IT20" s="135">
        <f>IF(OR(HM20&lt;6.5,HQ20&lt;6.5,HU20&lt;6.5,HY20&lt;5.2,IC20&lt;40,IG20&lt;40,IK20&lt;2.6,IO20&lt;2.6),1,"")</f>
        <v>1</v>
      </c>
      <c r="IU20" s="144">
        <f>IF(OR(HN20&lt;6.5,HR20&lt;6.5,HV20&lt;6.5,HZ20&lt;5.2,ID20&lt;40,IH20&lt;40,IL20&lt;2.6,IP20&lt;2.6),1,"")</f>
        <v>1</v>
      </c>
      <c r="IV20" s="36"/>
      <c r="IW20" s="95" t="s">
        <v>69</v>
      </c>
      <c r="IX20" s="134" t="str">
        <f>IF(IS20=1,D20,"")</f>
        <v>جودي احمد فؤاد محمد منصور</v>
      </c>
      <c r="IY20" s="135">
        <f>IF(IS20=1,HL20,"")</f>
        <v>7.6</v>
      </c>
      <c r="IZ20" s="104">
        <f>IF(IS20=1,HP20,"")</f>
        <v>9.6999999999999993</v>
      </c>
      <c r="JA20" s="104">
        <f>IF(IS20=1,HT20,"")</f>
        <v>9.5</v>
      </c>
      <c r="JB20" s="104">
        <f>IF(IS20=1,HX20,"")</f>
        <v>7</v>
      </c>
      <c r="JC20" s="104">
        <f>IF(IS20=1,IB20,"")</f>
        <v>23</v>
      </c>
      <c r="JD20" s="104">
        <f>IF(IS20=1,IF20,"")</f>
        <v>24.418750000000003</v>
      </c>
      <c r="JE20" s="104">
        <f>IF(IS20=1,IJ20,"")</f>
        <v>2</v>
      </c>
      <c r="JF20" s="103">
        <f>IF(IS20=1,IN20,"")</f>
        <v>3.2</v>
      </c>
      <c r="JH20" s="97" t="str">
        <f>B20</f>
        <v>24016</v>
      </c>
      <c r="JI20" s="103" t="str">
        <f>+D20</f>
        <v>جودي احمد فؤاد محمد منصور</v>
      </c>
      <c r="JJ20" s="135">
        <f>IF(IT20=1,HM20,"")</f>
        <v>0</v>
      </c>
      <c r="JK20" s="104">
        <f>IF(IT20=1,HQ20,"")</f>
        <v>0</v>
      </c>
      <c r="JL20" s="104">
        <f>IF(IT20=1,HU20,"")</f>
        <v>0</v>
      </c>
      <c r="JM20" s="104">
        <f>IF(IT20=1,HY20,"")</f>
        <v>0</v>
      </c>
      <c r="JN20" s="104">
        <f>IF(IT20=1,IC20,"")</f>
        <v>0</v>
      </c>
      <c r="JO20" s="104">
        <f>IF(IT20=1,IG20,"")</f>
        <v>0</v>
      </c>
      <c r="JP20" s="104">
        <f>IF(IT20=1,IK20,"")</f>
        <v>0</v>
      </c>
      <c r="JQ20" s="103">
        <f>IF(IT20=1,IO20,"")</f>
        <v>0</v>
      </c>
      <c r="JS20" s="97" t="str">
        <f>B20</f>
        <v>24016</v>
      </c>
      <c r="JT20" s="95" t="str">
        <f>+D20</f>
        <v>جودي احمد فؤاد محمد منصور</v>
      </c>
      <c r="JU20" s="135">
        <f>IF(IU20=1,HN20,"")</f>
        <v>0</v>
      </c>
      <c r="JV20" s="104">
        <f>IF(IU20=1,HR20,"")</f>
        <v>0</v>
      </c>
      <c r="JW20" s="104">
        <f>IF(IU20=1,HV20,"")</f>
        <v>0</v>
      </c>
      <c r="JX20" s="104">
        <f>IF(IU20=1,HZ20,"")</f>
        <v>0</v>
      </c>
      <c r="JY20" s="104">
        <f>IF(IU20=1,ID20,"")</f>
        <v>0</v>
      </c>
      <c r="JZ20" s="104">
        <f>IF(IU20=1,IH20,"")</f>
        <v>0</v>
      </c>
      <c r="KA20" s="104">
        <f>IF(IU20=1,IL20,"")</f>
        <v>0</v>
      </c>
      <c r="KB20" s="103">
        <f>IF(IU20=1,IP20,"")</f>
        <v>0</v>
      </c>
      <c r="KJ20" s="94">
        <f>+A20</f>
        <v>16</v>
      </c>
      <c r="KK20" s="92" t="str">
        <f>+B20</f>
        <v>24016</v>
      </c>
      <c r="KL20" s="92" t="str">
        <f>+C20</f>
        <v>1 / 1</v>
      </c>
      <c r="KM20" s="93" t="str">
        <f>+D20</f>
        <v>جودي احمد فؤاد محمد منصور</v>
      </c>
      <c r="KN20" s="92" t="str">
        <f>+E20</f>
        <v>مسلم</v>
      </c>
      <c r="KO20" s="92" t="str">
        <f>+F20</f>
        <v>انثى</v>
      </c>
      <c r="KP20" s="91">
        <f>+HO20</f>
        <v>2.5333333333333332</v>
      </c>
      <c r="KQ20" s="91">
        <f>+HS20</f>
        <v>3.2333333333333329</v>
      </c>
      <c r="KR20" s="91">
        <f>+HW20</f>
        <v>3.1666666666666665</v>
      </c>
      <c r="KS20" s="91">
        <f>+IA20</f>
        <v>2.3333333333333335</v>
      </c>
      <c r="KT20" s="91">
        <f>+IE20</f>
        <v>7.666666666666667</v>
      </c>
      <c r="KU20" s="91">
        <f>+II20</f>
        <v>8.1395833333333343</v>
      </c>
      <c r="KV20" s="90">
        <f>+IM20</f>
        <v>0.66666666666666663</v>
      </c>
      <c r="KW20" s="90">
        <f>+IN20</f>
        <v>3.2</v>
      </c>
      <c r="MH20" s="125" t="str">
        <f>IF(MI20="","",VLOOKUP(MI20,$B$5:$D$62,2,0))</f>
        <v>1 / 2</v>
      </c>
      <c r="MI20" s="110" t="s">
        <v>52</v>
      </c>
      <c r="MJ20" s="109" t="s">
        <v>51</v>
      </c>
      <c r="MK20" s="108">
        <v>9</v>
      </c>
      <c r="ML20" s="108">
        <v>7.4</v>
      </c>
      <c r="MM20" s="108">
        <v>6</v>
      </c>
      <c r="MN20" s="108">
        <v>6.6</v>
      </c>
      <c r="MO20" s="108">
        <v>20</v>
      </c>
      <c r="MP20" s="108">
        <v>23.726666666666667</v>
      </c>
      <c r="MQ20" s="108">
        <v>3</v>
      </c>
      <c r="MR20" s="107">
        <v>3.73</v>
      </c>
      <c r="NL20" s="1" t="s">
        <v>87</v>
      </c>
      <c r="NM20" s="1" t="s">
        <v>87</v>
      </c>
      <c r="NN20" s="1" t="s">
        <v>87</v>
      </c>
      <c r="NO20" s="1" t="s">
        <v>87</v>
      </c>
      <c r="NP20" s="1">
        <v>16</v>
      </c>
      <c r="NQ20" s="1" t="s">
        <v>87</v>
      </c>
      <c r="NR20" s="1" t="s">
        <v>87</v>
      </c>
      <c r="NS20" s="1" t="s">
        <v>87</v>
      </c>
      <c r="NT20" s="1" t="s">
        <v>87</v>
      </c>
      <c r="NU20" s="1" t="s">
        <v>87</v>
      </c>
      <c r="NV20" s="1" t="s">
        <v>87</v>
      </c>
      <c r="NY20" s="199" t="str">
        <f>IF(NZ20="","",VLOOKUP(NZ20,$B$5:$D$70,2,0))</f>
        <v/>
      </c>
      <c r="NZ20" s="86" t="s">
        <v>87</v>
      </c>
      <c r="OA20" s="85" t="s">
        <v>87</v>
      </c>
      <c r="OB20" s="84" t="s">
        <v>87</v>
      </c>
      <c r="OC20" s="84" t="s">
        <v>87</v>
      </c>
      <c r="OD20" s="84" t="s">
        <v>87</v>
      </c>
      <c r="OE20" s="84" t="s">
        <v>87</v>
      </c>
      <c r="OF20" s="84" t="s">
        <v>87</v>
      </c>
      <c r="OG20" s="84" t="s">
        <v>87</v>
      </c>
      <c r="OH20" s="84" t="s">
        <v>87</v>
      </c>
      <c r="OI20" s="83" t="s">
        <v>87</v>
      </c>
      <c r="OJ20" s="82" t="str">
        <f>IF(NZ20="","",SUM(OB20:OI20))</f>
        <v/>
      </c>
      <c r="OK20" s="81" t="str">
        <f>IFERROR(IF(OJ20&gt;1,OJ20/98,""),"")</f>
        <v/>
      </c>
      <c r="PO20" s="97" t="str">
        <f>IF(HD20="","",B20)</f>
        <v/>
      </c>
      <c r="PP20" s="96" t="str">
        <f>IF(HD20="","",D20)</f>
        <v/>
      </c>
      <c r="PQ20" s="96" t="str">
        <f>IF(PO20="","",HL20)</f>
        <v/>
      </c>
      <c r="PR20" s="96" t="str">
        <f>IF(PO20="","",HP20)</f>
        <v/>
      </c>
      <c r="PS20" s="96" t="str">
        <f>IF(PO20="","",HT20)</f>
        <v/>
      </c>
      <c r="PT20" s="96" t="str">
        <f>IF(PO20="","",HX20)</f>
        <v/>
      </c>
      <c r="PU20" s="96" t="str">
        <f>IF(PO20="","",IB20)</f>
        <v/>
      </c>
      <c r="PV20" s="96" t="str">
        <f>IF(PO20="","",IF20)</f>
        <v/>
      </c>
      <c r="PW20" s="96" t="str">
        <f>IF(PO20="","",IJ20)</f>
        <v/>
      </c>
      <c r="PX20" s="95" t="str">
        <f>IF(PO20="","",IN20)</f>
        <v/>
      </c>
      <c r="PZ20" s="97" t="str">
        <f>IF($HE$5="","",$B$5)</f>
        <v/>
      </c>
      <c r="QA20" s="96" t="str">
        <f>IF($HE$5="","",$D$5)</f>
        <v/>
      </c>
      <c r="QB20" s="96" t="str">
        <f>IF(PZ20="","",HM20)</f>
        <v/>
      </c>
      <c r="QC20" s="96" t="str">
        <f>IF(PZ20="","",HQ20)</f>
        <v/>
      </c>
      <c r="QD20" s="96" t="str">
        <f>IF(PZ20="","",HU20)</f>
        <v/>
      </c>
      <c r="QE20" s="96" t="str">
        <f>IF(PZ20="","",HY20)</f>
        <v/>
      </c>
      <c r="QF20" s="96" t="str">
        <f>IF(PZ20="","",IC20)</f>
        <v/>
      </c>
      <c r="QG20" s="96" t="str">
        <f>IF(PZ20="","",IG20)</f>
        <v/>
      </c>
      <c r="QH20" s="96" t="str">
        <f>IF(PZ20="","",IK20)</f>
        <v/>
      </c>
      <c r="QI20" s="95" t="str">
        <f>IF(PZ20="","",IO20)</f>
        <v/>
      </c>
      <c r="QK20" s="97" t="str">
        <f>IF(HF20="","",B20)</f>
        <v/>
      </c>
      <c r="QL20" s="96" t="str">
        <f>IF(HF20="","",D20)</f>
        <v/>
      </c>
      <c r="QM20" s="96" t="str">
        <f>IF(QK20="","",HN20)</f>
        <v/>
      </c>
      <c r="QN20" s="96" t="str">
        <f>IF(QK20="","",HR20)</f>
        <v/>
      </c>
      <c r="QO20" s="96" t="str">
        <f>IF(QK20="","",HV20)</f>
        <v/>
      </c>
      <c r="QP20" s="96" t="str">
        <f>IF(QK20="","",HZ20)</f>
        <v/>
      </c>
      <c r="QQ20" s="96" t="str">
        <f>IF(QK20="","",ID20)</f>
        <v/>
      </c>
      <c r="QR20" s="96" t="str">
        <f>IF(QK20="","",IH20)</f>
        <v/>
      </c>
      <c r="QS20" s="96" t="str">
        <f>IF(QK20="","",IL20)</f>
        <v/>
      </c>
      <c r="QT20" s="95" t="str">
        <f>IF(QK20="","",IP20)</f>
        <v/>
      </c>
    </row>
    <row r="21" spans="1:462" ht="18" customHeight="1" x14ac:dyDescent="0.25">
      <c r="A21" s="106">
        <f>IF('[1]بيانات الطلاب'!A20="","",'[1]بيانات الطلاب'!A20)</f>
        <v>17</v>
      </c>
      <c r="B21" s="104" t="str">
        <f>'[1]بيانات الطلاب'!B20</f>
        <v>24017</v>
      </c>
      <c r="C21" s="104" t="str">
        <f>IF('[1]بيانات الطلاب'!C20="","",'[1]بيانات الطلاب'!C20)</f>
        <v>1 / 1</v>
      </c>
      <c r="D21" s="105" t="str">
        <f>IF('[1]بيانات الطلاب'!D20="","",'[1]بيانات الطلاب'!D20)</f>
        <v>حبيبه جوهرى ابراهيم جوهرى ابراهيم</v>
      </c>
      <c r="E21" s="104" t="str">
        <f>IF('[1]بيانات الطلاب'!E20="","",'[1]بيانات الطلاب'!E20)</f>
        <v>مسلم</v>
      </c>
      <c r="F21" s="103" t="str">
        <f>IF('[1]بيانات الطلاب'!F20="","",'[1]بيانات الطلاب'!F20)</f>
        <v>انثى</v>
      </c>
      <c r="G21" s="136">
        <v>1.5</v>
      </c>
      <c r="H21" s="102">
        <v>1.5</v>
      </c>
      <c r="I21" s="102"/>
      <c r="J21" s="102">
        <v>4.9000000000000004</v>
      </c>
      <c r="K21" s="82">
        <f>IF(J21="غ","غ",G21+H21+I21+J21)</f>
        <v>7.9</v>
      </c>
      <c r="L21" s="136">
        <v>2</v>
      </c>
      <c r="M21" s="136">
        <v>1.9</v>
      </c>
      <c r="N21" s="136"/>
      <c r="O21" s="136">
        <v>4.0999999999999996</v>
      </c>
      <c r="P21" s="82">
        <f>IF(O21="غ","غ",L21+M21+N21+O21)</f>
        <v>8</v>
      </c>
      <c r="Q21" s="136">
        <v>2</v>
      </c>
      <c r="R21" s="102">
        <v>2</v>
      </c>
      <c r="S21" s="102"/>
      <c r="T21" s="102">
        <v>5</v>
      </c>
      <c r="U21" s="82">
        <f>IF(T21="غ","غ",Q21+R21+S21+T21)</f>
        <v>9</v>
      </c>
      <c r="V21" s="136">
        <v>1</v>
      </c>
      <c r="W21" s="102">
        <v>1</v>
      </c>
      <c r="X21" s="102">
        <v>1</v>
      </c>
      <c r="Y21" s="102">
        <v>3.4</v>
      </c>
      <c r="Z21" s="82">
        <f>IF(Y21="غ","غ",V21+W21+X21+Y21)</f>
        <v>6.4</v>
      </c>
      <c r="AA21" s="136">
        <v>6</v>
      </c>
      <c r="AB21" s="102">
        <v>2</v>
      </c>
      <c r="AC21" s="102">
        <v>2</v>
      </c>
      <c r="AD21" s="139">
        <v>9.5</v>
      </c>
      <c r="AE21" s="82">
        <f>IF(AD21="غ","غ",AA21+AB21+AC21+AD21)</f>
        <v>19.5</v>
      </c>
      <c r="AF21" s="143">
        <v>5.4937499999999995</v>
      </c>
      <c r="AG21" s="142">
        <v>2</v>
      </c>
      <c r="AH21" s="142">
        <v>2</v>
      </c>
      <c r="AI21" s="141">
        <v>14.65</v>
      </c>
      <c r="AJ21" s="82">
        <f>IF(AI21="غ","غ",AF21+AG21+AH21+AI21)</f>
        <v>24.143749999999997</v>
      </c>
      <c r="AK21" s="102">
        <v>1</v>
      </c>
      <c r="AL21" s="102">
        <v>0.8</v>
      </c>
      <c r="AM21" s="102">
        <v>1.6</v>
      </c>
      <c r="AN21" s="82">
        <f>IF(AM21="غ","غ",AK21+AL21+AM21)</f>
        <v>3.4000000000000004</v>
      </c>
      <c r="AO21" s="102">
        <v>1</v>
      </c>
      <c r="AP21" s="102">
        <v>1</v>
      </c>
      <c r="AQ21" s="102">
        <v>1.6</v>
      </c>
      <c r="AR21" s="82">
        <f>IF(AQ21="غ","غ",AO21+AP21+AQ21)</f>
        <v>3.6</v>
      </c>
      <c r="AU21" s="102">
        <v>1</v>
      </c>
      <c r="AV21" s="102">
        <v>1</v>
      </c>
      <c r="AW21" s="102">
        <v>1.6</v>
      </c>
      <c r="AX21" s="82">
        <f>IF(AW21="غ","غ",AU21+AV21+AW21)</f>
        <v>3.6</v>
      </c>
      <c r="BN21" s="135"/>
      <c r="BO21" s="104"/>
      <c r="BP21" s="104"/>
      <c r="BQ21" s="140"/>
      <c r="BR21" s="98">
        <f>IF(BQ21="غ","غ",BN21+BO21+BP21+BQ21)</f>
        <v>0</v>
      </c>
      <c r="BS21" s="135"/>
      <c r="BT21" s="104"/>
      <c r="BU21" s="104"/>
      <c r="BV21" s="140"/>
      <c r="BW21" s="98">
        <f>IF(BV21="غ","غ",BS21+BT21+BU21+BV21)</f>
        <v>0</v>
      </c>
      <c r="BX21" s="135"/>
      <c r="BY21" s="104"/>
      <c r="BZ21" s="104"/>
      <c r="CA21" s="140"/>
      <c r="CB21" s="98">
        <f>IF(CA21="غ","غ",BX21+BY21+BZ21+CA21)</f>
        <v>0</v>
      </c>
      <c r="CC21" s="135"/>
      <c r="CD21" s="104"/>
      <c r="CE21" s="104"/>
      <c r="CF21" s="104"/>
      <c r="CG21" s="98">
        <f>IF(CF21="غ","غ",CC21+CD21+CE21+CF21)</f>
        <v>0</v>
      </c>
      <c r="CH21" s="135"/>
      <c r="CI21" s="104"/>
      <c r="CJ21" s="104"/>
      <c r="CK21" s="140"/>
      <c r="CL21" s="98">
        <f>IF(CK21="غ","غ",CH21+CI21+CJ21+CK21)</f>
        <v>0</v>
      </c>
      <c r="CM21" s="135"/>
      <c r="CN21" s="104"/>
      <c r="CO21" s="104"/>
      <c r="CP21" s="140"/>
      <c r="CQ21" s="98">
        <f>IF(CP21="غ","غ",CM21+CN21+CO21+CP21)</f>
        <v>0</v>
      </c>
      <c r="CR21" s="104"/>
      <c r="CS21" s="104"/>
      <c r="CT21" s="140"/>
      <c r="CU21" s="98">
        <f>IF(CT21="غ","غ",CR21+CS21+CT21)</f>
        <v>0</v>
      </c>
      <c r="CV21" s="104"/>
      <c r="CW21" s="104"/>
      <c r="CX21" s="140"/>
      <c r="CY21" s="98">
        <f>IF(CX21="غ","غ",CV21+CW21+CX21)</f>
        <v>0</v>
      </c>
      <c r="DT21" s="135"/>
      <c r="DU21" s="104"/>
      <c r="DV21" s="104"/>
      <c r="DW21" s="140"/>
      <c r="DX21" s="98">
        <f>IF(DW21="غ","غ",DT21+DU21+DV21+DW21)</f>
        <v>0</v>
      </c>
      <c r="DY21" s="135"/>
      <c r="DZ21" s="104"/>
      <c r="EA21" s="104"/>
      <c r="EB21" s="140"/>
      <c r="EC21" s="98">
        <f>IF(EB21="غ","غ",DY21+DZ21+EA21+EB21)</f>
        <v>0</v>
      </c>
      <c r="ED21" s="135"/>
      <c r="EE21" s="104"/>
      <c r="EF21" s="104"/>
      <c r="EG21" s="140"/>
      <c r="EH21" s="98">
        <f>IF(EG21="غ","غ",ED21+EE21+EF21+EG21)</f>
        <v>0</v>
      </c>
      <c r="EI21" s="135"/>
      <c r="EJ21" s="104"/>
      <c r="EK21" s="104"/>
      <c r="EL21" s="140"/>
      <c r="EM21" s="98">
        <f>IF(EL21="غ","غ",EI21+EJ21+EK21+EL21)</f>
        <v>0</v>
      </c>
      <c r="EN21" s="135"/>
      <c r="EO21" s="104"/>
      <c r="EP21" s="104"/>
      <c r="EQ21" s="140"/>
      <c r="ER21" s="98">
        <f>IF(EQ21="غ","غ",EN21+EO21+EP21+EQ21)</f>
        <v>0</v>
      </c>
      <c r="ES21" s="136"/>
      <c r="ET21" s="102"/>
      <c r="EU21" s="102"/>
      <c r="EV21" s="139"/>
      <c r="EW21" s="82">
        <f>IF(EV21="غ","غ",ES21+ET21+EU21+EV21)</f>
        <v>0</v>
      </c>
      <c r="EX21" s="135"/>
      <c r="EY21" s="104"/>
      <c r="EZ21" s="104"/>
      <c r="FA21" s="98">
        <f>IF(EZ21="غ","غ",EX21+EY21+EZ21)</f>
        <v>0</v>
      </c>
      <c r="FB21" s="135"/>
      <c r="FC21" s="104"/>
      <c r="FD21" s="104"/>
      <c r="FE21" s="98">
        <f>IF(FD21="غ","غ",FB21+FC21+FD21)</f>
        <v>0</v>
      </c>
      <c r="HD21" s="136" t="str">
        <f>IF(HH21&gt;=$HD$4,1,"")</f>
        <v/>
      </c>
      <c r="HE21" s="136" t="str">
        <f>IF(HI21&gt;=$HE$4,1,"")</f>
        <v/>
      </c>
      <c r="HF21" s="145" t="str">
        <f>IF(HJ21&gt;=$HF$4,1,"")</f>
        <v/>
      </c>
      <c r="HH21" s="136">
        <f>+HL21+HP21+HT21+HX21+IB21+IF21+IJ21+IN21</f>
        <v>81.943749999999994</v>
      </c>
      <c r="HI21" s="136">
        <f>+HM21+HQ21+HU21+HY21+IC21+IG21+IK21+IO21</f>
        <v>0</v>
      </c>
      <c r="HJ21" s="145">
        <f>+HN21+HR21+HV21+HZ21+ID21+IH21+IL21+IP21</f>
        <v>0</v>
      </c>
      <c r="HL21" s="161">
        <f>+K21</f>
        <v>7.9</v>
      </c>
      <c r="HM21" s="104">
        <f>+BR21</f>
        <v>0</v>
      </c>
      <c r="HN21" s="104">
        <f>+DX21</f>
        <v>0</v>
      </c>
      <c r="HO21" s="82">
        <f>IF(OR(HN21="غ",HM21="غ",HL21="غ"),"غ",(HN21+HM21+HL21)/3)</f>
        <v>2.6333333333333333</v>
      </c>
      <c r="HP21" s="161">
        <f>+P21</f>
        <v>8</v>
      </c>
      <c r="HQ21" s="104">
        <f>+BW21</f>
        <v>0</v>
      </c>
      <c r="HR21" s="104">
        <f>+EC21</f>
        <v>0</v>
      </c>
      <c r="HS21" s="82">
        <f>IF(OR(HR21="غ",HQ21="غ",HP21="غ"),"غ",(HR21+HQ21+HP21)/3)</f>
        <v>2.6666666666666665</v>
      </c>
      <c r="HT21" s="161">
        <f>+U21</f>
        <v>9</v>
      </c>
      <c r="HU21" s="104">
        <f>+CB21</f>
        <v>0</v>
      </c>
      <c r="HV21" s="104">
        <f>+EH21</f>
        <v>0</v>
      </c>
      <c r="HW21" s="82">
        <f>IF(OR(HV21="غ",HU21="غ",HT21="غ"),"غ",(HV21+HU21+HT21)/3)</f>
        <v>3</v>
      </c>
      <c r="HX21" s="166">
        <f>+Z21</f>
        <v>6.4</v>
      </c>
      <c r="HY21" s="104">
        <f>+CG21</f>
        <v>0</v>
      </c>
      <c r="HZ21" s="104">
        <f>+EM21</f>
        <v>0</v>
      </c>
      <c r="IA21" s="82">
        <f>IF(OR(HZ21="غ",HY21="غ",HX21="غ"),"غ",(HZ21+HY21+HX21)/3)</f>
        <v>2.1333333333333333</v>
      </c>
      <c r="IB21" s="166">
        <f>+AE21</f>
        <v>19.5</v>
      </c>
      <c r="IC21" s="104">
        <f>+CL21</f>
        <v>0</v>
      </c>
      <c r="ID21" s="104">
        <f>+ER21</f>
        <v>0</v>
      </c>
      <c r="IE21" s="82">
        <f>IF(OR(ID21="غ",IC21="غ",IB21="غ"),"غ",(ID21+IC21+IB21)/3)</f>
        <v>6.5</v>
      </c>
      <c r="IF21" s="166">
        <f>+AJ21</f>
        <v>24.143749999999997</v>
      </c>
      <c r="IG21" s="102">
        <f>+CQ21</f>
        <v>0</v>
      </c>
      <c r="IH21" s="102">
        <f>+EW21</f>
        <v>0</v>
      </c>
      <c r="II21" s="82">
        <f>IF(OR(IH21="غ",IG21="غ",IF21="غ"),"غ",(IH21+IG21+IF21)/3)</f>
        <v>8.0479166666666657</v>
      </c>
      <c r="IJ21" s="161">
        <f>+AN21</f>
        <v>3.4000000000000004</v>
      </c>
      <c r="IK21" s="104">
        <f>+CU21</f>
        <v>0</v>
      </c>
      <c r="IL21" s="104">
        <f>+FA21</f>
        <v>0</v>
      </c>
      <c r="IM21" s="82">
        <f>IF(OR(IL21="غ",IK21="غ",IJ21="غ"),"غ",(IL21+IK21+IJ21)/3)</f>
        <v>1.1333333333333335</v>
      </c>
      <c r="IN21" s="161">
        <f>+AR21</f>
        <v>3.6</v>
      </c>
      <c r="IO21" s="104">
        <f>+CY21</f>
        <v>0</v>
      </c>
      <c r="IP21" s="104">
        <f>+FE21</f>
        <v>0</v>
      </c>
      <c r="IQ21" s="82">
        <f>IF(OR(IP21="غ",IO21="غ",IN21="غ"),"غ",(IP21+IO21+IN21)/3)</f>
        <v>1.2</v>
      </c>
      <c r="IS21" s="134" t="str">
        <f>IF(OR(HL21&lt;6.5,HP21&lt;6.5,HT21&lt;6.5,HX21&lt;5.2,IB21&lt;10.4,IF21&lt;10.4,IJ21&lt;2.6,IN21&lt;2.6),1,"")</f>
        <v/>
      </c>
      <c r="IT21" s="135">
        <f>IF(OR(HM21&lt;6.5,HQ21&lt;6.5,HU21&lt;6.5,HY21&lt;5.2,IC21&lt;40,IG21&lt;40,IK21&lt;2.6,IO21&lt;2.6),1,"")</f>
        <v>1</v>
      </c>
      <c r="IU21" s="144">
        <f>IF(OR(HN21&lt;6.5,HR21&lt;6.5,HV21&lt;6.5,HZ21&lt;5.2,ID21&lt;40,IH21&lt;40,IL21&lt;2.6,IP21&lt;2.6),1,"")</f>
        <v>1</v>
      </c>
      <c r="IV21" s="36"/>
      <c r="IW21" s="95" t="s">
        <v>87</v>
      </c>
      <c r="IX21" s="134" t="str">
        <f>IF(IS21=1,D21,"")</f>
        <v/>
      </c>
      <c r="IY21" s="135" t="str">
        <f>IF(IS21=1,HL21,"")</f>
        <v/>
      </c>
      <c r="IZ21" s="104" t="str">
        <f>IF(IS21=1,HP21,"")</f>
        <v/>
      </c>
      <c r="JA21" s="104" t="str">
        <f>IF(IS21=1,HT21,"")</f>
        <v/>
      </c>
      <c r="JB21" s="104" t="str">
        <f>IF(IS21=1,HX21,"")</f>
        <v/>
      </c>
      <c r="JC21" s="104" t="str">
        <f>IF(IS21=1,IB21,"")</f>
        <v/>
      </c>
      <c r="JD21" s="104" t="str">
        <f>IF(IS21=1,IF21,"")</f>
        <v/>
      </c>
      <c r="JE21" s="104" t="str">
        <f>IF(IS21=1,IJ21,"")</f>
        <v/>
      </c>
      <c r="JF21" s="103" t="str">
        <f>IF(IS21=1,IN21,"")</f>
        <v/>
      </c>
      <c r="JH21" s="97" t="str">
        <f>B21</f>
        <v>24017</v>
      </c>
      <c r="JI21" s="103" t="str">
        <f>+D21</f>
        <v>حبيبه جوهرى ابراهيم جوهرى ابراهيم</v>
      </c>
      <c r="JJ21" s="135">
        <f>IF(IT21=1,HM21,"")</f>
        <v>0</v>
      </c>
      <c r="JK21" s="104">
        <f>IF(IT21=1,HQ21,"")</f>
        <v>0</v>
      </c>
      <c r="JL21" s="104">
        <f>IF(IT21=1,HU21,"")</f>
        <v>0</v>
      </c>
      <c r="JM21" s="104">
        <f>IF(IT21=1,HY21,"")</f>
        <v>0</v>
      </c>
      <c r="JN21" s="104">
        <f>IF(IT21=1,IC21,"")</f>
        <v>0</v>
      </c>
      <c r="JO21" s="104">
        <f>IF(IT21=1,IG21,"")</f>
        <v>0</v>
      </c>
      <c r="JP21" s="104">
        <f>IF(IT21=1,IK21,"")</f>
        <v>0</v>
      </c>
      <c r="JQ21" s="103">
        <f>IF(IT21=1,IO21,"")</f>
        <v>0</v>
      </c>
      <c r="JS21" s="97" t="str">
        <f>B21</f>
        <v>24017</v>
      </c>
      <c r="JT21" s="95" t="str">
        <f>+D21</f>
        <v>حبيبه جوهرى ابراهيم جوهرى ابراهيم</v>
      </c>
      <c r="JU21" s="135">
        <f>IF(IU21=1,HN21,"")</f>
        <v>0</v>
      </c>
      <c r="JV21" s="104">
        <f>IF(IU21=1,HR21,"")</f>
        <v>0</v>
      </c>
      <c r="JW21" s="104">
        <f>IF(IU21=1,HV21,"")</f>
        <v>0</v>
      </c>
      <c r="JX21" s="104">
        <f>IF(IU21=1,HZ21,"")</f>
        <v>0</v>
      </c>
      <c r="JY21" s="104">
        <f>IF(IU21=1,ID21,"")</f>
        <v>0</v>
      </c>
      <c r="JZ21" s="104">
        <f>IF(IU21=1,IH21,"")</f>
        <v>0</v>
      </c>
      <c r="KA21" s="104">
        <f>IF(IU21=1,IL21,"")</f>
        <v>0</v>
      </c>
      <c r="KB21" s="103">
        <f>IF(IU21=1,IP21,"")</f>
        <v>0</v>
      </c>
      <c r="KJ21" s="94">
        <f>+A21</f>
        <v>17</v>
      </c>
      <c r="KK21" s="92" t="str">
        <f>+B21</f>
        <v>24017</v>
      </c>
      <c r="KL21" s="92" t="str">
        <f>+C21</f>
        <v>1 / 1</v>
      </c>
      <c r="KM21" s="93" t="str">
        <f>+D21</f>
        <v>حبيبه جوهرى ابراهيم جوهرى ابراهيم</v>
      </c>
      <c r="KN21" s="92" t="str">
        <f>+E21</f>
        <v>مسلم</v>
      </c>
      <c r="KO21" s="92" t="str">
        <f>+F21</f>
        <v>انثى</v>
      </c>
      <c r="KP21" s="91">
        <f>+HO21</f>
        <v>2.6333333333333333</v>
      </c>
      <c r="KQ21" s="91">
        <f>+HS21</f>
        <v>2.6666666666666665</v>
      </c>
      <c r="KR21" s="91">
        <f>+HW21</f>
        <v>3</v>
      </c>
      <c r="KS21" s="91">
        <f>+IA21</f>
        <v>2.1333333333333333</v>
      </c>
      <c r="KT21" s="91">
        <f>+IE21</f>
        <v>6.5</v>
      </c>
      <c r="KU21" s="91">
        <f>+II21</f>
        <v>8.0479166666666657</v>
      </c>
      <c r="KV21" s="90">
        <f>+IM21</f>
        <v>1.1333333333333335</v>
      </c>
      <c r="KW21" s="90">
        <f>+IN21</f>
        <v>3.6</v>
      </c>
      <c r="MH21" s="125" t="str">
        <f>IF(MI21="","",VLOOKUP(MI21,$B$5:$D$62,2,0))</f>
        <v>1 / 2</v>
      </c>
      <c r="MI21" s="110" t="s">
        <v>50</v>
      </c>
      <c r="MJ21" s="109" t="s">
        <v>49</v>
      </c>
      <c r="MK21" s="108">
        <v>9</v>
      </c>
      <c r="ML21" s="108">
        <v>8</v>
      </c>
      <c r="MM21" s="108">
        <v>3.8</v>
      </c>
      <c r="MN21" s="108">
        <v>5.6</v>
      </c>
      <c r="MO21" s="108">
        <v>20</v>
      </c>
      <c r="MP21" s="108">
        <v>20.94</v>
      </c>
      <c r="MQ21" s="108">
        <v>2</v>
      </c>
      <c r="MR21" s="107">
        <v>3.5300000000000002</v>
      </c>
      <c r="NL21" s="1" t="s">
        <v>87</v>
      </c>
      <c r="NM21" s="1" t="s">
        <v>87</v>
      </c>
      <c r="NN21" s="1" t="s">
        <v>87</v>
      </c>
      <c r="NO21" s="1" t="s">
        <v>87</v>
      </c>
      <c r="NP21" s="1">
        <v>17</v>
      </c>
      <c r="NQ21" s="1" t="s">
        <v>87</v>
      </c>
      <c r="NR21" s="1" t="s">
        <v>87</v>
      </c>
      <c r="NS21" s="1" t="s">
        <v>87</v>
      </c>
      <c r="NT21" s="1" t="s">
        <v>87</v>
      </c>
      <c r="NU21" s="1" t="s">
        <v>87</v>
      </c>
      <c r="NV21" s="1" t="s">
        <v>87</v>
      </c>
      <c r="NY21" s="199" t="str">
        <f>IF(NZ21="","",VLOOKUP(NZ21,$B$5:$D$70,2,0))</f>
        <v/>
      </c>
      <c r="NZ21" s="86" t="s">
        <v>87</v>
      </c>
      <c r="OA21" s="85" t="s">
        <v>87</v>
      </c>
      <c r="OB21" s="84" t="s">
        <v>87</v>
      </c>
      <c r="OC21" s="84" t="s">
        <v>87</v>
      </c>
      <c r="OD21" s="84" t="s">
        <v>87</v>
      </c>
      <c r="OE21" s="84" t="s">
        <v>87</v>
      </c>
      <c r="OF21" s="84" t="s">
        <v>87</v>
      </c>
      <c r="OG21" s="84" t="s">
        <v>87</v>
      </c>
      <c r="OH21" s="84" t="s">
        <v>87</v>
      </c>
      <c r="OI21" s="83" t="s">
        <v>87</v>
      </c>
      <c r="OJ21" s="82" t="str">
        <f>IF(NZ21="","",SUM(OB21:OI21))</f>
        <v/>
      </c>
      <c r="OK21" s="81" t="str">
        <f>IFERROR(IF(OJ21&gt;1,OJ21/98,""),"")</f>
        <v/>
      </c>
      <c r="PO21" s="97" t="str">
        <f>IF(HD21="","",B21)</f>
        <v/>
      </c>
      <c r="PP21" s="96" t="str">
        <f>IF(HD21="","",D21)</f>
        <v/>
      </c>
      <c r="PQ21" s="96" t="str">
        <f>IF(PO21="","",HL21)</f>
        <v/>
      </c>
      <c r="PR21" s="96" t="str">
        <f>IF(PO21="","",HP21)</f>
        <v/>
      </c>
      <c r="PS21" s="96" t="str">
        <f>IF(PO21="","",HT21)</f>
        <v/>
      </c>
      <c r="PT21" s="96" t="str">
        <f>IF(PO21="","",HX21)</f>
        <v/>
      </c>
      <c r="PU21" s="96" t="str">
        <f>IF(PO21="","",IB21)</f>
        <v/>
      </c>
      <c r="PV21" s="96" t="str">
        <f>IF(PO21="","",IF21)</f>
        <v/>
      </c>
      <c r="PW21" s="96" t="str">
        <f>IF(PO21="","",IJ21)</f>
        <v/>
      </c>
      <c r="PX21" s="95" t="str">
        <f>IF(PO21="","",IN21)</f>
        <v/>
      </c>
      <c r="PZ21" s="97" t="str">
        <f>IF($HE$5="","",$B$5)</f>
        <v/>
      </c>
      <c r="QA21" s="96" t="str">
        <f>IF($HE$5="","",$D$5)</f>
        <v/>
      </c>
      <c r="QB21" s="96" t="str">
        <f>IF(PZ21="","",HM21)</f>
        <v/>
      </c>
      <c r="QC21" s="96" t="str">
        <f>IF(PZ21="","",HQ21)</f>
        <v/>
      </c>
      <c r="QD21" s="96" t="str">
        <f>IF(PZ21="","",HU21)</f>
        <v/>
      </c>
      <c r="QE21" s="96" t="str">
        <f>IF(PZ21="","",HY21)</f>
        <v/>
      </c>
      <c r="QF21" s="96" t="str">
        <f>IF(PZ21="","",IC21)</f>
        <v/>
      </c>
      <c r="QG21" s="96" t="str">
        <f>IF(PZ21="","",IG21)</f>
        <v/>
      </c>
      <c r="QH21" s="96" t="str">
        <f>IF(PZ21="","",IK21)</f>
        <v/>
      </c>
      <c r="QI21" s="95" t="str">
        <f>IF(PZ21="","",IO21)</f>
        <v/>
      </c>
      <c r="QK21" s="97" t="str">
        <f>IF(HF21="","",B21)</f>
        <v/>
      </c>
      <c r="QL21" s="96" t="str">
        <f>IF(HF21="","",D21)</f>
        <v/>
      </c>
      <c r="QM21" s="96" t="str">
        <f>IF(QK21="","",HN21)</f>
        <v/>
      </c>
      <c r="QN21" s="96" t="str">
        <f>IF(QK21="","",HR21)</f>
        <v/>
      </c>
      <c r="QO21" s="96" t="str">
        <f>IF(QK21="","",HV21)</f>
        <v/>
      </c>
      <c r="QP21" s="96" t="str">
        <f>IF(QK21="","",HZ21)</f>
        <v/>
      </c>
      <c r="QQ21" s="96" t="str">
        <f>IF(QK21="","",ID21)</f>
        <v/>
      </c>
      <c r="QR21" s="96" t="str">
        <f>IF(QK21="","",IH21)</f>
        <v/>
      </c>
      <c r="QS21" s="96" t="str">
        <f>IF(QK21="","",IL21)</f>
        <v/>
      </c>
      <c r="QT21" s="95" t="str">
        <f>IF(QK21="","",IP21)</f>
        <v/>
      </c>
    </row>
    <row r="22" spans="1:462" ht="18" customHeight="1" x14ac:dyDescent="0.25">
      <c r="A22" s="106">
        <f>IF('[1]بيانات الطلاب'!A21="","",'[1]بيانات الطلاب'!A21)</f>
        <v>18</v>
      </c>
      <c r="B22" s="104" t="str">
        <f>'[1]بيانات الطلاب'!B21</f>
        <v>24018</v>
      </c>
      <c r="C22" s="104" t="str">
        <f>IF('[1]بيانات الطلاب'!C21="","",'[1]بيانات الطلاب'!C21)</f>
        <v>1 / 1</v>
      </c>
      <c r="D22" s="105" t="str">
        <f>IF('[1]بيانات الطلاب'!D21="","",'[1]بيانات الطلاب'!D21)</f>
        <v>حبيبه هشام محمد عبد المقصود</v>
      </c>
      <c r="E22" s="104" t="str">
        <f>IF('[1]بيانات الطلاب'!E21="","",'[1]بيانات الطلاب'!E21)</f>
        <v>مسلم</v>
      </c>
      <c r="F22" s="103" t="str">
        <f>IF('[1]بيانات الطلاب'!F21="","",'[1]بيانات الطلاب'!F21)</f>
        <v>انثى</v>
      </c>
      <c r="G22" s="136">
        <v>1.5</v>
      </c>
      <c r="H22" s="102">
        <v>1.5</v>
      </c>
      <c r="I22" s="102"/>
      <c r="J22" s="102">
        <v>4.3</v>
      </c>
      <c r="K22" s="82">
        <f>IF(J22="غ","غ",G22+H22+I22+J22)</f>
        <v>7.3</v>
      </c>
      <c r="L22" s="136">
        <v>2</v>
      </c>
      <c r="M22" s="136">
        <v>1.9</v>
      </c>
      <c r="N22" s="136"/>
      <c r="O22" s="136">
        <v>6</v>
      </c>
      <c r="P22" s="82">
        <f>IF(O22="غ","غ",L22+M22+N22+O22)</f>
        <v>9.9</v>
      </c>
      <c r="Q22" s="136">
        <v>1.2</v>
      </c>
      <c r="R22" s="102">
        <v>1.2</v>
      </c>
      <c r="S22" s="102"/>
      <c r="T22" s="102">
        <v>3.6</v>
      </c>
      <c r="U22" s="82">
        <f>IF(T22="غ","غ",Q22+R22+S22+T22)</f>
        <v>6</v>
      </c>
      <c r="V22" s="136">
        <v>1</v>
      </c>
      <c r="W22" s="102">
        <v>1</v>
      </c>
      <c r="X22" s="102">
        <v>1</v>
      </c>
      <c r="Y22" s="102">
        <v>3</v>
      </c>
      <c r="Z22" s="82">
        <f>IF(Y22="غ","غ",V22+W22+X22+Y22)</f>
        <v>6</v>
      </c>
      <c r="AA22" s="136">
        <v>6</v>
      </c>
      <c r="AB22" s="102">
        <v>2</v>
      </c>
      <c r="AC22" s="102">
        <v>2</v>
      </c>
      <c r="AD22" s="139">
        <v>11.5</v>
      </c>
      <c r="AE22" s="82">
        <f>IF(AD22="غ","غ",AA22+AB22+AC22+AD22)</f>
        <v>21.5</v>
      </c>
      <c r="AF22" s="143">
        <v>5.1749999999999998</v>
      </c>
      <c r="AG22" s="142">
        <v>2</v>
      </c>
      <c r="AH22" s="142">
        <v>2</v>
      </c>
      <c r="AI22" s="141">
        <v>13.8</v>
      </c>
      <c r="AJ22" s="82">
        <f>IF(AI22="غ","غ",AF22+AG22+AH22+AI22)</f>
        <v>22.975000000000001</v>
      </c>
      <c r="AK22" s="102">
        <v>1</v>
      </c>
      <c r="AL22" s="102">
        <v>0.8</v>
      </c>
      <c r="AM22" s="102">
        <v>1.5</v>
      </c>
      <c r="AN22" s="82">
        <f>IF(AM22="غ","غ",AK22+AL22+AM22)</f>
        <v>3.3</v>
      </c>
      <c r="AO22" s="102">
        <v>1</v>
      </c>
      <c r="AP22" s="102">
        <v>1</v>
      </c>
      <c r="AQ22" s="102">
        <v>1.66</v>
      </c>
      <c r="AR22" s="82">
        <f>IF(AQ22="غ","غ",AO22+AP22+AQ22)</f>
        <v>3.66</v>
      </c>
      <c r="AU22" s="102">
        <v>1</v>
      </c>
      <c r="AV22" s="102">
        <v>1</v>
      </c>
      <c r="AW22" s="102">
        <v>1.5</v>
      </c>
      <c r="AX22" s="82">
        <f>IF(AW22="غ","غ",AU22+AV22+AW22)</f>
        <v>3.5</v>
      </c>
      <c r="BN22" s="135"/>
      <c r="BO22" s="104"/>
      <c r="BP22" s="104"/>
      <c r="BQ22" s="140"/>
      <c r="BR22" s="98">
        <f>IF(BQ22="غ","غ",BN22+BO22+BP22+BQ22)</f>
        <v>0</v>
      </c>
      <c r="BS22" s="135"/>
      <c r="BT22" s="104"/>
      <c r="BU22" s="104"/>
      <c r="BV22" s="140"/>
      <c r="BW22" s="98">
        <f>IF(BV22="غ","غ",BS22+BT22+BU22+BV22)</f>
        <v>0</v>
      </c>
      <c r="BX22" s="135"/>
      <c r="BY22" s="104"/>
      <c r="BZ22" s="104"/>
      <c r="CA22" s="140"/>
      <c r="CB22" s="98">
        <f>IF(CA22="غ","غ",BX22+BY22+BZ22+CA22)</f>
        <v>0</v>
      </c>
      <c r="CC22" s="135"/>
      <c r="CD22" s="104"/>
      <c r="CE22" s="104"/>
      <c r="CF22" s="104"/>
      <c r="CG22" s="98">
        <f>IF(CF22="غ","غ",CC22+CD22+CE22+CF22)</f>
        <v>0</v>
      </c>
      <c r="CH22" s="135"/>
      <c r="CI22" s="104"/>
      <c r="CJ22" s="104"/>
      <c r="CK22" s="140"/>
      <c r="CL22" s="98">
        <f>IF(CK22="غ","غ",CH22+CI22+CJ22+CK22)</f>
        <v>0</v>
      </c>
      <c r="CM22" s="135"/>
      <c r="CN22" s="104"/>
      <c r="CO22" s="104"/>
      <c r="CP22" s="140"/>
      <c r="CQ22" s="98">
        <f>IF(CP22="غ","غ",CM22+CN22+CO22+CP22)</f>
        <v>0</v>
      </c>
      <c r="CR22" s="104"/>
      <c r="CS22" s="104"/>
      <c r="CT22" s="140"/>
      <c r="CU22" s="98">
        <f>IF(CT22="غ","غ",CR22+CS22+CT22)</f>
        <v>0</v>
      </c>
      <c r="CV22" s="104"/>
      <c r="CW22" s="104"/>
      <c r="CX22" s="140"/>
      <c r="CY22" s="98">
        <f>IF(CX22="غ","غ",CV22+CW22+CX22)</f>
        <v>0</v>
      </c>
      <c r="DT22" s="135"/>
      <c r="DU22" s="104"/>
      <c r="DV22" s="104"/>
      <c r="DW22" s="140"/>
      <c r="DX22" s="98">
        <f>IF(DW22="غ","غ",DT22+DU22+DV22+DW22)</f>
        <v>0</v>
      </c>
      <c r="DY22" s="135"/>
      <c r="DZ22" s="104"/>
      <c r="EA22" s="104"/>
      <c r="EB22" s="140"/>
      <c r="EC22" s="98">
        <f>IF(EB22="غ","غ",DY22+DZ22+EA22+EB22)</f>
        <v>0</v>
      </c>
      <c r="ED22" s="135"/>
      <c r="EE22" s="104"/>
      <c r="EF22" s="104"/>
      <c r="EG22" s="140"/>
      <c r="EH22" s="98">
        <f>IF(EG22="غ","غ",ED22+EE22+EF22+EG22)</f>
        <v>0</v>
      </c>
      <c r="EI22" s="135"/>
      <c r="EJ22" s="104"/>
      <c r="EK22" s="104"/>
      <c r="EL22" s="140"/>
      <c r="EM22" s="98">
        <f>IF(EL22="غ","غ",EI22+EJ22+EK22+EL22)</f>
        <v>0</v>
      </c>
      <c r="EN22" s="135"/>
      <c r="EO22" s="104"/>
      <c r="EP22" s="104"/>
      <c r="EQ22" s="140"/>
      <c r="ER22" s="98">
        <f>IF(EQ22="غ","غ",EN22+EO22+EP22+EQ22)</f>
        <v>0</v>
      </c>
      <c r="ES22" s="136"/>
      <c r="ET22" s="102"/>
      <c r="EU22" s="102"/>
      <c r="EV22" s="139"/>
      <c r="EW22" s="82">
        <f>IF(EV22="غ","غ",ES22+ET22+EU22+EV22)</f>
        <v>0</v>
      </c>
      <c r="EX22" s="135"/>
      <c r="EY22" s="104"/>
      <c r="EZ22" s="104"/>
      <c r="FA22" s="98">
        <f>IF(EZ22="غ","غ",EX22+EY22+EZ22)</f>
        <v>0</v>
      </c>
      <c r="FB22" s="135"/>
      <c r="FC22" s="104"/>
      <c r="FD22" s="104"/>
      <c r="FE22" s="98">
        <f>IF(FD22="غ","غ",FB22+FC22+FD22)</f>
        <v>0</v>
      </c>
      <c r="HD22" s="136" t="str">
        <f>IF(HH22&gt;=$HD$4,1,"")</f>
        <v/>
      </c>
      <c r="HE22" s="136" t="str">
        <f>IF(HI22&gt;=$HE$4,1,"")</f>
        <v/>
      </c>
      <c r="HF22" s="145" t="str">
        <f>IF(HJ22&gt;=$HF$4,1,"")</f>
        <v/>
      </c>
      <c r="HH22" s="136">
        <f>+HL22+HP22+HT22+HX22+IB22+IF22+IJ22+IN22</f>
        <v>80.635000000000005</v>
      </c>
      <c r="HI22" s="136">
        <f>+HM22+HQ22+HU22+HY22+IC22+IG22+IK22+IO22</f>
        <v>0</v>
      </c>
      <c r="HJ22" s="145">
        <f>+HN22+HR22+HV22+HZ22+ID22+IH22+IL22+IP22</f>
        <v>0</v>
      </c>
      <c r="HL22" s="161">
        <f>+K22</f>
        <v>7.3</v>
      </c>
      <c r="HM22" s="104">
        <f>+BR22</f>
        <v>0</v>
      </c>
      <c r="HN22" s="104">
        <f>+DX22</f>
        <v>0</v>
      </c>
      <c r="HO22" s="82">
        <f>IF(OR(HN22="غ",HM22="غ",HL22="غ"),"غ",(HN22+HM22+HL22)/3)</f>
        <v>2.4333333333333331</v>
      </c>
      <c r="HP22" s="161">
        <f>+P22</f>
        <v>9.9</v>
      </c>
      <c r="HQ22" s="104">
        <f>+BW22</f>
        <v>0</v>
      </c>
      <c r="HR22" s="104">
        <f>+EC22</f>
        <v>0</v>
      </c>
      <c r="HS22" s="82">
        <f>IF(OR(HR22="غ",HQ22="غ",HP22="غ"),"غ",(HR22+HQ22+HP22)/3)</f>
        <v>3.3000000000000003</v>
      </c>
      <c r="HT22" s="161">
        <f>+U22</f>
        <v>6</v>
      </c>
      <c r="HU22" s="104">
        <f>+CB22</f>
        <v>0</v>
      </c>
      <c r="HV22" s="104">
        <f>+EH22</f>
        <v>0</v>
      </c>
      <c r="HW22" s="82">
        <f>IF(OR(HV22="غ",HU22="غ",HT22="غ"),"غ",(HV22+HU22+HT22)/3)</f>
        <v>2</v>
      </c>
      <c r="HX22" s="166">
        <f>+Z22</f>
        <v>6</v>
      </c>
      <c r="HY22" s="104">
        <f>+CG22</f>
        <v>0</v>
      </c>
      <c r="HZ22" s="104">
        <f>+EM22</f>
        <v>0</v>
      </c>
      <c r="IA22" s="82">
        <f>IF(OR(HZ22="غ",HY22="غ",HX22="غ"),"غ",(HZ22+HY22+HX22)/3)</f>
        <v>2</v>
      </c>
      <c r="IB22" s="166">
        <f>+AE22</f>
        <v>21.5</v>
      </c>
      <c r="IC22" s="104">
        <f>+CL22</f>
        <v>0</v>
      </c>
      <c r="ID22" s="104">
        <f>+ER22</f>
        <v>0</v>
      </c>
      <c r="IE22" s="82">
        <f>IF(OR(ID22="غ",IC22="غ",IB22="غ"),"غ",(ID22+IC22+IB22)/3)</f>
        <v>7.166666666666667</v>
      </c>
      <c r="IF22" s="166">
        <f>+AJ22</f>
        <v>22.975000000000001</v>
      </c>
      <c r="IG22" s="102">
        <f>+CQ22</f>
        <v>0</v>
      </c>
      <c r="IH22" s="102">
        <f>+EW22</f>
        <v>0</v>
      </c>
      <c r="II22" s="82">
        <f>IF(OR(IH22="غ",IG22="غ",IF22="غ"),"غ",(IH22+IG22+IF22)/3)</f>
        <v>7.6583333333333341</v>
      </c>
      <c r="IJ22" s="161">
        <f>+AN22</f>
        <v>3.3</v>
      </c>
      <c r="IK22" s="104">
        <f>+CU22</f>
        <v>0</v>
      </c>
      <c r="IL22" s="104">
        <f>+FA22</f>
        <v>0</v>
      </c>
      <c r="IM22" s="82">
        <f>IF(OR(IL22="غ",IK22="غ",IJ22="غ"),"غ",(IL22+IK22+IJ22)/3)</f>
        <v>1.0999999999999999</v>
      </c>
      <c r="IN22" s="161">
        <f>+AR22</f>
        <v>3.66</v>
      </c>
      <c r="IO22" s="104">
        <f>+CY22</f>
        <v>0</v>
      </c>
      <c r="IP22" s="104">
        <f>+FE22</f>
        <v>0</v>
      </c>
      <c r="IQ22" s="82">
        <f>IF(OR(IP22="غ",IO22="غ",IN22="غ"),"غ",(IP22+IO22+IN22)/3)</f>
        <v>1.22</v>
      </c>
      <c r="IS22" s="134">
        <f>IF(OR(HL22&lt;6.5,HP22&lt;6.5,HT22&lt;6.5,HX22&lt;5.2,IB22&lt;10.4,IF22&lt;10.4,IJ22&lt;2.6,IN22&lt;2.6),1,"")</f>
        <v>1</v>
      </c>
      <c r="IT22" s="135">
        <f>IF(OR(HM22&lt;6.5,HQ22&lt;6.5,HU22&lt;6.5,HY22&lt;5.2,IC22&lt;40,IG22&lt;40,IK22&lt;2.6,IO22&lt;2.6),1,"")</f>
        <v>1</v>
      </c>
      <c r="IU22" s="144">
        <f>IF(OR(HN22&lt;6.5,HR22&lt;6.5,HV22&lt;6.5,HZ22&lt;5.2,ID22&lt;40,IH22&lt;40,IL22&lt;2.6,IP22&lt;2.6),1,"")</f>
        <v>1</v>
      </c>
      <c r="IV22" s="36"/>
      <c r="IW22" s="95" t="s">
        <v>66</v>
      </c>
      <c r="IX22" s="134" t="str">
        <f>IF(IS22=1,D22,"")</f>
        <v>حبيبه هشام محمد عبد المقصود</v>
      </c>
      <c r="IY22" s="135">
        <f>IF(IS22=1,HL22,"")</f>
        <v>7.3</v>
      </c>
      <c r="IZ22" s="104">
        <f>IF(IS22=1,HP22,"")</f>
        <v>9.9</v>
      </c>
      <c r="JA22" s="104">
        <f>IF(IS22=1,HT22,"")</f>
        <v>6</v>
      </c>
      <c r="JB22" s="104">
        <f>IF(IS22=1,HX22,"")</f>
        <v>6</v>
      </c>
      <c r="JC22" s="104">
        <f>IF(IS22=1,IB22,"")</f>
        <v>21.5</v>
      </c>
      <c r="JD22" s="104">
        <f>IF(IS22=1,IF22,"")</f>
        <v>22.975000000000001</v>
      </c>
      <c r="JE22" s="104">
        <f>IF(IS22=1,IJ22,"")</f>
        <v>3.3</v>
      </c>
      <c r="JF22" s="103">
        <f>IF(IS22=1,IN22,"")</f>
        <v>3.66</v>
      </c>
      <c r="JH22" s="97" t="str">
        <f>B22</f>
        <v>24018</v>
      </c>
      <c r="JI22" s="103" t="str">
        <f>+D22</f>
        <v>حبيبه هشام محمد عبد المقصود</v>
      </c>
      <c r="JJ22" s="135">
        <f>IF(IT22=1,HM22,"")</f>
        <v>0</v>
      </c>
      <c r="JK22" s="104">
        <f>IF(IT22=1,HQ22,"")</f>
        <v>0</v>
      </c>
      <c r="JL22" s="104">
        <f>IF(IT22=1,HU22,"")</f>
        <v>0</v>
      </c>
      <c r="JM22" s="104">
        <f>IF(IT22=1,HY22,"")</f>
        <v>0</v>
      </c>
      <c r="JN22" s="104">
        <f>IF(IT22=1,IC22,"")</f>
        <v>0</v>
      </c>
      <c r="JO22" s="104">
        <f>IF(IT22=1,IG22,"")</f>
        <v>0</v>
      </c>
      <c r="JP22" s="104">
        <f>IF(IT22=1,IK22,"")</f>
        <v>0</v>
      </c>
      <c r="JQ22" s="103">
        <f>IF(IT22=1,IO22,"")</f>
        <v>0</v>
      </c>
      <c r="JS22" s="97" t="str">
        <f>B22</f>
        <v>24018</v>
      </c>
      <c r="JT22" s="95" t="str">
        <f>+D22</f>
        <v>حبيبه هشام محمد عبد المقصود</v>
      </c>
      <c r="JU22" s="135">
        <f>IF(IU22=1,HN22,"")</f>
        <v>0</v>
      </c>
      <c r="JV22" s="104">
        <f>IF(IU22=1,HR22,"")</f>
        <v>0</v>
      </c>
      <c r="JW22" s="104">
        <f>IF(IU22=1,HV22,"")</f>
        <v>0</v>
      </c>
      <c r="JX22" s="104">
        <f>IF(IU22=1,HZ22,"")</f>
        <v>0</v>
      </c>
      <c r="JY22" s="104">
        <f>IF(IU22=1,ID22,"")</f>
        <v>0</v>
      </c>
      <c r="JZ22" s="104">
        <f>IF(IU22=1,IH22,"")</f>
        <v>0</v>
      </c>
      <c r="KA22" s="104">
        <f>IF(IU22=1,IL22,"")</f>
        <v>0</v>
      </c>
      <c r="KB22" s="103">
        <f>IF(IU22=1,IP22,"")</f>
        <v>0</v>
      </c>
      <c r="KJ22" s="94">
        <f>+A22</f>
        <v>18</v>
      </c>
      <c r="KK22" s="92" t="str">
        <f>+B22</f>
        <v>24018</v>
      </c>
      <c r="KL22" s="92" t="str">
        <f>+C22</f>
        <v>1 / 1</v>
      </c>
      <c r="KM22" s="93" t="str">
        <f>+D22</f>
        <v>حبيبه هشام محمد عبد المقصود</v>
      </c>
      <c r="KN22" s="92" t="str">
        <f>+E22</f>
        <v>مسلم</v>
      </c>
      <c r="KO22" s="92" t="str">
        <f>+F22</f>
        <v>انثى</v>
      </c>
      <c r="KP22" s="91">
        <f>+HO22</f>
        <v>2.4333333333333331</v>
      </c>
      <c r="KQ22" s="91">
        <f>+HS22</f>
        <v>3.3000000000000003</v>
      </c>
      <c r="KR22" s="91">
        <f>+HW22</f>
        <v>2</v>
      </c>
      <c r="KS22" s="91">
        <f>+IA22</f>
        <v>2</v>
      </c>
      <c r="KT22" s="91">
        <f>+IE22</f>
        <v>7.166666666666667</v>
      </c>
      <c r="KU22" s="91">
        <f>+II22</f>
        <v>7.6583333333333341</v>
      </c>
      <c r="KV22" s="90">
        <f>+IM22</f>
        <v>1.0999999999999999</v>
      </c>
      <c r="KW22" s="90">
        <f>+IN22</f>
        <v>3.66</v>
      </c>
      <c r="MH22" s="125" t="str">
        <f>IF(MI22="","",VLOOKUP(MI22,$B$5:$D$62,2,0))</f>
        <v>1 / 2</v>
      </c>
      <c r="MI22" s="110" t="s">
        <v>48</v>
      </c>
      <c r="MJ22" s="109" t="s">
        <v>47</v>
      </c>
      <c r="MK22" s="108">
        <v>9</v>
      </c>
      <c r="ML22" s="108">
        <v>9.1999999999999993</v>
      </c>
      <c r="MM22" s="108">
        <v>4.8</v>
      </c>
      <c r="MN22" s="108">
        <v>6.8</v>
      </c>
      <c r="MO22" s="108">
        <v>22.5</v>
      </c>
      <c r="MP22" s="108">
        <v>22.700000000000003</v>
      </c>
      <c r="MQ22" s="108">
        <v>3.5</v>
      </c>
      <c r="MR22" s="107">
        <v>3.33</v>
      </c>
      <c r="NL22" s="1" t="s">
        <v>87</v>
      </c>
      <c r="NM22" s="1" t="s">
        <v>87</v>
      </c>
      <c r="NN22" s="1" t="s">
        <v>87</v>
      </c>
      <c r="NO22" s="1" t="s">
        <v>87</v>
      </c>
      <c r="NP22" s="1">
        <v>18</v>
      </c>
      <c r="NQ22" s="1" t="s">
        <v>87</v>
      </c>
      <c r="NR22" s="1" t="s">
        <v>87</v>
      </c>
      <c r="NS22" s="1" t="s">
        <v>87</v>
      </c>
      <c r="NT22" s="1" t="s">
        <v>87</v>
      </c>
      <c r="NU22" s="1" t="s">
        <v>87</v>
      </c>
      <c r="NV22" s="1" t="s">
        <v>87</v>
      </c>
      <c r="NY22" s="199" t="str">
        <f>IF(NZ22="","",VLOOKUP(NZ22,$B$5:$D$70,2,0))</f>
        <v/>
      </c>
      <c r="NZ22" s="86" t="s">
        <v>87</v>
      </c>
      <c r="OA22" s="85" t="s">
        <v>87</v>
      </c>
      <c r="OB22" s="84" t="s">
        <v>87</v>
      </c>
      <c r="OC22" s="84" t="s">
        <v>87</v>
      </c>
      <c r="OD22" s="84" t="s">
        <v>87</v>
      </c>
      <c r="OE22" s="84" t="s">
        <v>87</v>
      </c>
      <c r="OF22" s="84" t="s">
        <v>87</v>
      </c>
      <c r="OG22" s="84" t="s">
        <v>87</v>
      </c>
      <c r="OH22" s="84" t="s">
        <v>87</v>
      </c>
      <c r="OI22" s="83" t="s">
        <v>87</v>
      </c>
      <c r="OJ22" s="82" t="str">
        <f>IF(NZ22="","",SUM(OB22:OI22))</f>
        <v/>
      </c>
      <c r="OK22" s="81" t="str">
        <f>IFERROR(IF(OJ22&gt;1,OJ22/98,""),"")</f>
        <v/>
      </c>
      <c r="PO22" s="97" t="str">
        <f>IF(HD22="","",B22)</f>
        <v/>
      </c>
      <c r="PP22" s="96" t="str">
        <f>IF(HD22="","",D22)</f>
        <v/>
      </c>
      <c r="PQ22" s="96" t="str">
        <f>IF(PO22="","",HL22)</f>
        <v/>
      </c>
      <c r="PR22" s="96" t="str">
        <f>IF(PO22="","",HP22)</f>
        <v/>
      </c>
      <c r="PS22" s="96" t="str">
        <f>IF(PO22="","",HT22)</f>
        <v/>
      </c>
      <c r="PT22" s="96" t="str">
        <f>IF(PO22="","",HX22)</f>
        <v/>
      </c>
      <c r="PU22" s="96" t="str">
        <f>IF(PO22="","",IB22)</f>
        <v/>
      </c>
      <c r="PV22" s="96" t="str">
        <f>IF(PO22="","",IF22)</f>
        <v/>
      </c>
      <c r="PW22" s="96" t="str">
        <f>IF(PO22="","",IJ22)</f>
        <v/>
      </c>
      <c r="PX22" s="95" t="str">
        <f>IF(PO22="","",IN22)</f>
        <v/>
      </c>
      <c r="PZ22" s="97" t="str">
        <f>IF($HE$5="","",$B$5)</f>
        <v/>
      </c>
      <c r="QA22" s="96" t="str">
        <f>IF($HE$5="","",$D$5)</f>
        <v/>
      </c>
      <c r="QB22" s="96" t="str">
        <f>IF(PZ22="","",HM22)</f>
        <v/>
      </c>
      <c r="QC22" s="96" t="str">
        <f>IF(PZ22="","",HQ22)</f>
        <v/>
      </c>
      <c r="QD22" s="96" t="str">
        <f>IF(PZ22="","",HU22)</f>
        <v/>
      </c>
      <c r="QE22" s="96" t="str">
        <f>IF(PZ22="","",HY22)</f>
        <v/>
      </c>
      <c r="QF22" s="96" t="str">
        <f>IF(PZ22="","",IC22)</f>
        <v/>
      </c>
      <c r="QG22" s="96" t="str">
        <f>IF(PZ22="","",IG22)</f>
        <v/>
      </c>
      <c r="QH22" s="96" t="str">
        <f>IF(PZ22="","",IK22)</f>
        <v/>
      </c>
      <c r="QI22" s="95" t="str">
        <f>IF(PZ22="","",IO22)</f>
        <v/>
      </c>
      <c r="QK22" s="97" t="str">
        <f>IF(HF22="","",B22)</f>
        <v/>
      </c>
      <c r="QL22" s="96" t="str">
        <f>IF(HF22="","",D22)</f>
        <v/>
      </c>
      <c r="QM22" s="96" t="str">
        <f>IF(QK22="","",HN22)</f>
        <v/>
      </c>
      <c r="QN22" s="96" t="str">
        <f>IF(QK22="","",HR22)</f>
        <v/>
      </c>
      <c r="QO22" s="96" t="str">
        <f>IF(QK22="","",HV22)</f>
        <v/>
      </c>
      <c r="QP22" s="96" t="str">
        <f>IF(QK22="","",HZ22)</f>
        <v/>
      </c>
      <c r="QQ22" s="96" t="str">
        <f>IF(QK22="","",ID22)</f>
        <v/>
      </c>
      <c r="QR22" s="96" t="str">
        <f>IF(QK22="","",IH22)</f>
        <v/>
      </c>
      <c r="QS22" s="96" t="str">
        <f>IF(QK22="","",IL22)</f>
        <v/>
      </c>
      <c r="QT22" s="95" t="str">
        <f>IF(QK22="","",IP22)</f>
        <v/>
      </c>
    </row>
    <row r="23" spans="1:462" ht="18" customHeight="1" x14ac:dyDescent="0.25">
      <c r="A23" s="106">
        <f>IF('[1]بيانات الطلاب'!A22="","",'[1]بيانات الطلاب'!A22)</f>
        <v>19</v>
      </c>
      <c r="B23" s="104" t="str">
        <f>'[1]بيانات الطلاب'!B22</f>
        <v>24019</v>
      </c>
      <c r="C23" s="104" t="str">
        <f>IF('[1]بيانات الطلاب'!C22="","",'[1]بيانات الطلاب'!C22)</f>
        <v>1 / 1</v>
      </c>
      <c r="D23" s="105" t="str">
        <f>IF('[1]بيانات الطلاب'!D22="","",'[1]بيانات الطلاب'!D22)</f>
        <v>حسناء عادل فتحى السيد</v>
      </c>
      <c r="E23" s="104" t="str">
        <f>IF('[1]بيانات الطلاب'!E22="","",'[1]بيانات الطلاب'!E22)</f>
        <v>مسلم</v>
      </c>
      <c r="F23" s="103" t="str">
        <f>IF('[1]بيانات الطلاب'!F22="","",'[1]بيانات الطلاب'!F22)</f>
        <v>انثى</v>
      </c>
      <c r="G23" s="136">
        <v>2</v>
      </c>
      <c r="H23" s="102">
        <v>2</v>
      </c>
      <c r="I23" s="102"/>
      <c r="J23" s="102">
        <v>3</v>
      </c>
      <c r="K23" s="82">
        <f>IF(J23="غ","غ",G23+H23+I23+J23)</f>
        <v>7</v>
      </c>
      <c r="L23" s="136">
        <v>2</v>
      </c>
      <c r="M23" s="136">
        <v>1.9</v>
      </c>
      <c r="N23" s="136"/>
      <c r="O23" s="136">
        <v>5.6</v>
      </c>
      <c r="P23" s="82">
        <f>IF(O23="غ","غ",L23+M23+N23+O23)</f>
        <v>9.5</v>
      </c>
      <c r="Q23" s="136">
        <v>1.3</v>
      </c>
      <c r="R23" s="102">
        <v>1.3</v>
      </c>
      <c r="S23" s="102"/>
      <c r="T23" s="102">
        <v>3.4</v>
      </c>
      <c r="U23" s="82">
        <f>IF(T23="غ","غ",Q23+R23+S23+T23)</f>
        <v>6</v>
      </c>
      <c r="V23" s="136">
        <v>1</v>
      </c>
      <c r="W23" s="102">
        <v>1</v>
      </c>
      <c r="X23" s="102">
        <v>1</v>
      </c>
      <c r="Y23" s="102">
        <v>3.6</v>
      </c>
      <c r="Z23" s="82">
        <f>IF(Y23="غ","غ",V23+W23+X23+Y23)</f>
        <v>6.6</v>
      </c>
      <c r="AA23" s="136">
        <v>6</v>
      </c>
      <c r="AB23" s="102">
        <v>2</v>
      </c>
      <c r="AC23" s="102">
        <v>2</v>
      </c>
      <c r="AD23" s="139" t="s">
        <v>62</v>
      </c>
      <c r="AE23" s="82" t="str">
        <f>IF(AD23="غ","غ",AA23+AB23+AC23+AD23)</f>
        <v>غ</v>
      </c>
      <c r="AF23" s="143">
        <v>5.53125</v>
      </c>
      <c r="AG23" s="142">
        <v>2</v>
      </c>
      <c r="AH23" s="142">
        <v>2</v>
      </c>
      <c r="AI23" s="141">
        <v>14.75</v>
      </c>
      <c r="AJ23" s="82">
        <f>IF(AI23="غ","غ",AF23+AG23+AH23+AI23)</f>
        <v>24.28125</v>
      </c>
      <c r="AK23" s="102">
        <v>1</v>
      </c>
      <c r="AL23" s="102">
        <v>0.7</v>
      </c>
      <c r="AM23" s="102">
        <v>1.2</v>
      </c>
      <c r="AN23" s="82">
        <f>IF(AM23="غ","غ",AK23+AL23+AM23)</f>
        <v>2.9</v>
      </c>
      <c r="AO23" s="102">
        <v>1</v>
      </c>
      <c r="AP23" s="102">
        <v>1</v>
      </c>
      <c r="AQ23" s="102">
        <v>1</v>
      </c>
      <c r="AR23" s="82">
        <f>IF(AQ23="غ","غ",AO23+AP23+AQ23)</f>
        <v>3</v>
      </c>
      <c r="AU23" s="102">
        <v>1</v>
      </c>
      <c r="AV23" s="102">
        <v>1</v>
      </c>
      <c r="AW23" s="102">
        <v>1</v>
      </c>
      <c r="AX23" s="82">
        <f>IF(AW23="غ","غ",AU23+AV23+AW23)</f>
        <v>3</v>
      </c>
      <c r="BN23" s="135"/>
      <c r="BO23" s="104"/>
      <c r="BP23" s="104"/>
      <c r="BQ23" s="140"/>
      <c r="BR23" s="98">
        <f>IF(BQ23="غ","غ",BN23+BO23+BP23+BQ23)</f>
        <v>0</v>
      </c>
      <c r="BS23" s="135"/>
      <c r="BT23" s="104"/>
      <c r="BU23" s="104"/>
      <c r="BV23" s="140"/>
      <c r="BW23" s="98">
        <f>IF(BV23="غ","غ",BS23+BT23+BU23+BV23)</f>
        <v>0</v>
      </c>
      <c r="BX23" s="135"/>
      <c r="BY23" s="104"/>
      <c r="BZ23" s="104"/>
      <c r="CA23" s="140"/>
      <c r="CB23" s="98">
        <f>IF(CA23="غ","غ",BX23+BY23+BZ23+CA23)</f>
        <v>0</v>
      </c>
      <c r="CC23" s="135"/>
      <c r="CD23" s="104"/>
      <c r="CE23" s="104"/>
      <c r="CF23" s="104"/>
      <c r="CG23" s="98">
        <f>IF(CF23="غ","غ",CC23+CD23+CE23+CF23)</f>
        <v>0</v>
      </c>
      <c r="CH23" s="135"/>
      <c r="CI23" s="104"/>
      <c r="CJ23" s="104"/>
      <c r="CK23" s="140"/>
      <c r="CL23" s="98">
        <f>IF(CK23="غ","غ",CH23+CI23+CJ23+CK23)</f>
        <v>0</v>
      </c>
      <c r="CM23" s="135"/>
      <c r="CN23" s="104"/>
      <c r="CO23" s="104"/>
      <c r="CP23" s="140"/>
      <c r="CQ23" s="98">
        <f>IF(CP23="غ","غ",CM23+CN23+CO23+CP23)</f>
        <v>0</v>
      </c>
      <c r="CR23" s="104"/>
      <c r="CS23" s="104"/>
      <c r="CT23" s="140"/>
      <c r="CU23" s="98">
        <f>IF(CT23="غ","غ",CR23+CS23+CT23)</f>
        <v>0</v>
      </c>
      <c r="CV23" s="104"/>
      <c r="CW23" s="104"/>
      <c r="CX23" s="140"/>
      <c r="CY23" s="98">
        <f>IF(CX23="غ","غ",CV23+CW23+CX23)</f>
        <v>0</v>
      </c>
      <c r="DT23" s="135"/>
      <c r="DU23" s="104"/>
      <c r="DV23" s="104"/>
      <c r="DW23" s="140"/>
      <c r="DX23" s="98">
        <f>IF(DW23="غ","غ",DT23+DU23+DV23+DW23)</f>
        <v>0</v>
      </c>
      <c r="DY23" s="135"/>
      <c r="DZ23" s="104"/>
      <c r="EA23" s="104"/>
      <c r="EB23" s="140"/>
      <c r="EC23" s="98">
        <f>IF(EB23="غ","غ",DY23+DZ23+EA23+EB23)</f>
        <v>0</v>
      </c>
      <c r="ED23" s="135"/>
      <c r="EE23" s="104"/>
      <c r="EF23" s="104"/>
      <c r="EG23" s="140"/>
      <c r="EH23" s="98">
        <f>IF(EG23="غ","غ",ED23+EE23+EF23+EG23)</f>
        <v>0</v>
      </c>
      <c r="EI23" s="135"/>
      <c r="EJ23" s="104"/>
      <c r="EK23" s="104"/>
      <c r="EL23" s="140"/>
      <c r="EM23" s="98">
        <f>IF(EL23="غ","غ",EI23+EJ23+EK23+EL23)</f>
        <v>0</v>
      </c>
      <c r="EN23" s="135"/>
      <c r="EO23" s="104"/>
      <c r="EP23" s="104"/>
      <c r="EQ23" s="140"/>
      <c r="ER23" s="98">
        <f>IF(EQ23="غ","غ",EN23+EO23+EP23+EQ23)</f>
        <v>0</v>
      </c>
      <c r="ES23" s="136"/>
      <c r="ET23" s="102"/>
      <c r="EU23" s="102"/>
      <c r="EV23" s="139"/>
      <c r="EW23" s="82">
        <f>IF(EV23="غ","غ",ES23+ET23+EU23+EV23)</f>
        <v>0</v>
      </c>
      <c r="EX23" s="135"/>
      <c r="EY23" s="104"/>
      <c r="EZ23" s="104"/>
      <c r="FA23" s="98">
        <f>IF(EZ23="غ","غ",EX23+EY23+EZ23)</f>
        <v>0</v>
      </c>
      <c r="FB23" s="135"/>
      <c r="FC23" s="104"/>
      <c r="FD23" s="104"/>
      <c r="FE23" s="98">
        <f>IF(FD23="غ","غ",FB23+FC23+FD23)</f>
        <v>0</v>
      </c>
      <c r="HD23" s="136" t="e">
        <f>IF(HH23&gt;=$HD$4,1,"")</f>
        <v>#VALUE!</v>
      </c>
      <c r="HE23" s="136" t="str">
        <f>IF(HI23&gt;=$HE$4,1,"")</f>
        <v/>
      </c>
      <c r="HF23" s="145" t="str">
        <f>IF(HJ23&gt;=$HF$4,1,"")</f>
        <v/>
      </c>
      <c r="HH23" s="136" t="e">
        <f>+HL23+HP23+HT23+HX23+IB23+IF23+IJ23+IN23</f>
        <v>#VALUE!</v>
      </c>
      <c r="HI23" s="136">
        <f>+HM23+HQ23+HU23+HY23+IC23+IG23+IK23+IO23</f>
        <v>0</v>
      </c>
      <c r="HJ23" s="145">
        <f>+HN23+HR23+HV23+HZ23+ID23+IH23+IL23+IP23</f>
        <v>0</v>
      </c>
      <c r="HL23" s="161">
        <f>+K23</f>
        <v>7</v>
      </c>
      <c r="HM23" s="104">
        <f>+BR23</f>
        <v>0</v>
      </c>
      <c r="HN23" s="104">
        <f>+DX23</f>
        <v>0</v>
      </c>
      <c r="HO23" s="82">
        <f>IF(OR(HN23="غ",HM23="غ",HL23="غ"),"غ",(HN23+HM23+HL23)/3)</f>
        <v>2.3333333333333335</v>
      </c>
      <c r="HP23" s="161">
        <f>+P23</f>
        <v>9.5</v>
      </c>
      <c r="HQ23" s="104">
        <f>+BW23</f>
        <v>0</v>
      </c>
      <c r="HR23" s="104">
        <f>+EC23</f>
        <v>0</v>
      </c>
      <c r="HS23" s="82">
        <f>IF(OR(HR23="غ",HQ23="غ",HP23="غ"),"غ",(HR23+HQ23+HP23)/3)</f>
        <v>3.1666666666666665</v>
      </c>
      <c r="HT23" s="161">
        <f>+U23</f>
        <v>6</v>
      </c>
      <c r="HU23" s="104">
        <f>+CB23</f>
        <v>0</v>
      </c>
      <c r="HV23" s="104">
        <f>+EH23</f>
        <v>0</v>
      </c>
      <c r="HW23" s="82">
        <f>IF(OR(HV23="غ",HU23="غ",HT23="غ"),"غ",(HV23+HU23+HT23)/3)</f>
        <v>2</v>
      </c>
      <c r="HX23" s="166">
        <f>+Z23</f>
        <v>6.6</v>
      </c>
      <c r="HY23" s="104">
        <f>+CG23</f>
        <v>0</v>
      </c>
      <c r="HZ23" s="104">
        <f>+EM23</f>
        <v>0</v>
      </c>
      <c r="IA23" s="82">
        <f>IF(OR(HZ23="غ",HY23="غ",HX23="غ"),"غ",(HZ23+HY23+HX23)/3)</f>
        <v>2.1999999999999997</v>
      </c>
      <c r="IB23" s="166" t="str">
        <f>+AE23</f>
        <v>غ</v>
      </c>
      <c r="IC23" s="104">
        <f>+CL23</f>
        <v>0</v>
      </c>
      <c r="ID23" s="104">
        <f>+ER23</f>
        <v>0</v>
      </c>
      <c r="IE23" s="82" t="str">
        <f>IF(OR(ID23="غ",IC23="غ",IB23="غ"),"غ",(ID23+IC23+IB23)/3)</f>
        <v>غ</v>
      </c>
      <c r="IF23" s="166">
        <f>+AJ23</f>
        <v>24.28125</v>
      </c>
      <c r="IG23" s="102">
        <f>+CQ23</f>
        <v>0</v>
      </c>
      <c r="IH23" s="102">
        <f>+EW23</f>
        <v>0</v>
      </c>
      <c r="II23" s="82">
        <f>IF(OR(IH23="غ",IG23="غ",IF23="غ"),"غ",(IH23+IG23+IF23)/3)</f>
        <v>8.09375</v>
      </c>
      <c r="IJ23" s="161">
        <f>+AN23</f>
        <v>2.9</v>
      </c>
      <c r="IK23" s="104">
        <f>+CU23</f>
        <v>0</v>
      </c>
      <c r="IL23" s="104">
        <f>+FA23</f>
        <v>0</v>
      </c>
      <c r="IM23" s="82">
        <f>IF(OR(IL23="غ",IK23="غ",IJ23="غ"),"غ",(IL23+IK23+IJ23)/3)</f>
        <v>0.96666666666666667</v>
      </c>
      <c r="IN23" s="161">
        <f>+AR23</f>
        <v>3</v>
      </c>
      <c r="IO23" s="104">
        <f>+CY23</f>
        <v>0</v>
      </c>
      <c r="IP23" s="104">
        <f>+FE23</f>
        <v>0</v>
      </c>
      <c r="IQ23" s="82">
        <f>IF(OR(IP23="غ",IO23="غ",IN23="غ"),"غ",(IP23+IO23+IN23)/3)</f>
        <v>1</v>
      </c>
      <c r="IS23" s="134">
        <f>IF(OR(HL23&lt;6.5,HP23&lt;6.5,HT23&lt;6.5,HX23&lt;5.2,IB23&lt;10.4,IF23&lt;10.4,IJ23&lt;2.6,IN23&lt;2.6),1,"")</f>
        <v>1</v>
      </c>
      <c r="IT23" s="135">
        <f>IF(OR(HM23&lt;6.5,HQ23&lt;6.5,HU23&lt;6.5,HY23&lt;5.2,IC23&lt;40,IG23&lt;40,IK23&lt;2.6,IO23&lt;2.6),1,"")</f>
        <v>1</v>
      </c>
      <c r="IU23" s="144">
        <f>IF(OR(HN23&lt;6.5,HR23&lt;6.5,HV23&lt;6.5,HZ23&lt;5.2,ID23&lt;40,IH23&lt;40,IL23&lt;2.6,IP23&lt;2.6),1,"")</f>
        <v>1</v>
      </c>
      <c r="IV23" s="36"/>
      <c r="IW23" s="95" t="s">
        <v>64</v>
      </c>
      <c r="IX23" s="134" t="str">
        <f>IF(IS23=1,D23,"")</f>
        <v>حسناء عادل فتحى السيد</v>
      </c>
      <c r="IY23" s="135">
        <f>IF(IS23=1,HL23,"")</f>
        <v>7</v>
      </c>
      <c r="IZ23" s="104">
        <f>IF(IS23=1,HP23,"")</f>
        <v>9.5</v>
      </c>
      <c r="JA23" s="104">
        <f>IF(IS23=1,HT23,"")</f>
        <v>6</v>
      </c>
      <c r="JB23" s="104">
        <f>IF(IS23=1,HX23,"")</f>
        <v>6.6</v>
      </c>
      <c r="JC23" s="104" t="str">
        <f>IF(IS23=1,IB23,"")</f>
        <v>غ</v>
      </c>
      <c r="JD23" s="104">
        <f>IF(IS23=1,IF23,"")</f>
        <v>24.28125</v>
      </c>
      <c r="JE23" s="104">
        <f>IF(IS23=1,IJ23,"")</f>
        <v>2.9</v>
      </c>
      <c r="JF23" s="103">
        <f>IF(IS23=1,IN23,"")</f>
        <v>3</v>
      </c>
      <c r="JH23" s="97" t="str">
        <f>B23</f>
        <v>24019</v>
      </c>
      <c r="JI23" s="103" t="str">
        <f>+D23</f>
        <v>حسناء عادل فتحى السيد</v>
      </c>
      <c r="JJ23" s="135">
        <f>IF(IT23=1,HM23,"")</f>
        <v>0</v>
      </c>
      <c r="JK23" s="104">
        <f>IF(IT23=1,HQ23,"")</f>
        <v>0</v>
      </c>
      <c r="JL23" s="104">
        <f>IF(IT23=1,HU23,"")</f>
        <v>0</v>
      </c>
      <c r="JM23" s="104">
        <f>IF(IT23=1,HY23,"")</f>
        <v>0</v>
      </c>
      <c r="JN23" s="104">
        <f>IF(IT23=1,IC23,"")</f>
        <v>0</v>
      </c>
      <c r="JO23" s="104">
        <f>IF(IT23=1,IG23,"")</f>
        <v>0</v>
      </c>
      <c r="JP23" s="104">
        <f>IF(IT23=1,IK23,"")</f>
        <v>0</v>
      </c>
      <c r="JQ23" s="103">
        <f>IF(IT23=1,IO23,"")</f>
        <v>0</v>
      </c>
      <c r="JS23" s="97" t="str">
        <f>B23</f>
        <v>24019</v>
      </c>
      <c r="JT23" s="95" t="str">
        <f>+D23</f>
        <v>حسناء عادل فتحى السيد</v>
      </c>
      <c r="JU23" s="135">
        <f>IF(IU23=1,HN23,"")</f>
        <v>0</v>
      </c>
      <c r="JV23" s="104">
        <f>IF(IU23=1,HR23,"")</f>
        <v>0</v>
      </c>
      <c r="JW23" s="104">
        <f>IF(IU23=1,HV23,"")</f>
        <v>0</v>
      </c>
      <c r="JX23" s="104">
        <f>IF(IU23=1,HZ23,"")</f>
        <v>0</v>
      </c>
      <c r="JY23" s="104">
        <f>IF(IU23=1,ID23,"")</f>
        <v>0</v>
      </c>
      <c r="JZ23" s="104">
        <f>IF(IU23=1,IH23,"")</f>
        <v>0</v>
      </c>
      <c r="KA23" s="104">
        <f>IF(IU23=1,IL23,"")</f>
        <v>0</v>
      </c>
      <c r="KB23" s="103">
        <f>IF(IU23=1,IP23,"")</f>
        <v>0</v>
      </c>
      <c r="KJ23" s="94">
        <f>+A23</f>
        <v>19</v>
      </c>
      <c r="KK23" s="92" t="str">
        <f>+B23</f>
        <v>24019</v>
      </c>
      <c r="KL23" s="92" t="str">
        <f>+C23</f>
        <v>1 / 1</v>
      </c>
      <c r="KM23" s="93" t="str">
        <f>+D23</f>
        <v>حسناء عادل فتحى السيد</v>
      </c>
      <c r="KN23" s="92" t="str">
        <f>+E23</f>
        <v>مسلم</v>
      </c>
      <c r="KO23" s="92" t="str">
        <f>+F23</f>
        <v>انثى</v>
      </c>
      <c r="KP23" s="91">
        <f>+HO23</f>
        <v>2.3333333333333335</v>
      </c>
      <c r="KQ23" s="91">
        <f>+HS23</f>
        <v>3.1666666666666665</v>
      </c>
      <c r="KR23" s="91">
        <f>+HW23</f>
        <v>2</v>
      </c>
      <c r="KS23" s="91">
        <f>+IA23</f>
        <v>2.1999999999999997</v>
      </c>
      <c r="KT23" s="91" t="str">
        <f>+IE23</f>
        <v>غ</v>
      </c>
      <c r="KU23" s="91">
        <f>+II23</f>
        <v>8.09375</v>
      </c>
      <c r="KV23" s="90">
        <f>+IM23</f>
        <v>0.96666666666666667</v>
      </c>
      <c r="KW23" s="90">
        <f>+IN23</f>
        <v>3</v>
      </c>
      <c r="MH23" s="125" t="str">
        <f>IF(MI23="","",VLOOKUP(MI23,$B$5:$D$62,2,0))</f>
        <v>1 / 3</v>
      </c>
      <c r="MI23" s="110" t="s">
        <v>41</v>
      </c>
      <c r="MJ23" s="109" t="s">
        <v>40</v>
      </c>
      <c r="MK23" s="108">
        <v>9.6</v>
      </c>
      <c r="ML23" s="108">
        <v>7.6</v>
      </c>
      <c r="MM23" s="108">
        <v>4.2</v>
      </c>
      <c r="MN23" s="108">
        <v>5.6</v>
      </c>
      <c r="MO23" s="108">
        <v>20</v>
      </c>
      <c r="MP23" s="108">
        <v>24.130000000000003</v>
      </c>
      <c r="MQ23" s="108">
        <v>3.4</v>
      </c>
      <c r="MR23" s="107">
        <v>3.8</v>
      </c>
      <c r="NL23" s="1" t="s">
        <v>87</v>
      </c>
      <c r="NM23" s="1" t="s">
        <v>87</v>
      </c>
      <c r="NN23" s="1" t="s">
        <v>87</v>
      </c>
      <c r="NO23" s="1" t="s">
        <v>87</v>
      </c>
      <c r="NP23" s="1">
        <v>19</v>
      </c>
      <c r="NQ23" s="1" t="s">
        <v>87</v>
      </c>
      <c r="NR23" s="1" t="s">
        <v>87</v>
      </c>
      <c r="NS23" s="1" t="s">
        <v>87</v>
      </c>
      <c r="NT23" s="1" t="s">
        <v>87</v>
      </c>
      <c r="NU23" s="1" t="s">
        <v>87</v>
      </c>
      <c r="NV23" s="1" t="s">
        <v>87</v>
      </c>
      <c r="NY23" s="199" t="str">
        <f>IF(NZ23="","",VLOOKUP(NZ23,$B$5:$D$70,2,0))</f>
        <v/>
      </c>
      <c r="NZ23" s="86" t="s">
        <v>87</v>
      </c>
      <c r="OA23" s="85" t="s">
        <v>87</v>
      </c>
      <c r="OB23" s="84" t="s">
        <v>87</v>
      </c>
      <c r="OC23" s="84" t="s">
        <v>87</v>
      </c>
      <c r="OD23" s="84" t="s">
        <v>87</v>
      </c>
      <c r="OE23" s="84" t="s">
        <v>87</v>
      </c>
      <c r="OF23" s="84" t="s">
        <v>87</v>
      </c>
      <c r="OG23" s="84" t="s">
        <v>87</v>
      </c>
      <c r="OH23" s="84" t="s">
        <v>87</v>
      </c>
      <c r="OI23" s="83" t="s">
        <v>87</v>
      </c>
      <c r="OJ23" s="82" t="str">
        <f>IF(NZ23="","",SUM(OB23:OI23))</f>
        <v/>
      </c>
      <c r="OK23" s="81" t="str">
        <f>IFERROR(IF(OJ23&gt;1,OJ23/98,""),"")</f>
        <v/>
      </c>
      <c r="PO23" s="97" t="e">
        <f>IF(HD23="","",B23)</f>
        <v>#VALUE!</v>
      </c>
      <c r="PP23" s="96" t="e">
        <f>IF(HD23="","",D23)</f>
        <v>#VALUE!</v>
      </c>
      <c r="PQ23" s="96" t="e">
        <f>IF(PO23="","",HL23)</f>
        <v>#VALUE!</v>
      </c>
      <c r="PR23" s="96" t="e">
        <f>IF(PO23="","",HP23)</f>
        <v>#VALUE!</v>
      </c>
      <c r="PS23" s="96" t="e">
        <f>IF(PO23="","",HT23)</f>
        <v>#VALUE!</v>
      </c>
      <c r="PT23" s="96" t="e">
        <f>IF(PO23="","",HX23)</f>
        <v>#VALUE!</v>
      </c>
      <c r="PU23" s="96" t="e">
        <f>IF(PO23="","",IB23)</f>
        <v>#VALUE!</v>
      </c>
      <c r="PV23" s="96" t="e">
        <f>IF(PO23="","",IF23)</f>
        <v>#VALUE!</v>
      </c>
      <c r="PW23" s="96" t="e">
        <f>IF(PO23="","",IJ23)</f>
        <v>#VALUE!</v>
      </c>
      <c r="PX23" s="95" t="e">
        <f>IF(PO23="","",IN23)</f>
        <v>#VALUE!</v>
      </c>
      <c r="PZ23" s="97" t="str">
        <f>IF($HE$5="","",$B$5)</f>
        <v/>
      </c>
      <c r="QA23" s="96" t="str">
        <f>IF($HE$5="","",$D$5)</f>
        <v/>
      </c>
      <c r="QB23" s="96" t="str">
        <f>IF(PZ23="","",HM23)</f>
        <v/>
      </c>
      <c r="QC23" s="96" t="str">
        <f>IF(PZ23="","",HQ23)</f>
        <v/>
      </c>
      <c r="QD23" s="96" t="str">
        <f>IF(PZ23="","",HU23)</f>
        <v/>
      </c>
      <c r="QE23" s="96" t="str">
        <f>IF(PZ23="","",HY23)</f>
        <v/>
      </c>
      <c r="QF23" s="96" t="str">
        <f>IF(PZ23="","",IC23)</f>
        <v/>
      </c>
      <c r="QG23" s="96" t="str">
        <f>IF(PZ23="","",IG23)</f>
        <v/>
      </c>
      <c r="QH23" s="96" t="str">
        <f>IF(PZ23="","",IK23)</f>
        <v/>
      </c>
      <c r="QI23" s="95" t="str">
        <f>IF(PZ23="","",IO23)</f>
        <v/>
      </c>
      <c r="QK23" s="97" t="str">
        <f>IF(HF23="","",B23)</f>
        <v/>
      </c>
      <c r="QL23" s="96" t="str">
        <f>IF(HF23="","",D23)</f>
        <v/>
      </c>
      <c r="QM23" s="96" t="str">
        <f>IF(QK23="","",HN23)</f>
        <v/>
      </c>
      <c r="QN23" s="96" t="str">
        <f>IF(QK23="","",HR23)</f>
        <v/>
      </c>
      <c r="QO23" s="96" t="str">
        <f>IF(QK23="","",HV23)</f>
        <v/>
      </c>
      <c r="QP23" s="96" t="str">
        <f>IF(QK23="","",HZ23)</f>
        <v/>
      </c>
      <c r="QQ23" s="96" t="str">
        <f>IF(QK23="","",ID23)</f>
        <v/>
      </c>
      <c r="QR23" s="96" t="str">
        <f>IF(QK23="","",IH23)</f>
        <v/>
      </c>
      <c r="QS23" s="96" t="str">
        <f>IF(QK23="","",IL23)</f>
        <v/>
      </c>
      <c r="QT23" s="95" t="str">
        <f>IF(QK23="","",IP23)</f>
        <v/>
      </c>
    </row>
    <row r="24" spans="1:462" ht="18" customHeight="1" x14ac:dyDescent="0.25">
      <c r="A24" s="106">
        <f>IF('[1]بيانات الطلاب'!A23="","",'[1]بيانات الطلاب'!A23)</f>
        <v>20</v>
      </c>
      <c r="B24" s="104" t="str">
        <f>'[1]بيانات الطلاب'!B23</f>
        <v>24020</v>
      </c>
      <c r="C24" s="104" t="str">
        <f>IF('[1]بيانات الطلاب'!C23="","",'[1]بيانات الطلاب'!C23)</f>
        <v>1 / 1</v>
      </c>
      <c r="D24" s="105" t="str">
        <f>IF('[1]بيانات الطلاب'!D23="","",'[1]بيانات الطلاب'!D23)</f>
        <v>رانا عبد الفتاح ابراهيم احمد عبدالفتاح</v>
      </c>
      <c r="E24" s="104" t="str">
        <f>IF('[1]بيانات الطلاب'!E23="","",'[1]بيانات الطلاب'!E23)</f>
        <v>مسلم</v>
      </c>
      <c r="F24" s="103" t="str">
        <f>IF('[1]بيانات الطلاب'!F23="","",'[1]بيانات الطلاب'!F23)</f>
        <v>انثى</v>
      </c>
      <c r="G24" s="136">
        <v>2</v>
      </c>
      <c r="H24" s="102">
        <v>2</v>
      </c>
      <c r="I24" s="102"/>
      <c r="J24" s="102">
        <v>5.9</v>
      </c>
      <c r="K24" s="82">
        <f>IF(J24="غ","غ",G24+H24+I24+J24)</f>
        <v>9.9</v>
      </c>
      <c r="L24" s="136">
        <v>2</v>
      </c>
      <c r="M24" s="136">
        <v>1.9</v>
      </c>
      <c r="N24" s="136"/>
      <c r="O24" s="136">
        <v>6</v>
      </c>
      <c r="P24" s="82">
        <f>IF(O24="غ","غ",L24+M24+N24+O24)</f>
        <v>9.9</v>
      </c>
      <c r="Q24" s="136">
        <v>2</v>
      </c>
      <c r="R24" s="102">
        <v>2</v>
      </c>
      <c r="S24" s="102"/>
      <c r="T24" s="102">
        <v>5.6</v>
      </c>
      <c r="U24" s="82">
        <f>IF(T24="غ","غ",Q24+R24+S24+T24)</f>
        <v>9.6</v>
      </c>
      <c r="V24" s="136">
        <v>1</v>
      </c>
      <c r="W24" s="102">
        <v>1</v>
      </c>
      <c r="X24" s="102">
        <v>1</v>
      </c>
      <c r="Y24" s="102">
        <v>4.4000000000000004</v>
      </c>
      <c r="Z24" s="82">
        <f>IF(Y24="غ","غ",V24+W24+X24+Y24)</f>
        <v>7.4</v>
      </c>
      <c r="AA24" s="136">
        <v>6</v>
      </c>
      <c r="AB24" s="102">
        <v>2</v>
      </c>
      <c r="AC24" s="102">
        <v>2</v>
      </c>
      <c r="AD24" s="139">
        <v>13</v>
      </c>
      <c r="AE24" s="82">
        <f>IF(AD24="غ","غ",AA24+AB24+AC24+AD24)</f>
        <v>23</v>
      </c>
      <c r="AF24" s="143">
        <v>5.4749999999999996</v>
      </c>
      <c r="AG24" s="142">
        <v>2</v>
      </c>
      <c r="AH24" s="142">
        <v>2</v>
      </c>
      <c r="AI24" s="141">
        <v>14.600000000000001</v>
      </c>
      <c r="AJ24" s="82">
        <f>IF(AI24="غ","غ",AF24+AG24+AH24+AI24)</f>
        <v>24.075000000000003</v>
      </c>
      <c r="AK24" s="102">
        <v>1</v>
      </c>
      <c r="AL24" s="102">
        <v>0.8</v>
      </c>
      <c r="AM24" s="102">
        <v>1.4</v>
      </c>
      <c r="AN24" s="82">
        <f>IF(AM24="غ","غ",AK24+AL24+AM24)</f>
        <v>3.2</v>
      </c>
      <c r="AO24" s="102">
        <v>1</v>
      </c>
      <c r="AP24" s="102">
        <v>1</v>
      </c>
      <c r="AQ24" s="102">
        <v>1.86</v>
      </c>
      <c r="AR24" s="82">
        <f>IF(AQ24="غ","غ",AO24+AP24+AQ24)</f>
        <v>3.8600000000000003</v>
      </c>
      <c r="AU24" s="102">
        <v>1</v>
      </c>
      <c r="AV24" s="102">
        <v>1</v>
      </c>
      <c r="AW24" s="102">
        <v>1.8</v>
      </c>
      <c r="AX24" s="82">
        <f>IF(AW24="غ","غ",AU24+AV24+AW24)</f>
        <v>3.8</v>
      </c>
      <c r="BN24" s="135"/>
      <c r="BO24" s="104"/>
      <c r="BP24" s="104"/>
      <c r="BQ24" s="140"/>
      <c r="BR24" s="98">
        <f>IF(BQ24="غ","غ",BN24+BO24+BP24+BQ24)</f>
        <v>0</v>
      </c>
      <c r="BS24" s="135"/>
      <c r="BT24" s="104"/>
      <c r="BU24" s="104"/>
      <c r="BV24" s="140"/>
      <c r="BW24" s="98">
        <f>IF(BV24="غ","غ",BS24+BT24+BU24+BV24)</f>
        <v>0</v>
      </c>
      <c r="BX24" s="135"/>
      <c r="BY24" s="104"/>
      <c r="BZ24" s="104"/>
      <c r="CA24" s="140"/>
      <c r="CB24" s="98">
        <f>IF(CA24="غ","غ",BX24+BY24+BZ24+CA24)</f>
        <v>0</v>
      </c>
      <c r="CC24" s="135"/>
      <c r="CD24" s="104"/>
      <c r="CE24" s="104"/>
      <c r="CF24" s="104"/>
      <c r="CG24" s="98">
        <f>IF(CF24="غ","غ",CC24+CD24+CE24+CF24)</f>
        <v>0</v>
      </c>
      <c r="CH24" s="135"/>
      <c r="CI24" s="104"/>
      <c r="CJ24" s="104"/>
      <c r="CK24" s="140"/>
      <c r="CL24" s="98">
        <f>IF(CK24="غ","غ",CH24+CI24+CJ24+CK24)</f>
        <v>0</v>
      </c>
      <c r="CM24" s="135"/>
      <c r="CN24" s="104"/>
      <c r="CO24" s="104"/>
      <c r="CP24" s="140"/>
      <c r="CQ24" s="98">
        <f>IF(CP24="غ","غ",CM24+CN24+CO24+CP24)</f>
        <v>0</v>
      </c>
      <c r="CR24" s="104"/>
      <c r="CS24" s="104"/>
      <c r="CT24" s="140"/>
      <c r="CU24" s="98">
        <f>IF(CT24="غ","غ",CR24+CS24+CT24)</f>
        <v>0</v>
      </c>
      <c r="CV24" s="104"/>
      <c r="CW24" s="104"/>
      <c r="CX24" s="140"/>
      <c r="CY24" s="98">
        <f>IF(CX24="غ","غ",CV24+CW24+CX24)</f>
        <v>0</v>
      </c>
      <c r="DT24" s="135"/>
      <c r="DU24" s="104"/>
      <c r="DV24" s="104"/>
      <c r="DW24" s="140"/>
      <c r="DX24" s="98">
        <f>IF(DW24="غ","غ",DT24+DU24+DV24+DW24)</f>
        <v>0</v>
      </c>
      <c r="DY24" s="135"/>
      <c r="DZ24" s="104"/>
      <c r="EA24" s="104"/>
      <c r="EB24" s="140"/>
      <c r="EC24" s="98">
        <f>IF(EB24="غ","غ",DY24+DZ24+EA24+EB24)</f>
        <v>0</v>
      </c>
      <c r="ED24" s="135"/>
      <c r="EE24" s="104"/>
      <c r="EF24" s="104"/>
      <c r="EG24" s="140"/>
      <c r="EH24" s="98">
        <f>IF(EG24="غ","غ",ED24+EE24+EF24+EG24)</f>
        <v>0</v>
      </c>
      <c r="EI24" s="135"/>
      <c r="EJ24" s="104"/>
      <c r="EK24" s="104"/>
      <c r="EL24" s="140"/>
      <c r="EM24" s="98">
        <f>IF(EL24="غ","غ",EI24+EJ24+EK24+EL24)</f>
        <v>0</v>
      </c>
      <c r="EN24" s="135"/>
      <c r="EO24" s="104"/>
      <c r="EP24" s="104"/>
      <c r="EQ24" s="140"/>
      <c r="ER24" s="98">
        <f>IF(EQ24="غ","غ",EN24+EO24+EP24+EQ24)</f>
        <v>0</v>
      </c>
      <c r="ES24" s="136"/>
      <c r="ET24" s="102"/>
      <c r="EU24" s="102"/>
      <c r="EV24" s="139"/>
      <c r="EW24" s="82">
        <f>IF(EV24="غ","غ",ES24+ET24+EU24+EV24)</f>
        <v>0</v>
      </c>
      <c r="EX24" s="135"/>
      <c r="EY24" s="104"/>
      <c r="EZ24" s="104"/>
      <c r="FA24" s="98">
        <f>IF(EZ24="غ","غ",EX24+EY24+EZ24)</f>
        <v>0</v>
      </c>
      <c r="FB24" s="135"/>
      <c r="FC24" s="104"/>
      <c r="FD24" s="104"/>
      <c r="FE24" s="98">
        <f>IF(FD24="غ","غ",FB24+FC24+FD24)</f>
        <v>0</v>
      </c>
      <c r="HD24" s="136" t="str">
        <f>IF(HH24&gt;=$HD$4,1,"")</f>
        <v/>
      </c>
      <c r="HE24" s="136" t="str">
        <f>IF(HI24&gt;=$HE$4,1,"")</f>
        <v/>
      </c>
      <c r="HF24" s="145" t="str">
        <f>IF(HJ24&gt;=$HF$4,1,"")</f>
        <v/>
      </c>
      <c r="HH24" s="136">
        <f>+HL24+HP24+HT24+HX24+IB24+IF24+IJ24+IN24</f>
        <v>90.935000000000002</v>
      </c>
      <c r="HI24" s="136">
        <f>+HM24+HQ24+HU24+HY24+IC24+IG24+IK24+IO24</f>
        <v>0</v>
      </c>
      <c r="HJ24" s="145">
        <f>+HN24+HR24+HV24+HZ24+ID24+IH24+IL24+IP24</f>
        <v>0</v>
      </c>
      <c r="HL24" s="161">
        <f>+K24</f>
        <v>9.9</v>
      </c>
      <c r="HM24" s="104">
        <f>+BR24</f>
        <v>0</v>
      </c>
      <c r="HN24" s="104">
        <f>+DX24</f>
        <v>0</v>
      </c>
      <c r="HO24" s="82">
        <f>IF(OR(HN24="غ",HM24="غ",HL24="غ"),"غ",(HN24+HM24+HL24)/3)</f>
        <v>3.3000000000000003</v>
      </c>
      <c r="HP24" s="161">
        <f>+P24</f>
        <v>9.9</v>
      </c>
      <c r="HQ24" s="104">
        <f>+BW24</f>
        <v>0</v>
      </c>
      <c r="HR24" s="104">
        <f>+EC24</f>
        <v>0</v>
      </c>
      <c r="HS24" s="82">
        <f>IF(OR(HR24="غ",HQ24="غ",HP24="غ"),"غ",(HR24+HQ24+HP24)/3)</f>
        <v>3.3000000000000003</v>
      </c>
      <c r="HT24" s="161">
        <f>+U24</f>
        <v>9.6</v>
      </c>
      <c r="HU24" s="104">
        <f>+CB24</f>
        <v>0</v>
      </c>
      <c r="HV24" s="104">
        <f>+EH24</f>
        <v>0</v>
      </c>
      <c r="HW24" s="82">
        <f>IF(OR(HV24="غ",HU24="غ",HT24="غ"),"غ",(HV24+HU24+HT24)/3)</f>
        <v>3.1999999999999997</v>
      </c>
      <c r="HX24" s="166">
        <f>+Z24</f>
        <v>7.4</v>
      </c>
      <c r="HY24" s="104">
        <f>+CG24</f>
        <v>0</v>
      </c>
      <c r="HZ24" s="104">
        <f>+EM24</f>
        <v>0</v>
      </c>
      <c r="IA24" s="82">
        <f>IF(OR(HZ24="غ",HY24="غ",HX24="غ"),"غ",(HZ24+HY24+HX24)/3)</f>
        <v>2.4666666666666668</v>
      </c>
      <c r="IB24" s="166">
        <f>+AE24</f>
        <v>23</v>
      </c>
      <c r="IC24" s="104">
        <f>+CL24</f>
        <v>0</v>
      </c>
      <c r="ID24" s="104">
        <f>+ER24</f>
        <v>0</v>
      </c>
      <c r="IE24" s="82">
        <f>IF(OR(ID24="غ",IC24="غ",IB24="غ"),"غ",(ID24+IC24+IB24)/3)</f>
        <v>7.666666666666667</v>
      </c>
      <c r="IF24" s="166">
        <f>+AJ24</f>
        <v>24.075000000000003</v>
      </c>
      <c r="IG24" s="102">
        <f>+CQ24</f>
        <v>0</v>
      </c>
      <c r="IH24" s="102">
        <f>+EW24</f>
        <v>0</v>
      </c>
      <c r="II24" s="82">
        <f>IF(OR(IH24="غ",IG24="غ",IF24="غ"),"غ",(IH24+IG24+IF24)/3)</f>
        <v>8.0250000000000004</v>
      </c>
      <c r="IJ24" s="161">
        <f>+AN24</f>
        <v>3.2</v>
      </c>
      <c r="IK24" s="104">
        <f>+CU24</f>
        <v>0</v>
      </c>
      <c r="IL24" s="104">
        <f>+FA24</f>
        <v>0</v>
      </c>
      <c r="IM24" s="82">
        <f>IF(OR(IL24="غ",IK24="غ",IJ24="غ"),"غ",(IL24+IK24+IJ24)/3)</f>
        <v>1.0666666666666667</v>
      </c>
      <c r="IN24" s="161">
        <f>+AR24</f>
        <v>3.8600000000000003</v>
      </c>
      <c r="IO24" s="104">
        <f>+CY24</f>
        <v>0</v>
      </c>
      <c r="IP24" s="104">
        <f>+FE24</f>
        <v>0</v>
      </c>
      <c r="IQ24" s="82">
        <f>IF(OR(IP24="غ",IO24="غ",IN24="غ"),"غ",(IP24+IO24+IN24)/3)</f>
        <v>1.2866666666666668</v>
      </c>
      <c r="IS24" s="134" t="str">
        <f>IF(OR(HL24&lt;6.5,HP24&lt;6.5,HT24&lt;6.5,HX24&lt;5.2,IB24&lt;10.4,IF24&lt;10.4,IJ24&lt;2.6,IN24&lt;2.6),1,"")</f>
        <v/>
      </c>
      <c r="IT24" s="135">
        <f>IF(OR(HM24&lt;6.5,HQ24&lt;6.5,HU24&lt;6.5,HY24&lt;5.2,IC24&lt;40,IG24&lt;40,IK24&lt;2.6,IO24&lt;2.6),1,"")</f>
        <v>1</v>
      </c>
      <c r="IU24" s="144">
        <f>IF(OR(HN24&lt;6.5,HR24&lt;6.5,HV24&lt;6.5,HZ24&lt;5.2,ID24&lt;40,IH24&lt;40,IL24&lt;2.6,IP24&lt;2.6),1,"")</f>
        <v>1</v>
      </c>
      <c r="IV24" s="36"/>
      <c r="IW24" s="95" t="s">
        <v>87</v>
      </c>
      <c r="IX24" s="134" t="str">
        <f>IF(IS24=1,D24,"")</f>
        <v/>
      </c>
      <c r="IY24" s="135" t="str">
        <f>IF(IS24=1,HL24,"")</f>
        <v/>
      </c>
      <c r="IZ24" s="104" t="str">
        <f>IF(IS24=1,HP24,"")</f>
        <v/>
      </c>
      <c r="JA24" s="104" t="str">
        <f>IF(IS24=1,HT24,"")</f>
        <v/>
      </c>
      <c r="JB24" s="104" t="str">
        <f>IF(IS24=1,HX24,"")</f>
        <v/>
      </c>
      <c r="JC24" s="104" t="str">
        <f>IF(IS24=1,IB24,"")</f>
        <v/>
      </c>
      <c r="JD24" s="104" t="str">
        <f>IF(IS24=1,IF24,"")</f>
        <v/>
      </c>
      <c r="JE24" s="104" t="str">
        <f>IF(IS24=1,IJ24,"")</f>
        <v/>
      </c>
      <c r="JF24" s="103" t="str">
        <f>IF(IS24=1,IN24,"")</f>
        <v/>
      </c>
      <c r="JH24" s="97" t="str">
        <f>B24</f>
        <v>24020</v>
      </c>
      <c r="JI24" s="103" t="str">
        <f>+D24</f>
        <v>رانا عبد الفتاح ابراهيم احمد عبدالفتاح</v>
      </c>
      <c r="JJ24" s="135">
        <f>IF(IT24=1,HM24,"")</f>
        <v>0</v>
      </c>
      <c r="JK24" s="104">
        <f>IF(IT24=1,HQ24,"")</f>
        <v>0</v>
      </c>
      <c r="JL24" s="104">
        <f>IF(IT24=1,HU24,"")</f>
        <v>0</v>
      </c>
      <c r="JM24" s="104">
        <f>IF(IT24=1,HY24,"")</f>
        <v>0</v>
      </c>
      <c r="JN24" s="104">
        <f>IF(IT24=1,IC24,"")</f>
        <v>0</v>
      </c>
      <c r="JO24" s="104">
        <f>IF(IT24=1,IG24,"")</f>
        <v>0</v>
      </c>
      <c r="JP24" s="104">
        <f>IF(IT24=1,IK24,"")</f>
        <v>0</v>
      </c>
      <c r="JQ24" s="103">
        <f>IF(IT24=1,IO24,"")</f>
        <v>0</v>
      </c>
      <c r="JS24" s="97" t="str">
        <f>B24</f>
        <v>24020</v>
      </c>
      <c r="JT24" s="95" t="str">
        <f>+D24</f>
        <v>رانا عبد الفتاح ابراهيم احمد عبدالفتاح</v>
      </c>
      <c r="JU24" s="135">
        <f>IF(IU24=1,HN24,"")</f>
        <v>0</v>
      </c>
      <c r="JV24" s="104">
        <f>IF(IU24=1,HR24,"")</f>
        <v>0</v>
      </c>
      <c r="JW24" s="104">
        <f>IF(IU24=1,HV24,"")</f>
        <v>0</v>
      </c>
      <c r="JX24" s="104">
        <f>IF(IU24=1,HZ24,"")</f>
        <v>0</v>
      </c>
      <c r="JY24" s="104">
        <f>IF(IU24=1,ID24,"")</f>
        <v>0</v>
      </c>
      <c r="JZ24" s="104">
        <f>IF(IU24=1,IH24,"")</f>
        <v>0</v>
      </c>
      <c r="KA24" s="104">
        <f>IF(IU24=1,IL24,"")</f>
        <v>0</v>
      </c>
      <c r="KB24" s="103">
        <f>IF(IU24=1,IP24,"")</f>
        <v>0</v>
      </c>
      <c r="KJ24" s="94">
        <f>+A24</f>
        <v>20</v>
      </c>
      <c r="KK24" s="92" t="str">
        <f>+B24</f>
        <v>24020</v>
      </c>
      <c r="KL24" s="92" t="str">
        <f>+C24</f>
        <v>1 / 1</v>
      </c>
      <c r="KM24" s="93" t="str">
        <f>+D24</f>
        <v>رانا عبد الفتاح ابراهيم احمد عبدالفتاح</v>
      </c>
      <c r="KN24" s="92" t="str">
        <f>+E24</f>
        <v>مسلم</v>
      </c>
      <c r="KO24" s="92" t="str">
        <f>+F24</f>
        <v>انثى</v>
      </c>
      <c r="KP24" s="91">
        <f>+HO24</f>
        <v>3.3000000000000003</v>
      </c>
      <c r="KQ24" s="91">
        <f>+HS24</f>
        <v>3.3000000000000003</v>
      </c>
      <c r="KR24" s="91">
        <f>+HW24</f>
        <v>3.1999999999999997</v>
      </c>
      <c r="KS24" s="91">
        <f>+IA24</f>
        <v>2.4666666666666668</v>
      </c>
      <c r="KT24" s="91">
        <f>+IE24</f>
        <v>7.666666666666667</v>
      </c>
      <c r="KU24" s="91">
        <f>+II24</f>
        <v>8.0250000000000004</v>
      </c>
      <c r="KV24" s="90">
        <f>+IM24</f>
        <v>1.0666666666666667</v>
      </c>
      <c r="KW24" s="90">
        <f>+IN24</f>
        <v>3.8600000000000003</v>
      </c>
      <c r="MH24" s="125" t="str">
        <f>IF(MI24="","",VLOOKUP(MI24,$B$5:$D$62,2,0))</f>
        <v>1 / 3</v>
      </c>
      <c r="MI24" s="110" t="s">
        <v>39</v>
      </c>
      <c r="MJ24" s="109" t="s">
        <v>38</v>
      </c>
      <c r="MK24" s="108">
        <v>5.2</v>
      </c>
      <c r="ML24" s="108">
        <v>9.1</v>
      </c>
      <c r="MM24" s="108">
        <v>6.4</v>
      </c>
      <c r="MN24" s="108">
        <v>5.4</v>
      </c>
      <c r="MO24" s="108">
        <v>22.5</v>
      </c>
      <c r="MP24" s="108">
        <v>23.305</v>
      </c>
      <c r="MQ24" s="108">
        <v>4</v>
      </c>
      <c r="MR24" s="107">
        <v>3</v>
      </c>
      <c r="NL24" s="1" t="s">
        <v>87</v>
      </c>
      <c r="NM24" s="1" t="s">
        <v>87</v>
      </c>
      <c r="NN24" s="1" t="s">
        <v>87</v>
      </c>
      <c r="NO24" s="1" t="s">
        <v>87</v>
      </c>
      <c r="NP24" s="1">
        <v>20</v>
      </c>
      <c r="NQ24" s="1" t="s">
        <v>87</v>
      </c>
      <c r="NR24" s="1" t="s">
        <v>87</v>
      </c>
      <c r="NS24" s="1" t="s">
        <v>87</v>
      </c>
      <c r="NT24" s="1" t="s">
        <v>87</v>
      </c>
      <c r="NU24" s="1" t="s">
        <v>87</v>
      </c>
      <c r="NV24" s="1" t="s">
        <v>87</v>
      </c>
      <c r="NY24" s="199" t="str">
        <f>IF(NZ24="","",VLOOKUP(NZ24,$B$5:$D$70,2,0))</f>
        <v/>
      </c>
      <c r="NZ24" s="86" t="s">
        <v>87</v>
      </c>
      <c r="OA24" s="85" t="s">
        <v>87</v>
      </c>
      <c r="OB24" s="84" t="s">
        <v>87</v>
      </c>
      <c r="OC24" s="84" t="s">
        <v>87</v>
      </c>
      <c r="OD24" s="84" t="s">
        <v>87</v>
      </c>
      <c r="OE24" s="84" t="s">
        <v>87</v>
      </c>
      <c r="OF24" s="84" t="s">
        <v>87</v>
      </c>
      <c r="OG24" s="84" t="s">
        <v>87</v>
      </c>
      <c r="OH24" s="84" t="s">
        <v>87</v>
      </c>
      <c r="OI24" s="83" t="s">
        <v>87</v>
      </c>
      <c r="OJ24" s="82" t="str">
        <f>IF(NZ24="","",SUM(OB24:OI24))</f>
        <v/>
      </c>
      <c r="OK24" s="81" t="str">
        <f>IFERROR(IF(OJ24&gt;1,OJ24/98,""),"")</f>
        <v/>
      </c>
      <c r="PO24" s="97" t="str">
        <f>IF(HD24="","",B24)</f>
        <v/>
      </c>
      <c r="PP24" s="96" t="str">
        <f>IF(HD24="","",D24)</f>
        <v/>
      </c>
      <c r="PQ24" s="96" t="str">
        <f>IF(PO24="","",HL24)</f>
        <v/>
      </c>
      <c r="PR24" s="96" t="str">
        <f>IF(PO24="","",HP24)</f>
        <v/>
      </c>
      <c r="PS24" s="96" t="str">
        <f>IF(PO24="","",HT24)</f>
        <v/>
      </c>
      <c r="PT24" s="96" t="str">
        <f>IF(PO24="","",HX24)</f>
        <v/>
      </c>
      <c r="PU24" s="96" t="str">
        <f>IF(PO24="","",IB24)</f>
        <v/>
      </c>
      <c r="PV24" s="96" t="str">
        <f>IF(PO24="","",IF24)</f>
        <v/>
      </c>
      <c r="PW24" s="96" t="str">
        <f>IF(PO24="","",IJ24)</f>
        <v/>
      </c>
      <c r="PX24" s="95" t="str">
        <f>IF(PO24="","",IN24)</f>
        <v/>
      </c>
      <c r="PZ24" s="97" t="str">
        <f>IF($HE$5="","",$B$5)</f>
        <v/>
      </c>
      <c r="QA24" s="96" t="str">
        <f>IF($HE$5="","",$D$5)</f>
        <v/>
      </c>
      <c r="QB24" s="96" t="str">
        <f>IF(PZ24="","",HM24)</f>
        <v/>
      </c>
      <c r="QC24" s="96" t="str">
        <f>IF(PZ24="","",HQ24)</f>
        <v/>
      </c>
      <c r="QD24" s="96" t="str">
        <f>IF(PZ24="","",HU24)</f>
        <v/>
      </c>
      <c r="QE24" s="96" t="str">
        <f>IF(PZ24="","",HY24)</f>
        <v/>
      </c>
      <c r="QF24" s="96" t="str">
        <f>IF(PZ24="","",IC24)</f>
        <v/>
      </c>
      <c r="QG24" s="96" t="str">
        <f>IF(PZ24="","",IG24)</f>
        <v/>
      </c>
      <c r="QH24" s="96" t="str">
        <f>IF(PZ24="","",IK24)</f>
        <v/>
      </c>
      <c r="QI24" s="95" t="str">
        <f>IF(PZ24="","",IO24)</f>
        <v/>
      </c>
      <c r="QK24" s="97" t="str">
        <f>IF(HF24="","",B24)</f>
        <v/>
      </c>
      <c r="QL24" s="96" t="str">
        <f>IF(HF24="","",D24)</f>
        <v/>
      </c>
      <c r="QM24" s="96" t="str">
        <f>IF(QK24="","",HN24)</f>
        <v/>
      </c>
      <c r="QN24" s="96" t="str">
        <f>IF(QK24="","",HR24)</f>
        <v/>
      </c>
      <c r="QO24" s="96" t="str">
        <f>IF(QK24="","",HV24)</f>
        <v/>
      </c>
      <c r="QP24" s="96" t="str">
        <f>IF(QK24="","",HZ24)</f>
        <v/>
      </c>
      <c r="QQ24" s="96" t="str">
        <f>IF(QK24="","",ID24)</f>
        <v/>
      </c>
      <c r="QR24" s="96" t="str">
        <f>IF(QK24="","",IH24)</f>
        <v/>
      </c>
      <c r="QS24" s="96" t="str">
        <f>IF(QK24="","",IL24)</f>
        <v/>
      </c>
      <c r="QT24" s="95" t="str">
        <f>IF(QK24="","",IP24)</f>
        <v/>
      </c>
    </row>
    <row r="25" spans="1:462" ht="18" customHeight="1" x14ac:dyDescent="0.25">
      <c r="A25" s="106">
        <f>IF('[1]بيانات الطلاب'!A24="","",'[1]بيانات الطلاب'!A24)</f>
        <v>21</v>
      </c>
      <c r="B25" s="104" t="str">
        <f>'[1]بيانات الطلاب'!B24</f>
        <v>24021</v>
      </c>
      <c r="C25" s="104" t="str">
        <f>IF('[1]بيانات الطلاب'!C24="","",'[1]بيانات الطلاب'!C24)</f>
        <v>1 / 2</v>
      </c>
      <c r="D25" s="105" t="str">
        <f>IF('[1]بيانات الطلاب'!D24="","",'[1]بيانات الطلاب'!D24)</f>
        <v>سيف الدين جمال سيد عبدالعزيز</v>
      </c>
      <c r="E25" s="104" t="str">
        <f>IF('[1]بيانات الطلاب'!E24="","",'[1]بيانات الطلاب'!E24)</f>
        <v>مسلم</v>
      </c>
      <c r="F25" s="103" t="str">
        <f>IF('[1]بيانات الطلاب'!F24="","",'[1]بيانات الطلاب'!F24)</f>
        <v>ذكر</v>
      </c>
      <c r="G25" s="136">
        <v>2</v>
      </c>
      <c r="H25" s="102">
        <v>2</v>
      </c>
      <c r="I25" s="102"/>
      <c r="J25" s="102">
        <v>5</v>
      </c>
      <c r="K25" s="82">
        <f>IF(J25="غ","غ",G25+H25+I25+J25)</f>
        <v>9</v>
      </c>
      <c r="L25" s="136">
        <v>2</v>
      </c>
      <c r="M25" s="136">
        <v>2</v>
      </c>
      <c r="N25" s="136"/>
      <c r="O25" s="136">
        <v>5.5</v>
      </c>
      <c r="P25" s="82">
        <f>IF(O25="غ","غ",L25+M25+N25+O25)</f>
        <v>9.5</v>
      </c>
      <c r="Q25" s="136">
        <v>1.2</v>
      </c>
      <c r="R25" s="102">
        <v>1.2</v>
      </c>
      <c r="S25" s="102"/>
      <c r="T25" s="102">
        <v>3.6</v>
      </c>
      <c r="U25" s="82">
        <f>IF(T25="غ","غ",Q25+R25+S25+T25)</f>
        <v>6</v>
      </c>
      <c r="V25" s="136">
        <v>1</v>
      </c>
      <c r="W25" s="102">
        <v>1</v>
      </c>
      <c r="X25" s="102">
        <v>1</v>
      </c>
      <c r="Y25" s="102">
        <v>4.8</v>
      </c>
      <c r="Z25" s="82">
        <f>IF(Y25="غ","غ",V25+W25+X25+Y25)</f>
        <v>7.8</v>
      </c>
      <c r="AA25" s="136">
        <v>6</v>
      </c>
      <c r="AB25" s="102">
        <v>2</v>
      </c>
      <c r="AC25" s="102">
        <v>2</v>
      </c>
      <c r="AD25" s="139">
        <v>11.5</v>
      </c>
      <c r="AE25" s="82">
        <f>IF(AD25="غ","غ",AA25+AB25+AC25+AD25)</f>
        <v>21.5</v>
      </c>
      <c r="AF25" s="143">
        <v>5.34</v>
      </c>
      <c r="AG25" s="142">
        <v>2</v>
      </c>
      <c r="AH25" s="142">
        <v>2</v>
      </c>
      <c r="AI25" s="141">
        <v>14.240000000000002</v>
      </c>
      <c r="AJ25" s="82">
        <f>IF(AI25="غ","غ",AF25+AG25+AH25+AI25)</f>
        <v>23.580000000000002</v>
      </c>
      <c r="AK25" s="102">
        <v>1</v>
      </c>
      <c r="AL25" s="102">
        <v>0.7</v>
      </c>
      <c r="AM25" s="102">
        <v>1.3</v>
      </c>
      <c r="AN25" s="82">
        <f>IF(AM25="غ","غ",AK25+AL25+AM25)</f>
        <v>3</v>
      </c>
      <c r="AO25" s="102">
        <v>1</v>
      </c>
      <c r="AP25" s="102">
        <v>1</v>
      </c>
      <c r="AQ25" s="102">
        <v>1.46</v>
      </c>
      <c r="AR25" s="82">
        <f>IF(AQ25="غ","غ",AO25+AP25+AQ25)</f>
        <v>3.46</v>
      </c>
      <c r="AU25" s="102">
        <v>1</v>
      </c>
      <c r="AV25" s="102">
        <v>1</v>
      </c>
      <c r="AW25" s="102">
        <v>1.6</v>
      </c>
      <c r="AX25" s="82">
        <f>IF(AW25="غ","غ",AU25+AV25+AW25)</f>
        <v>3.6</v>
      </c>
      <c r="BN25" s="135"/>
      <c r="BO25" s="104"/>
      <c r="BP25" s="104"/>
      <c r="BQ25" s="140"/>
      <c r="BR25" s="98">
        <f>IF(BQ25="غ","غ",BN25+BO25+BP25+BQ25)</f>
        <v>0</v>
      </c>
      <c r="BS25" s="135"/>
      <c r="BT25" s="104"/>
      <c r="BU25" s="104"/>
      <c r="BV25" s="140"/>
      <c r="BW25" s="98">
        <f>IF(BV25="غ","غ",BS25+BT25+BU25+BV25)</f>
        <v>0</v>
      </c>
      <c r="BX25" s="135"/>
      <c r="BY25" s="104"/>
      <c r="BZ25" s="104"/>
      <c r="CA25" s="140"/>
      <c r="CB25" s="98">
        <f>IF(CA25="غ","غ",BX25+BY25+BZ25+CA25)</f>
        <v>0</v>
      </c>
      <c r="CC25" s="135"/>
      <c r="CD25" s="104"/>
      <c r="CE25" s="104"/>
      <c r="CF25" s="104"/>
      <c r="CG25" s="98">
        <f>IF(CF25="غ","غ",CC25+CD25+CE25+CF25)</f>
        <v>0</v>
      </c>
      <c r="CH25" s="135"/>
      <c r="CI25" s="104"/>
      <c r="CJ25" s="104"/>
      <c r="CK25" s="140"/>
      <c r="CL25" s="98">
        <f>IF(CK25="غ","غ",CH25+CI25+CJ25+CK25)</f>
        <v>0</v>
      </c>
      <c r="CM25" s="135"/>
      <c r="CN25" s="104"/>
      <c r="CO25" s="104"/>
      <c r="CP25" s="140"/>
      <c r="CQ25" s="98">
        <f>IF(CP25="غ","غ",CM25+CN25+CO25+CP25)</f>
        <v>0</v>
      </c>
      <c r="CR25" s="104"/>
      <c r="CS25" s="104"/>
      <c r="CT25" s="140"/>
      <c r="CU25" s="98">
        <f>IF(CT25="غ","غ",CR25+CS25+CT25)</f>
        <v>0</v>
      </c>
      <c r="CV25" s="104"/>
      <c r="CW25" s="104"/>
      <c r="CX25" s="140"/>
      <c r="CY25" s="98">
        <f>IF(CX25="غ","غ",CV25+CW25+CX25)</f>
        <v>0</v>
      </c>
      <c r="DT25" s="135"/>
      <c r="DU25" s="104"/>
      <c r="DV25" s="104"/>
      <c r="DW25" s="140"/>
      <c r="DX25" s="98">
        <f>IF(DW25="غ","غ",DT25+DU25+DV25+DW25)</f>
        <v>0</v>
      </c>
      <c r="DY25" s="135"/>
      <c r="DZ25" s="104"/>
      <c r="EA25" s="104"/>
      <c r="EB25" s="140"/>
      <c r="EC25" s="98">
        <f>IF(EB25="غ","غ",DY25+DZ25+EA25+EB25)</f>
        <v>0</v>
      </c>
      <c r="ED25" s="135"/>
      <c r="EE25" s="104"/>
      <c r="EF25" s="104"/>
      <c r="EG25" s="140"/>
      <c r="EH25" s="98">
        <f>IF(EG25="غ","غ",ED25+EE25+EF25+EG25)</f>
        <v>0</v>
      </c>
      <c r="EI25" s="135"/>
      <c r="EJ25" s="104"/>
      <c r="EK25" s="104"/>
      <c r="EL25" s="140"/>
      <c r="EM25" s="98">
        <f>IF(EL25="غ","غ",EI25+EJ25+EK25+EL25)</f>
        <v>0</v>
      </c>
      <c r="EN25" s="135"/>
      <c r="EO25" s="104"/>
      <c r="EP25" s="104"/>
      <c r="EQ25" s="140"/>
      <c r="ER25" s="98">
        <f>IF(EQ25="غ","غ",EN25+EO25+EP25+EQ25)</f>
        <v>0</v>
      </c>
      <c r="ES25" s="136"/>
      <c r="ET25" s="102"/>
      <c r="EU25" s="102"/>
      <c r="EV25" s="139"/>
      <c r="EW25" s="82">
        <f>IF(EV25="غ","غ",ES25+ET25+EU25+EV25)</f>
        <v>0</v>
      </c>
      <c r="EX25" s="135"/>
      <c r="EY25" s="104"/>
      <c r="EZ25" s="104"/>
      <c r="FA25" s="98">
        <f>IF(EZ25="غ","غ",EX25+EY25+EZ25)</f>
        <v>0</v>
      </c>
      <c r="FB25" s="135"/>
      <c r="FC25" s="104"/>
      <c r="FD25" s="104"/>
      <c r="FE25" s="98">
        <f>IF(FD25="غ","غ",FB25+FC25+FD25)</f>
        <v>0</v>
      </c>
      <c r="HD25" s="136" t="str">
        <f>IF(HH25&gt;=$HD$4,1,"")</f>
        <v/>
      </c>
      <c r="HE25" s="136" t="str">
        <f>IF(HI25&gt;=$HE$4,1,"")</f>
        <v/>
      </c>
      <c r="HF25" s="145" t="str">
        <f>IF(HJ25&gt;=$HF$4,1,"")</f>
        <v/>
      </c>
      <c r="HH25" s="136">
        <f>+HL25+HP25+HT25+HX25+IB25+IF25+IJ25+IN25</f>
        <v>83.839999999999989</v>
      </c>
      <c r="HI25" s="136">
        <f>+HM25+HQ25+HU25+HY25+IC25+IG25+IK25+IO25</f>
        <v>0</v>
      </c>
      <c r="HJ25" s="145">
        <f>+HN25+HR25+HV25+HZ25+ID25+IH25+IL25+IP25</f>
        <v>0</v>
      </c>
      <c r="HL25" s="161">
        <f>+K25</f>
        <v>9</v>
      </c>
      <c r="HM25" s="104">
        <f>+BR25</f>
        <v>0</v>
      </c>
      <c r="HN25" s="104">
        <f>+DX25</f>
        <v>0</v>
      </c>
      <c r="HO25" s="82">
        <f>IF(OR(HN25="غ",HM25="غ",HL25="غ"),"غ",(HN25+HM25+HL25)/3)</f>
        <v>3</v>
      </c>
      <c r="HP25" s="161">
        <f>+P25</f>
        <v>9.5</v>
      </c>
      <c r="HQ25" s="104">
        <f>+BW25</f>
        <v>0</v>
      </c>
      <c r="HR25" s="104">
        <f>+EC25</f>
        <v>0</v>
      </c>
      <c r="HS25" s="82">
        <f>IF(OR(HR25="غ",HQ25="غ",HP25="غ"),"غ",(HR25+HQ25+HP25)/3)</f>
        <v>3.1666666666666665</v>
      </c>
      <c r="HT25" s="161">
        <f>+U25</f>
        <v>6</v>
      </c>
      <c r="HU25" s="104">
        <f>+CB25</f>
        <v>0</v>
      </c>
      <c r="HV25" s="104">
        <f>+EH25</f>
        <v>0</v>
      </c>
      <c r="HW25" s="82">
        <f>IF(OR(HV25="غ",HU25="غ",HT25="غ"),"غ",(HV25+HU25+HT25)/3)</f>
        <v>2</v>
      </c>
      <c r="HX25" s="166">
        <f>+Z25</f>
        <v>7.8</v>
      </c>
      <c r="HY25" s="104">
        <f>+CG25</f>
        <v>0</v>
      </c>
      <c r="HZ25" s="104">
        <f>+EM25</f>
        <v>0</v>
      </c>
      <c r="IA25" s="82">
        <f>IF(OR(HZ25="غ",HY25="غ",HX25="غ"),"غ",(HZ25+HY25+HX25)/3)</f>
        <v>2.6</v>
      </c>
      <c r="IB25" s="166">
        <f>+AE25</f>
        <v>21.5</v>
      </c>
      <c r="IC25" s="104">
        <f>+CL25</f>
        <v>0</v>
      </c>
      <c r="ID25" s="104">
        <f>+ER25</f>
        <v>0</v>
      </c>
      <c r="IE25" s="82">
        <f>IF(OR(ID25="غ",IC25="غ",IB25="غ"),"غ",(ID25+IC25+IB25)/3)</f>
        <v>7.166666666666667</v>
      </c>
      <c r="IF25" s="166">
        <f>+AJ25</f>
        <v>23.580000000000002</v>
      </c>
      <c r="IG25" s="102">
        <f>+CQ25</f>
        <v>0</v>
      </c>
      <c r="IH25" s="102">
        <f>+EW25</f>
        <v>0</v>
      </c>
      <c r="II25" s="82">
        <f>IF(OR(IH25="غ",IG25="غ",IF25="غ"),"غ",(IH25+IG25+IF25)/3)</f>
        <v>7.86</v>
      </c>
      <c r="IJ25" s="161">
        <f>+AN25</f>
        <v>3</v>
      </c>
      <c r="IK25" s="104">
        <f>+CU25</f>
        <v>0</v>
      </c>
      <c r="IL25" s="104">
        <f>+FA25</f>
        <v>0</v>
      </c>
      <c r="IM25" s="82">
        <f>IF(OR(IL25="غ",IK25="غ",IJ25="غ"),"غ",(IL25+IK25+IJ25)/3)</f>
        <v>1</v>
      </c>
      <c r="IN25" s="161">
        <f>+AR25</f>
        <v>3.46</v>
      </c>
      <c r="IO25" s="104">
        <f>+CY25</f>
        <v>0</v>
      </c>
      <c r="IP25" s="104">
        <f>+FE25</f>
        <v>0</v>
      </c>
      <c r="IQ25" s="82">
        <f>IF(OR(IP25="غ",IO25="غ",IN25="غ"),"غ",(IP25+IO25+IN25)/3)</f>
        <v>1.1533333333333333</v>
      </c>
      <c r="IS25" s="134">
        <f>IF(OR(HL25&lt;6.5,HP25&lt;6.5,HT25&lt;6.5,HX25&lt;5.2,IB25&lt;10.4,IF25&lt;10.4,IJ25&lt;2.6,IN25&lt;2.6),1,"")</f>
        <v>1</v>
      </c>
      <c r="IT25" s="135">
        <f>IF(OR(HM25&lt;6.5,HQ25&lt;6.5,HU25&lt;6.5,HY25&lt;5.2,IC25&lt;40,IG25&lt;40,IK25&lt;2.6,IO25&lt;2.6),1,"")</f>
        <v>1</v>
      </c>
      <c r="IU25" s="144">
        <f>IF(OR(HN25&lt;6.5,HR25&lt;6.5,HV25&lt;6.5,HZ25&lt;5.2,ID25&lt;40,IH25&lt;40,IL25&lt;2.6,IP25&lt;2.6),1,"")</f>
        <v>1</v>
      </c>
      <c r="IV25" s="36"/>
      <c r="IW25" s="95" t="s">
        <v>61</v>
      </c>
      <c r="IX25" s="134" t="str">
        <f>IF(IS25=1,D25,"")</f>
        <v>سيف الدين جمال سيد عبدالعزيز</v>
      </c>
      <c r="IY25" s="135">
        <f>IF(IS25=1,HL25,"")</f>
        <v>9</v>
      </c>
      <c r="IZ25" s="104">
        <f>IF(IS25=1,HP25,"")</f>
        <v>9.5</v>
      </c>
      <c r="JA25" s="104">
        <f>IF(IS25=1,HT25,"")</f>
        <v>6</v>
      </c>
      <c r="JB25" s="104">
        <f>IF(IS25=1,HX25,"")</f>
        <v>7.8</v>
      </c>
      <c r="JC25" s="104">
        <f>IF(IS25=1,IB25,"")</f>
        <v>21.5</v>
      </c>
      <c r="JD25" s="104">
        <f>IF(IS25=1,IF25,"")</f>
        <v>23.580000000000002</v>
      </c>
      <c r="JE25" s="104">
        <f>IF(IS25=1,IJ25,"")</f>
        <v>3</v>
      </c>
      <c r="JF25" s="103">
        <f>IF(IS25=1,IN25,"")</f>
        <v>3.46</v>
      </c>
      <c r="JH25" s="97" t="str">
        <f>B25</f>
        <v>24021</v>
      </c>
      <c r="JI25" s="103" t="str">
        <f>+D25</f>
        <v>سيف الدين جمال سيد عبدالعزيز</v>
      </c>
      <c r="JJ25" s="135">
        <f>IF(IT25=1,HM25,"")</f>
        <v>0</v>
      </c>
      <c r="JK25" s="104">
        <f>IF(IT25=1,HQ25,"")</f>
        <v>0</v>
      </c>
      <c r="JL25" s="104">
        <f>IF(IT25=1,HU25,"")</f>
        <v>0</v>
      </c>
      <c r="JM25" s="104">
        <f>IF(IT25=1,HY25,"")</f>
        <v>0</v>
      </c>
      <c r="JN25" s="104">
        <f>IF(IT25=1,IC25,"")</f>
        <v>0</v>
      </c>
      <c r="JO25" s="104">
        <f>IF(IT25=1,IG25,"")</f>
        <v>0</v>
      </c>
      <c r="JP25" s="104">
        <f>IF(IT25=1,IK25,"")</f>
        <v>0</v>
      </c>
      <c r="JQ25" s="103">
        <f>IF(IT25=1,IO25,"")</f>
        <v>0</v>
      </c>
      <c r="JS25" s="97" t="str">
        <f>B25</f>
        <v>24021</v>
      </c>
      <c r="JT25" s="95" t="str">
        <f>+D25</f>
        <v>سيف الدين جمال سيد عبدالعزيز</v>
      </c>
      <c r="JU25" s="135">
        <f>IF(IU25=1,HN25,"")</f>
        <v>0</v>
      </c>
      <c r="JV25" s="104">
        <f>IF(IU25=1,HR25,"")</f>
        <v>0</v>
      </c>
      <c r="JW25" s="104">
        <f>IF(IU25=1,HV25,"")</f>
        <v>0</v>
      </c>
      <c r="JX25" s="104">
        <f>IF(IU25=1,HZ25,"")</f>
        <v>0</v>
      </c>
      <c r="JY25" s="104">
        <f>IF(IU25=1,ID25,"")</f>
        <v>0</v>
      </c>
      <c r="JZ25" s="104">
        <f>IF(IU25=1,IH25,"")</f>
        <v>0</v>
      </c>
      <c r="KA25" s="104">
        <f>IF(IU25=1,IL25,"")</f>
        <v>0</v>
      </c>
      <c r="KB25" s="103">
        <f>IF(IU25=1,IP25,"")</f>
        <v>0</v>
      </c>
      <c r="KJ25" s="94">
        <f>+A25</f>
        <v>21</v>
      </c>
      <c r="KK25" s="92" t="str">
        <f>+B25</f>
        <v>24021</v>
      </c>
      <c r="KL25" s="92" t="str">
        <f>+C25</f>
        <v>1 / 2</v>
      </c>
      <c r="KM25" s="93" t="str">
        <f>+D25</f>
        <v>سيف الدين جمال سيد عبدالعزيز</v>
      </c>
      <c r="KN25" s="92" t="str">
        <f>+E25</f>
        <v>مسلم</v>
      </c>
      <c r="KO25" s="92" t="str">
        <f>+F25</f>
        <v>ذكر</v>
      </c>
      <c r="KP25" s="91">
        <f>+HO25</f>
        <v>3</v>
      </c>
      <c r="KQ25" s="91">
        <f>+HS25</f>
        <v>3.1666666666666665</v>
      </c>
      <c r="KR25" s="91">
        <f>+HW25</f>
        <v>2</v>
      </c>
      <c r="KS25" s="91">
        <f>+IA25</f>
        <v>2.6</v>
      </c>
      <c r="KT25" s="91">
        <f>+IE25</f>
        <v>7.166666666666667</v>
      </c>
      <c r="KU25" s="91">
        <f>+II25</f>
        <v>7.86</v>
      </c>
      <c r="KV25" s="90">
        <f>+IM25</f>
        <v>1</v>
      </c>
      <c r="KW25" s="90">
        <f>+IN25</f>
        <v>3.46</v>
      </c>
      <c r="MH25" s="125" t="str">
        <f>IF(MI25="","",VLOOKUP(MI25,$B$5:$D$62,2,0))</f>
        <v>1 / 3</v>
      </c>
      <c r="MI25" s="110" t="s">
        <v>37</v>
      </c>
      <c r="MJ25" s="109" t="s">
        <v>36</v>
      </c>
      <c r="MK25" s="108">
        <v>7.6</v>
      </c>
      <c r="ML25" s="108">
        <v>7.3</v>
      </c>
      <c r="MM25" s="108">
        <v>2.8</v>
      </c>
      <c r="MN25" s="108">
        <v>4.8</v>
      </c>
      <c r="MO25" s="108">
        <v>23.5</v>
      </c>
      <c r="MP25" s="108">
        <v>23.689999999999998</v>
      </c>
      <c r="MQ25" s="108">
        <v>3</v>
      </c>
      <c r="MR25" s="107">
        <v>3.6</v>
      </c>
      <c r="NL25" s="1" t="s">
        <v>87</v>
      </c>
      <c r="NM25" s="1" t="s">
        <v>87</v>
      </c>
      <c r="NN25" s="1" t="s">
        <v>87</v>
      </c>
      <c r="NO25" s="1" t="s">
        <v>87</v>
      </c>
      <c r="NP25" s="1">
        <v>21</v>
      </c>
      <c r="NQ25" s="1" t="s">
        <v>87</v>
      </c>
      <c r="NR25" s="1" t="s">
        <v>87</v>
      </c>
      <c r="NS25" s="1" t="s">
        <v>87</v>
      </c>
      <c r="NT25" s="1" t="s">
        <v>87</v>
      </c>
      <c r="NU25" s="1" t="s">
        <v>87</v>
      </c>
      <c r="NV25" s="1" t="s">
        <v>87</v>
      </c>
      <c r="NY25" s="199" t="str">
        <f>IF(NZ25="","",VLOOKUP(NZ25,$B$5:$D$70,2,0))</f>
        <v/>
      </c>
      <c r="NZ25" s="86" t="s">
        <v>87</v>
      </c>
      <c r="OA25" s="85" t="s">
        <v>87</v>
      </c>
      <c r="OB25" s="84" t="s">
        <v>87</v>
      </c>
      <c r="OC25" s="84" t="s">
        <v>87</v>
      </c>
      <c r="OD25" s="84" t="s">
        <v>87</v>
      </c>
      <c r="OE25" s="84" t="s">
        <v>87</v>
      </c>
      <c r="OF25" s="84" t="s">
        <v>87</v>
      </c>
      <c r="OG25" s="84" t="s">
        <v>87</v>
      </c>
      <c r="OH25" s="84" t="s">
        <v>87</v>
      </c>
      <c r="OI25" s="83" t="s">
        <v>87</v>
      </c>
      <c r="OJ25" s="82" t="str">
        <f>IF(NZ25="","",SUM(OB25:OI25))</f>
        <v/>
      </c>
      <c r="OK25" s="81" t="str">
        <f>IFERROR(IF(OJ25&gt;1,OJ25/98,""),"")</f>
        <v/>
      </c>
      <c r="PO25" s="97" t="str">
        <f>IF(HD25="","",B25)</f>
        <v/>
      </c>
      <c r="PP25" s="96" t="str">
        <f>IF(HD25="","",D25)</f>
        <v/>
      </c>
      <c r="PQ25" s="96" t="str">
        <f>IF(PO25="","",HL25)</f>
        <v/>
      </c>
      <c r="PR25" s="96" t="str">
        <f>IF(PO25="","",HP25)</f>
        <v/>
      </c>
      <c r="PS25" s="96" t="str">
        <f>IF(PO25="","",HT25)</f>
        <v/>
      </c>
      <c r="PT25" s="96" t="str">
        <f>IF(PO25="","",HX25)</f>
        <v/>
      </c>
      <c r="PU25" s="96" t="str">
        <f>IF(PO25="","",IB25)</f>
        <v/>
      </c>
      <c r="PV25" s="96" t="str">
        <f>IF(PO25="","",IF25)</f>
        <v/>
      </c>
      <c r="PW25" s="96" t="str">
        <f>IF(PO25="","",IJ25)</f>
        <v/>
      </c>
      <c r="PX25" s="95" t="str">
        <f>IF(PO25="","",IN25)</f>
        <v/>
      </c>
      <c r="PZ25" s="97" t="str">
        <f>IF($HE$5="","",$B$5)</f>
        <v/>
      </c>
      <c r="QA25" s="96" t="str">
        <f>IF($HE$5="","",$D$5)</f>
        <v/>
      </c>
      <c r="QB25" s="96" t="str">
        <f>IF(PZ25="","",HM25)</f>
        <v/>
      </c>
      <c r="QC25" s="96" t="str">
        <f>IF(PZ25="","",HQ25)</f>
        <v/>
      </c>
      <c r="QD25" s="96" t="str">
        <f>IF(PZ25="","",HU25)</f>
        <v/>
      </c>
      <c r="QE25" s="96" t="str">
        <f>IF(PZ25="","",HY25)</f>
        <v/>
      </c>
      <c r="QF25" s="96" t="str">
        <f>IF(PZ25="","",IC25)</f>
        <v/>
      </c>
      <c r="QG25" s="96" t="str">
        <f>IF(PZ25="","",IG25)</f>
        <v/>
      </c>
      <c r="QH25" s="96" t="str">
        <f>IF(PZ25="","",IK25)</f>
        <v/>
      </c>
      <c r="QI25" s="95" t="str">
        <f>IF(PZ25="","",IO25)</f>
        <v/>
      </c>
      <c r="QK25" s="97" t="str">
        <f>IF(HF25="","",B25)</f>
        <v/>
      </c>
      <c r="QL25" s="96" t="str">
        <f>IF(HF25="","",D25)</f>
        <v/>
      </c>
      <c r="QM25" s="96" t="str">
        <f>IF(QK25="","",HN25)</f>
        <v/>
      </c>
      <c r="QN25" s="96" t="str">
        <f>IF(QK25="","",HR25)</f>
        <v/>
      </c>
      <c r="QO25" s="96" t="str">
        <f>IF(QK25="","",HV25)</f>
        <v/>
      </c>
      <c r="QP25" s="96" t="str">
        <f>IF(QK25="","",HZ25)</f>
        <v/>
      </c>
      <c r="QQ25" s="96" t="str">
        <f>IF(QK25="","",ID25)</f>
        <v/>
      </c>
      <c r="QR25" s="96" t="str">
        <f>IF(QK25="","",IH25)</f>
        <v/>
      </c>
      <c r="QS25" s="96" t="str">
        <f>IF(QK25="","",IL25)</f>
        <v/>
      </c>
      <c r="QT25" s="95" t="str">
        <f>IF(QK25="","",IP25)</f>
        <v/>
      </c>
    </row>
    <row r="26" spans="1:462" ht="18" customHeight="1" x14ac:dyDescent="0.25">
      <c r="A26" s="106">
        <f>IF('[1]بيانات الطلاب'!A25="","",'[1]بيانات الطلاب'!A25)</f>
        <v>22</v>
      </c>
      <c r="B26" s="104" t="str">
        <f>'[1]بيانات الطلاب'!B25</f>
        <v>24022</v>
      </c>
      <c r="C26" s="104" t="str">
        <f>IF('[1]بيانات الطلاب'!C25="","",'[1]بيانات الطلاب'!C25)</f>
        <v>1 / 2</v>
      </c>
      <c r="D26" s="105" t="str">
        <f>IF('[1]بيانات الطلاب'!D25="","",'[1]بيانات الطلاب'!D25)</f>
        <v>سيف الدين عاصم عبد الرحيم جمعه</v>
      </c>
      <c r="E26" s="104" t="str">
        <f>IF('[1]بيانات الطلاب'!E25="","",'[1]بيانات الطلاب'!E25)</f>
        <v>مسلم</v>
      </c>
      <c r="F26" s="103" t="str">
        <f>IF('[1]بيانات الطلاب'!F25="","",'[1]بيانات الطلاب'!F25)</f>
        <v>ذكر</v>
      </c>
      <c r="G26" s="136">
        <v>2</v>
      </c>
      <c r="H26" s="102">
        <v>2</v>
      </c>
      <c r="I26" s="102"/>
      <c r="J26" s="102">
        <v>4.2</v>
      </c>
      <c r="K26" s="82">
        <f>IF(J26="غ","غ",G26+H26+I26+J26)</f>
        <v>8.1999999999999993</v>
      </c>
      <c r="L26" s="136">
        <v>2</v>
      </c>
      <c r="M26" s="136">
        <v>2</v>
      </c>
      <c r="N26" s="136"/>
      <c r="O26" s="136">
        <v>4.8</v>
      </c>
      <c r="P26" s="82">
        <f>IF(O26="غ","غ",L26+M26+N26+O26)</f>
        <v>8.8000000000000007</v>
      </c>
      <c r="Q26" s="136">
        <v>2</v>
      </c>
      <c r="R26" s="102">
        <v>2</v>
      </c>
      <c r="S26" s="102"/>
      <c r="T26" s="102">
        <v>5.8</v>
      </c>
      <c r="U26" s="82">
        <f>IF(T26="غ","غ",Q26+R26+S26+T26)</f>
        <v>9.8000000000000007</v>
      </c>
      <c r="V26" s="136">
        <v>1</v>
      </c>
      <c r="W26" s="102">
        <v>1</v>
      </c>
      <c r="X26" s="102">
        <v>1</v>
      </c>
      <c r="Y26" s="102">
        <v>4.2</v>
      </c>
      <c r="Z26" s="82">
        <f>IF(Y26="غ","غ",V26+W26+X26+Y26)</f>
        <v>7.2</v>
      </c>
      <c r="AA26" s="136">
        <v>6</v>
      </c>
      <c r="AB26" s="102">
        <v>2</v>
      </c>
      <c r="AC26" s="102">
        <v>2</v>
      </c>
      <c r="AD26" s="139">
        <v>11.5</v>
      </c>
      <c r="AE26" s="82">
        <f>IF(AD26="غ","غ",AA26+AB26+AC26+AD26)</f>
        <v>21.5</v>
      </c>
      <c r="AF26" s="143">
        <v>5.08</v>
      </c>
      <c r="AG26" s="142">
        <v>2</v>
      </c>
      <c r="AH26" s="142">
        <v>2</v>
      </c>
      <c r="AI26" s="141">
        <v>13.546666666666667</v>
      </c>
      <c r="AJ26" s="82">
        <f>IF(AI26="غ","غ",AF26+AG26+AH26+AI26)</f>
        <v>22.626666666666665</v>
      </c>
      <c r="AK26" s="102">
        <v>1</v>
      </c>
      <c r="AL26" s="102">
        <v>1</v>
      </c>
      <c r="AM26" s="102">
        <v>1.4</v>
      </c>
      <c r="AN26" s="82">
        <f>IF(AM26="غ","غ",AK26+AL26+AM26)</f>
        <v>3.4</v>
      </c>
      <c r="AO26" s="102">
        <v>1</v>
      </c>
      <c r="AP26" s="102">
        <v>1</v>
      </c>
      <c r="AQ26" s="102">
        <v>1.33</v>
      </c>
      <c r="AR26" s="82">
        <f>IF(AQ26="غ","غ",AO26+AP26+AQ26)</f>
        <v>3.33</v>
      </c>
      <c r="AU26" s="102">
        <v>1</v>
      </c>
      <c r="AV26" s="102">
        <v>1</v>
      </c>
      <c r="AW26" s="102">
        <v>1.1000000000000001</v>
      </c>
      <c r="AX26" s="82">
        <f>IF(AW26="غ","غ",AU26+AV26+AW26)</f>
        <v>3.1</v>
      </c>
      <c r="BN26" s="135"/>
      <c r="BO26" s="104"/>
      <c r="BP26" s="104"/>
      <c r="BQ26" s="140"/>
      <c r="BR26" s="98">
        <f>IF(BQ26="غ","غ",BN26+BO26+BP26+BQ26)</f>
        <v>0</v>
      </c>
      <c r="BS26" s="135"/>
      <c r="BT26" s="104"/>
      <c r="BU26" s="104"/>
      <c r="BV26" s="140"/>
      <c r="BW26" s="98">
        <f>IF(BV26="غ","غ",BS26+BT26+BU26+BV26)</f>
        <v>0</v>
      </c>
      <c r="BX26" s="135"/>
      <c r="BY26" s="104"/>
      <c r="BZ26" s="104"/>
      <c r="CA26" s="140"/>
      <c r="CB26" s="98">
        <f>IF(CA26="غ","غ",BX26+BY26+BZ26+CA26)</f>
        <v>0</v>
      </c>
      <c r="CC26" s="135"/>
      <c r="CD26" s="104"/>
      <c r="CE26" s="104"/>
      <c r="CF26" s="104"/>
      <c r="CG26" s="98">
        <f>IF(CF26="غ","غ",CC26+CD26+CE26+CF26)</f>
        <v>0</v>
      </c>
      <c r="CH26" s="135"/>
      <c r="CI26" s="104"/>
      <c r="CJ26" s="104"/>
      <c r="CK26" s="140"/>
      <c r="CL26" s="98">
        <f>IF(CK26="غ","غ",CH26+CI26+CJ26+CK26)</f>
        <v>0</v>
      </c>
      <c r="CM26" s="135"/>
      <c r="CN26" s="104"/>
      <c r="CO26" s="104"/>
      <c r="CP26" s="140"/>
      <c r="CQ26" s="98">
        <f>IF(CP26="غ","غ",CM26+CN26+CO26+CP26)</f>
        <v>0</v>
      </c>
      <c r="CR26" s="104"/>
      <c r="CS26" s="104"/>
      <c r="CT26" s="140"/>
      <c r="CU26" s="98">
        <f>IF(CT26="غ","غ",CR26+CS26+CT26)</f>
        <v>0</v>
      </c>
      <c r="CV26" s="104"/>
      <c r="CW26" s="104"/>
      <c r="CX26" s="140"/>
      <c r="CY26" s="98">
        <f>IF(CX26="غ","غ",CV26+CW26+CX26)</f>
        <v>0</v>
      </c>
      <c r="DT26" s="135"/>
      <c r="DU26" s="104"/>
      <c r="DV26" s="104"/>
      <c r="DW26" s="140"/>
      <c r="DX26" s="98">
        <f>IF(DW26="غ","غ",DT26+DU26+DV26+DW26)</f>
        <v>0</v>
      </c>
      <c r="DY26" s="135"/>
      <c r="DZ26" s="104"/>
      <c r="EA26" s="104"/>
      <c r="EB26" s="140"/>
      <c r="EC26" s="98">
        <f>IF(EB26="غ","غ",DY26+DZ26+EA26+EB26)</f>
        <v>0</v>
      </c>
      <c r="ED26" s="135"/>
      <c r="EE26" s="104"/>
      <c r="EF26" s="104"/>
      <c r="EG26" s="140"/>
      <c r="EH26" s="98">
        <f>IF(EG26="غ","غ",ED26+EE26+EF26+EG26)</f>
        <v>0</v>
      </c>
      <c r="EI26" s="135"/>
      <c r="EJ26" s="104"/>
      <c r="EK26" s="104"/>
      <c r="EL26" s="140"/>
      <c r="EM26" s="98">
        <f>IF(EL26="غ","غ",EI26+EJ26+EK26+EL26)</f>
        <v>0</v>
      </c>
      <c r="EN26" s="135"/>
      <c r="EO26" s="104"/>
      <c r="EP26" s="104"/>
      <c r="EQ26" s="140"/>
      <c r="ER26" s="98">
        <f>IF(EQ26="غ","غ",EN26+EO26+EP26+EQ26)</f>
        <v>0</v>
      </c>
      <c r="ES26" s="136"/>
      <c r="ET26" s="102"/>
      <c r="EU26" s="102"/>
      <c r="EV26" s="139"/>
      <c r="EW26" s="82">
        <f>IF(EV26="غ","غ",ES26+ET26+EU26+EV26)</f>
        <v>0</v>
      </c>
      <c r="EX26" s="135"/>
      <c r="EY26" s="104"/>
      <c r="EZ26" s="104"/>
      <c r="FA26" s="98">
        <f>IF(EZ26="غ","غ",EX26+EY26+EZ26)</f>
        <v>0</v>
      </c>
      <c r="FB26" s="135"/>
      <c r="FC26" s="104"/>
      <c r="FD26" s="104"/>
      <c r="FE26" s="98">
        <f>IF(FD26="غ","غ",FB26+FC26+FD26)</f>
        <v>0</v>
      </c>
      <c r="HD26" s="136" t="str">
        <f>IF(HH26&gt;=$HD$4,1,"")</f>
        <v/>
      </c>
      <c r="HE26" s="136" t="str">
        <f>IF(HI26&gt;=$HE$4,1,"")</f>
        <v/>
      </c>
      <c r="HF26" s="145" t="str">
        <f>IF(HJ26&gt;=$HF$4,1,"")</f>
        <v/>
      </c>
      <c r="HH26" s="136">
        <f>+HL26+HP26+HT26+HX26+IB26+IF26+IJ26+IN26</f>
        <v>84.856666666666669</v>
      </c>
      <c r="HI26" s="136">
        <f>+HM26+HQ26+HU26+HY26+IC26+IG26+IK26+IO26</f>
        <v>0</v>
      </c>
      <c r="HJ26" s="145">
        <f>+HN26+HR26+HV26+HZ26+ID26+IH26+IL26+IP26</f>
        <v>0</v>
      </c>
      <c r="HL26" s="161">
        <f>+K26</f>
        <v>8.1999999999999993</v>
      </c>
      <c r="HM26" s="104">
        <f>+BR26</f>
        <v>0</v>
      </c>
      <c r="HN26" s="104">
        <f>+DX26</f>
        <v>0</v>
      </c>
      <c r="HO26" s="82">
        <f>IF(OR(HN26="غ",HM26="غ",HL26="غ"),"غ",(HN26+HM26+HL26)/3)</f>
        <v>2.7333333333333329</v>
      </c>
      <c r="HP26" s="161">
        <f>+P26</f>
        <v>8.8000000000000007</v>
      </c>
      <c r="HQ26" s="104">
        <f>+BW26</f>
        <v>0</v>
      </c>
      <c r="HR26" s="104">
        <f>+EC26</f>
        <v>0</v>
      </c>
      <c r="HS26" s="82">
        <f>IF(OR(HR26="غ",HQ26="غ",HP26="غ"),"غ",(HR26+HQ26+HP26)/3)</f>
        <v>2.9333333333333336</v>
      </c>
      <c r="HT26" s="161">
        <f>+U26</f>
        <v>9.8000000000000007</v>
      </c>
      <c r="HU26" s="104">
        <f>+CB26</f>
        <v>0</v>
      </c>
      <c r="HV26" s="104">
        <f>+EH26</f>
        <v>0</v>
      </c>
      <c r="HW26" s="82">
        <f>IF(OR(HV26="غ",HU26="غ",HT26="غ"),"غ",(HV26+HU26+HT26)/3)</f>
        <v>3.2666666666666671</v>
      </c>
      <c r="HX26" s="166">
        <f>+Z26</f>
        <v>7.2</v>
      </c>
      <c r="HY26" s="104">
        <f>+CG26</f>
        <v>0</v>
      </c>
      <c r="HZ26" s="104">
        <f>+EM26</f>
        <v>0</v>
      </c>
      <c r="IA26" s="82">
        <f>IF(OR(HZ26="غ",HY26="غ",HX26="غ"),"غ",(HZ26+HY26+HX26)/3)</f>
        <v>2.4</v>
      </c>
      <c r="IB26" s="166">
        <f>+AE26</f>
        <v>21.5</v>
      </c>
      <c r="IC26" s="104">
        <f>+CL26</f>
        <v>0</v>
      </c>
      <c r="ID26" s="104">
        <f>+ER26</f>
        <v>0</v>
      </c>
      <c r="IE26" s="82">
        <f>IF(OR(ID26="غ",IC26="غ",IB26="غ"),"غ",(ID26+IC26+IB26)/3)</f>
        <v>7.166666666666667</v>
      </c>
      <c r="IF26" s="166">
        <f>+AJ26</f>
        <v>22.626666666666665</v>
      </c>
      <c r="IG26" s="102">
        <f>+CQ26</f>
        <v>0</v>
      </c>
      <c r="IH26" s="102">
        <f>+EW26</f>
        <v>0</v>
      </c>
      <c r="II26" s="82">
        <f>IF(OR(IH26="غ",IG26="غ",IF26="غ"),"غ",(IH26+IG26+IF26)/3)</f>
        <v>7.5422222222222217</v>
      </c>
      <c r="IJ26" s="161">
        <f>+AN26</f>
        <v>3.4</v>
      </c>
      <c r="IK26" s="104">
        <f>+CU26</f>
        <v>0</v>
      </c>
      <c r="IL26" s="104">
        <f>+FA26</f>
        <v>0</v>
      </c>
      <c r="IM26" s="82">
        <f>IF(OR(IL26="غ",IK26="غ",IJ26="غ"),"غ",(IL26+IK26+IJ26)/3)</f>
        <v>1.1333333333333333</v>
      </c>
      <c r="IN26" s="161">
        <f>+AR26</f>
        <v>3.33</v>
      </c>
      <c r="IO26" s="104">
        <f>+CY26</f>
        <v>0</v>
      </c>
      <c r="IP26" s="104">
        <f>+FE26</f>
        <v>0</v>
      </c>
      <c r="IQ26" s="82">
        <f>IF(OR(IP26="غ",IO26="غ",IN26="غ"),"غ",(IP26+IO26+IN26)/3)</f>
        <v>1.1100000000000001</v>
      </c>
      <c r="IS26" s="134" t="str">
        <f>IF(OR(HL26&lt;6.5,HP26&lt;6.5,HT26&lt;6.5,HX26&lt;5.2,IB26&lt;10.4,IF26&lt;10.4,IJ26&lt;2.6,IN26&lt;2.6),1,"")</f>
        <v/>
      </c>
      <c r="IT26" s="135">
        <f>IF(OR(HM26&lt;6.5,HQ26&lt;6.5,HU26&lt;6.5,HY26&lt;5.2,IC26&lt;40,IG26&lt;40,IK26&lt;2.6,IO26&lt;2.6),1,"")</f>
        <v>1</v>
      </c>
      <c r="IU26" s="144">
        <f>IF(OR(HN26&lt;6.5,HR26&lt;6.5,HV26&lt;6.5,HZ26&lt;5.2,ID26&lt;40,IH26&lt;40,IL26&lt;2.6,IP26&lt;2.6),1,"")</f>
        <v>1</v>
      </c>
      <c r="IV26" s="36"/>
      <c r="IW26" s="95" t="s">
        <v>87</v>
      </c>
      <c r="IX26" s="134" t="str">
        <f>IF(IS26=1,D26,"")</f>
        <v/>
      </c>
      <c r="IY26" s="135" t="str">
        <f>IF(IS26=1,HL26,"")</f>
        <v/>
      </c>
      <c r="IZ26" s="104" t="str">
        <f>IF(IS26=1,HP26,"")</f>
        <v/>
      </c>
      <c r="JA26" s="104" t="str">
        <f>IF(IS26=1,HT26,"")</f>
        <v/>
      </c>
      <c r="JB26" s="104" t="str">
        <f>IF(IS26=1,HX26,"")</f>
        <v/>
      </c>
      <c r="JC26" s="104" t="str">
        <f>IF(IS26=1,IB26,"")</f>
        <v/>
      </c>
      <c r="JD26" s="104" t="str">
        <f>IF(IS26=1,IF26,"")</f>
        <v/>
      </c>
      <c r="JE26" s="104" t="str">
        <f>IF(IS26=1,IJ26,"")</f>
        <v/>
      </c>
      <c r="JF26" s="103" t="str">
        <f>IF(IS26=1,IN26,"")</f>
        <v/>
      </c>
      <c r="JH26" s="97" t="str">
        <f>B26</f>
        <v>24022</v>
      </c>
      <c r="JI26" s="103" t="str">
        <f>+D26</f>
        <v>سيف الدين عاصم عبد الرحيم جمعه</v>
      </c>
      <c r="JJ26" s="135">
        <f>IF(IT26=1,HM26,"")</f>
        <v>0</v>
      </c>
      <c r="JK26" s="104">
        <f>IF(IT26=1,HQ26,"")</f>
        <v>0</v>
      </c>
      <c r="JL26" s="104">
        <f>IF(IT26=1,HU26,"")</f>
        <v>0</v>
      </c>
      <c r="JM26" s="104">
        <f>IF(IT26=1,HY26,"")</f>
        <v>0</v>
      </c>
      <c r="JN26" s="104">
        <f>IF(IT26=1,IC26,"")</f>
        <v>0</v>
      </c>
      <c r="JO26" s="104">
        <f>IF(IT26=1,IG26,"")</f>
        <v>0</v>
      </c>
      <c r="JP26" s="104">
        <f>IF(IT26=1,IK26,"")</f>
        <v>0</v>
      </c>
      <c r="JQ26" s="103">
        <f>IF(IT26=1,IO26,"")</f>
        <v>0</v>
      </c>
      <c r="JS26" s="97" t="str">
        <f>B26</f>
        <v>24022</v>
      </c>
      <c r="JT26" s="95" t="str">
        <f>+D26</f>
        <v>سيف الدين عاصم عبد الرحيم جمعه</v>
      </c>
      <c r="JU26" s="135">
        <f>IF(IU26=1,HN26,"")</f>
        <v>0</v>
      </c>
      <c r="JV26" s="104">
        <f>IF(IU26=1,HR26,"")</f>
        <v>0</v>
      </c>
      <c r="JW26" s="104">
        <f>IF(IU26=1,HV26,"")</f>
        <v>0</v>
      </c>
      <c r="JX26" s="104">
        <f>IF(IU26=1,HZ26,"")</f>
        <v>0</v>
      </c>
      <c r="JY26" s="104">
        <f>IF(IU26=1,ID26,"")</f>
        <v>0</v>
      </c>
      <c r="JZ26" s="104">
        <f>IF(IU26=1,IH26,"")</f>
        <v>0</v>
      </c>
      <c r="KA26" s="104">
        <f>IF(IU26=1,IL26,"")</f>
        <v>0</v>
      </c>
      <c r="KB26" s="103">
        <f>IF(IU26=1,IP26,"")</f>
        <v>0</v>
      </c>
      <c r="KJ26" s="94">
        <f>+A26</f>
        <v>22</v>
      </c>
      <c r="KK26" s="92" t="str">
        <f>+B26</f>
        <v>24022</v>
      </c>
      <c r="KL26" s="92" t="str">
        <f>+C26</f>
        <v>1 / 2</v>
      </c>
      <c r="KM26" s="93" t="str">
        <f>+D26</f>
        <v>سيف الدين عاصم عبد الرحيم جمعه</v>
      </c>
      <c r="KN26" s="92" t="str">
        <f>+E26</f>
        <v>مسلم</v>
      </c>
      <c r="KO26" s="92" t="str">
        <f>+F26</f>
        <v>ذكر</v>
      </c>
      <c r="KP26" s="91">
        <f>+HO26</f>
        <v>2.7333333333333329</v>
      </c>
      <c r="KQ26" s="91">
        <f>+HS26</f>
        <v>2.9333333333333336</v>
      </c>
      <c r="KR26" s="91">
        <f>+HW26</f>
        <v>3.2666666666666671</v>
      </c>
      <c r="KS26" s="91">
        <f>+IA26</f>
        <v>2.4</v>
      </c>
      <c r="KT26" s="91">
        <f>+IE26</f>
        <v>7.166666666666667</v>
      </c>
      <c r="KU26" s="91">
        <f>+II26</f>
        <v>7.5422222222222217</v>
      </c>
      <c r="KV26" s="90">
        <f>+IM26</f>
        <v>1.1333333333333333</v>
      </c>
      <c r="KW26" s="90">
        <f>+IN26</f>
        <v>3.33</v>
      </c>
      <c r="MH26" s="125" t="str">
        <f>IF(MI26="","",VLOOKUP(MI26,$B$5:$D$62,2,0))</f>
        <v>1 / 3</v>
      </c>
      <c r="MI26" s="110" t="s">
        <v>35</v>
      </c>
      <c r="MJ26" s="109" t="s">
        <v>34</v>
      </c>
      <c r="MK26" s="108">
        <v>7.2</v>
      </c>
      <c r="ML26" s="108">
        <v>7.1999999999999993</v>
      </c>
      <c r="MM26" s="108">
        <v>3.4</v>
      </c>
      <c r="MN26" s="108">
        <v>6</v>
      </c>
      <c r="MO26" s="108">
        <v>21.5</v>
      </c>
      <c r="MP26" s="108">
        <v>23.799999999999997</v>
      </c>
      <c r="MQ26" s="108">
        <v>3.3</v>
      </c>
      <c r="MR26" s="107">
        <v>3.4</v>
      </c>
      <c r="NL26" s="1" t="s">
        <v>87</v>
      </c>
      <c r="NM26" s="1" t="s">
        <v>87</v>
      </c>
      <c r="NN26" s="1" t="s">
        <v>87</v>
      </c>
      <c r="NO26" s="1" t="s">
        <v>87</v>
      </c>
      <c r="NP26" s="1">
        <v>22</v>
      </c>
      <c r="NQ26" s="1" t="s">
        <v>87</v>
      </c>
      <c r="NR26" s="1" t="s">
        <v>87</v>
      </c>
      <c r="NS26" s="1" t="s">
        <v>87</v>
      </c>
      <c r="NT26" s="1" t="s">
        <v>87</v>
      </c>
      <c r="NU26" s="1" t="s">
        <v>87</v>
      </c>
      <c r="NV26" s="1" t="s">
        <v>87</v>
      </c>
      <c r="NY26" s="199" t="str">
        <f>IF(NZ26="","",VLOOKUP(NZ26,$B$5:$D$70,2,0))</f>
        <v/>
      </c>
      <c r="NZ26" s="86" t="s">
        <v>87</v>
      </c>
      <c r="OA26" s="85" t="s">
        <v>87</v>
      </c>
      <c r="OB26" s="84" t="s">
        <v>87</v>
      </c>
      <c r="OC26" s="84" t="s">
        <v>87</v>
      </c>
      <c r="OD26" s="84" t="s">
        <v>87</v>
      </c>
      <c r="OE26" s="84" t="s">
        <v>87</v>
      </c>
      <c r="OF26" s="84" t="s">
        <v>87</v>
      </c>
      <c r="OG26" s="84" t="s">
        <v>87</v>
      </c>
      <c r="OH26" s="84" t="s">
        <v>87</v>
      </c>
      <c r="OI26" s="83" t="s">
        <v>87</v>
      </c>
      <c r="OJ26" s="82" t="str">
        <f>IF(NZ26="","",SUM(OB26:OI26))</f>
        <v/>
      </c>
      <c r="OK26" s="81" t="str">
        <f>IFERROR(IF(OJ26&gt;1,OJ26/98,""),"")</f>
        <v/>
      </c>
      <c r="PO26" s="97" t="str">
        <f>IF(HD26="","",B26)</f>
        <v/>
      </c>
      <c r="PP26" s="96" t="str">
        <f>IF(HD26="","",D26)</f>
        <v/>
      </c>
      <c r="PQ26" s="96" t="str">
        <f>IF(PO26="","",HL26)</f>
        <v/>
      </c>
      <c r="PR26" s="96" t="str">
        <f>IF(PO26="","",HP26)</f>
        <v/>
      </c>
      <c r="PS26" s="96" t="str">
        <f>IF(PO26="","",HT26)</f>
        <v/>
      </c>
      <c r="PT26" s="96" t="str">
        <f>IF(PO26="","",HX26)</f>
        <v/>
      </c>
      <c r="PU26" s="96" t="str">
        <f>IF(PO26="","",IB26)</f>
        <v/>
      </c>
      <c r="PV26" s="96" t="str">
        <f>IF(PO26="","",IF26)</f>
        <v/>
      </c>
      <c r="PW26" s="96" t="str">
        <f>IF(PO26="","",IJ26)</f>
        <v/>
      </c>
      <c r="PX26" s="95" t="str">
        <f>IF(PO26="","",IN26)</f>
        <v/>
      </c>
      <c r="PZ26" s="97" t="str">
        <f>IF($HE$5="","",$B$5)</f>
        <v/>
      </c>
      <c r="QA26" s="96" t="str">
        <f>IF($HE$5="","",$D$5)</f>
        <v/>
      </c>
      <c r="QB26" s="96" t="str">
        <f>IF(PZ26="","",HM26)</f>
        <v/>
      </c>
      <c r="QC26" s="96" t="str">
        <f>IF(PZ26="","",HQ26)</f>
        <v/>
      </c>
      <c r="QD26" s="96" t="str">
        <f>IF(PZ26="","",HU26)</f>
        <v/>
      </c>
      <c r="QE26" s="96" t="str">
        <f>IF(PZ26="","",HY26)</f>
        <v/>
      </c>
      <c r="QF26" s="96" t="str">
        <f>IF(PZ26="","",IC26)</f>
        <v/>
      </c>
      <c r="QG26" s="96" t="str">
        <f>IF(PZ26="","",IG26)</f>
        <v/>
      </c>
      <c r="QH26" s="96" t="str">
        <f>IF(PZ26="","",IK26)</f>
        <v/>
      </c>
      <c r="QI26" s="95" t="str">
        <f>IF(PZ26="","",IO26)</f>
        <v/>
      </c>
      <c r="QK26" s="97" t="str">
        <f>IF(HF26="","",B26)</f>
        <v/>
      </c>
      <c r="QL26" s="96" t="str">
        <f>IF(HF26="","",D26)</f>
        <v/>
      </c>
      <c r="QM26" s="96" t="str">
        <f>IF(QK26="","",HN26)</f>
        <v/>
      </c>
      <c r="QN26" s="96" t="str">
        <f>IF(QK26="","",HR26)</f>
        <v/>
      </c>
      <c r="QO26" s="96" t="str">
        <f>IF(QK26="","",HV26)</f>
        <v/>
      </c>
      <c r="QP26" s="96" t="str">
        <f>IF(QK26="","",HZ26)</f>
        <v/>
      </c>
      <c r="QQ26" s="96" t="str">
        <f>IF(QK26="","",ID26)</f>
        <v/>
      </c>
      <c r="QR26" s="96" t="str">
        <f>IF(QK26="","",IH26)</f>
        <v/>
      </c>
      <c r="QS26" s="96" t="str">
        <f>IF(QK26="","",IL26)</f>
        <v/>
      </c>
      <c r="QT26" s="95" t="str">
        <f>IF(QK26="","",IP26)</f>
        <v/>
      </c>
    </row>
    <row r="27" spans="1:462" ht="18" customHeight="1" x14ac:dyDescent="0.25">
      <c r="A27" s="106">
        <f>IF('[1]بيانات الطلاب'!A26="","",'[1]بيانات الطلاب'!A26)</f>
        <v>23</v>
      </c>
      <c r="B27" s="104" t="str">
        <f>'[1]بيانات الطلاب'!B26</f>
        <v>24023</v>
      </c>
      <c r="C27" s="104" t="str">
        <f>IF('[1]بيانات الطلاب'!C26="","",'[1]بيانات الطلاب'!C26)</f>
        <v>1 / 2</v>
      </c>
      <c r="D27" s="105" t="str">
        <f>IF('[1]بيانات الطلاب'!D26="","",'[1]بيانات الطلاب'!D26)</f>
        <v>سيف محمد عيد على</v>
      </c>
      <c r="E27" s="104" t="str">
        <f>IF('[1]بيانات الطلاب'!E26="","",'[1]بيانات الطلاب'!E26)</f>
        <v>مسلم</v>
      </c>
      <c r="F27" s="103" t="str">
        <f>IF('[1]بيانات الطلاب'!F26="","",'[1]بيانات الطلاب'!F26)</f>
        <v>ذكر</v>
      </c>
      <c r="G27" s="136">
        <v>2</v>
      </c>
      <c r="H27" s="102">
        <v>2</v>
      </c>
      <c r="I27" s="102"/>
      <c r="J27" s="102">
        <v>4.5999999999999996</v>
      </c>
      <c r="K27" s="82">
        <f>IF(J27="غ","غ",G27+H27+I27+J27)</f>
        <v>8.6</v>
      </c>
      <c r="L27" s="136">
        <v>2</v>
      </c>
      <c r="M27" s="136">
        <v>2</v>
      </c>
      <c r="N27" s="136"/>
      <c r="O27" s="136">
        <v>5.0999999999999996</v>
      </c>
      <c r="P27" s="82">
        <f>IF(O27="غ","غ",L27+M27+N27+O27)</f>
        <v>9.1</v>
      </c>
      <c r="Q27" s="136">
        <v>1</v>
      </c>
      <c r="R27" s="102">
        <v>1</v>
      </c>
      <c r="S27" s="102"/>
      <c r="T27" s="102">
        <v>2.6</v>
      </c>
      <c r="U27" s="82">
        <f>IF(T27="غ","غ",Q27+R27+S27+T27)</f>
        <v>4.5999999999999996</v>
      </c>
      <c r="V27" s="136">
        <v>1</v>
      </c>
      <c r="W27" s="102">
        <v>1</v>
      </c>
      <c r="X27" s="102">
        <v>1</v>
      </c>
      <c r="Y27" s="102">
        <v>3.6</v>
      </c>
      <c r="Z27" s="82">
        <f>IF(Y27="غ","غ",V27+W27+X27+Y27)</f>
        <v>6.6</v>
      </c>
      <c r="AA27" s="136">
        <v>6</v>
      </c>
      <c r="AB27" s="102">
        <v>2</v>
      </c>
      <c r="AC27" s="102">
        <v>2</v>
      </c>
      <c r="AD27" s="139">
        <v>12</v>
      </c>
      <c r="AE27" s="82">
        <f>IF(AD27="غ","غ",AA27+AB27+AC27+AD27)</f>
        <v>22</v>
      </c>
      <c r="AF27" s="143">
        <v>5.32</v>
      </c>
      <c r="AG27" s="142">
        <v>2</v>
      </c>
      <c r="AH27" s="142">
        <v>2</v>
      </c>
      <c r="AI27" s="141">
        <v>14.186666666666667</v>
      </c>
      <c r="AJ27" s="82">
        <f>IF(AI27="غ","غ",AF27+AG27+AH27+AI27)</f>
        <v>23.506666666666668</v>
      </c>
      <c r="AK27" s="102">
        <v>1</v>
      </c>
      <c r="AL27" s="102">
        <v>1</v>
      </c>
      <c r="AM27" s="102">
        <v>1.4</v>
      </c>
      <c r="AN27" s="82">
        <f>IF(AM27="غ","غ",AK27+AL27+AM27)</f>
        <v>3.4</v>
      </c>
      <c r="AO27" s="102">
        <v>1</v>
      </c>
      <c r="AP27" s="102">
        <v>1</v>
      </c>
      <c r="AQ27" s="102">
        <v>1.2</v>
      </c>
      <c r="AR27" s="82">
        <f>IF(AQ27="غ","غ",AO27+AP27+AQ27)</f>
        <v>3.2</v>
      </c>
      <c r="AU27" s="102">
        <v>1</v>
      </c>
      <c r="AV27" s="102">
        <v>1</v>
      </c>
      <c r="AW27" s="102">
        <v>1.6</v>
      </c>
      <c r="AX27" s="82">
        <f>IF(AW27="غ","غ",AU27+AV27+AW27)</f>
        <v>3.6</v>
      </c>
      <c r="BN27" s="135"/>
      <c r="BO27" s="104"/>
      <c r="BP27" s="104"/>
      <c r="BQ27" s="140"/>
      <c r="BR27" s="98">
        <f>IF(BQ27="غ","غ",BN27+BO27+BP27+BQ27)</f>
        <v>0</v>
      </c>
      <c r="BS27" s="135"/>
      <c r="BT27" s="104"/>
      <c r="BU27" s="104"/>
      <c r="BV27" s="140"/>
      <c r="BW27" s="98">
        <f>IF(BV27="غ","غ",BS27+BT27+BU27+BV27)</f>
        <v>0</v>
      </c>
      <c r="BX27" s="135"/>
      <c r="BY27" s="104"/>
      <c r="BZ27" s="104"/>
      <c r="CA27" s="140"/>
      <c r="CB27" s="98">
        <f>IF(CA27="غ","غ",BX27+BY27+BZ27+CA27)</f>
        <v>0</v>
      </c>
      <c r="CC27" s="135"/>
      <c r="CD27" s="104"/>
      <c r="CE27" s="104"/>
      <c r="CF27" s="104"/>
      <c r="CG27" s="98">
        <f>IF(CF27="غ","غ",CC27+CD27+CE27+CF27)</f>
        <v>0</v>
      </c>
      <c r="CH27" s="135"/>
      <c r="CI27" s="104"/>
      <c r="CJ27" s="104"/>
      <c r="CK27" s="140"/>
      <c r="CL27" s="98">
        <f>IF(CK27="غ","غ",CH27+CI27+CJ27+CK27)</f>
        <v>0</v>
      </c>
      <c r="CM27" s="135"/>
      <c r="CN27" s="104"/>
      <c r="CO27" s="104"/>
      <c r="CP27" s="140"/>
      <c r="CQ27" s="98">
        <f>IF(CP27="غ","غ",CM27+CN27+CO27+CP27)</f>
        <v>0</v>
      </c>
      <c r="CR27" s="104"/>
      <c r="CS27" s="104"/>
      <c r="CT27" s="140"/>
      <c r="CU27" s="98">
        <f>IF(CT27="غ","غ",CR27+CS27+CT27)</f>
        <v>0</v>
      </c>
      <c r="CV27" s="104"/>
      <c r="CW27" s="104"/>
      <c r="CX27" s="140"/>
      <c r="CY27" s="98">
        <f>IF(CX27="غ","غ",CV27+CW27+CX27)</f>
        <v>0</v>
      </c>
      <c r="DT27" s="135"/>
      <c r="DU27" s="104"/>
      <c r="DV27" s="104"/>
      <c r="DW27" s="140"/>
      <c r="DX27" s="98">
        <f>IF(DW27="غ","غ",DT27+DU27+DV27+DW27)</f>
        <v>0</v>
      </c>
      <c r="DY27" s="135"/>
      <c r="DZ27" s="104"/>
      <c r="EA27" s="104"/>
      <c r="EB27" s="140"/>
      <c r="EC27" s="98">
        <f>IF(EB27="غ","غ",DY27+DZ27+EA27+EB27)</f>
        <v>0</v>
      </c>
      <c r="ED27" s="135"/>
      <c r="EE27" s="104"/>
      <c r="EF27" s="104"/>
      <c r="EG27" s="140"/>
      <c r="EH27" s="98">
        <f>IF(EG27="غ","غ",ED27+EE27+EF27+EG27)</f>
        <v>0</v>
      </c>
      <c r="EI27" s="135"/>
      <c r="EJ27" s="104"/>
      <c r="EK27" s="104"/>
      <c r="EL27" s="140"/>
      <c r="EM27" s="98">
        <f>IF(EL27="غ","غ",EI27+EJ27+EK27+EL27)</f>
        <v>0</v>
      </c>
      <c r="EN27" s="135"/>
      <c r="EO27" s="104"/>
      <c r="EP27" s="104"/>
      <c r="EQ27" s="140"/>
      <c r="ER27" s="98">
        <f>IF(EQ27="غ","غ",EN27+EO27+EP27+EQ27)</f>
        <v>0</v>
      </c>
      <c r="ES27" s="136"/>
      <c r="ET27" s="102"/>
      <c r="EU27" s="102"/>
      <c r="EV27" s="139"/>
      <c r="EW27" s="82">
        <f>IF(EV27="غ","غ",ES27+ET27+EU27+EV27)</f>
        <v>0</v>
      </c>
      <c r="EX27" s="135"/>
      <c r="EY27" s="104"/>
      <c r="EZ27" s="104"/>
      <c r="FA27" s="98">
        <f>IF(EZ27="غ","غ",EX27+EY27+EZ27)</f>
        <v>0</v>
      </c>
      <c r="FB27" s="135"/>
      <c r="FC27" s="104"/>
      <c r="FD27" s="104"/>
      <c r="FE27" s="98">
        <f>IF(FD27="غ","غ",FB27+FC27+FD27)</f>
        <v>0</v>
      </c>
      <c r="HD27" s="136" t="str">
        <f>IF(HH27&gt;=$HD$4,1,"")</f>
        <v/>
      </c>
      <c r="HE27" s="136" t="str">
        <f>IF(HI27&gt;=$HE$4,1,"")</f>
        <v/>
      </c>
      <c r="HF27" s="145" t="str">
        <f>IF(HJ27&gt;=$HF$4,1,"")</f>
        <v/>
      </c>
      <c r="HH27" s="136">
        <f>+HL27+HP27+HT27+HX27+IB27+IF27+IJ27+IN27</f>
        <v>81.006666666666675</v>
      </c>
      <c r="HI27" s="136">
        <f>+HM27+HQ27+HU27+HY27+IC27+IG27+IK27+IO27</f>
        <v>0</v>
      </c>
      <c r="HJ27" s="145">
        <f>+HN27+HR27+HV27+HZ27+ID27+IH27+IL27+IP27</f>
        <v>0</v>
      </c>
      <c r="HL27" s="161">
        <f>+K27</f>
        <v>8.6</v>
      </c>
      <c r="HM27" s="104">
        <f>+BR27</f>
        <v>0</v>
      </c>
      <c r="HN27" s="104">
        <f>+DX27</f>
        <v>0</v>
      </c>
      <c r="HO27" s="82">
        <f>IF(OR(HN27="غ",HM27="غ",HL27="غ"),"غ",(HN27+HM27+HL27)/3)</f>
        <v>2.8666666666666667</v>
      </c>
      <c r="HP27" s="161">
        <f>+P27</f>
        <v>9.1</v>
      </c>
      <c r="HQ27" s="104">
        <f>+BW27</f>
        <v>0</v>
      </c>
      <c r="HR27" s="104">
        <f>+EC27</f>
        <v>0</v>
      </c>
      <c r="HS27" s="82">
        <f>IF(OR(HR27="غ",HQ27="غ",HP27="غ"),"غ",(HR27+HQ27+HP27)/3)</f>
        <v>3.0333333333333332</v>
      </c>
      <c r="HT27" s="161">
        <f>+U27</f>
        <v>4.5999999999999996</v>
      </c>
      <c r="HU27" s="104">
        <f>+CB27</f>
        <v>0</v>
      </c>
      <c r="HV27" s="104">
        <f>+EH27</f>
        <v>0</v>
      </c>
      <c r="HW27" s="82">
        <f>IF(OR(HV27="غ",HU27="غ",HT27="غ"),"غ",(HV27+HU27+HT27)/3)</f>
        <v>1.5333333333333332</v>
      </c>
      <c r="HX27" s="166">
        <f>+Z27</f>
        <v>6.6</v>
      </c>
      <c r="HY27" s="104">
        <f>+CG27</f>
        <v>0</v>
      </c>
      <c r="HZ27" s="104">
        <f>+EM27</f>
        <v>0</v>
      </c>
      <c r="IA27" s="82">
        <f>IF(OR(HZ27="غ",HY27="غ",HX27="غ"),"غ",(HZ27+HY27+HX27)/3)</f>
        <v>2.1999999999999997</v>
      </c>
      <c r="IB27" s="166">
        <f>+AE27</f>
        <v>22</v>
      </c>
      <c r="IC27" s="104">
        <f>+CL27</f>
        <v>0</v>
      </c>
      <c r="ID27" s="104">
        <f>+ER27</f>
        <v>0</v>
      </c>
      <c r="IE27" s="82">
        <f>IF(OR(ID27="غ",IC27="غ",IB27="غ"),"غ",(ID27+IC27+IB27)/3)</f>
        <v>7.333333333333333</v>
      </c>
      <c r="IF27" s="166">
        <f>+AJ27</f>
        <v>23.506666666666668</v>
      </c>
      <c r="IG27" s="102">
        <f>+CQ27</f>
        <v>0</v>
      </c>
      <c r="IH27" s="102">
        <f>+EW27</f>
        <v>0</v>
      </c>
      <c r="II27" s="82">
        <f>IF(OR(IH27="غ",IG27="غ",IF27="غ"),"غ",(IH27+IG27+IF27)/3)</f>
        <v>7.8355555555555556</v>
      </c>
      <c r="IJ27" s="161">
        <f>+AN27</f>
        <v>3.4</v>
      </c>
      <c r="IK27" s="104">
        <f>+CU27</f>
        <v>0</v>
      </c>
      <c r="IL27" s="104">
        <f>+FA27</f>
        <v>0</v>
      </c>
      <c r="IM27" s="82">
        <f>IF(OR(IL27="غ",IK27="غ",IJ27="غ"),"غ",(IL27+IK27+IJ27)/3)</f>
        <v>1.1333333333333333</v>
      </c>
      <c r="IN27" s="166">
        <f>+AR27</f>
        <v>3.2</v>
      </c>
      <c r="IO27" s="104">
        <f>+CY27</f>
        <v>0</v>
      </c>
      <c r="IP27" s="104">
        <f>+FE27</f>
        <v>0</v>
      </c>
      <c r="IQ27" s="82">
        <f>IF(OR(IP27="غ",IO27="غ",IN27="غ"),"غ",(IP27+IO27+IN27)/3)</f>
        <v>1.0666666666666667</v>
      </c>
      <c r="IS27" s="134">
        <f>IF(OR(HL27&lt;6.5,HP27&lt;6.5,HT27&lt;6.5,HX27&lt;5.2,IB27&lt;10.4,IF27&lt;10.4,IJ27&lt;2.6,IN27&lt;2.6),1,"")</f>
        <v>1</v>
      </c>
      <c r="IT27" s="135">
        <f>IF(OR(HM27&lt;6.5,HQ27&lt;6.5,HU27&lt;6.5,HY27&lt;5.2,IC27&lt;40,IG27&lt;40,IK27&lt;2.6,IO27&lt;2.6),1,"")</f>
        <v>1</v>
      </c>
      <c r="IU27" s="144">
        <f>IF(OR(HN27&lt;6.5,HR27&lt;6.5,HV27&lt;6.5,HZ27&lt;5.2,ID27&lt;40,IH27&lt;40,IL27&lt;2.6,IP27&lt;2.6),1,"")</f>
        <v>1</v>
      </c>
      <c r="IV27" s="36"/>
      <c r="IW27" s="95" t="s">
        <v>59</v>
      </c>
      <c r="IX27" s="134" t="str">
        <f>IF(IS27=1,D27,"")</f>
        <v>سيف محمد عيد على</v>
      </c>
      <c r="IY27" s="135">
        <f>IF(IS27=1,HL27,"")</f>
        <v>8.6</v>
      </c>
      <c r="IZ27" s="104">
        <f>IF(IS27=1,HP27,"")</f>
        <v>9.1</v>
      </c>
      <c r="JA27" s="104">
        <f>IF(IS27=1,HT27,"")</f>
        <v>4.5999999999999996</v>
      </c>
      <c r="JB27" s="104">
        <f>IF(IS27=1,HX27,"")</f>
        <v>6.6</v>
      </c>
      <c r="JC27" s="104">
        <f>IF(IS27=1,IB27,"")</f>
        <v>22</v>
      </c>
      <c r="JD27" s="104">
        <f>IF(IS27=1,IF27,"")</f>
        <v>23.506666666666668</v>
      </c>
      <c r="JE27" s="104">
        <f>IF(IS27=1,IJ27,"")</f>
        <v>3.4</v>
      </c>
      <c r="JF27" s="103">
        <f>IF(IS27=1,IN27,"")</f>
        <v>3.2</v>
      </c>
      <c r="JH27" s="97" t="str">
        <f>B27</f>
        <v>24023</v>
      </c>
      <c r="JI27" s="103" t="str">
        <f>+D27</f>
        <v>سيف محمد عيد على</v>
      </c>
      <c r="JJ27" s="135">
        <f>IF(IT27=1,HM27,"")</f>
        <v>0</v>
      </c>
      <c r="JK27" s="104">
        <f>IF(IT27=1,HQ27,"")</f>
        <v>0</v>
      </c>
      <c r="JL27" s="104">
        <f>IF(IT27=1,HU27,"")</f>
        <v>0</v>
      </c>
      <c r="JM27" s="104">
        <f>IF(IT27=1,HY27,"")</f>
        <v>0</v>
      </c>
      <c r="JN27" s="104">
        <f>IF(IT27=1,IC27,"")</f>
        <v>0</v>
      </c>
      <c r="JO27" s="104">
        <f>IF(IT27=1,IG27,"")</f>
        <v>0</v>
      </c>
      <c r="JP27" s="104">
        <f>IF(IT27=1,IK27,"")</f>
        <v>0</v>
      </c>
      <c r="JQ27" s="103">
        <f>IF(IT27=1,IO27,"")</f>
        <v>0</v>
      </c>
      <c r="JS27" s="97" t="str">
        <f>B27</f>
        <v>24023</v>
      </c>
      <c r="JT27" s="95" t="str">
        <f>+D27</f>
        <v>سيف محمد عيد على</v>
      </c>
      <c r="JU27" s="135">
        <f>IF(IU27=1,HN27,"")</f>
        <v>0</v>
      </c>
      <c r="JV27" s="104">
        <f>IF(IU27=1,HR27,"")</f>
        <v>0</v>
      </c>
      <c r="JW27" s="104">
        <f>IF(IU27=1,HV27,"")</f>
        <v>0</v>
      </c>
      <c r="JX27" s="104">
        <f>IF(IU27=1,HZ27,"")</f>
        <v>0</v>
      </c>
      <c r="JY27" s="104">
        <f>IF(IU27=1,ID27,"")</f>
        <v>0</v>
      </c>
      <c r="JZ27" s="104">
        <f>IF(IU27=1,IH27,"")</f>
        <v>0</v>
      </c>
      <c r="KA27" s="104">
        <f>IF(IU27=1,IL27,"")</f>
        <v>0</v>
      </c>
      <c r="KB27" s="103">
        <f>IF(IU27=1,IP27,"")</f>
        <v>0</v>
      </c>
      <c r="KJ27" s="94">
        <f>+A27</f>
        <v>23</v>
      </c>
      <c r="KK27" s="92" t="str">
        <f>+B27</f>
        <v>24023</v>
      </c>
      <c r="KL27" s="92" t="str">
        <f>+C27</f>
        <v>1 / 2</v>
      </c>
      <c r="KM27" s="93" t="str">
        <f>+D27</f>
        <v>سيف محمد عيد على</v>
      </c>
      <c r="KN27" s="92" t="str">
        <f>+E27</f>
        <v>مسلم</v>
      </c>
      <c r="KO27" s="92" t="str">
        <f>+F27</f>
        <v>ذكر</v>
      </c>
      <c r="KP27" s="91">
        <f>+HO27</f>
        <v>2.8666666666666667</v>
      </c>
      <c r="KQ27" s="91">
        <f>+HS27</f>
        <v>3.0333333333333332</v>
      </c>
      <c r="KR27" s="91">
        <f>+HW27</f>
        <v>1.5333333333333332</v>
      </c>
      <c r="KS27" s="91">
        <f>+IA27</f>
        <v>2.1999999999999997</v>
      </c>
      <c r="KT27" s="91">
        <f>+IE27</f>
        <v>7.333333333333333</v>
      </c>
      <c r="KU27" s="91">
        <f>+II27</f>
        <v>7.8355555555555556</v>
      </c>
      <c r="KV27" s="90">
        <f>+IM27</f>
        <v>1.1333333333333333</v>
      </c>
      <c r="KW27" s="90">
        <f>+IN27</f>
        <v>3.2</v>
      </c>
      <c r="MH27" s="125" t="str">
        <f>IF(MI27="","",VLOOKUP(MI27,$B$5:$D$62,2,0))</f>
        <v>1 / 3</v>
      </c>
      <c r="MI27" s="110" t="s">
        <v>33</v>
      </c>
      <c r="MJ27" s="109" t="s">
        <v>32</v>
      </c>
      <c r="MK27" s="108">
        <v>6</v>
      </c>
      <c r="ML27" s="108">
        <v>6.6999999999999993</v>
      </c>
      <c r="MM27" s="108">
        <v>4.4000000000000004</v>
      </c>
      <c r="MN27" s="108">
        <v>4.5999999999999996</v>
      </c>
      <c r="MO27" s="108">
        <v>22</v>
      </c>
      <c r="MP27" s="108">
        <v>24.24</v>
      </c>
      <c r="MQ27" s="108">
        <v>2</v>
      </c>
      <c r="MR27" s="107">
        <v>3.5300000000000002</v>
      </c>
      <c r="NL27" s="1" t="s">
        <v>87</v>
      </c>
      <c r="NM27" s="1" t="s">
        <v>87</v>
      </c>
      <c r="NN27" s="1" t="s">
        <v>87</v>
      </c>
      <c r="NO27" s="1" t="s">
        <v>87</v>
      </c>
      <c r="NP27" s="1">
        <v>23</v>
      </c>
      <c r="NQ27" s="1" t="s">
        <v>87</v>
      </c>
      <c r="NR27" s="1" t="s">
        <v>87</v>
      </c>
      <c r="NS27" s="1" t="s">
        <v>87</v>
      </c>
      <c r="NT27" s="1" t="s">
        <v>87</v>
      </c>
      <c r="NU27" s="1" t="s">
        <v>87</v>
      </c>
      <c r="NV27" s="1" t="s">
        <v>87</v>
      </c>
      <c r="NY27" s="199" t="str">
        <f>IF(NZ27="","",VLOOKUP(NZ27,$B$5:$D$70,2,0))</f>
        <v/>
      </c>
      <c r="NZ27" s="86" t="s">
        <v>87</v>
      </c>
      <c r="OA27" s="85" t="s">
        <v>87</v>
      </c>
      <c r="OB27" s="84" t="s">
        <v>87</v>
      </c>
      <c r="OC27" s="84" t="s">
        <v>87</v>
      </c>
      <c r="OD27" s="84" t="s">
        <v>87</v>
      </c>
      <c r="OE27" s="84" t="s">
        <v>87</v>
      </c>
      <c r="OF27" s="84" t="s">
        <v>87</v>
      </c>
      <c r="OG27" s="84" t="s">
        <v>87</v>
      </c>
      <c r="OH27" s="84" t="s">
        <v>87</v>
      </c>
      <c r="OI27" s="83" t="s">
        <v>87</v>
      </c>
      <c r="OJ27" s="82" t="str">
        <f>IF(NZ27="","",SUM(OB27:OI27))</f>
        <v/>
      </c>
      <c r="OK27" s="81" t="str">
        <f>IFERROR(IF(OJ27&gt;1,OJ27/98,""),"")</f>
        <v/>
      </c>
      <c r="PO27" s="97" t="str">
        <f>IF(HD27="","",B27)</f>
        <v/>
      </c>
      <c r="PP27" s="96" t="str">
        <f>IF(HD27="","",D27)</f>
        <v/>
      </c>
      <c r="PQ27" s="96" t="str">
        <f>IF(PO27="","",HL27)</f>
        <v/>
      </c>
      <c r="PR27" s="96" t="str">
        <f>IF(PO27="","",HP27)</f>
        <v/>
      </c>
      <c r="PS27" s="96" t="str">
        <f>IF(PO27="","",HT27)</f>
        <v/>
      </c>
      <c r="PT27" s="96" t="str">
        <f>IF(PO27="","",HX27)</f>
        <v/>
      </c>
      <c r="PU27" s="96" t="str">
        <f>IF(PO27="","",IB27)</f>
        <v/>
      </c>
      <c r="PV27" s="96" t="str">
        <f>IF(PO27="","",IF27)</f>
        <v/>
      </c>
      <c r="PW27" s="96" t="str">
        <f>IF(PO27="","",IJ27)</f>
        <v/>
      </c>
      <c r="PX27" s="95" t="str">
        <f>IF(PO27="","",IN27)</f>
        <v/>
      </c>
      <c r="PZ27" s="97" t="str">
        <f>IF($HE$5="","",$B$5)</f>
        <v/>
      </c>
      <c r="QA27" s="96" t="str">
        <f>IF($HE$5="","",$D$5)</f>
        <v/>
      </c>
      <c r="QB27" s="96" t="str">
        <f>IF(PZ27="","",HM27)</f>
        <v/>
      </c>
      <c r="QC27" s="96" t="str">
        <f>IF(PZ27="","",HQ27)</f>
        <v/>
      </c>
      <c r="QD27" s="96" t="str">
        <f>IF(PZ27="","",HU27)</f>
        <v/>
      </c>
      <c r="QE27" s="96" t="str">
        <f>IF(PZ27="","",HY27)</f>
        <v/>
      </c>
      <c r="QF27" s="96" t="str">
        <f>IF(PZ27="","",IC27)</f>
        <v/>
      </c>
      <c r="QG27" s="96" t="str">
        <f>IF(PZ27="","",IG27)</f>
        <v/>
      </c>
      <c r="QH27" s="96" t="str">
        <f>IF(PZ27="","",IK27)</f>
        <v/>
      </c>
      <c r="QI27" s="95" t="str">
        <f>IF(PZ27="","",IO27)</f>
        <v/>
      </c>
      <c r="QK27" s="97" t="str">
        <f>IF(HF27="","",B27)</f>
        <v/>
      </c>
      <c r="QL27" s="96" t="str">
        <f>IF(HF27="","",D27)</f>
        <v/>
      </c>
      <c r="QM27" s="96" t="str">
        <f>IF(QK27="","",HN27)</f>
        <v/>
      </c>
      <c r="QN27" s="96" t="str">
        <f>IF(QK27="","",HR27)</f>
        <v/>
      </c>
      <c r="QO27" s="96" t="str">
        <f>IF(QK27="","",HV27)</f>
        <v/>
      </c>
      <c r="QP27" s="96" t="str">
        <f>IF(QK27="","",HZ27)</f>
        <v/>
      </c>
      <c r="QQ27" s="96" t="str">
        <f>IF(QK27="","",ID27)</f>
        <v/>
      </c>
      <c r="QR27" s="96" t="str">
        <f>IF(QK27="","",IH27)</f>
        <v/>
      </c>
      <c r="QS27" s="96" t="str">
        <f>IF(QK27="","",IL27)</f>
        <v/>
      </c>
      <c r="QT27" s="95" t="str">
        <f>IF(QK27="","",IP27)</f>
        <v/>
      </c>
    </row>
    <row r="28" spans="1:462" ht="18" customHeight="1" x14ac:dyDescent="0.25">
      <c r="A28" s="106">
        <f>IF('[1]بيانات الطلاب'!A27="","",'[1]بيانات الطلاب'!A27)</f>
        <v>24</v>
      </c>
      <c r="B28" s="104" t="str">
        <f>'[1]بيانات الطلاب'!B27</f>
        <v>24024</v>
      </c>
      <c r="C28" s="104" t="str">
        <f>IF('[1]بيانات الطلاب'!C27="","",'[1]بيانات الطلاب'!C27)</f>
        <v>1 / 2</v>
      </c>
      <c r="D28" s="105" t="str">
        <f>IF('[1]بيانات الطلاب'!D27="","",'[1]بيانات الطلاب'!D27)</f>
        <v>عبدالرحمن حماده عبدالرحمن</v>
      </c>
      <c r="E28" s="104" t="str">
        <f>IF('[1]بيانات الطلاب'!E27="","",'[1]بيانات الطلاب'!E27)</f>
        <v>مسلم</v>
      </c>
      <c r="F28" s="103" t="str">
        <f>IF('[1]بيانات الطلاب'!F27="","",'[1]بيانات الطلاب'!F27)</f>
        <v>ذكر</v>
      </c>
      <c r="G28" s="136">
        <v>2</v>
      </c>
      <c r="H28" s="102">
        <v>2</v>
      </c>
      <c r="I28" s="102"/>
      <c r="J28" s="102">
        <v>5.8</v>
      </c>
      <c r="K28" s="82">
        <f>IF(J28="غ","غ",G28+H28+I28+J28)</f>
        <v>9.8000000000000007</v>
      </c>
      <c r="L28" s="136">
        <v>2</v>
      </c>
      <c r="M28" s="136">
        <v>2</v>
      </c>
      <c r="N28" s="136"/>
      <c r="O28" s="136">
        <v>5.6</v>
      </c>
      <c r="P28" s="82">
        <f>IF(O28="غ","غ",L28+M28+N28+O28)</f>
        <v>9.6</v>
      </c>
      <c r="Q28" s="136">
        <v>1.7</v>
      </c>
      <c r="R28" s="102">
        <v>1.3</v>
      </c>
      <c r="S28" s="102"/>
      <c r="T28" s="102">
        <v>4.4000000000000004</v>
      </c>
      <c r="U28" s="82">
        <f>IF(T28="غ","غ",Q28+R28+S28+T28)</f>
        <v>7.4</v>
      </c>
      <c r="V28" s="136">
        <v>1</v>
      </c>
      <c r="W28" s="102">
        <v>1</v>
      </c>
      <c r="X28" s="102">
        <v>1</v>
      </c>
      <c r="Y28" s="102">
        <v>3.8</v>
      </c>
      <c r="Z28" s="82">
        <f>IF(Y28="غ","غ",V28+W28+X28+Y28)</f>
        <v>6.8</v>
      </c>
      <c r="AA28" s="136">
        <v>6</v>
      </c>
      <c r="AB28" s="102">
        <v>2</v>
      </c>
      <c r="AC28" s="102">
        <v>2</v>
      </c>
      <c r="AD28" s="139">
        <v>8.5</v>
      </c>
      <c r="AE28" s="82">
        <f>IF(AD28="غ","غ",AA28+AB28+AC28+AD28)</f>
        <v>18.5</v>
      </c>
      <c r="AF28" s="143">
        <v>5.0599999999999996</v>
      </c>
      <c r="AG28" s="142">
        <v>2</v>
      </c>
      <c r="AH28" s="142">
        <v>2</v>
      </c>
      <c r="AI28" s="141">
        <v>13.493333333333334</v>
      </c>
      <c r="AJ28" s="82">
        <f>IF(AI28="غ","غ",AF28+AG28+AH28+AI28)</f>
        <v>22.553333333333335</v>
      </c>
      <c r="AK28" s="102">
        <v>1</v>
      </c>
      <c r="AL28" s="102">
        <v>1</v>
      </c>
      <c r="AM28" s="102">
        <v>1.6</v>
      </c>
      <c r="AN28" s="82">
        <f>IF(AM28="غ","غ",AK28+AL28+AM28)</f>
        <v>3.6</v>
      </c>
      <c r="AO28" s="102">
        <v>1</v>
      </c>
      <c r="AP28" s="102">
        <v>1</v>
      </c>
      <c r="AQ28" s="102">
        <v>1.66</v>
      </c>
      <c r="AR28" s="82">
        <f>IF(AQ28="غ","غ",AO28+AP28+AQ28)</f>
        <v>3.66</v>
      </c>
      <c r="AU28" s="102">
        <v>1</v>
      </c>
      <c r="AV28" s="102">
        <v>1</v>
      </c>
      <c r="AW28" s="102">
        <v>1.4</v>
      </c>
      <c r="AX28" s="82">
        <f>IF(AW28="غ","غ",AU28+AV28+AW28)</f>
        <v>3.4</v>
      </c>
      <c r="BN28" s="135"/>
      <c r="BO28" s="104"/>
      <c r="BP28" s="104"/>
      <c r="BQ28" s="140"/>
      <c r="BR28" s="98">
        <f>IF(BQ28="غ","غ",BN28+BO28+BP28+BQ28)</f>
        <v>0</v>
      </c>
      <c r="BS28" s="135"/>
      <c r="BT28" s="104"/>
      <c r="BU28" s="104"/>
      <c r="BV28" s="140"/>
      <c r="BW28" s="98">
        <f>IF(BV28="غ","غ",BS28+BT28+BU28+BV28)</f>
        <v>0</v>
      </c>
      <c r="BX28" s="135"/>
      <c r="BY28" s="104"/>
      <c r="BZ28" s="104"/>
      <c r="CA28" s="140"/>
      <c r="CB28" s="98">
        <f>IF(CA28="غ","غ",BX28+BY28+BZ28+CA28)</f>
        <v>0</v>
      </c>
      <c r="CC28" s="135"/>
      <c r="CD28" s="104"/>
      <c r="CE28" s="104"/>
      <c r="CF28" s="104"/>
      <c r="CG28" s="98">
        <f>IF(CF28="غ","غ",CC28+CD28+CE28+CF28)</f>
        <v>0</v>
      </c>
      <c r="CH28" s="135"/>
      <c r="CI28" s="104"/>
      <c r="CJ28" s="104"/>
      <c r="CK28" s="140"/>
      <c r="CL28" s="98">
        <f>IF(CK28="غ","غ",CH28+CI28+CJ28+CK28)</f>
        <v>0</v>
      </c>
      <c r="CM28" s="135"/>
      <c r="CN28" s="104"/>
      <c r="CO28" s="104"/>
      <c r="CP28" s="140"/>
      <c r="CQ28" s="98">
        <f>IF(CP28="غ","غ",CM28+CN28+CO28+CP28)</f>
        <v>0</v>
      </c>
      <c r="CR28" s="104"/>
      <c r="CS28" s="104"/>
      <c r="CT28" s="140"/>
      <c r="CU28" s="98">
        <f>IF(CT28="غ","غ",CR28+CS28+CT28)</f>
        <v>0</v>
      </c>
      <c r="CV28" s="104"/>
      <c r="CW28" s="104"/>
      <c r="CX28" s="140"/>
      <c r="CY28" s="98">
        <f>IF(CX28="غ","غ",CV28+CW28+CX28)</f>
        <v>0</v>
      </c>
      <c r="DT28" s="135"/>
      <c r="DU28" s="104"/>
      <c r="DV28" s="104"/>
      <c r="DW28" s="140"/>
      <c r="DX28" s="98">
        <f>IF(DW28="غ","غ",DT28+DU28+DV28+DW28)</f>
        <v>0</v>
      </c>
      <c r="DY28" s="135"/>
      <c r="DZ28" s="104"/>
      <c r="EA28" s="104"/>
      <c r="EB28" s="140"/>
      <c r="EC28" s="98">
        <f>IF(EB28="غ","غ",DY28+DZ28+EA28+EB28)</f>
        <v>0</v>
      </c>
      <c r="ED28" s="135"/>
      <c r="EE28" s="104"/>
      <c r="EF28" s="104"/>
      <c r="EG28" s="140"/>
      <c r="EH28" s="98">
        <f>IF(EG28="غ","غ",ED28+EE28+EF28+EG28)</f>
        <v>0</v>
      </c>
      <c r="EI28" s="135"/>
      <c r="EJ28" s="104"/>
      <c r="EK28" s="104"/>
      <c r="EL28" s="140"/>
      <c r="EM28" s="98">
        <f>IF(EL28="غ","غ",EI28+EJ28+EK28+EL28)</f>
        <v>0</v>
      </c>
      <c r="EN28" s="135"/>
      <c r="EO28" s="104"/>
      <c r="EP28" s="104"/>
      <c r="EQ28" s="140"/>
      <c r="ER28" s="98">
        <f>IF(EQ28="غ","غ",EN28+EO28+EP28+EQ28)</f>
        <v>0</v>
      </c>
      <c r="ES28" s="136"/>
      <c r="ET28" s="102"/>
      <c r="EU28" s="102"/>
      <c r="EV28" s="139"/>
      <c r="EW28" s="82">
        <f>IF(EV28="غ","غ",ES28+ET28+EU28+EV28)</f>
        <v>0</v>
      </c>
      <c r="EX28" s="135"/>
      <c r="EY28" s="104"/>
      <c r="EZ28" s="104"/>
      <c r="FA28" s="98">
        <f>IF(EZ28="غ","غ",EX28+EY28+EZ28)</f>
        <v>0</v>
      </c>
      <c r="FB28" s="135"/>
      <c r="FC28" s="104"/>
      <c r="FD28" s="104"/>
      <c r="FE28" s="98">
        <f>IF(FD28="غ","غ",FB28+FC28+FD28)</f>
        <v>0</v>
      </c>
      <c r="HD28" s="136" t="str">
        <f>IF(HH28&gt;=$HD$4,1,"")</f>
        <v/>
      </c>
      <c r="HE28" s="136" t="str">
        <f>IF(HI28&gt;=$HE$4,1,"")</f>
        <v/>
      </c>
      <c r="HF28" s="145" t="str">
        <f>IF(HJ28&gt;=$HF$4,1,"")</f>
        <v/>
      </c>
      <c r="HH28" s="136">
        <f>+HL28+HP28+HT28+HX28+IB28+IF28+IJ28+IN28</f>
        <v>81.913333333333327</v>
      </c>
      <c r="HI28" s="136">
        <f>+HM28+HQ28+HU28+HY28+IC28+IG28+IK28+IO28</f>
        <v>0</v>
      </c>
      <c r="HJ28" s="145">
        <f>+HN28+HR28+HV28+HZ28+ID28+IH28+IL28+IP28</f>
        <v>0</v>
      </c>
      <c r="HL28" s="161">
        <f>+K28</f>
        <v>9.8000000000000007</v>
      </c>
      <c r="HM28" s="104">
        <f>+BR28</f>
        <v>0</v>
      </c>
      <c r="HN28" s="104">
        <f>+DX28</f>
        <v>0</v>
      </c>
      <c r="HO28" s="82">
        <f>IF(OR(HN28="غ",HM28="غ",HL28="غ"),"غ",(HN28+HM28+HL28)/3)</f>
        <v>3.2666666666666671</v>
      </c>
      <c r="HP28" s="161">
        <f>+P28</f>
        <v>9.6</v>
      </c>
      <c r="HQ28" s="104">
        <f>+BW28</f>
        <v>0</v>
      </c>
      <c r="HR28" s="104">
        <f>+EC28</f>
        <v>0</v>
      </c>
      <c r="HS28" s="82">
        <f>IF(OR(HR28="غ",HQ28="غ",HP28="غ"),"غ",(HR28+HQ28+HP28)/3)</f>
        <v>3.1999999999999997</v>
      </c>
      <c r="HT28" s="161">
        <f>+U28</f>
        <v>7.4</v>
      </c>
      <c r="HU28" s="104">
        <f>+CB28</f>
        <v>0</v>
      </c>
      <c r="HV28" s="104">
        <f>+EH28</f>
        <v>0</v>
      </c>
      <c r="HW28" s="82">
        <f>IF(OR(HV28="غ",HU28="غ",HT28="غ"),"غ",(HV28+HU28+HT28)/3)</f>
        <v>2.4666666666666668</v>
      </c>
      <c r="HX28" s="166">
        <f>+Z28</f>
        <v>6.8</v>
      </c>
      <c r="HY28" s="104">
        <f>+CG28</f>
        <v>0</v>
      </c>
      <c r="HZ28" s="104">
        <f>+EM28</f>
        <v>0</v>
      </c>
      <c r="IA28" s="82">
        <f>IF(OR(HZ28="غ",HY28="غ",HX28="غ"),"غ",(HZ28+HY28+HX28)/3)</f>
        <v>2.2666666666666666</v>
      </c>
      <c r="IB28" s="166">
        <f>+AE28</f>
        <v>18.5</v>
      </c>
      <c r="IC28" s="104">
        <f>+CL28</f>
        <v>0</v>
      </c>
      <c r="ID28" s="104">
        <f>+ER28</f>
        <v>0</v>
      </c>
      <c r="IE28" s="82">
        <f>IF(OR(ID28="غ",IC28="غ",IB28="غ"),"غ",(ID28+IC28+IB28)/3)</f>
        <v>6.166666666666667</v>
      </c>
      <c r="IF28" s="166">
        <f>+AJ28</f>
        <v>22.553333333333335</v>
      </c>
      <c r="IG28" s="102">
        <f>+CQ28</f>
        <v>0</v>
      </c>
      <c r="IH28" s="102">
        <f>+EW28</f>
        <v>0</v>
      </c>
      <c r="II28" s="82">
        <f>IF(OR(IH28="غ",IG28="غ",IF28="غ"),"غ",(IH28+IG28+IF28)/3)</f>
        <v>7.5177777777777779</v>
      </c>
      <c r="IJ28" s="161">
        <f>+AN28</f>
        <v>3.6</v>
      </c>
      <c r="IK28" s="104">
        <f>+CU28</f>
        <v>0</v>
      </c>
      <c r="IL28" s="104">
        <f>+FA28</f>
        <v>0</v>
      </c>
      <c r="IM28" s="82">
        <f>IF(OR(IL28="غ",IK28="غ",IJ28="غ"),"غ",(IL28+IK28+IJ28)/3)</f>
        <v>1.2</v>
      </c>
      <c r="IN28" s="161">
        <f>+AR28</f>
        <v>3.66</v>
      </c>
      <c r="IO28" s="104">
        <f>+CY28</f>
        <v>0</v>
      </c>
      <c r="IP28" s="104">
        <f>+FE28</f>
        <v>0</v>
      </c>
      <c r="IQ28" s="82">
        <f>IF(OR(IP28="غ",IO28="غ",IN28="غ"),"غ",(IP28+IO28+IN28)/3)</f>
        <v>1.22</v>
      </c>
      <c r="IS28" s="134" t="str">
        <f>IF(OR(HL28&lt;6.5,HP28&lt;6.5,HT28&lt;6.5,HX28&lt;5.2,IB28&lt;10.4,IF28&lt;10.4,IJ28&lt;2.6,IN28&lt;2.6),1,"")</f>
        <v/>
      </c>
      <c r="IT28" s="135">
        <f>IF(OR(HM28&lt;6.5,HQ28&lt;6.5,HU28&lt;6.5,HY28&lt;5.2,IC28&lt;40,IG28&lt;40,IK28&lt;2.6,IO28&lt;2.6),1,"")</f>
        <v>1</v>
      </c>
      <c r="IU28" s="144">
        <f>IF(OR(HN28&lt;6.5,HR28&lt;6.5,HV28&lt;6.5,HZ28&lt;5.2,ID28&lt;40,IH28&lt;40,IL28&lt;2.6,IP28&lt;2.6),1,"")</f>
        <v>1</v>
      </c>
      <c r="IV28" s="36"/>
      <c r="IW28" s="95" t="s">
        <v>87</v>
      </c>
      <c r="IX28" s="134" t="str">
        <f>IF(IS28=1,D28,"")</f>
        <v/>
      </c>
      <c r="IY28" s="135" t="str">
        <f>IF(IS28=1,HL28,"")</f>
        <v/>
      </c>
      <c r="IZ28" s="104" t="str">
        <f>IF(IS28=1,HP28,"")</f>
        <v/>
      </c>
      <c r="JA28" s="104" t="str">
        <f>IF(IS28=1,HT28,"")</f>
        <v/>
      </c>
      <c r="JB28" s="104" t="str">
        <f>IF(IS28=1,HX28,"")</f>
        <v/>
      </c>
      <c r="JC28" s="104" t="str">
        <f>IF(IS28=1,IB28,"")</f>
        <v/>
      </c>
      <c r="JD28" s="104" t="str">
        <f>IF(IS28=1,IF28,"")</f>
        <v/>
      </c>
      <c r="JE28" s="104" t="str">
        <f>IF(IS28=1,IJ28,"")</f>
        <v/>
      </c>
      <c r="JF28" s="103" t="str">
        <f>IF(IS28=1,IN28,"")</f>
        <v/>
      </c>
      <c r="JH28" s="97" t="str">
        <f>B28</f>
        <v>24024</v>
      </c>
      <c r="JI28" s="103" t="str">
        <f>+D28</f>
        <v>عبدالرحمن حماده عبدالرحمن</v>
      </c>
      <c r="JJ28" s="135">
        <f>IF(IT28=1,HM28,"")</f>
        <v>0</v>
      </c>
      <c r="JK28" s="104">
        <f>IF(IT28=1,HQ28,"")</f>
        <v>0</v>
      </c>
      <c r="JL28" s="104">
        <f>IF(IT28=1,HU28,"")</f>
        <v>0</v>
      </c>
      <c r="JM28" s="104">
        <f>IF(IT28=1,HY28,"")</f>
        <v>0</v>
      </c>
      <c r="JN28" s="104">
        <f>IF(IT28=1,IC28,"")</f>
        <v>0</v>
      </c>
      <c r="JO28" s="104">
        <f>IF(IT28=1,IG28,"")</f>
        <v>0</v>
      </c>
      <c r="JP28" s="104">
        <f>IF(IT28=1,IK28,"")</f>
        <v>0</v>
      </c>
      <c r="JQ28" s="103">
        <f>IF(IT28=1,IO28,"")</f>
        <v>0</v>
      </c>
      <c r="JS28" s="97" t="str">
        <f>B28</f>
        <v>24024</v>
      </c>
      <c r="JT28" s="95" t="str">
        <f>+D28</f>
        <v>عبدالرحمن حماده عبدالرحمن</v>
      </c>
      <c r="JU28" s="135">
        <f>IF(IU28=1,HN28,"")</f>
        <v>0</v>
      </c>
      <c r="JV28" s="104">
        <f>IF(IU28=1,HR28,"")</f>
        <v>0</v>
      </c>
      <c r="JW28" s="104">
        <f>IF(IU28=1,HV28,"")</f>
        <v>0</v>
      </c>
      <c r="JX28" s="104">
        <f>IF(IU28=1,HZ28,"")</f>
        <v>0</v>
      </c>
      <c r="JY28" s="104">
        <f>IF(IU28=1,ID28,"")</f>
        <v>0</v>
      </c>
      <c r="JZ28" s="104">
        <f>IF(IU28=1,IH28,"")</f>
        <v>0</v>
      </c>
      <c r="KA28" s="104">
        <f>IF(IU28=1,IL28,"")</f>
        <v>0</v>
      </c>
      <c r="KB28" s="103">
        <f>IF(IU28=1,IP28,"")</f>
        <v>0</v>
      </c>
      <c r="KJ28" s="94">
        <f>+A28</f>
        <v>24</v>
      </c>
      <c r="KK28" s="92" t="str">
        <f>+B28</f>
        <v>24024</v>
      </c>
      <c r="KL28" s="92" t="str">
        <f>+C28</f>
        <v>1 / 2</v>
      </c>
      <c r="KM28" s="93" t="str">
        <f>+D28</f>
        <v>عبدالرحمن حماده عبدالرحمن</v>
      </c>
      <c r="KN28" s="92" t="str">
        <f>+E28</f>
        <v>مسلم</v>
      </c>
      <c r="KO28" s="92" t="str">
        <f>+F28</f>
        <v>ذكر</v>
      </c>
      <c r="KP28" s="91">
        <f>+HO28</f>
        <v>3.2666666666666671</v>
      </c>
      <c r="KQ28" s="91">
        <f>+HS28</f>
        <v>3.1999999999999997</v>
      </c>
      <c r="KR28" s="91">
        <f>+HW28</f>
        <v>2.4666666666666668</v>
      </c>
      <c r="KS28" s="91">
        <f>+IA28</f>
        <v>2.2666666666666666</v>
      </c>
      <c r="KT28" s="91">
        <f>+IE28</f>
        <v>6.166666666666667</v>
      </c>
      <c r="KU28" s="91">
        <f>+II28</f>
        <v>7.5177777777777779</v>
      </c>
      <c r="KV28" s="90">
        <f>+IM28</f>
        <v>1.2</v>
      </c>
      <c r="KW28" s="90">
        <f>+IN28</f>
        <v>3.66</v>
      </c>
      <c r="MH28" s="125" t="str">
        <f>IF(MI28="","",VLOOKUP(MI28,$B$5:$D$62,2,0))</f>
        <v>1 / 3</v>
      </c>
      <c r="MI28" s="110" t="s">
        <v>31</v>
      </c>
      <c r="MJ28" s="109" t="s">
        <v>30</v>
      </c>
      <c r="MK28" s="108">
        <v>6</v>
      </c>
      <c r="ML28" s="108">
        <v>9.5</v>
      </c>
      <c r="MM28" s="108">
        <v>4.4000000000000004</v>
      </c>
      <c r="MN28" s="108">
        <v>5.4</v>
      </c>
      <c r="MO28" s="108">
        <v>23</v>
      </c>
      <c r="MP28" s="108">
        <v>22.92</v>
      </c>
      <c r="MQ28" s="108">
        <v>4</v>
      </c>
      <c r="MR28" s="107">
        <v>3.8600000000000003</v>
      </c>
      <c r="NL28" s="1" t="s">
        <v>87</v>
      </c>
      <c r="NM28" s="1" t="s">
        <v>87</v>
      </c>
      <c r="NN28" s="1" t="s">
        <v>87</v>
      </c>
      <c r="NO28" s="1" t="s">
        <v>87</v>
      </c>
      <c r="NP28" s="1">
        <v>24</v>
      </c>
      <c r="NQ28" s="1" t="s">
        <v>87</v>
      </c>
      <c r="NR28" s="1" t="s">
        <v>87</v>
      </c>
      <c r="NS28" s="1" t="s">
        <v>87</v>
      </c>
      <c r="NT28" s="1" t="s">
        <v>87</v>
      </c>
      <c r="NU28" s="1" t="s">
        <v>87</v>
      </c>
      <c r="NV28" s="1" t="s">
        <v>87</v>
      </c>
      <c r="NY28" s="199" t="str">
        <f>IF(NZ28="","",VLOOKUP(NZ28,$B$5:$D$70,2,0))</f>
        <v/>
      </c>
      <c r="NZ28" s="86" t="s">
        <v>87</v>
      </c>
      <c r="OA28" s="85" t="s">
        <v>87</v>
      </c>
      <c r="OB28" s="84" t="s">
        <v>87</v>
      </c>
      <c r="OC28" s="84" t="s">
        <v>87</v>
      </c>
      <c r="OD28" s="84" t="s">
        <v>87</v>
      </c>
      <c r="OE28" s="84" t="s">
        <v>87</v>
      </c>
      <c r="OF28" s="84" t="s">
        <v>87</v>
      </c>
      <c r="OG28" s="84" t="s">
        <v>87</v>
      </c>
      <c r="OH28" s="84" t="s">
        <v>87</v>
      </c>
      <c r="OI28" s="83" t="s">
        <v>87</v>
      </c>
      <c r="OJ28" s="82" t="str">
        <f>IF(NZ28="","",SUM(OB28:OI28))</f>
        <v/>
      </c>
      <c r="OK28" s="81" t="str">
        <f>IFERROR(IF(OJ28&gt;1,OJ28/98,""),"")</f>
        <v/>
      </c>
      <c r="PO28" s="97" t="str">
        <f>IF(HD28="","",B28)</f>
        <v/>
      </c>
      <c r="PP28" s="96" t="str">
        <f>IF(HD28="","",D28)</f>
        <v/>
      </c>
      <c r="PQ28" s="96" t="str">
        <f>IF(PO28="","",HL28)</f>
        <v/>
      </c>
      <c r="PR28" s="96" t="str">
        <f>IF(PO28="","",HP28)</f>
        <v/>
      </c>
      <c r="PS28" s="96" t="str">
        <f>IF(PO28="","",HT28)</f>
        <v/>
      </c>
      <c r="PT28" s="96" t="str">
        <f>IF(PO28="","",HX28)</f>
        <v/>
      </c>
      <c r="PU28" s="96" t="str">
        <f>IF(PO28="","",IB28)</f>
        <v/>
      </c>
      <c r="PV28" s="96" t="str">
        <f>IF(PO28="","",IF28)</f>
        <v/>
      </c>
      <c r="PW28" s="96" t="str">
        <f>IF(PO28="","",IJ28)</f>
        <v/>
      </c>
      <c r="PX28" s="95" t="str">
        <f>IF(PO28="","",IN28)</f>
        <v/>
      </c>
      <c r="PZ28" s="97" t="str">
        <f>IF($HE$5="","",$B$5)</f>
        <v/>
      </c>
      <c r="QA28" s="96" t="str">
        <f>IF($HE$5="","",$D$5)</f>
        <v/>
      </c>
      <c r="QB28" s="96" t="str">
        <f>IF(PZ28="","",HM28)</f>
        <v/>
      </c>
      <c r="QC28" s="96" t="str">
        <f>IF(PZ28="","",HQ28)</f>
        <v/>
      </c>
      <c r="QD28" s="96" t="str">
        <f>IF(PZ28="","",HU28)</f>
        <v/>
      </c>
      <c r="QE28" s="96" t="str">
        <f>IF(PZ28="","",HY28)</f>
        <v/>
      </c>
      <c r="QF28" s="96" t="str">
        <f>IF(PZ28="","",IC28)</f>
        <v/>
      </c>
      <c r="QG28" s="96" t="str">
        <f>IF(PZ28="","",IG28)</f>
        <v/>
      </c>
      <c r="QH28" s="96" t="str">
        <f>IF(PZ28="","",IK28)</f>
        <v/>
      </c>
      <c r="QI28" s="95" t="str">
        <f>IF(PZ28="","",IO28)</f>
        <v/>
      </c>
      <c r="QK28" s="97" t="str">
        <f>IF(HF28="","",B28)</f>
        <v/>
      </c>
      <c r="QL28" s="96" t="str">
        <f>IF(HF28="","",D28)</f>
        <v/>
      </c>
      <c r="QM28" s="96" t="str">
        <f>IF(QK28="","",HN28)</f>
        <v/>
      </c>
      <c r="QN28" s="96" t="str">
        <f>IF(QK28="","",HR28)</f>
        <v/>
      </c>
      <c r="QO28" s="96" t="str">
        <f>IF(QK28="","",HV28)</f>
        <v/>
      </c>
      <c r="QP28" s="96" t="str">
        <f>IF(QK28="","",HZ28)</f>
        <v/>
      </c>
      <c r="QQ28" s="96" t="str">
        <f>IF(QK28="","",ID28)</f>
        <v/>
      </c>
      <c r="QR28" s="96" t="str">
        <f>IF(QK28="","",IH28)</f>
        <v/>
      </c>
      <c r="QS28" s="96" t="str">
        <f>IF(QK28="","",IL28)</f>
        <v/>
      </c>
      <c r="QT28" s="95" t="str">
        <f>IF(QK28="","",IP28)</f>
        <v/>
      </c>
    </row>
    <row r="29" spans="1:462" ht="18" customHeight="1" x14ac:dyDescent="0.25">
      <c r="A29" s="106">
        <f>IF('[1]بيانات الطلاب'!A28="","",'[1]بيانات الطلاب'!A28)</f>
        <v>25</v>
      </c>
      <c r="B29" s="104" t="str">
        <f>'[1]بيانات الطلاب'!B28</f>
        <v>24025</v>
      </c>
      <c r="C29" s="104" t="str">
        <f>IF('[1]بيانات الطلاب'!C28="","",'[1]بيانات الطلاب'!C28)</f>
        <v>1 / 2</v>
      </c>
      <c r="D29" s="105" t="str">
        <f>IF('[1]بيانات الطلاب'!D28="","",'[1]بيانات الطلاب'!D28)</f>
        <v>عبدالرحمن هاني مصطفي محمد</v>
      </c>
      <c r="E29" s="104" t="str">
        <f>IF('[1]بيانات الطلاب'!E28="","",'[1]بيانات الطلاب'!E28)</f>
        <v>مسلم</v>
      </c>
      <c r="F29" s="103" t="str">
        <f>IF('[1]بيانات الطلاب'!F28="","",'[1]بيانات الطلاب'!F28)</f>
        <v>ذكر</v>
      </c>
      <c r="G29" s="136">
        <v>2</v>
      </c>
      <c r="H29" s="102">
        <v>2</v>
      </c>
      <c r="I29" s="102"/>
      <c r="J29" s="102">
        <v>4.8</v>
      </c>
      <c r="K29" s="82">
        <f>IF(J29="غ","غ",G29+H29+I29+J29)</f>
        <v>8.8000000000000007</v>
      </c>
      <c r="L29" s="136">
        <v>2</v>
      </c>
      <c r="M29" s="136">
        <v>2</v>
      </c>
      <c r="N29" s="136"/>
      <c r="O29" s="136">
        <v>3</v>
      </c>
      <c r="P29" s="82">
        <f>IF(O29="غ","غ",L29+M29+N29+O29)</f>
        <v>7</v>
      </c>
      <c r="Q29" s="136">
        <v>1</v>
      </c>
      <c r="R29" s="102">
        <v>1</v>
      </c>
      <c r="S29" s="102"/>
      <c r="T29" s="102">
        <v>1.2</v>
      </c>
      <c r="U29" s="82">
        <f>IF(T29="غ","غ",Q29+R29+S29+T29)</f>
        <v>3.2</v>
      </c>
      <c r="V29" s="136">
        <v>1</v>
      </c>
      <c r="W29" s="102">
        <v>1</v>
      </c>
      <c r="X29" s="102">
        <v>1</v>
      </c>
      <c r="Y29" s="102">
        <v>2.2000000000000002</v>
      </c>
      <c r="Z29" s="82">
        <f>IF(Y29="غ","غ",V29+W29+X29+Y29)</f>
        <v>5.2</v>
      </c>
      <c r="AA29" s="136">
        <v>6</v>
      </c>
      <c r="AB29" s="102">
        <v>2</v>
      </c>
      <c r="AC29" s="102">
        <v>2</v>
      </c>
      <c r="AD29" s="139">
        <v>7</v>
      </c>
      <c r="AE29" s="82">
        <f>IF(AD29="غ","غ",AA29+AB29+AC29+AD29)</f>
        <v>17</v>
      </c>
      <c r="AF29" s="143">
        <v>5.2399999999999993</v>
      </c>
      <c r="AG29" s="142">
        <v>2</v>
      </c>
      <c r="AH29" s="142">
        <v>2</v>
      </c>
      <c r="AI29" s="141">
        <v>13.973333333333333</v>
      </c>
      <c r="AJ29" s="82">
        <f>IF(AI29="غ","غ",AF29+AG29+AH29+AI29)</f>
        <v>23.213333333333331</v>
      </c>
      <c r="AK29" s="102">
        <v>1</v>
      </c>
      <c r="AL29" s="102">
        <v>0.7</v>
      </c>
      <c r="AM29" s="102">
        <v>1.3</v>
      </c>
      <c r="AN29" s="82">
        <f>IF(AM29="غ","غ",AK29+AL29+AM29)</f>
        <v>3</v>
      </c>
      <c r="AO29" s="102">
        <v>1</v>
      </c>
      <c r="AP29" s="102">
        <v>1</v>
      </c>
      <c r="AQ29" s="102">
        <v>1.33</v>
      </c>
      <c r="AR29" s="82">
        <f>IF(AQ29="غ","غ",AO29+AP29+AQ29)</f>
        <v>3.33</v>
      </c>
      <c r="AU29" s="102">
        <v>1</v>
      </c>
      <c r="AV29" s="102">
        <v>1</v>
      </c>
      <c r="AW29" s="102">
        <v>1</v>
      </c>
      <c r="AX29" s="82">
        <f>IF(AW29="غ","غ",AU29+AV29+AW29)</f>
        <v>3</v>
      </c>
      <c r="BN29" s="135"/>
      <c r="BO29" s="104"/>
      <c r="BP29" s="104"/>
      <c r="BQ29" s="140"/>
      <c r="BR29" s="98">
        <f>IF(BQ29="غ","غ",BN29+BO29+BP29+BQ29)</f>
        <v>0</v>
      </c>
      <c r="BS29" s="135"/>
      <c r="BT29" s="104"/>
      <c r="BU29" s="104"/>
      <c r="BV29" s="140"/>
      <c r="BW29" s="98">
        <f>IF(BV29="غ","غ",BS29+BT29+BU29+BV29)</f>
        <v>0</v>
      </c>
      <c r="BX29" s="135"/>
      <c r="BY29" s="104"/>
      <c r="BZ29" s="104"/>
      <c r="CA29" s="140"/>
      <c r="CB29" s="98">
        <f>IF(CA29="غ","غ",BX29+BY29+BZ29+CA29)</f>
        <v>0</v>
      </c>
      <c r="CC29" s="135"/>
      <c r="CD29" s="104"/>
      <c r="CE29" s="104"/>
      <c r="CF29" s="104"/>
      <c r="CG29" s="98">
        <f>IF(CF29="غ","غ",CC29+CD29+CE29+CF29)</f>
        <v>0</v>
      </c>
      <c r="CH29" s="135"/>
      <c r="CI29" s="104"/>
      <c r="CJ29" s="104"/>
      <c r="CK29" s="140"/>
      <c r="CL29" s="98">
        <f>IF(CK29="غ","غ",CH29+CI29+CJ29+CK29)</f>
        <v>0</v>
      </c>
      <c r="CM29" s="135"/>
      <c r="CN29" s="104"/>
      <c r="CO29" s="104"/>
      <c r="CP29" s="140"/>
      <c r="CQ29" s="98">
        <f>IF(CP29="غ","غ",CM29+CN29+CO29+CP29)</f>
        <v>0</v>
      </c>
      <c r="CR29" s="104"/>
      <c r="CS29" s="104"/>
      <c r="CT29" s="140"/>
      <c r="CU29" s="98">
        <f>IF(CT29="غ","غ",CR29+CS29+CT29)</f>
        <v>0</v>
      </c>
      <c r="CV29" s="104"/>
      <c r="CW29" s="104"/>
      <c r="CX29" s="140"/>
      <c r="CY29" s="98">
        <f>IF(CX29="غ","غ",CV29+CW29+CX29)</f>
        <v>0</v>
      </c>
      <c r="DT29" s="135"/>
      <c r="DU29" s="104"/>
      <c r="DV29" s="104"/>
      <c r="DW29" s="140"/>
      <c r="DX29" s="98">
        <f>IF(DW29="غ","غ",DT29+DU29+DV29+DW29)</f>
        <v>0</v>
      </c>
      <c r="DY29" s="135"/>
      <c r="DZ29" s="104"/>
      <c r="EA29" s="104"/>
      <c r="EB29" s="140"/>
      <c r="EC29" s="98">
        <f>IF(EB29="غ","غ",DY29+DZ29+EA29+EB29)</f>
        <v>0</v>
      </c>
      <c r="ED29" s="135"/>
      <c r="EE29" s="104"/>
      <c r="EF29" s="104"/>
      <c r="EG29" s="140"/>
      <c r="EH29" s="98">
        <f>IF(EG29="غ","غ",ED29+EE29+EF29+EG29)</f>
        <v>0</v>
      </c>
      <c r="EI29" s="135"/>
      <c r="EJ29" s="104"/>
      <c r="EK29" s="104"/>
      <c r="EL29" s="140"/>
      <c r="EM29" s="98">
        <f>IF(EL29="غ","غ",EI29+EJ29+EK29+EL29)</f>
        <v>0</v>
      </c>
      <c r="EN29" s="135"/>
      <c r="EO29" s="104"/>
      <c r="EP29" s="104"/>
      <c r="EQ29" s="140"/>
      <c r="ER29" s="98">
        <f>IF(EQ29="غ","غ",EN29+EO29+EP29+EQ29)</f>
        <v>0</v>
      </c>
      <c r="ES29" s="136"/>
      <c r="ET29" s="102"/>
      <c r="EU29" s="102"/>
      <c r="EV29" s="139"/>
      <c r="EW29" s="82">
        <f>IF(EV29="غ","غ",ES29+ET29+EU29+EV29)</f>
        <v>0</v>
      </c>
      <c r="EX29" s="135"/>
      <c r="EY29" s="104"/>
      <c r="EZ29" s="104"/>
      <c r="FA29" s="98">
        <f>IF(EZ29="غ","غ",EX29+EY29+EZ29)</f>
        <v>0</v>
      </c>
      <c r="FB29" s="135"/>
      <c r="FC29" s="104"/>
      <c r="FD29" s="104"/>
      <c r="FE29" s="98">
        <f>IF(FD29="غ","غ",FB29+FC29+FD29)</f>
        <v>0</v>
      </c>
      <c r="HD29" s="136" t="str">
        <f>IF(HH29&gt;=$HD$4,1,"")</f>
        <v/>
      </c>
      <c r="HE29" s="136" t="str">
        <f>IF(HI29&gt;=$HE$4,1,"")</f>
        <v/>
      </c>
      <c r="HF29" s="145" t="str">
        <f>IF(HJ29&gt;=$HF$4,1,"")</f>
        <v/>
      </c>
      <c r="HH29" s="136">
        <f>+HL29+HP29+HT29+HX29+IB29+IF29+IJ29+IN29</f>
        <v>70.743333333333325</v>
      </c>
      <c r="HI29" s="136">
        <f>+HM29+HQ29+HU29+HY29+IC29+IG29+IK29+IO29</f>
        <v>0</v>
      </c>
      <c r="HJ29" s="145">
        <f>+HN29+HR29+HV29+HZ29+ID29+IH29+IL29+IP29</f>
        <v>0</v>
      </c>
      <c r="HL29" s="161">
        <f>+K29</f>
        <v>8.8000000000000007</v>
      </c>
      <c r="HM29" s="104">
        <f>+BR29</f>
        <v>0</v>
      </c>
      <c r="HN29" s="104">
        <f>+DX29</f>
        <v>0</v>
      </c>
      <c r="HO29" s="82">
        <f>IF(OR(HN29="غ",HM29="غ",HL29="غ"),"غ",(HN29+HM29+HL29)/3)</f>
        <v>2.9333333333333336</v>
      </c>
      <c r="HP29" s="161">
        <f>+P29</f>
        <v>7</v>
      </c>
      <c r="HQ29" s="104">
        <f>+BW29</f>
        <v>0</v>
      </c>
      <c r="HR29" s="104">
        <f>+EC29</f>
        <v>0</v>
      </c>
      <c r="HS29" s="82">
        <f>IF(OR(HR29="غ",HQ29="غ",HP29="غ"),"غ",(HR29+HQ29+HP29)/3)</f>
        <v>2.3333333333333335</v>
      </c>
      <c r="HT29" s="161">
        <f>+U29</f>
        <v>3.2</v>
      </c>
      <c r="HU29" s="104">
        <f>+CB29</f>
        <v>0</v>
      </c>
      <c r="HV29" s="104">
        <f>+EH29</f>
        <v>0</v>
      </c>
      <c r="HW29" s="82">
        <f>IF(OR(HV29="غ",HU29="غ",HT29="غ"),"غ",(HV29+HU29+HT29)/3)</f>
        <v>1.0666666666666667</v>
      </c>
      <c r="HX29" s="166">
        <f>+Z29</f>
        <v>5.2</v>
      </c>
      <c r="HY29" s="104">
        <f>+CG29</f>
        <v>0</v>
      </c>
      <c r="HZ29" s="104">
        <f>+EM29</f>
        <v>0</v>
      </c>
      <c r="IA29" s="82">
        <f>IF(OR(HZ29="غ",HY29="غ",HX29="غ"),"غ",(HZ29+HY29+HX29)/3)</f>
        <v>1.7333333333333334</v>
      </c>
      <c r="IB29" s="166">
        <f>+AE29</f>
        <v>17</v>
      </c>
      <c r="IC29" s="104">
        <f>+CL29</f>
        <v>0</v>
      </c>
      <c r="ID29" s="104">
        <f>+ER29</f>
        <v>0</v>
      </c>
      <c r="IE29" s="82">
        <f>IF(OR(ID29="غ",IC29="غ",IB29="غ"),"غ",(ID29+IC29+IB29)/3)</f>
        <v>5.666666666666667</v>
      </c>
      <c r="IF29" s="166">
        <f>+AJ29</f>
        <v>23.213333333333331</v>
      </c>
      <c r="IG29" s="102">
        <f>+CQ29</f>
        <v>0</v>
      </c>
      <c r="IH29" s="102">
        <f>+EW29</f>
        <v>0</v>
      </c>
      <c r="II29" s="82">
        <f>IF(OR(IH29="غ",IG29="غ",IF29="غ"),"غ",(IH29+IG29+IF29)/3)</f>
        <v>7.7377777777777768</v>
      </c>
      <c r="IJ29" s="161">
        <f>+AN29</f>
        <v>3</v>
      </c>
      <c r="IK29" s="104">
        <f>+CU29</f>
        <v>0</v>
      </c>
      <c r="IL29" s="104">
        <f>+FA29</f>
        <v>0</v>
      </c>
      <c r="IM29" s="82">
        <f>IF(OR(IL29="غ",IK29="غ",IJ29="غ"),"غ",(IL29+IK29+IJ29)/3)</f>
        <v>1</v>
      </c>
      <c r="IN29" s="161">
        <f>+AR29</f>
        <v>3.33</v>
      </c>
      <c r="IO29" s="104">
        <f>+CY29</f>
        <v>0</v>
      </c>
      <c r="IP29" s="104">
        <f>+FE29</f>
        <v>0</v>
      </c>
      <c r="IQ29" s="82">
        <f>IF(OR(IP29="غ",IO29="غ",IN29="غ"),"غ",(IP29+IO29+IN29)/3)</f>
        <v>1.1100000000000001</v>
      </c>
      <c r="IS29" s="134">
        <f>IF(OR(HL29&lt;6.5,HP29&lt;6.5,HT29&lt;6.5,HX29&lt;5.2,IB29&lt;10.4,IF29&lt;10.4,IJ29&lt;2.6,IN29&lt;2.6),1,"")</f>
        <v>1</v>
      </c>
      <c r="IT29" s="135">
        <f>IF(OR(HM29&lt;6.5,HQ29&lt;6.5,HU29&lt;6.5,HY29&lt;5.2,IC29&lt;40,IG29&lt;40,IK29&lt;2.6,IO29&lt;2.6),1,"")</f>
        <v>1</v>
      </c>
      <c r="IU29" s="144">
        <f>IF(OR(HN29&lt;6.5,HR29&lt;6.5,HV29&lt;6.5,HZ29&lt;5.2,ID29&lt;40,IH29&lt;40,IL29&lt;2.6,IP29&lt;2.6),1,"")</f>
        <v>1</v>
      </c>
      <c r="IV29" s="36"/>
      <c r="IW29" s="95" t="s">
        <v>57</v>
      </c>
      <c r="IX29" s="134" t="str">
        <f>IF(IS29=1,D29,"")</f>
        <v>عبدالرحمن هاني مصطفي محمد</v>
      </c>
      <c r="IY29" s="135">
        <f>IF(IS29=1,HL29,"")</f>
        <v>8.8000000000000007</v>
      </c>
      <c r="IZ29" s="104">
        <f>IF(IS29=1,HP29,"")</f>
        <v>7</v>
      </c>
      <c r="JA29" s="104">
        <f>IF(IS29=1,HT29,"")</f>
        <v>3.2</v>
      </c>
      <c r="JB29" s="104">
        <f>IF(IS29=1,HX29,"")</f>
        <v>5.2</v>
      </c>
      <c r="JC29" s="104">
        <f>IF(IS29=1,IB29,"")</f>
        <v>17</v>
      </c>
      <c r="JD29" s="104">
        <f>IF(IS29=1,IF29,"")</f>
        <v>23.213333333333331</v>
      </c>
      <c r="JE29" s="104">
        <f>IF(IS29=1,IJ29,"")</f>
        <v>3</v>
      </c>
      <c r="JF29" s="103">
        <f>IF(IS29=1,IN29,"")</f>
        <v>3.33</v>
      </c>
      <c r="JH29" s="97" t="str">
        <f>B29</f>
        <v>24025</v>
      </c>
      <c r="JI29" s="103" t="str">
        <f>+D29</f>
        <v>عبدالرحمن هاني مصطفي محمد</v>
      </c>
      <c r="JJ29" s="135">
        <f>IF(IT29=1,HM29,"")</f>
        <v>0</v>
      </c>
      <c r="JK29" s="104">
        <f>IF(IT29=1,HQ29,"")</f>
        <v>0</v>
      </c>
      <c r="JL29" s="104">
        <f>IF(IT29=1,HU29,"")</f>
        <v>0</v>
      </c>
      <c r="JM29" s="104">
        <f>IF(IT29=1,HY29,"")</f>
        <v>0</v>
      </c>
      <c r="JN29" s="104">
        <f>IF(IT29=1,IC29,"")</f>
        <v>0</v>
      </c>
      <c r="JO29" s="104">
        <f>IF(IT29=1,IG29,"")</f>
        <v>0</v>
      </c>
      <c r="JP29" s="104">
        <f>IF(IT29=1,IK29,"")</f>
        <v>0</v>
      </c>
      <c r="JQ29" s="103">
        <f>IF(IT29=1,IO29,"")</f>
        <v>0</v>
      </c>
      <c r="JS29" s="97" t="str">
        <f>B29</f>
        <v>24025</v>
      </c>
      <c r="JT29" s="95" t="str">
        <f>+D29</f>
        <v>عبدالرحمن هاني مصطفي محمد</v>
      </c>
      <c r="JU29" s="135">
        <f>IF(IU29=1,HN29,"")</f>
        <v>0</v>
      </c>
      <c r="JV29" s="104">
        <f>IF(IU29=1,HR29,"")</f>
        <v>0</v>
      </c>
      <c r="JW29" s="104">
        <f>IF(IU29=1,HV29,"")</f>
        <v>0</v>
      </c>
      <c r="JX29" s="104">
        <f>IF(IU29=1,HZ29,"")</f>
        <v>0</v>
      </c>
      <c r="JY29" s="104">
        <f>IF(IU29=1,ID29,"")</f>
        <v>0</v>
      </c>
      <c r="JZ29" s="104">
        <f>IF(IU29=1,IH29,"")</f>
        <v>0</v>
      </c>
      <c r="KA29" s="104">
        <f>IF(IU29=1,IL29,"")</f>
        <v>0</v>
      </c>
      <c r="KB29" s="103">
        <f>IF(IU29=1,IP29,"")</f>
        <v>0</v>
      </c>
      <c r="KJ29" s="94">
        <f>+A29</f>
        <v>25</v>
      </c>
      <c r="KK29" s="92" t="str">
        <f>+B29</f>
        <v>24025</v>
      </c>
      <c r="KL29" s="92" t="str">
        <f>+C29</f>
        <v>1 / 2</v>
      </c>
      <c r="KM29" s="93" t="str">
        <f>+D29</f>
        <v>عبدالرحمن هاني مصطفي محمد</v>
      </c>
      <c r="KN29" s="92" t="str">
        <f>+E29</f>
        <v>مسلم</v>
      </c>
      <c r="KO29" s="92" t="str">
        <f>+F29</f>
        <v>ذكر</v>
      </c>
      <c r="KP29" s="91">
        <f>+HO29</f>
        <v>2.9333333333333336</v>
      </c>
      <c r="KQ29" s="91">
        <f>+HS29</f>
        <v>2.3333333333333335</v>
      </c>
      <c r="KR29" s="91">
        <f>+HW29</f>
        <v>1.0666666666666667</v>
      </c>
      <c r="KS29" s="91">
        <f>+IA29</f>
        <v>1.7333333333333334</v>
      </c>
      <c r="KT29" s="91">
        <f>+IE29</f>
        <v>5.666666666666667</v>
      </c>
      <c r="KU29" s="91">
        <f>+II29</f>
        <v>7.7377777777777768</v>
      </c>
      <c r="KV29" s="90">
        <f>+IM29</f>
        <v>1</v>
      </c>
      <c r="KW29" s="90">
        <f>+IN29</f>
        <v>3.33</v>
      </c>
      <c r="MH29" s="125" t="str">
        <f>IF(MI29="","",VLOOKUP(MI29,$B$5:$D$62,2,0))</f>
        <v>1 / 3</v>
      </c>
      <c r="MI29" s="110" t="s">
        <v>29</v>
      </c>
      <c r="MJ29" s="109" t="s">
        <v>28</v>
      </c>
      <c r="MK29" s="108">
        <v>5.8</v>
      </c>
      <c r="ML29" s="108">
        <v>5.6</v>
      </c>
      <c r="MM29" s="108">
        <v>4.2</v>
      </c>
      <c r="MN29" s="108">
        <v>6</v>
      </c>
      <c r="MO29" s="108">
        <v>21.5</v>
      </c>
      <c r="MP29" s="108">
        <v>21.380000000000003</v>
      </c>
      <c r="MQ29" s="108">
        <v>2.8</v>
      </c>
      <c r="MR29" s="107">
        <v>3.33</v>
      </c>
      <c r="NL29" s="1" t="s">
        <v>87</v>
      </c>
      <c r="NM29" s="1" t="s">
        <v>87</v>
      </c>
      <c r="NN29" s="1" t="s">
        <v>87</v>
      </c>
      <c r="NO29" s="1" t="s">
        <v>87</v>
      </c>
      <c r="NP29" s="1">
        <v>25</v>
      </c>
      <c r="NQ29" s="1" t="s">
        <v>87</v>
      </c>
      <c r="NR29" s="1" t="s">
        <v>87</v>
      </c>
      <c r="NS29" s="1" t="s">
        <v>87</v>
      </c>
      <c r="NT29" s="1" t="s">
        <v>87</v>
      </c>
      <c r="NU29" s="1" t="s">
        <v>87</v>
      </c>
      <c r="NV29" s="1" t="s">
        <v>87</v>
      </c>
      <c r="NY29" s="199" t="str">
        <f>IF(NZ29="","",VLOOKUP(NZ29,$B$5:$D$70,2,0))</f>
        <v/>
      </c>
      <c r="NZ29" s="86" t="s">
        <v>87</v>
      </c>
      <c r="OA29" s="85" t="s">
        <v>87</v>
      </c>
      <c r="OB29" s="84" t="s">
        <v>87</v>
      </c>
      <c r="OC29" s="84" t="s">
        <v>87</v>
      </c>
      <c r="OD29" s="84" t="s">
        <v>87</v>
      </c>
      <c r="OE29" s="84" t="s">
        <v>87</v>
      </c>
      <c r="OF29" s="84" t="s">
        <v>87</v>
      </c>
      <c r="OG29" s="84" t="s">
        <v>87</v>
      </c>
      <c r="OH29" s="84" t="s">
        <v>87</v>
      </c>
      <c r="OI29" s="83" t="s">
        <v>87</v>
      </c>
      <c r="OJ29" s="82" t="str">
        <f>IF(NZ29="","",SUM(OB29:OI29))</f>
        <v/>
      </c>
      <c r="OK29" s="81" t="str">
        <f>IFERROR(IF(OJ29&gt;1,OJ29/98,""),"")</f>
        <v/>
      </c>
      <c r="PO29" s="97" t="str">
        <f>IF(HD29="","",B29)</f>
        <v/>
      </c>
      <c r="PP29" s="96" t="str">
        <f>IF(HD29="","",D29)</f>
        <v/>
      </c>
      <c r="PQ29" s="96" t="str">
        <f>IF(PO29="","",HL29)</f>
        <v/>
      </c>
      <c r="PR29" s="96" t="str">
        <f>IF(PO29="","",HP29)</f>
        <v/>
      </c>
      <c r="PS29" s="96" t="str">
        <f>IF(PO29="","",HT29)</f>
        <v/>
      </c>
      <c r="PT29" s="96" t="str">
        <f>IF(PO29="","",HX29)</f>
        <v/>
      </c>
      <c r="PU29" s="96" t="str">
        <f>IF(PO29="","",IB29)</f>
        <v/>
      </c>
      <c r="PV29" s="96" t="str">
        <f>IF(PO29="","",IF29)</f>
        <v/>
      </c>
      <c r="PW29" s="96" t="str">
        <f>IF(PO29="","",IJ29)</f>
        <v/>
      </c>
      <c r="PX29" s="95" t="str">
        <f>IF(PO29="","",IN29)</f>
        <v/>
      </c>
      <c r="PZ29" s="97" t="str">
        <f>IF($HE$5="","",$B$5)</f>
        <v/>
      </c>
      <c r="QA29" s="96" t="str">
        <f>IF($HE$5="","",$D$5)</f>
        <v/>
      </c>
      <c r="QB29" s="96" t="str">
        <f>IF(PZ29="","",HM29)</f>
        <v/>
      </c>
      <c r="QC29" s="96" t="str">
        <f>IF(PZ29="","",HQ29)</f>
        <v/>
      </c>
      <c r="QD29" s="96" t="str">
        <f>IF(PZ29="","",HU29)</f>
        <v/>
      </c>
      <c r="QE29" s="96" t="str">
        <f>IF(PZ29="","",HY29)</f>
        <v/>
      </c>
      <c r="QF29" s="96" t="str">
        <f>IF(PZ29="","",IC29)</f>
        <v/>
      </c>
      <c r="QG29" s="96" t="str">
        <f>IF(PZ29="","",IG29)</f>
        <v/>
      </c>
      <c r="QH29" s="96" t="str">
        <f>IF(PZ29="","",IK29)</f>
        <v/>
      </c>
      <c r="QI29" s="95" t="str">
        <f>IF(PZ29="","",IO29)</f>
        <v/>
      </c>
      <c r="QK29" s="97" t="str">
        <f>IF(HF29="","",B29)</f>
        <v/>
      </c>
      <c r="QL29" s="96" t="str">
        <f>IF(HF29="","",D29)</f>
        <v/>
      </c>
      <c r="QM29" s="96" t="str">
        <f>IF(QK29="","",HN29)</f>
        <v/>
      </c>
      <c r="QN29" s="96" t="str">
        <f>IF(QK29="","",HR29)</f>
        <v/>
      </c>
      <c r="QO29" s="96" t="str">
        <f>IF(QK29="","",HV29)</f>
        <v/>
      </c>
      <c r="QP29" s="96" t="str">
        <f>IF(QK29="","",HZ29)</f>
        <v/>
      </c>
      <c r="QQ29" s="96" t="str">
        <f>IF(QK29="","",ID29)</f>
        <v/>
      </c>
      <c r="QR29" s="96" t="str">
        <f>IF(QK29="","",IH29)</f>
        <v/>
      </c>
      <c r="QS29" s="96" t="str">
        <f>IF(QK29="","",IL29)</f>
        <v/>
      </c>
      <c r="QT29" s="95" t="str">
        <f>IF(QK29="","",IP29)</f>
        <v/>
      </c>
    </row>
    <row r="30" spans="1:462" ht="18" customHeight="1" x14ac:dyDescent="0.25">
      <c r="A30" s="106">
        <f>IF('[1]بيانات الطلاب'!A29="","",'[1]بيانات الطلاب'!A29)</f>
        <v>26</v>
      </c>
      <c r="B30" s="104" t="str">
        <f>'[1]بيانات الطلاب'!B29</f>
        <v>24026</v>
      </c>
      <c r="C30" s="104" t="str">
        <f>IF('[1]بيانات الطلاب'!C29="","",'[1]بيانات الطلاب'!C29)</f>
        <v>1 / 2</v>
      </c>
      <c r="D30" s="105" t="str">
        <f>IF('[1]بيانات الطلاب'!D29="","",'[1]بيانات الطلاب'!D29)</f>
        <v>عبدالله شريف زينهم</v>
      </c>
      <c r="E30" s="104" t="str">
        <f>IF('[1]بيانات الطلاب'!E29="","",'[1]بيانات الطلاب'!E29)</f>
        <v>مسلم</v>
      </c>
      <c r="F30" s="103" t="str">
        <f>IF('[1]بيانات الطلاب'!F29="","",'[1]بيانات الطلاب'!F29)</f>
        <v>ذكر</v>
      </c>
      <c r="G30" s="136">
        <v>2</v>
      </c>
      <c r="H30" s="102">
        <v>2</v>
      </c>
      <c r="I30" s="102"/>
      <c r="J30" s="102">
        <v>4.8</v>
      </c>
      <c r="K30" s="82">
        <f>IF(J30="غ","غ",G30+H30+I30+J30)</f>
        <v>8.8000000000000007</v>
      </c>
      <c r="L30" s="136">
        <v>2</v>
      </c>
      <c r="M30" s="136">
        <v>2</v>
      </c>
      <c r="N30" s="136"/>
      <c r="O30" s="136">
        <v>5</v>
      </c>
      <c r="P30" s="82">
        <f>IF(O30="غ","غ",L30+M30+N30+O30)</f>
        <v>9</v>
      </c>
      <c r="Q30" s="136">
        <v>1.5</v>
      </c>
      <c r="R30" s="102">
        <v>1.5</v>
      </c>
      <c r="S30" s="102"/>
      <c r="T30" s="102">
        <v>4.5999999999999996</v>
      </c>
      <c r="U30" s="82">
        <f>IF(T30="غ","غ",Q30+R30+S30+T30)</f>
        <v>7.6</v>
      </c>
      <c r="V30" s="136">
        <v>1</v>
      </c>
      <c r="W30" s="102">
        <v>1</v>
      </c>
      <c r="X30" s="102">
        <v>1</v>
      </c>
      <c r="Y30" s="102">
        <v>2.8</v>
      </c>
      <c r="Z30" s="82">
        <f>IF(Y30="غ","غ",V30+W30+X30+Y30)</f>
        <v>5.8</v>
      </c>
      <c r="AA30" s="136">
        <v>6</v>
      </c>
      <c r="AB30" s="102">
        <v>2</v>
      </c>
      <c r="AC30" s="102">
        <v>2</v>
      </c>
      <c r="AD30" s="139">
        <v>7.5</v>
      </c>
      <c r="AE30" s="82">
        <f>IF(AD30="غ","غ",AA30+AB30+AC30+AD30)</f>
        <v>17.5</v>
      </c>
      <c r="AF30" s="143">
        <v>5.3</v>
      </c>
      <c r="AG30" s="142">
        <v>2</v>
      </c>
      <c r="AH30" s="142">
        <v>2</v>
      </c>
      <c r="AI30" s="141">
        <v>14.133333333333335</v>
      </c>
      <c r="AJ30" s="82">
        <f>IF(AI30="غ","غ",AF30+AG30+AH30+AI30)</f>
        <v>23.433333333333337</v>
      </c>
      <c r="AK30" s="102">
        <v>1</v>
      </c>
      <c r="AL30" s="102">
        <v>0.6</v>
      </c>
      <c r="AM30" s="102">
        <v>1.4</v>
      </c>
      <c r="AN30" s="82">
        <f>IF(AM30="غ","غ",AK30+AL30+AM30)</f>
        <v>3</v>
      </c>
      <c r="AO30" s="102">
        <v>1</v>
      </c>
      <c r="AP30" s="102">
        <v>1</v>
      </c>
      <c r="AQ30" s="102">
        <v>1.46</v>
      </c>
      <c r="AR30" s="82">
        <f>IF(AQ30="غ","غ",AO30+AP30+AQ30)</f>
        <v>3.46</v>
      </c>
      <c r="AU30" s="102">
        <v>1</v>
      </c>
      <c r="AV30" s="102">
        <v>1</v>
      </c>
      <c r="AW30" s="102">
        <v>1.2</v>
      </c>
      <c r="AX30" s="82">
        <f>IF(AW30="غ","غ",AU30+AV30+AW30)</f>
        <v>3.2</v>
      </c>
      <c r="BN30" s="135"/>
      <c r="BO30" s="104"/>
      <c r="BP30" s="104"/>
      <c r="BQ30" s="140"/>
      <c r="BR30" s="98">
        <f>IF(BQ30="غ","غ",BN30+BO30+BP30+BQ30)</f>
        <v>0</v>
      </c>
      <c r="BS30" s="135"/>
      <c r="BT30" s="104"/>
      <c r="BU30" s="104"/>
      <c r="BV30" s="140"/>
      <c r="BW30" s="98">
        <f>IF(BV30="غ","غ",BS30+BT30+BU30+BV30)</f>
        <v>0</v>
      </c>
      <c r="BX30" s="135"/>
      <c r="BY30" s="104"/>
      <c r="BZ30" s="104"/>
      <c r="CA30" s="140"/>
      <c r="CB30" s="98">
        <f>IF(CA30="غ","غ",BX30+BY30+BZ30+CA30)</f>
        <v>0</v>
      </c>
      <c r="CC30" s="135"/>
      <c r="CD30" s="104"/>
      <c r="CE30" s="104"/>
      <c r="CF30" s="104"/>
      <c r="CG30" s="98">
        <f>IF(CF30="غ","غ",CC30+CD30+CE30+CF30)</f>
        <v>0</v>
      </c>
      <c r="CH30" s="135"/>
      <c r="CI30" s="104"/>
      <c r="CJ30" s="104"/>
      <c r="CK30" s="140"/>
      <c r="CL30" s="98">
        <f>IF(CK30="غ","غ",CH30+CI30+CJ30+CK30)</f>
        <v>0</v>
      </c>
      <c r="CM30" s="135"/>
      <c r="CN30" s="104"/>
      <c r="CO30" s="104"/>
      <c r="CP30" s="140"/>
      <c r="CQ30" s="98">
        <f>IF(CP30="غ","غ",CM30+CN30+CO30+CP30)</f>
        <v>0</v>
      </c>
      <c r="CR30" s="104"/>
      <c r="CS30" s="104"/>
      <c r="CT30" s="140"/>
      <c r="CU30" s="98">
        <f>IF(CT30="غ","غ",CR30+CS30+CT30)</f>
        <v>0</v>
      </c>
      <c r="CV30" s="104"/>
      <c r="CW30" s="104"/>
      <c r="CX30" s="140"/>
      <c r="CY30" s="98">
        <f>IF(CX30="غ","غ",CV30+CW30+CX30)</f>
        <v>0</v>
      </c>
      <c r="DT30" s="135"/>
      <c r="DU30" s="104"/>
      <c r="DV30" s="104"/>
      <c r="DW30" s="140"/>
      <c r="DX30" s="98">
        <f>IF(DW30="غ","غ",DT30+DU30+DV30+DW30)</f>
        <v>0</v>
      </c>
      <c r="DY30" s="135"/>
      <c r="DZ30" s="104"/>
      <c r="EA30" s="104"/>
      <c r="EB30" s="140"/>
      <c r="EC30" s="98">
        <f>IF(EB30="غ","غ",DY30+DZ30+EA30+EB30)</f>
        <v>0</v>
      </c>
      <c r="ED30" s="135"/>
      <c r="EE30" s="104"/>
      <c r="EF30" s="104"/>
      <c r="EG30" s="140"/>
      <c r="EH30" s="98">
        <f>IF(EG30="غ","غ",ED30+EE30+EF30+EG30)</f>
        <v>0</v>
      </c>
      <c r="EI30" s="135"/>
      <c r="EJ30" s="104"/>
      <c r="EK30" s="104"/>
      <c r="EL30" s="140"/>
      <c r="EM30" s="98">
        <f>IF(EL30="غ","غ",EI30+EJ30+EK30+EL30)</f>
        <v>0</v>
      </c>
      <c r="EN30" s="135"/>
      <c r="EO30" s="104"/>
      <c r="EP30" s="104"/>
      <c r="EQ30" s="140"/>
      <c r="ER30" s="98">
        <f>IF(EQ30="غ","غ",EN30+EO30+EP30+EQ30)</f>
        <v>0</v>
      </c>
      <c r="ES30" s="136"/>
      <c r="ET30" s="102"/>
      <c r="EU30" s="102"/>
      <c r="EV30" s="139"/>
      <c r="EW30" s="82">
        <f>IF(EV30="غ","غ",ES30+ET30+EU30+EV30)</f>
        <v>0</v>
      </c>
      <c r="EX30" s="135"/>
      <c r="EY30" s="104"/>
      <c r="EZ30" s="104"/>
      <c r="FA30" s="98">
        <f>IF(EZ30="غ","غ",EX30+EY30+EZ30)</f>
        <v>0</v>
      </c>
      <c r="FB30" s="135"/>
      <c r="FC30" s="104"/>
      <c r="FD30" s="104"/>
      <c r="FE30" s="98">
        <f>IF(FD30="غ","غ",FB30+FC30+FD30)</f>
        <v>0</v>
      </c>
      <c r="HD30" s="136" t="str">
        <f>IF(HH30&gt;=$HD$4,1,"")</f>
        <v/>
      </c>
      <c r="HE30" s="136" t="str">
        <f>IF(HI30&gt;=$HE$4,1,"")</f>
        <v/>
      </c>
      <c r="HF30" s="145" t="str">
        <f>IF(HJ30&gt;=$HF$4,1,"")</f>
        <v/>
      </c>
      <c r="HH30" s="136">
        <f>+HL30+HP30+HT30+HX30+IB30+IF30+IJ30+IN30</f>
        <v>78.593333333333334</v>
      </c>
      <c r="HI30" s="136">
        <f>+HM30+HQ30+HU30+HY30+IC30+IG30+IK30+IO30</f>
        <v>0</v>
      </c>
      <c r="HJ30" s="145">
        <f>+HN30+HR30+HV30+HZ30+ID30+IH30+IL30+IP30</f>
        <v>0</v>
      </c>
      <c r="HL30" s="161">
        <f>+K30</f>
        <v>8.8000000000000007</v>
      </c>
      <c r="HM30" s="104">
        <f>+BR30</f>
        <v>0</v>
      </c>
      <c r="HN30" s="104">
        <f>+DX30</f>
        <v>0</v>
      </c>
      <c r="HO30" s="82">
        <f>IF(OR(HN30="غ",HM30="غ",HL30="غ"),"غ",(HN30+HM30+HL30)/3)</f>
        <v>2.9333333333333336</v>
      </c>
      <c r="HP30" s="161">
        <f>+P30</f>
        <v>9</v>
      </c>
      <c r="HQ30" s="104">
        <f>+BW30</f>
        <v>0</v>
      </c>
      <c r="HR30" s="104">
        <f>+EC30</f>
        <v>0</v>
      </c>
      <c r="HS30" s="82">
        <f>IF(OR(HR30="غ",HQ30="غ",HP30="غ"),"غ",(HR30+HQ30+HP30)/3)</f>
        <v>3</v>
      </c>
      <c r="HT30" s="161">
        <f>+U30</f>
        <v>7.6</v>
      </c>
      <c r="HU30" s="104">
        <f>+CB30</f>
        <v>0</v>
      </c>
      <c r="HV30" s="104">
        <f>+EH30</f>
        <v>0</v>
      </c>
      <c r="HW30" s="82">
        <f>IF(OR(HV30="غ",HU30="غ",HT30="غ"),"غ",(HV30+HU30+HT30)/3)</f>
        <v>2.5333333333333332</v>
      </c>
      <c r="HX30" s="166">
        <f>+Z30</f>
        <v>5.8</v>
      </c>
      <c r="HY30" s="104">
        <f>+CG30</f>
        <v>0</v>
      </c>
      <c r="HZ30" s="104">
        <f>+EM30</f>
        <v>0</v>
      </c>
      <c r="IA30" s="82">
        <f>IF(OR(HZ30="غ",HY30="غ",HX30="غ"),"غ",(HZ30+HY30+HX30)/3)</f>
        <v>1.9333333333333333</v>
      </c>
      <c r="IB30" s="166">
        <f>+AE30</f>
        <v>17.5</v>
      </c>
      <c r="IC30" s="104">
        <f>+CL30</f>
        <v>0</v>
      </c>
      <c r="ID30" s="104">
        <f>+ER30</f>
        <v>0</v>
      </c>
      <c r="IE30" s="82">
        <f>IF(OR(ID30="غ",IC30="غ",IB30="غ"),"غ",(ID30+IC30+IB30)/3)</f>
        <v>5.833333333333333</v>
      </c>
      <c r="IF30" s="166">
        <f>+AJ30</f>
        <v>23.433333333333337</v>
      </c>
      <c r="IG30" s="102">
        <f>+CQ30</f>
        <v>0</v>
      </c>
      <c r="IH30" s="102">
        <f>+EW30</f>
        <v>0</v>
      </c>
      <c r="II30" s="82">
        <f>IF(OR(IH30="غ",IG30="غ",IF30="غ"),"غ",(IH30+IG30+IF30)/3)</f>
        <v>7.8111111111111127</v>
      </c>
      <c r="IJ30" s="161">
        <f>+AN30</f>
        <v>3</v>
      </c>
      <c r="IK30" s="104">
        <f>+CU30</f>
        <v>0</v>
      </c>
      <c r="IL30" s="104">
        <f>+FA30</f>
        <v>0</v>
      </c>
      <c r="IM30" s="82">
        <f>IF(OR(IL30="غ",IK30="غ",IJ30="غ"),"غ",(IL30+IK30+IJ30)/3)</f>
        <v>1</v>
      </c>
      <c r="IN30" s="161">
        <f>+AR30</f>
        <v>3.46</v>
      </c>
      <c r="IO30" s="104">
        <f>+CY30</f>
        <v>0</v>
      </c>
      <c r="IP30" s="104">
        <f>+FE30</f>
        <v>0</v>
      </c>
      <c r="IQ30" s="82">
        <f>IF(OR(IP30="غ",IO30="غ",IN30="غ"),"غ",(IP30+IO30+IN30)/3)</f>
        <v>1.1533333333333333</v>
      </c>
      <c r="IS30" s="134" t="str">
        <f>IF(OR(HL30&lt;6.5,HP30&lt;6.5,HT30&lt;6.5,HX30&lt;5.2,IB30&lt;10.4,IF30&lt;10.4,IJ30&lt;2.6,IN30&lt;2.6),1,"")</f>
        <v/>
      </c>
      <c r="IT30" s="135">
        <f>IF(OR(HM30&lt;6.5,HQ30&lt;6.5,HU30&lt;6.5,HY30&lt;5.2,IC30&lt;40,IG30&lt;40,IK30&lt;2.6,IO30&lt;2.6),1,"")</f>
        <v>1</v>
      </c>
      <c r="IU30" s="144">
        <f>IF(OR(HN30&lt;6.5,HR30&lt;6.5,HV30&lt;6.5,HZ30&lt;5.2,ID30&lt;40,IH30&lt;40,IL30&lt;2.6,IP30&lt;2.6),1,"")</f>
        <v>1</v>
      </c>
      <c r="IV30" s="36"/>
      <c r="IW30" s="95" t="s">
        <v>87</v>
      </c>
      <c r="IX30" s="134" t="str">
        <f>IF(IS30=1,D30,"")</f>
        <v/>
      </c>
      <c r="IY30" s="135" t="str">
        <f>IF(IS30=1,HL30,"")</f>
        <v/>
      </c>
      <c r="IZ30" s="104" t="str">
        <f>IF(IS30=1,HP30,"")</f>
        <v/>
      </c>
      <c r="JA30" s="104" t="str">
        <f>IF(IS30=1,HT30,"")</f>
        <v/>
      </c>
      <c r="JB30" s="104" t="str">
        <f>IF(IS30=1,HX30,"")</f>
        <v/>
      </c>
      <c r="JC30" s="104" t="str">
        <f>IF(IS30=1,IB30,"")</f>
        <v/>
      </c>
      <c r="JD30" s="104" t="str">
        <f>IF(IS30=1,IF30,"")</f>
        <v/>
      </c>
      <c r="JE30" s="104" t="str">
        <f>IF(IS30=1,IJ30,"")</f>
        <v/>
      </c>
      <c r="JF30" s="103" t="str">
        <f>IF(IS30=1,IN30,"")</f>
        <v/>
      </c>
      <c r="JH30" s="97" t="str">
        <f>B30</f>
        <v>24026</v>
      </c>
      <c r="JI30" s="103" t="str">
        <f>+D30</f>
        <v>عبدالله شريف زينهم</v>
      </c>
      <c r="JJ30" s="135">
        <f>IF(IT30=1,HM30,"")</f>
        <v>0</v>
      </c>
      <c r="JK30" s="104">
        <f>IF(IT30=1,HQ30,"")</f>
        <v>0</v>
      </c>
      <c r="JL30" s="104">
        <f>IF(IT30=1,HU30,"")</f>
        <v>0</v>
      </c>
      <c r="JM30" s="104">
        <f>IF(IT30=1,HY30,"")</f>
        <v>0</v>
      </c>
      <c r="JN30" s="104">
        <f>IF(IT30=1,IC30,"")</f>
        <v>0</v>
      </c>
      <c r="JO30" s="104">
        <f>IF(IT30=1,IG30,"")</f>
        <v>0</v>
      </c>
      <c r="JP30" s="104">
        <f>IF(IT30=1,IK30,"")</f>
        <v>0</v>
      </c>
      <c r="JQ30" s="103">
        <f>IF(IT30=1,IO30,"")</f>
        <v>0</v>
      </c>
      <c r="JS30" s="97" t="str">
        <f>B30</f>
        <v>24026</v>
      </c>
      <c r="JT30" s="95" t="str">
        <f>+D30</f>
        <v>عبدالله شريف زينهم</v>
      </c>
      <c r="JU30" s="135">
        <f>IF(IU30=1,HN30,"")</f>
        <v>0</v>
      </c>
      <c r="JV30" s="104">
        <f>IF(IU30=1,HR30,"")</f>
        <v>0</v>
      </c>
      <c r="JW30" s="104">
        <f>IF(IU30=1,HV30,"")</f>
        <v>0</v>
      </c>
      <c r="JX30" s="104">
        <f>IF(IU30=1,HZ30,"")</f>
        <v>0</v>
      </c>
      <c r="JY30" s="104">
        <f>IF(IU30=1,ID30,"")</f>
        <v>0</v>
      </c>
      <c r="JZ30" s="104">
        <f>IF(IU30=1,IH30,"")</f>
        <v>0</v>
      </c>
      <c r="KA30" s="104">
        <f>IF(IU30=1,IL30,"")</f>
        <v>0</v>
      </c>
      <c r="KB30" s="103">
        <f>IF(IU30=1,IP30,"")</f>
        <v>0</v>
      </c>
      <c r="KJ30" s="94">
        <f>+A30</f>
        <v>26</v>
      </c>
      <c r="KK30" s="92" t="str">
        <f>+B30</f>
        <v>24026</v>
      </c>
      <c r="KL30" s="92" t="str">
        <f>+C30</f>
        <v>1 / 2</v>
      </c>
      <c r="KM30" s="93" t="str">
        <f>+D30</f>
        <v>عبدالله شريف زينهم</v>
      </c>
      <c r="KN30" s="92" t="str">
        <f>+E30</f>
        <v>مسلم</v>
      </c>
      <c r="KO30" s="92" t="str">
        <f>+F30</f>
        <v>ذكر</v>
      </c>
      <c r="KP30" s="91">
        <f>+HO30</f>
        <v>2.9333333333333336</v>
      </c>
      <c r="KQ30" s="91">
        <f>+HS30</f>
        <v>3</v>
      </c>
      <c r="KR30" s="91">
        <f>+HW30</f>
        <v>2.5333333333333332</v>
      </c>
      <c r="KS30" s="91">
        <f>+IA30</f>
        <v>1.9333333333333333</v>
      </c>
      <c r="KT30" s="91">
        <f>+IE30</f>
        <v>5.833333333333333</v>
      </c>
      <c r="KU30" s="91">
        <f>+II30</f>
        <v>7.8111111111111127</v>
      </c>
      <c r="KV30" s="90">
        <f>+IM30</f>
        <v>1</v>
      </c>
      <c r="KW30" s="90">
        <f>+IN30</f>
        <v>3.46</v>
      </c>
      <c r="MH30" s="125" t="str">
        <f>IF(MI30="","",VLOOKUP(MI30,$B$5:$D$62,2,0))</f>
        <v>1 / 3</v>
      </c>
      <c r="MI30" s="110" t="s">
        <v>89</v>
      </c>
      <c r="MJ30" s="109" t="s">
        <v>88</v>
      </c>
      <c r="MK30" s="108">
        <v>7.2</v>
      </c>
      <c r="ML30" s="108">
        <v>6.6</v>
      </c>
      <c r="MM30" s="108">
        <v>6.8</v>
      </c>
      <c r="MN30" s="108">
        <v>6.4</v>
      </c>
      <c r="MO30" s="108">
        <v>17.5</v>
      </c>
      <c r="MP30" s="108">
        <v>23.799999999999997</v>
      </c>
      <c r="MQ30" s="108">
        <v>1.9999999999999998</v>
      </c>
      <c r="MR30" s="107">
        <v>3.33</v>
      </c>
      <c r="NL30" s="1" t="s">
        <v>87</v>
      </c>
      <c r="NM30" s="1" t="s">
        <v>87</v>
      </c>
      <c r="NN30" s="1" t="s">
        <v>87</v>
      </c>
      <c r="NO30" s="1" t="s">
        <v>87</v>
      </c>
      <c r="NP30" s="1">
        <v>26</v>
      </c>
      <c r="NQ30" s="1" t="s">
        <v>87</v>
      </c>
      <c r="NR30" s="1" t="s">
        <v>87</v>
      </c>
      <c r="NS30" s="1" t="s">
        <v>87</v>
      </c>
      <c r="NT30" s="1" t="s">
        <v>87</v>
      </c>
      <c r="NU30" s="1" t="s">
        <v>87</v>
      </c>
      <c r="NV30" s="1" t="s">
        <v>87</v>
      </c>
      <c r="NY30" s="199" t="str">
        <f>IF(NZ30="","",VLOOKUP(NZ30,$B$5:$D$70,2,0))</f>
        <v/>
      </c>
      <c r="NZ30" s="86" t="s">
        <v>87</v>
      </c>
      <c r="OA30" s="85" t="s">
        <v>87</v>
      </c>
      <c r="OB30" s="84" t="s">
        <v>87</v>
      </c>
      <c r="OC30" s="84" t="s">
        <v>87</v>
      </c>
      <c r="OD30" s="84" t="s">
        <v>87</v>
      </c>
      <c r="OE30" s="84" t="s">
        <v>87</v>
      </c>
      <c r="OF30" s="84" t="s">
        <v>87</v>
      </c>
      <c r="OG30" s="84" t="s">
        <v>87</v>
      </c>
      <c r="OH30" s="84" t="s">
        <v>87</v>
      </c>
      <c r="OI30" s="83" t="s">
        <v>87</v>
      </c>
      <c r="OJ30" s="82" t="str">
        <f>IF(NZ30="","",SUM(OB30:OI30))</f>
        <v/>
      </c>
      <c r="OK30" s="81" t="str">
        <f>IFERROR(IF(OJ30&gt;1,OJ30/98,""),"")</f>
        <v/>
      </c>
      <c r="PO30" s="97" t="str">
        <f>IF(HD30="","",B30)</f>
        <v/>
      </c>
      <c r="PP30" s="96" t="str">
        <f>IF(HD30="","",D30)</f>
        <v/>
      </c>
      <c r="PQ30" s="96" t="str">
        <f>IF(PO30="","",HL30)</f>
        <v/>
      </c>
      <c r="PR30" s="96" t="str">
        <f>IF(PO30="","",HP30)</f>
        <v/>
      </c>
      <c r="PS30" s="96" t="str">
        <f>IF(PO30="","",HT30)</f>
        <v/>
      </c>
      <c r="PT30" s="96" t="str">
        <f>IF(PO30="","",HX30)</f>
        <v/>
      </c>
      <c r="PU30" s="96" t="str">
        <f>IF(PO30="","",IB30)</f>
        <v/>
      </c>
      <c r="PV30" s="96" t="str">
        <f>IF(PO30="","",IF30)</f>
        <v/>
      </c>
      <c r="PW30" s="96" t="str">
        <f>IF(PO30="","",IJ30)</f>
        <v/>
      </c>
      <c r="PX30" s="95" t="str">
        <f>IF(PO30="","",IN30)</f>
        <v/>
      </c>
      <c r="PZ30" s="97" t="str">
        <f>IF($HE$5="","",$B$5)</f>
        <v/>
      </c>
      <c r="QA30" s="96" t="str">
        <f>IF($HE$5="","",$D$5)</f>
        <v/>
      </c>
      <c r="QB30" s="96" t="str">
        <f>IF(PZ30="","",HM30)</f>
        <v/>
      </c>
      <c r="QC30" s="96" t="str">
        <f>IF(PZ30="","",HQ30)</f>
        <v/>
      </c>
      <c r="QD30" s="96" t="str">
        <f>IF(PZ30="","",HU30)</f>
        <v/>
      </c>
      <c r="QE30" s="96" t="str">
        <f>IF(PZ30="","",HY30)</f>
        <v/>
      </c>
      <c r="QF30" s="96" t="str">
        <f>IF(PZ30="","",IC30)</f>
        <v/>
      </c>
      <c r="QG30" s="96" t="str">
        <f>IF(PZ30="","",IG30)</f>
        <v/>
      </c>
      <c r="QH30" s="96" t="str">
        <f>IF(PZ30="","",IK30)</f>
        <v/>
      </c>
      <c r="QI30" s="95" t="str">
        <f>IF(PZ30="","",IO30)</f>
        <v/>
      </c>
      <c r="QK30" s="97" t="str">
        <f>IF(HF30="","",B30)</f>
        <v/>
      </c>
      <c r="QL30" s="96" t="str">
        <f>IF(HF30="","",D30)</f>
        <v/>
      </c>
      <c r="QM30" s="96" t="str">
        <f>IF(QK30="","",HN30)</f>
        <v/>
      </c>
      <c r="QN30" s="96" t="str">
        <f>IF(QK30="","",HR30)</f>
        <v/>
      </c>
      <c r="QO30" s="96" t="str">
        <f>IF(QK30="","",HV30)</f>
        <v/>
      </c>
      <c r="QP30" s="96" t="str">
        <f>IF(QK30="","",HZ30)</f>
        <v/>
      </c>
      <c r="QQ30" s="96" t="str">
        <f>IF(QK30="","",ID30)</f>
        <v/>
      </c>
      <c r="QR30" s="96" t="str">
        <f>IF(QK30="","",IH30)</f>
        <v/>
      </c>
      <c r="QS30" s="96" t="str">
        <f>IF(QK30="","",IL30)</f>
        <v/>
      </c>
      <c r="QT30" s="95" t="str">
        <f>IF(QK30="","",IP30)</f>
        <v/>
      </c>
    </row>
    <row r="31" spans="1:462" ht="18" customHeight="1" x14ac:dyDescent="0.25">
      <c r="A31" s="106">
        <f>IF('[1]بيانات الطلاب'!A30="","",'[1]بيانات الطلاب'!A30)</f>
        <v>27</v>
      </c>
      <c r="B31" s="104" t="str">
        <f>'[1]بيانات الطلاب'!B30</f>
        <v>24027</v>
      </c>
      <c r="C31" s="104" t="str">
        <f>IF('[1]بيانات الطلاب'!C30="","",'[1]بيانات الطلاب'!C30)</f>
        <v>1 / 2</v>
      </c>
      <c r="D31" s="105" t="str">
        <f>IF('[1]بيانات الطلاب'!D30="","",'[1]بيانات الطلاب'!D30)</f>
        <v>عمر اشرف محمود النادى على</v>
      </c>
      <c r="E31" s="104" t="str">
        <f>IF('[1]بيانات الطلاب'!E30="","",'[1]بيانات الطلاب'!E30)</f>
        <v>مسلم</v>
      </c>
      <c r="F31" s="103" t="str">
        <f>IF('[1]بيانات الطلاب'!F30="","",'[1]بيانات الطلاب'!F30)</f>
        <v>ذكر</v>
      </c>
      <c r="G31" s="136">
        <v>1</v>
      </c>
      <c r="H31" s="102">
        <v>1.5</v>
      </c>
      <c r="I31" s="102"/>
      <c r="J31" s="102">
        <v>3.8</v>
      </c>
      <c r="K31" s="82">
        <f>IF(J31="غ","غ",G31+H31+I31+J31)</f>
        <v>6.3</v>
      </c>
      <c r="L31" s="136">
        <v>2</v>
      </c>
      <c r="M31" s="136">
        <v>2</v>
      </c>
      <c r="N31" s="136"/>
      <c r="O31" s="136">
        <v>4.0999999999999996</v>
      </c>
      <c r="P31" s="82">
        <f>IF(O31="غ","غ",L31+M31+N31+O31)</f>
        <v>8.1</v>
      </c>
      <c r="Q31" s="136">
        <v>1.5</v>
      </c>
      <c r="R31" s="102">
        <v>1.5</v>
      </c>
      <c r="S31" s="102"/>
      <c r="T31" s="102">
        <v>3.2</v>
      </c>
      <c r="U31" s="82">
        <f>IF(T31="غ","غ",Q31+R31+S31+T31)</f>
        <v>6.2</v>
      </c>
      <c r="V31" s="136">
        <v>1</v>
      </c>
      <c r="W31" s="102">
        <v>1</v>
      </c>
      <c r="X31" s="102">
        <v>1</v>
      </c>
      <c r="Y31" s="102">
        <v>3.4</v>
      </c>
      <c r="Z31" s="82">
        <f>IF(Y31="غ","غ",V31+W31+X31+Y31)</f>
        <v>6.4</v>
      </c>
      <c r="AA31" s="136">
        <v>6</v>
      </c>
      <c r="AB31" s="102">
        <v>2</v>
      </c>
      <c r="AC31" s="102">
        <v>2</v>
      </c>
      <c r="AD31" s="139">
        <v>9.5</v>
      </c>
      <c r="AE31" s="82">
        <f>IF(AD31="غ","غ",AA31+AB31+AC31+AD31)</f>
        <v>19.5</v>
      </c>
      <c r="AF31" s="143">
        <v>5.38</v>
      </c>
      <c r="AG31" s="142">
        <v>2</v>
      </c>
      <c r="AH31" s="142">
        <v>2</v>
      </c>
      <c r="AI31" s="141">
        <v>14.346666666666668</v>
      </c>
      <c r="AJ31" s="82">
        <f>IF(AI31="غ","غ",AF31+AG31+AH31+AI31)</f>
        <v>23.726666666666667</v>
      </c>
      <c r="AK31" s="102">
        <v>1</v>
      </c>
      <c r="AL31" s="102">
        <v>0.6</v>
      </c>
      <c r="AM31" s="102">
        <v>0.8</v>
      </c>
      <c r="AN31" s="82">
        <f>IF(AM31="غ","غ",AK31+AL31+AM31)</f>
        <v>2.4000000000000004</v>
      </c>
      <c r="AO31" s="102">
        <v>1</v>
      </c>
      <c r="AP31" s="102">
        <v>1</v>
      </c>
      <c r="AQ31" s="102">
        <v>1.1299999999999999</v>
      </c>
      <c r="AR31" s="82">
        <f>IF(AQ31="غ","غ",AO31+AP31+AQ31)</f>
        <v>3.13</v>
      </c>
      <c r="AU31" s="102">
        <v>1</v>
      </c>
      <c r="AV31" s="102">
        <v>1</v>
      </c>
      <c r="AW31" s="102">
        <v>1.1000000000000001</v>
      </c>
      <c r="AX31" s="82">
        <f>IF(AW31="غ","غ",AU31+AV31+AW31)</f>
        <v>3.1</v>
      </c>
      <c r="BN31" s="135"/>
      <c r="BO31" s="104"/>
      <c r="BP31" s="104"/>
      <c r="BQ31" s="140"/>
      <c r="BR31" s="98">
        <f>IF(BQ31="غ","غ",BN31+BO31+BP31+BQ31)</f>
        <v>0</v>
      </c>
      <c r="BS31" s="135"/>
      <c r="BT31" s="104"/>
      <c r="BU31" s="104"/>
      <c r="BV31" s="140"/>
      <c r="BW31" s="98">
        <f>IF(BV31="غ","غ",BS31+BT31+BU31+BV31)</f>
        <v>0</v>
      </c>
      <c r="BX31" s="135"/>
      <c r="BY31" s="104"/>
      <c r="BZ31" s="104"/>
      <c r="CA31" s="140"/>
      <c r="CB31" s="98">
        <f>IF(CA31="غ","غ",BX31+BY31+BZ31+CA31)</f>
        <v>0</v>
      </c>
      <c r="CC31" s="135"/>
      <c r="CD31" s="104"/>
      <c r="CE31" s="104"/>
      <c r="CF31" s="104"/>
      <c r="CG31" s="98">
        <f>IF(CF31="غ","غ",CC31+CD31+CE31+CF31)</f>
        <v>0</v>
      </c>
      <c r="CH31" s="135"/>
      <c r="CI31" s="104"/>
      <c r="CJ31" s="104"/>
      <c r="CK31" s="140"/>
      <c r="CL31" s="98">
        <f>IF(CK31="غ","غ",CH31+CI31+CJ31+CK31)</f>
        <v>0</v>
      </c>
      <c r="CM31" s="135"/>
      <c r="CN31" s="104"/>
      <c r="CO31" s="104"/>
      <c r="CP31" s="140"/>
      <c r="CQ31" s="98">
        <f>IF(CP31="غ","غ",CM31+CN31+CO31+CP31)</f>
        <v>0</v>
      </c>
      <c r="CR31" s="104"/>
      <c r="CS31" s="104"/>
      <c r="CT31" s="140"/>
      <c r="CU31" s="98">
        <f>IF(CT31="غ","غ",CR31+CS31+CT31)</f>
        <v>0</v>
      </c>
      <c r="CV31" s="104"/>
      <c r="CW31" s="104"/>
      <c r="CX31" s="140"/>
      <c r="CY31" s="98">
        <f>IF(CX31="غ","غ",CV31+CW31+CX31)</f>
        <v>0</v>
      </c>
      <c r="DT31" s="135"/>
      <c r="DU31" s="104"/>
      <c r="DV31" s="104"/>
      <c r="DW31" s="140"/>
      <c r="DX31" s="98">
        <f>IF(DW31="غ","غ",DT31+DU31+DV31+DW31)</f>
        <v>0</v>
      </c>
      <c r="DY31" s="135"/>
      <c r="DZ31" s="104"/>
      <c r="EA31" s="104"/>
      <c r="EB31" s="140"/>
      <c r="EC31" s="98">
        <f>IF(EB31="غ","غ",DY31+DZ31+EA31+EB31)</f>
        <v>0</v>
      </c>
      <c r="ED31" s="135"/>
      <c r="EE31" s="104"/>
      <c r="EF31" s="104"/>
      <c r="EG31" s="140"/>
      <c r="EH31" s="98">
        <f>IF(EG31="غ","غ",ED31+EE31+EF31+EG31)</f>
        <v>0</v>
      </c>
      <c r="EI31" s="135"/>
      <c r="EJ31" s="104"/>
      <c r="EK31" s="104"/>
      <c r="EL31" s="140"/>
      <c r="EM31" s="98">
        <f>IF(EL31="غ","غ",EI31+EJ31+EK31+EL31)</f>
        <v>0</v>
      </c>
      <c r="EN31" s="135"/>
      <c r="EO31" s="104"/>
      <c r="EP31" s="104"/>
      <c r="EQ31" s="140"/>
      <c r="ER31" s="98">
        <f>IF(EQ31="غ","غ",EN31+EO31+EP31+EQ31)</f>
        <v>0</v>
      </c>
      <c r="ES31" s="136"/>
      <c r="ET31" s="102"/>
      <c r="EU31" s="102"/>
      <c r="EV31" s="139"/>
      <c r="EW31" s="82">
        <f>IF(EV31="غ","غ",ES31+ET31+EU31+EV31)</f>
        <v>0</v>
      </c>
      <c r="EX31" s="135"/>
      <c r="EY31" s="104"/>
      <c r="EZ31" s="104"/>
      <c r="FA31" s="98">
        <f>IF(EZ31="غ","غ",EX31+EY31+EZ31)</f>
        <v>0</v>
      </c>
      <c r="FB31" s="135"/>
      <c r="FC31" s="104"/>
      <c r="FD31" s="104"/>
      <c r="FE31" s="98">
        <f>IF(FD31="غ","غ",FB31+FC31+FD31)</f>
        <v>0</v>
      </c>
      <c r="HD31" s="136" t="str">
        <f>IF(HH31&gt;=$HD$4,1,"")</f>
        <v/>
      </c>
      <c r="HE31" s="136" t="str">
        <f>IF(HI31&gt;=$HE$4,1,"")</f>
        <v/>
      </c>
      <c r="HF31" s="145" t="str">
        <f>IF(HJ31&gt;=$HF$4,1,"")</f>
        <v/>
      </c>
      <c r="HH31" s="136">
        <f>+HL31+HP31+HT31+HX31+IB31+IF31+IJ31+IN31</f>
        <v>75.756666666666661</v>
      </c>
      <c r="HI31" s="136">
        <f>+HM31+HQ31+HU31+HY31+IC31+IG31+IK31+IO31</f>
        <v>0</v>
      </c>
      <c r="HJ31" s="145">
        <f>+HN31+HR31+HV31+HZ31+ID31+IH31+IL31+IP31</f>
        <v>0</v>
      </c>
      <c r="HL31" s="161">
        <f>+K31</f>
        <v>6.3</v>
      </c>
      <c r="HM31" s="104">
        <f>+BR31</f>
        <v>0</v>
      </c>
      <c r="HN31" s="104">
        <f>+DX31</f>
        <v>0</v>
      </c>
      <c r="HO31" s="82">
        <f>IF(OR(HN31="غ",HM31="غ",HL31="غ"),"غ",(HN31+HM31+HL31)/3)</f>
        <v>2.1</v>
      </c>
      <c r="HP31" s="161">
        <f>+P31</f>
        <v>8.1</v>
      </c>
      <c r="HQ31" s="104">
        <f>+BW31</f>
        <v>0</v>
      </c>
      <c r="HR31" s="104">
        <f>+EC31</f>
        <v>0</v>
      </c>
      <c r="HS31" s="82">
        <f>IF(OR(HR31="غ",HQ31="غ",HP31="غ"),"غ",(HR31+HQ31+HP31)/3)</f>
        <v>2.6999999999999997</v>
      </c>
      <c r="HT31" s="161">
        <f>+U31</f>
        <v>6.2</v>
      </c>
      <c r="HU31" s="104">
        <f>+CB31</f>
        <v>0</v>
      </c>
      <c r="HV31" s="104">
        <f>+EH31</f>
        <v>0</v>
      </c>
      <c r="HW31" s="82">
        <f>IF(OR(HV31="غ",HU31="غ",HT31="غ"),"غ",(HV31+HU31+HT31)/3)</f>
        <v>2.0666666666666669</v>
      </c>
      <c r="HX31" s="166">
        <f>+Z31</f>
        <v>6.4</v>
      </c>
      <c r="HY31" s="104">
        <f>+CG31</f>
        <v>0</v>
      </c>
      <c r="HZ31" s="104">
        <f>+EM31</f>
        <v>0</v>
      </c>
      <c r="IA31" s="82">
        <f>IF(OR(HZ31="غ",HY31="غ",HX31="غ"),"غ",(HZ31+HY31+HX31)/3)</f>
        <v>2.1333333333333333</v>
      </c>
      <c r="IB31" s="166">
        <f>+AE31</f>
        <v>19.5</v>
      </c>
      <c r="IC31" s="104">
        <f>+CL31</f>
        <v>0</v>
      </c>
      <c r="ID31" s="104">
        <f>+ER31</f>
        <v>0</v>
      </c>
      <c r="IE31" s="82">
        <f>IF(OR(ID31="غ",IC31="غ",IB31="غ"),"غ",(ID31+IC31+IB31)/3)</f>
        <v>6.5</v>
      </c>
      <c r="IF31" s="166">
        <f>+AJ31</f>
        <v>23.726666666666667</v>
      </c>
      <c r="IG31" s="102">
        <f>+CQ31</f>
        <v>0</v>
      </c>
      <c r="IH31" s="102">
        <f>+EW31</f>
        <v>0</v>
      </c>
      <c r="II31" s="82">
        <f>IF(OR(IH31="غ",IG31="غ",IF31="غ"),"غ",(IH31+IG31+IF31)/3)</f>
        <v>7.9088888888888889</v>
      </c>
      <c r="IJ31" s="161">
        <f>+AN31</f>
        <v>2.4000000000000004</v>
      </c>
      <c r="IK31" s="104">
        <f>+CU31</f>
        <v>0</v>
      </c>
      <c r="IL31" s="104">
        <f>+FA31</f>
        <v>0</v>
      </c>
      <c r="IM31" s="82">
        <f>IF(OR(IL31="غ",IK31="غ",IJ31="غ"),"غ",(IL31+IK31+IJ31)/3)</f>
        <v>0.80000000000000016</v>
      </c>
      <c r="IN31" s="161">
        <f>+AR31</f>
        <v>3.13</v>
      </c>
      <c r="IO31" s="104">
        <f>+CY31</f>
        <v>0</v>
      </c>
      <c r="IP31" s="104">
        <f>+FE31</f>
        <v>0</v>
      </c>
      <c r="IQ31" s="82">
        <f>IF(OR(IP31="غ",IO31="غ",IN31="غ"),"غ",(IP31+IO31+IN31)/3)</f>
        <v>1.0433333333333332</v>
      </c>
      <c r="IS31" s="134">
        <f>IF(OR(HL31&lt;6.5,HP31&lt;6.5,HT31&lt;6.5,HX31&lt;5.2,IB31&lt;10.4,IF31&lt;10.4,IJ31&lt;2.6,IN31&lt;2.6),1,"")</f>
        <v>1</v>
      </c>
      <c r="IT31" s="135">
        <f>IF(OR(HM31&lt;6.5,HQ31&lt;6.5,HU31&lt;6.5,HY31&lt;5.2,IC31&lt;40,IG31&lt;40,IK31&lt;2.6,IO31&lt;2.6),1,"")</f>
        <v>1</v>
      </c>
      <c r="IU31" s="144">
        <f>IF(OR(HN31&lt;6.5,HR31&lt;6.5,HV31&lt;6.5,HZ31&lt;5.2,ID31&lt;40,IH31&lt;40,IL31&lt;2.6,IP31&lt;2.6),1,"")</f>
        <v>1</v>
      </c>
      <c r="IV31" s="36"/>
      <c r="IW31" s="95" t="s">
        <v>54</v>
      </c>
      <c r="IX31" s="134" t="str">
        <f>IF(IS31=1,D31,"")</f>
        <v>عمر اشرف محمود النادى على</v>
      </c>
      <c r="IY31" s="135">
        <f>IF(IS31=1,HL31,"")</f>
        <v>6.3</v>
      </c>
      <c r="IZ31" s="104">
        <f>IF(IS31=1,HP31,"")</f>
        <v>8.1</v>
      </c>
      <c r="JA31" s="104">
        <f>IF(IS31=1,HT31,"")</f>
        <v>6.2</v>
      </c>
      <c r="JB31" s="104">
        <f>IF(IS31=1,HX31,"")</f>
        <v>6.4</v>
      </c>
      <c r="JC31" s="104">
        <f>IF(IS31=1,IB31,"")</f>
        <v>19.5</v>
      </c>
      <c r="JD31" s="104">
        <f>IF(IS31=1,IF31,"")</f>
        <v>23.726666666666667</v>
      </c>
      <c r="JE31" s="104">
        <f>IF(IS31=1,IJ31,"")</f>
        <v>2.4000000000000004</v>
      </c>
      <c r="JF31" s="103">
        <f>IF(IS31=1,IN31,"")</f>
        <v>3.13</v>
      </c>
      <c r="JH31" s="97" t="str">
        <f>B31</f>
        <v>24027</v>
      </c>
      <c r="JI31" s="103" t="str">
        <f>+D31</f>
        <v>عمر اشرف محمود النادى على</v>
      </c>
      <c r="JJ31" s="135">
        <f>IF(IT31=1,HM31,"")</f>
        <v>0</v>
      </c>
      <c r="JK31" s="104">
        <f>IF(IT31=1,HQ31,"")</f>
        <v>0</v>
      </c>
      <c r="JL31" s="104">
        <f>IF(IT31=1,HU31,"")</f>
        <v>0</v>
      </c>
      <c r="JM31" s="104">
        <f>IF(IT31=1,HY31,"")</f>
        <v>0</v>
      </c>
      <c r="JN31" s="104">
        <f>IF(IT31=1,IC31,"")</f>
        <v>0</v>
      </c>
      <c r="JO31" s="104">
        <f>IF(IT31=1,IG31,"")</f>
        <v>0</v>
      </c>
      <c r="JP31" s="104">
        <f>IF(IT31=1,IK31,"")</f>
        <v>0</v>
      </c>
      <c r="JQ31" s="103">
        <f>IF(IT31=1,IO31,"")</f>
        <v>0</v>
      </c>
      <c r="JS31" s="97" t="str">
        <f>B31</f>
        <v>24027</v>
      </c>
      <c r="JT31" s="95" t="str">
        <f>+D31</f>
        <v>عمر اشرف محمود النادى على</v>
      </c>
      <c r="JU31" s="135">
        <f>IF(IU31=1,HN31,"")</f>
        <v>0</v>
      </c>
      <c r="JV31" s="104">
        <f>IF(IU31=1,HR31,"")</f>
        <v>0</v>
      </c>
      <c r="JW31" s="104">
        <f>IF(IU31=1,HV31,"")</f>
        <v>0</v>
      </c>
      <c r="JX31" s="104">
        <f>IF(IU31=1,HZ31,"")</f>
        <v>0</v>
      </c>
      <c r="JY31" s="104">
        <f>IF(IU31=1,ID31,"")</f>
        <v>0</v>
      </c>
      <c r="JZ31" s="104">
        <f>IF(IU31=1,IH31,"")</f>
        <v>0</v>
      </c>
      <c r="KA31" s="104">
        <f>IF(IU31=1,IL31,"")</f>
        <v>0</v>
      </c>
      <c r="KB31" s="103">
        <f>IF(IU31=1,IP31,"")</f>
        <v>0</v>
      </c>
      <c r="KJ31" s="94">
        <f>+A31</f>
        <v>27</v>
      </c>
      <c r="KK31" s="92" t="str">
        <f>+B31</f>
        <v>24027</v>
      </c>
      <c r="KL31" s="92" t="str">
        <f>+C31</f>
        <v>1 / 2</v>
      </c>
      <c r="KM31" s="93" t="str">
        <f>+D31</f>
        <v>عمر اشرف محمود النادى على</v>
      </c>
      <c r="KN31" s="92" t="str">
        <f>+E31</f>
        <v>مسلم</v>
      </c>
      <c r="KO31" s="92" t="str">
        <f>+F31</f>
        <v>ذكر</v>
      </c>
      <c r="KP31" s="91">
        <f>+HO31</f>
        <v>2.1</v>
      </c>
      <c r="KQ31" s="91">
        <f>+HS31</f>
        <v>2.6999999999999997</v>
      </c>
      <c r="KR31" s="91">
        <f>+HW31</f>
        <v>2.0666666666666669</v>
      </c>
      <c r="KS31" s="91">
        <f>+IA31</f>
        <v>2.1333333333333333</v>
      </c>
      <c r="KT31" s="91">
        <f>+IE31</f>
        <v>6.5</v>
      </c>
      <c r="KU31" s="91">
        <f>+II31</f>
        <v>7.9088888888888889</v>
      </c>
      <c r="KV31" s="90">
        <f>+IM31</f>
        <v>0.80000000000000016</v>
      </c>
      <c r="KW31" s="90">
        <f>+IN31</f>
        <v>3.13</v>
      </c>
      <c r="MH31" s="125" t="str">
        <f>IF(MI31="","",VLOOKUP(MI31,$B$5:$D$62,2,0))</f>
        <v>1 / 2</v>
      </c>
      <c r="MI31" s="110" t="s">
        <v>27</v>
      </c>
      <c r="MJ31" s="109" t="s">
        <v>26</v>
      </c>
      <c r="MK31" s="108">
        <v>6.3</v>
      </c>
      <c r="ML31" s="108">
        <v>8</v>
      </c>
      <c r="MM31" s="108">
        <v>7.6</v>
      </c>
      <c r="MN31" s="108">
        <v>7</v>
      </c>
      <c r="MO31" s="108">
        <v>26</v>
      </c>
      <c r="MP31" s="108">
        <v>19.766666666666669</v>
      </c>
      <c r="MQ31" s="108">
        <v>3.1</v>
      </c>
      <c r="MR31" s="107">
        <v>3.46</v>
      </c>
      <c r="NL31" s="1" t="s">
        <v>87</v>
      </c>
      <c r="NM31" s="1" t="s">
        <v>87</v>
      </c>
      <c r="NN31" s="1" t="s">
        <v>87</v>
      </c>
      <c r="NO31" s="1" t="s">
        <v>87</v>
      </c>
      <c r="NP31" s="1">
        <v>27</v>
      </c>
      <c r="NQ31" s="1" t="s">
        <v>87</v>
      </c>
      <c r="NR31" s="1" t="s">
        <v>87</v>
      </c>
      <c r="NS31" s="1" t="s">
        <v>87</v>
      </c>
      <c r="NT31" s="1" t="s">
        <v>87</v>
      </c>
      <c r="NU31" s="1" t="s">
        <v>87</v>
      </c>
      <c r="NV31" s="1" t="s">
        <v>87</v>
      </c>
      <c r="NY31" s="199" t="str">
        <f>IF(NZ31="","",VLOOKUP(NZ31,$B$5:$D$70,2,0))</f>
        <v/>
      </c>
      <c r="NZ31" s="86" t="s">
        <v>87</v>
      </c>
      <c r="OA31" s="85" t="s">
        <v>87</v>
      </c>
      <c r="OB31" s="84" t="s">
        <v>87</v>
      </c>
      <c r="OC31" s="84" t="s">
        <v>87</v>
      </c>
      <c r="OD31" s="84" t="s">
        <v>87</v>
      </c>
      <c r="OE31" s="84" t="s">
        <v>87</v>
      </c>
      <c r="OF31" s="84" t="s">
        <v>87</v>
      </c>
      <c r="OG31" s="84" t="s">
        <v>87</v>
      </c>
      <c r="OH31" s="84" t="s">
        <v>87</v>
      </c>
      <c r="OI31" s="83" t="s">
        <v>87</v>
      </c>
      <c r="OJ31" s="82" t="str">
        <f>IF(NZ31="","",SUM(OB31:OI31))</f>
        <v/>
      </c>
      <c r="OK31" s="81" t="str">
        <f>IFERROR(IF(OJ31&gt;1,OJ31/98,""),"")</f>
        <v/>
      </c>
      <c r="PO31" s="97" t="str">
        <f>IF(HD31="","",B31)</f>
        <v/>
      </c>
      <c r="PP31" s="96" t="str">
        <f>IF(HD31="","",D31)</f>
        <v/>
      </c>
      <c r="PQ31" s="96" t="str">
        <f>IF(PO31="","",HL31)</f>
        <v/>
      </c>
      <c r="PR31" s="96" t="str">
        <f>IF(PO31="","",HP31)</f>
        <v/>
      </c>
      <c r="PS31" s="96" t="str">
        <f>IF(PO31="","",HT31)</f>
        <v/>
      </c>
      <c r="PT31" s="96" t="str">
        <f>IF(PO31="","",HX31)</f>
        <v/>
      </c>
      <c r="PU31" s="96" t="str">
        <f>IF(PO31="","",IB31)</f>
        <v/>
      </c>
      <c r="PV31" s="96" t="str">
        <f>IF(PO31="","",IF31)</f>
        <v/>
      </c>
      <c r="PW31" s="96" t="str">
        <f>IF(PO31="","",IJ31)</f>
        <v/>
      </c>
      <c r="PX31" s="95" t="str">
        <f>IF(PO31="","",IN31)</f>
        <v/>
      </c>
      <c r="PZ31" s="97" t="str">
        <f>IF($HE$5="","",$B$5)</f>
        <v/>
      </c>
      <c r="QA31" s="96" t="str">
        <f>IF($HE$5="","",$D$5)</f>
        <v/>
      </c>
      <c r="QB31" s="96" t="str">
        <f>IF(PZ31="","",HM31)</f>
        <v/>
      </c>
      <c r="QC31" s="96" t="str">
        <f>IF(PZ31="","",HQ31)</f>
        <v/>
      </c>
      <c r="QD31" s="96" t="str">
        <f>IF(PZ31="","",HU31)</f>
        <v/>
      </c>
      <c r="QE31" s="96" t="str">
        <f>IF(PZ31="","",HY31)</f>
        <v/>
      </c>
      <c r="QF31" s="96" t="str">
        <f>IF(PZ31="","",IC31)</f>
        <v/>
      </c>
      <c r="QG31" s="96" t="str">
        <f>IF(PZ31="","",IG31)</f>
        <v/>
      </c>
      <c r="QH31" s="96" t="str">
        <f>IF(PZ31="","",IK31)</f>
        <v/>
      </c>
      <c r="QI31" s="95" t="str">
        <f>IF(PZ31="","",IO31)</f>
        <v/>
      </c>
      <c r="QK31" s="97" t="str">
        <f>IF(HF31="","",B31)</f>
        <v/>
      </c>
      <c r="QL31" s="96" t="str">
        <f>IF(HF31="","",D31)</f>
        <v/>
      </c>
      <c r="QM31" s="96" t="str">
        <f>IF(QK31="","",HN31)</f>
        <v/>
      </c>
      <c r="QN31" s="96" t="str">
        <f>IF(QK31="","",HR31)</f>
        <v/>
      </c>
      <c r="QO31" s="96" t="str">
        <f>IF(QK31="","",HV31)</f>
        <v/>
      </c>
      <c r="QP31" s="96" t="str">
        <f>IF(QK31="","",HZ31)</f>
        <v/>
      </c>
      <c r="QQ31" s="96" t="str">
        <f>IF(QK31="","",ID31)</f>
        <v/>
      </c>
      <c r="QR31" s="96" t="str">
        <f>IF(QK31="","",IH31)</f>
        <v/>
      </c>
      <c r="QS31" s="96" t="str">
        <f>IF(QK31="","",IL31)</f>
        <v/>
      </c>
      <c r="QT31" s="95" t="str">
        <f>IF(QK31="","",IP31)</f>
        <v/>
      </c>
    </row>
    <row r="32" spans="1:462" ht="18" customHeight="1" x14ac:dyDescent="0.25">
      <c r="A32" s="106">
        <f>IF('[1]بيانات الطلاب'!A31="","",'[1]بيانات الطلاب'!A31)</f>
        <v>28</v>
      </c>
      <c r="B32" s="104" t="str">
        <f>'[1]بيانات الطلاب'!B31</f>
        <v>24028</v>
      </c>
      <c r="C32" s="104" t="str">
        <f>IF('[1]بيانات الطلاب'!C31="","",'[1]بيانات الطلاب'!C31)</f>
        <v>1 / 2</v>
      </c>
      <c r="D32" s="105" t="str">
        <f>IF('[1]بيانات الطلاب'!D31="","",'[1]بيانات الطلاب'!D31)</f>
        <v>عمر هاني رجب مصطفى عيسى</v>
      </c>
      <c r="E32" s="104" t="str">
        <f>IF('[1]بيانات الطلاب'!E31="","",'[1]بيانات الطلاب'!E31)</f>
        <v>مسلم</v>
      </c>
      <c r="F32" s="103" t="str">
        <f>IF('[1]بيانات الطلاب'!F31="","",'[1]بيانات الطلاب'!F31)</f>
        <v>ذكر</v>
      </c>
      <c r="G32" s="136">
        <v>2</v>
      </c>
      <c r="H32" s="102">
        <v>2</v>
      </c>
      <c r="I32" s="102"/>
      <c r="J32" s="102">
        <v>5.8</v>
      </c>
      <c r="K32" s="82">
        <f>IF(J32="غ","غ",G32+H32+I32+J32)</f>
        <v>9.8000000000000007</v>
      </c>
      <c r="L32" s="136">
        <v>2</v>
      </c>
      <c r="M32" s="136">
        <v>2</v>
      </c>
      <c r="N32" s="136"/>
      <c r="O32" s="136">
        <v>3.5</v>
      </c>
      <c r="P32" s="82">
        <f>IF(O32="غ","غ",L32+M32+N32+O32)</f>
        <v>7.5</v>
      </c>
      <c r="Q32" s="136">
        <v>2</v>
      </c>
      <c r="R32" s="102">
        <v>2</v>
      </c>
      <c r="S32" s="102"/>
      <c r="T32" s="102">
        <v>5.4</v>
      </c>
      <c r="U32" s="82">
        <f>IF(T32="غ","غ",Q32+R32+S32+T32)</f>
        <v>9.4</v>
      </c>
      <c r="V32" s="136">
        <v>1</v>
      </c>
      <c r="W32" s="102">
        <v>1</v>
      </c>
      <c r="X32" s="102">
        <v>1</v>
      </c>
      <c r="Y32" s="102">
        <v>5</v>
      </c>
      <c r="Z32" s="82">
        <f>IF(Y32="غ","غ",V32+W32+X32+Y32)</f>
        <v>8</v>
      </c>
      <c r="AA32" s="136">
        <v>6</v>
      </c>
      <c r="AB32" s="102">
        <v>2</v>
      </c>
      <c r="AC32" s="102">
        <v>2</v>
      </c>
      <c r="AD32" s="139">
        <v>16</v>
      </c>
      <c r="AE32" s="82">
        <f>IF(AD32="غ","غ",AA32+AB32+AC32+AD32)</f>
        <v>26</v>
      </c>
      <c r="AF32" s="143">
        <v>5.2399999999999993</v>
      </c>
      <c r="AG32" s="142">
        <v>2</v>
      </c>
      <c r="AH32" s="142">
        <v>2</v>
      </c>
      <c r="AI32" s="141">
        <v>13.973333333333333</v>
      </c>
      <c r="AJ32" s="82">
        <f>IF(AI32="غ","غ",AF32+AG32+AH32+AI32)</f>
        <v>23.213333333333331</v>
      </c>
      <c r="AK32" s="102">
        <v>1</v>
      </c>
      <c r="AL32" s="102">
        <v>1</v>
      </c>
      <c r="AM32" s="102">
        <v>1.7</v>
      </c>
      <c r="AN32" s="82">
        <f>IF(AM32="غ","غ",AK32+AL32+AM32)</f>
        <v>3.7</v>
      </c>
      <c r="AO32" s="102">
        <v>1</v>
      </c>
      <c r="AP32" s="102">
        <v>1</v>
      </c>
      <c r="AQ32" s="102">
        <v>1.92</v>
      </c>
      <c r="AR32" s="82">
        <f>IF(AQ32="غ","غ",AO32+AP32+AQ32)</f>
        <v>3.92</v>
      </c>
      <c r="AU32" s="102">
        <v>1</v>
      </c>
      <c r="AV32" s="102">
        <v>1</v>
      </c>
      <c r="AW32" s="102">
        <v>1.8</v>
      </c>
      <c r="AX32" s="82">
        <f>IF(AW32="غ","غ",AU32+AV32+AW32)</f>
        <v>3.8</v>
      </c>
      <c r="BN32" s="135"/>
      <c r="BO32" s="104"/>
      <c r="BP32" s="104"/>
      <c r="BQ32" s="140"/>
      <c r="BR32" s="98">
        <f>IF(BQ32="غ","غ",BN32+BO32+BP32+BQ32)</f>
        <v>0</v>
      </c>
      <c r="BS32" s="135"/>
      <c r="BT32" s="104"/>
      <c r="BU32" s="104"/>
      <c r="BV32" s="140"/>
      <c r="BW32" s="98">
        <f>IF(BV32="غ","غ",BS32+BT32+BU32+BV32)</f>
        <v>0</v>
      </c>
      <c r="BX32" s="135"/>
      <c r="BY32" s="104"/>
      <c r="BZ32" s="104"/>
      <c r="CA32" s="140"/>
      <c r="CB32" s="98">
        <f>IF(CA32="غ","غ",BX32+BY32+BZ32+CA32)</f>
        <v>0</v>
      </c>
      <c r="CC32" s="135"/>
      <c r="CD32" s="104"/>
      <c r="CE32" s="104"/>
      <c r="CF32" s="104"/>
      <c r="CG32" s="98">
        <f>IF(CF32="غ","غ",CC32+CD32+CE32+CF32)</f>
        <v>0</v>
      </c>
      <c r="CH32" s="135"/>
      <c r="CI32" s="104"/>
      <c r="CJ32" s="104"/>
      <c r="CK32" s="140"/>
      <c r="CL32" s="98">
        <f>IF(CK32="غ","غ",CH32+CI32+CJ32+CK32)</f>
        <v>0</v>
      </c>
      <c r="CM32" s="135"/>
      <c r="CN32" s="104"/>
      <c r="CO32" s="104"/>
      <c r="CP32" s="140"/>
      <c r="CQ32" s="98">
        <f>IF(CP32="غ","غ",CM32+CN32+CO32+CP32)</f>
        <v>0</v>
      </c>
      <c r="CR32" s="104"/>
      <c r="CS32" s="104"/>
      <c r="CT32" s="140"/>
      <c r="CU32" s="98">
        <f>IF(CT32="غ","غ",CR32+CS32+CT32)</f>
        <v>0</v>
      </c>
      <c r="CV32" s="104"/>
      <c r="CW32" s="104"/>
      <c r="CX32" s="140"/>
      <c r="CY32" s="98">
        <f>IF(CX32="غ","غ",CV32+CW32+CX32)</f>
        <v>0</v>
      </c>
      <c r="DT32" s="135"/>
      <c r="DU32" s="104"/>
      <c r="DV32" s="104"/>
      <c r="DW32" s="140"/>
      <c r="DX32" s="98">
        <f>IF(DW32="غ","غ",DT32+DU32+DV32+DW32)</f>
        <v>0</v>
      </c>
      <c r="DY32" s="135"/>
      <c r="DZ32" s="104"/>
      <c r="EA32" s="104"/>
      <c r="EB32" s="140"/>
      <c r="EC32" s="98">
        <f>IF(EB32="غ","غ",DY32+DZ32+EA32+EB32)</f>
        <v>0</v>
      </c>
      <c r="ED32" s="135"/>
      <c r="EE32" s="104"/>
      <c r="EF32" s="104"/>
      <c r="EG32" s="140"/>
      <c r="EH32" s="98">
        <f>IF(EG32="غ","غ",ED32+EE32+EF32+EG32)</f>
        <v>0</v>
      </c>
      <c r="EI32" s="135"/>
      <c r="EJ32" s="104"/>
      <c r="EK32" s="104"/>
      <c r="EL32" s="140"/>
      <c r="EM32" s="98">
        <f>IF(EL32="غ","غ",EI32+EJ32+EK32+EL32)</f>
        <v>0</v>
      </c>
      <c r="EN32" s="135"/>
      <c r="EO32" s="104"/>
      <c r="EP32" s="104"/>
      <c r="EQ32" s="140"/>
      <c r="ER32" s="98">
        <f>IF(EQ32="غ","غ",EN32+EO32+EP32+EQ32)</f>
        <v>0</v>
      </c>
      <c r="ES32" s="136"/>
      <c r="ET32" s="102"/>
      <c r="EU32" s="102"/>
      <c r="EV32" s="139"/>
      <c r="EW32" s="82">
        <f>IF(EV32="غ","غ",ES32+ET32+EU32+EV32)</f>
        <v>0</v>
      </c>
      <c r="EX32" s="135"/>
      <c r="EY32" s="104"/>
      <c r="EZ32" s="104"/>
      <c r="FA32" s="98">
        <f>IF(EZ32="غ","غ",EX32+EY32+EZ32)</f>
        <v>0</v>
      </c>
      <c r="FB32" s="135"/>
      <c r="FC32" s="104"/>
      <c r="FD32" s="104"/>
      <c r="FE32" s="98">
        <f>IF(FD32="غ","غ",FB32+FC32+FD32)</f>
        <v>0</v>
      </c>
      <c r="HD32" s="136" t="str">
        <f>IF(HH32&gt;=$HD$4,1,"")</f>
        <v/>
      </c>
      <c r="HE32" s="136" t="str">
        <f>IF(HI32&gt;=$HE$4,1,"")</f>
        <v/>
      </c>
      <c r="HF32" s="145" t="str">
        <f>IF(HJ32&gt;=$HF$4,1,"")</f>
        <v/>
      </c>
      <c r="HH32" s="136">
        <f>+HL32+HP32+HT32+HX32+IB32+IF32+IJ32+IN32</f>
        <v>91.533333333333331</v>
      </c>
      <c r="HI32" s="136">
        <f>+HM32+HQ32+HU32+HY32+IC32+IG32+IK32+IO32</f>
        <v>0</v>
      </c>
      <c r="HJ32" s="145">
        <f>+HN32+HR32+HV32+HZ32+ID32+IH32+IL32+IP32</f>
        <v>0</v>
      </c>
      <c r="HL32" s="161">
        <f>+K32</f>
        <v>9.8000000000000007</v>
      </c>
      <c r="HM32" s="104">
        <f>+BR32</f>
        <v>0</v>
      </c>
      <c r="HN32" s="104">
        <f>+DX32</f>
        <v>0</v>
      </c>
      <c r="HO32" s="82">
        <f>IF(OR(HN32="غ",HM32="غ",HL32="غ"),"غ",(HN32+HM32+HL32)/3)</f>
        <v>3.2666666666666671</v>
      </c>
      <c r="HP32" s="161">
        <f>+P32</f>
        <v>7.5</v>
      </c>
      <c r="HQ32" s="104">
        <f>+BW32</f>
        <v>0</v>
      </c>
      <c r="HR32" s="104">
        <f>+EC32</f>
        <v>0</v>
      </c>
      <c r="HS32" s="82">
        <f>IF(OR(HR32="غ",HQ32="غ",HP32="غ"),"غ",(HR32+HQ32+HP32)/3)</f>
        <v>2.5</v>
      </c>
      <c r="HT32" s="161">
        <f>+U32</f>
        <v>9.4</v>
      </c>
      <c r="HU32" s="104">
        <f>+CB32</f>
        <v>0</v>
      </c>
      <c r="HV32" s="104">
        <f>+EH32</f>
        <v>0</v>
      </c>
      <c r="HW32" s="82">
        <f>IF(OR(HV32="غ",HU32="غ",HT32="غ"),"غ",(HV32+HU32+HT32)/3)</f>
        <v>3.1333333333333333</v>
      </c>
      <c r="HX32" s="166">
        <f>+Z32</f>
        <v>8</v>
      </c>
      <c r="HY32" s="104">
        <f>+CG32</f>
        <v>0</v>
      </c>
      <c r="HZ32" s="104">
        <f>+EM32</f>
        <v>0</v>
      </c>
      <c r="IA32" s="82">
        <f>IF(OR(HZ32="غ",HY32="غ",HX32="غ"),"غ",(HZ32+HY32+HX32)/3)</f>
        <v>2.6666666666666665</v>
      </c>
      <c r="IB32" s="166">
        <f>+AE32</f>
        <v>26</v>
      </c>
      <c r="IC32" s="104">
        <f>+CL32</f>
        <v>0</v>
      </c>
      <c r="ID32" s="104">
        <f>+ER32</f>
        <v>0</v>
      </c>
      <c r="IE32" s="82">
        <f>IF(OR(ID32="غ",IC32="غ",IB32="غ"),"غ",(ID32+IC32+IB32)/3)</f>
        <v>8.6666666666666661</v>
      </c>
      <c r="IF32" s="166">
        <f>+AJ32</f>
        <v>23.213333333333331</v>
      </c>
      <c r="IG32" s="102">
        <f>+CQ32</f>
        <v>0</v>
      </c>
      <c r="IH32" s="102">
        <f>+EW32</f>
        <v>0</v>
      </c>
      <c r="II32" s="82">
        <f>IF(OR(IH32="غ",IG32="غ",IF32="غ"),"غ",(IH32+IG32+IF32)/3)</f>
        <v>7.7377777777777768</v>
      </c>
      <c r="IJ32" s="161">
        <f>+AN32</f>
        <v>3.7</v>
      </c>
      <c r="IK32" s="104">
        <f>+CU32</f>
        <v>0</v>
      </c>
      <c r="IL32" s="104">
        <f>+FA32</f>
        <v>0</v>
      </c>
      <c r="IM32" s="82">
        <f>IF(OR(IL32="غ",IK32="غ",IJ32="غ"),"غ",(IL32+IK32+IJ32)/3)</f>
        <v>1.2333333333333334</v>
      </c>
      <c r="IN32" s="161">
        <f>+AR32</f>
        <v>3.92</v>
      </c>
      <c r="IO32" s="104">
        <f>+CY32</f>
        <v>0</v>
      </c>
      <c r="IP32" s="104">
        <f>+FE32</f>
        <v>0</v>
      </c>
      <c r="IQ32" s="82">
        <f>IF(OR(IP32="غ",IO32="غ",IN32="غ"),"غ",(IP32+IO32+IN32)/3)</f>
        <v>1.3066666666666666</v>
      </c>
      <c r="IS32" s="134" t="str">
        <f>IF(OR(HL32&lt;6.5,HP32&lt;6.5,HT32&lt;6.5,HX32&lt;5.2,IB32&lt;10.4,IF32&lt;10.4,IJ32&lt;2.6,IN32&lt;2.6),1,"")</f>
        <v/>
      </c>
      <c r="IT32" s="135">
        <f>IF(OR(HM32&lt;6.5,HQ32&lt;6.5,HU32&lt;6.5,HY32&lt;5.2,IC32&lt;40,IG32&lt;40,IK32&lt;2.6,IO32&lt;2.6),1,"")</f>
        <v>1</v>
      </c>
      <c r="IU32" s="144">
        <f>IF(OR(HN32&lt;6.5,HR32&lt;6.5,HV32&lt;6.5,HZ32&lt;5.2,ID32&lt;40,IH32&lt;40,IL32&lt;2.6,IP32&lt;2.6),1,"")</f>
        <v>1</v>
      </c>
      <c r="IV32" s="36"/>
      <c r="IW32" s="95" t="s">
        <v>87</v>
      </c>
      <c r="IX32" s="134" t="str">
        <f>IF(IS32=1,D32,"")</f>
        <v/>
      </c>
      <c r="IY32" s="135" t="str">
        <f>IF(IS32=1,HL32,"")</f>
        <v/>
      </c>
      <c r="IZ32" s="104" t="str">
        <f>IF(IS32=1,HP32,"")</f>
        <v/>
      </c>
      <c r="JA32" s="104" t="str">
        <f>IF(IS32=1,HT32,"")</f>
        <v/>
      </c>
      <c r="JB32" s="104" t="str">
        <f>IF(IS32=1,HX32,"")</f>
        <v/>
      </c>
      <c r="JC32" s="104" t="str">
        <f>IF(IS32=1,IB32,"")</f>
        <v/>
      </c>
      <c r="JD32" s="104" t="str">
        <f>IF(IS32=1,IF32,"")</f>
        <v/>
      </c>
      <c r="JE32" s="104" t="str">
        <f>IF(IS32=1,IJ32,"")</f>
        <v/>
      </c>
      <c r="JF32" s="103" t="str">
        <f>IF(IS32=1,IN32,"")</f>
        <v/>
      </c>
      <c r="JH32" s="97" t="str">
        <f>B32</f>
        <v>24028</v>
      </c>
      <c r="JI32" s="103" t="str">
        <f>+D32</f>
        <v>عمر هاني رجب مصطفى عيسى</v>
      </c>
      <c r="JJ32" s="135">
        <f>IF(IT32=1,HM32,"")</f>
        <v>0</v>
      </c>
      <c r="JK32" s="104">
        <f>IF(IT32=1,HQ32,"")</f>
        <v>0</v>
      </c>
      <c r="JL32" s="104">
        <f>IF(IT32=1,HU32,"")</f>
        <v>0</v>
      </c>
      <c r="JM32" s="104">
        <f>IF(IT32=1,HY32,"")</f>
        <v>0</v>
      </c>
      <c r="JN32" s="104">
        <f>IF(IT32=1,IC32,"")</f>
        <v>0</v>
      </c>
      <c r="JO32" s="104">
        <f>IF(IT32=1,IG32,"")</f>
        <v>0</v>
      </c>
      <c r="JP32" s="104">
        <f>IF(IT32=1,IK32,"")</f>
        <v>0</v>
      </c>
      <c r="JQ32" s="103">
        <f>IF(IT32=1,IO32,"")</f>
        <v>0</v>
      </c>
      <c r="JS32" s="97" t="str">
        <f>B32</f>
        <v>24028</v>
      </c>
      <c r="JT32" s="95" t="str">
        <f>+D32</f>
        <v>عمر هاني رجب مصطفى عيسى</v>
      </c>
      <c r="JU32" s="135">
        <f>IF(IU32=1,HN32,"")</f>
        <v>0</v>
      </c>
      <c r="JV32" s="104">
        <f>IF(IU32=1,HR32,"")</f>
        <v>0</v>
      </c>
      <c r="JW32" s="104">
        <f>IF(IU32=1,HV32,"")</f>
        <v>0</v>
      </c>
      <c r="JX32" s="104">
        <f>IF(IU32=1,HZ32,"")</f>
        <v>0</v>
      </c>
      <c r="JY32" s="104">
        <f>IF(IU32=1,ID32,"")</f>
        <v>0</v>
      </c>
      <c r="JZ32" s="104">
        <f>IF(IU32=1,IH32,"")</f>
        <v>0</v>
      </c>
      <c r="KA32" s="104">
        <f>IF(IU32=1,IL32,"")</f>
        <v>0</v>
      </c>
      <c r="KB32" s="103">
        <f>IF(IU32=1,IP32,"")</f>
        <v>0</v>
      </c>
      <c r="KJ32" s="94">
        <f>+A32</f>
        <v>28</v>
      </c>
      <c r="KK32" s="92" t="str">
        <f>+B32</f>
        <v>24028</v>
      </c>
      <c r="KL32" s="92" t="str">
        <f>+C32</f>
        <v>1 / 2</v>
      </c>
      <c r="KM32" s="93" t="str">
        <f>+D32</f>
        <v>عمر هاني رجب مصطفى عيسى</v>
      </c>
      <c r="KN32" s="92" t="str">
        <f>+E32</f>
        <v>مسلم</v>
      </c>
      <c r="KO32" s="92" t="str">
        <f>+F32</f>
        <v>ذكر</v>
      </c>
      <c r="KP32" s="91">
        <f>+HO32</f>
        <v>3.2666666666666671</v>
      </c>
      <c r="KQ32" s="91">
        <f>+HS32</f>
        <v>2.5</v>
      </c>
      <c r="KR32" s="91">
        <f>+HW32</f>
        <v>3.1333333333333333</v>
      </c>
      <c r="KS32" s="91">
        <f>+IA32</f>
        <v>2.6666666666666665</v>
      </c>
      <c r="KT32" s="91">
        <f>+IE32</f>
        <v>8.6666666666666661</v>
      </c>
      <c r="KU32" s="91">
        <f>+II32</f>
        <v>7.7377777777777768</v>
      </c>
      <c r="KV32" s="90">
        <f>+IM32</f>
        <v>1.2333333333333334</v>
      </c>
      <c r="KW32" s="90">
        <f>+IN32</f>
        <v>3.92</v>
      </c>
      <c r="MH32" s="125" t="str">
        <f>IF(MI32="","",VLOOKUP(MI32,$B$5:$D$62,2,0))</f>
        <v/>
      </c>
      <c r="MI32" s="110"/>
      <c r="MJ32" s="109"/>
      <c r="MK32" s="108"/>
      <c r="ML32" s="108"/>
      <c r="MM32" s="108"/>
      <c r="MN32" s="108"/>
      <c r="MO32" s="108"/>
      <c r="MP32" s="108"/>
      <c r="MQ32" s="108"/>
      <c r="MR32" s="107"/>
      <c r="NL32" s="1" t="s">
        <v>87</v>
      </c>
      <c r="NM32" s="1" t="s">
        <v>87</v>
      </c>
      <c r="NN32" s="1" t="s">
        <v>87</v>
      </c>
      <c r="NO32" s="1" t="s">
        <v>87</v>
      </c>
      <c r="NP32" s="1">
        <v>28</v>
      </c>
      <c r="NQ32" s="1" t="s">
        <v>87</v>
      </c>
      <c r="NR32" s="1" t="s">
        <v>87</v>
      </c>
      <c r="NS32" s="1" t="s">
        <v>87</v>
      </c>
      <c r="NT32" s="1" t="s">
        <v>87</v>
      </c>
      <c r="NU32" s="1" t="s">
        <v>87</v>
      </c>
      <c r="NV32" s="1" t="s">
        <v>87</v>
      </c>
      <c r="NY32" s="199" t="str">
        <f>IF(NZ32="","",VLOOKUP(NZ32,$B$5:$D$70,2,0))</f>
        <v/>
      </c>
      <c r="NZ32" s="86" t="s">
        <v>87</v>
      </c>
      <c r="OA32" s="85" t="s">
        <v>87</v>
      </c>
      <c r="OB32" s="84" t="s">
        <v>87</v>
      </c>
      <c r="OC32" s="84" t="s">
        <v>87</v>
      </c>
      <c r="OD32" s="84" t="s">
        <v>87</v>
      </c>
      <c r="OE32" s="84" t="s">
        <v>87</v>
      </c>
      <c r="OF32" s="84" t="s">
        <v>87</v>
      </c>
      <c r="OG32" s="84" t="s">
        <v>87</v>
      </c>
      <c r="OH32" s="84" t="s">
        <v>87</v>
      </c>
      <c r="OI32" s="83" t="s">
        <v>87</v>
      </c>
      <c r="OJ32" s="82" t="str">
        <f>IF(NZ32="","",SUM(OB32:OI32))</f>
        <v/>
      </c>
      <c r="OK32" s="81" t="str">
        <f>IFERROR(IF(OJ32&gt;1,OJ32/98,""),"")</f>
        <v/>
      </c>
      <c r="PO32" s="97" t="str">
        <f>IF(HD32="","",B32)</f>
        <v/>
      </c>
      <c r="PP32" s="96" t="str">
        <f>IF(HD32="","",D32)</f>
        <v/>
      </c>
      <c r="PQ32" s="96" t="str">
        <f>IF(PO32="","",HL32)</f>
        <v/>
      </c>
      <c r="PR32" s="96" t="str">
        <f>IF(PO32="","",HP32)</f>
        <v/>
      </c>
      <c r="PS32" s="96" t="str">
        <f>IF(PO32="","",HT32)</f>
        <v/>
      </c>
      <c r="PT32" s="96" t="str">
        <f>IF(PO32="","",HX32)</f>
        <v/>
      </c>
      <c r="PU32" s="96" t="str">
        <f>IF(PO32="","",IB32)</f>
        <v/>
      </c>
      <c r="PV32" s="96" t="str">
        <f>IF(PO32="","",IF32)</f>
        <v/>
      </c>
      <c r="PW32" s="96" t="str">
        <f>IF(PO32="","",IJ32)</f>
        <v/>
      </c>
      <c r="PX32" s="95" t="str">
        <f>IF(PO32="","",IN32)</f>
        <v/>
      </c>
      <c r="PZ32" s="97" t="str">
        <f>IF($HE$5="","",$B$5)</f>
        <v/>
      </c>
      <c r="QA32" s="96" t="str">
        <f>IF($HE$5="","",$D$5)</f>
        <v/>
      </c>
      <c r="QB32" s="96" t="str">
        <f>IF(PZ32="","",HM32)</f>
        <v/>
      </c>
      <c r="QC32" s="96" t="str">
        <f>IF(PZ32="","",HQ32)</f>
        <v/>
      </c>
      <c r="QD32" s="96" t="str">
        <f>IF(PZ32="","",HU32)</f>
        <v/>
      </c>
      <c r="QE32" s="96" t="str">
        <f>IF(PZ32="","",HY32)</f>
        <v/>
      </c>
      <c r="QF32" s="96" t="str">
        <f>IF(PZ32="","",IC32)</f>
        <v/>
      </c>
      <c r="QG32" s="96" t="str">
        <f>IF(PZ32="","",IG32)</f>
        <v/>
      </c>
      <c r="QH32" s="96" t="str">
        <f>IF(PZ32="","",IK32)</f>
        <v/>
      </c>
      <c r="QI32" s="95" t="str">
        <f>IF(PZ32="","",IO32)</f>
        <v/>
      </c>
      <c r="QK32" s="97" t="str">
        <f>IF(HF32="","",B32)</f>
        <v/>
      </c>
      <c r="QL32" s="96" t="str">
        <f>IF(HF32="","",D32)</f>
        <v/>
      </c>
      <c r="QM32" s="96" t="str">
        <f>IF(QK32="","",HN32)</f>
        <v/>
      </c>
      <c r="QN32" s="96" t="str">
        <f>IF(QK32="","",HR32)</f>
        <v/>
      </c>
      <c r="QO32" s="96" t="str">
        <f>IF(QK32="","",HV32)</f>
        <v/>
      </c>
      <c r="QP32" s="96" t="str">
        <f>IF(QK32="","",HZ32)</f>
        <v/>
      </c>
      <c r="QQ32" s="96" t="str">
        <f>IF(QK32="","",ID32)</f>
        <v/>
      </c>
      <c r="QR32" s="96" t="str">
        <f>IF(QK32="","",IH32)</f>
        <v/>
      </c>
      <c r="QS32" s="96" t="str">
        <f>IF(QK32="","",IL32)</f>
        <v/>
      </c>
      <c r="QT32" s="95" t="str">
        <f>IF(QK32="","",IP32)</f>
        <v/>
      </c>
    </row>
    <row r="33" spans="1:462" ht="18" customHeight="1" x14ac:dyDescent="0.25">
      <c r="A33" s="106">
        <f>IF('[1]بيانات الطلاب'!A32="","",'[1]بيانات الطلاب'!A32)</f>
        <v>29</v>
      </c>
      <c r="B33" s="104" t="str">
        <f>'[1]بيانات الطلاب'!B32</f>
        <v>24058</v>
      </c>
      <c r="C33" s="104" t="str">
        <f>IF('[1]بيانات الطلاب'!C32="","",'[1]بيانات الطلاب'!C32)</f>
        <v>1 / 2</v>
      </c>
      <c r="D33" s="105" t="str">
        <f>IF('[1]بيانات الطلاب'!D32="","",'[1]بيانات الطلاب'!D32)</f>
        <v>محمد عصام محمد محمدى</v>
      </c>
      <c r="E33" s="104" t="str">
        <f>IF('[1]بيانات الطلاب'!E32="","",'[1]بيانات الطلاب'!E32)</f>
        <v>مسلم</v>
      </c>
      <c r="F33" s="103" t="str">
        <f>IF('[1]بيانات الطلاب'!F32="","",'[1]بيانات الطلاب'!F32)</f>
        <v>ذكر</v>
      </c>
      <c r="G33" s="136">
        <v>1</v>
      </c>
      <c r="H33" s="102">
        <v>1.5</v>
      </c>
      <c r="I33" s="102"/>
      <c r="J33" s="102">
        <v>3.8</v>
      </c>
      <c r="K33" s="82">
        <f>IF(J33="غ","غ",G33+H33+I33+J33)</f>
        <v>6.3</v>
      </c>
      <c r="L33" s="136">
        <v>2</v>
      </c>
      <c r="M33" s="136">
        <v>2</v>
      </c>
      <c r="N33" s="136"/>
      <c r="O33" s="136">
        <v>4</v>
      </c>
      <c r="P33" s="82">
        <f>IF(O33="غ","غ",L33+M33+N33+O33)</f>
        <v>8</v>
      </c>
      <c r="Q33" s="136">
        <v>1.4</v>
      </c>
      <c r="R33" s="102">
        <v>1.6</v>
      </c>
      <c r="S33" s="102"/>
      <c r="T33" s="102">
        <v>4.5999999999999996</v>
      </c>
      <c r="U33" s="82">
        <f>IF(T33="غ","غ",Q33+R33+S33+T33)</f>
        <v>7.6</v>
      </c>
      <c r="V33" s="136">
        <v>1</v>
      </c>
      <c r="W33" s="102">
        <v>1</v>
      </c>
      <c r="X33" s="102">
        <v>1</v>
      </c>
      <c r="Y33" s="102">
        <v>4</v>
      </c>
      <c r="Z33" s="82">
        <f>IF(Y33="غ","غ",V33+W33+X33+Y33)</f>
        <v>7</v>
      </c>
      <c r="AA33" s="136">
        <v>6</v>
      </c>
      <c r="AB33" s="102">
        <v>2</v>
      </c>
      <c r="AC33" s="102">
        <v>2</v>
      </c>
      <c r="AD33" s="139">
        <v>16</v>
      </c>
      <c r="AE33" s="82">
        <f>IF(AD33="غ","غ",AA33+AB33+AC33+AD33)</f>
        <v>26</v>
      </c>
      <c r="AF33" s="143">
        <v>4.3</v>
      </c>
      <c r="AG33" s="142">
        <v>2</v>
      </c>
      <c r="AH33" s="142">
        <v>2</v>
      </c>
      <c r="AI33" s="141">
        <v>11.466666666666669</v>
      </c>
      <c r="AJ33" s="82">
        <f>IF(AI33="غ","غ",AF33+AG33+AH33+AI33)</f>
        <v>19.766666666666669</v>
      </c>
      <c r="AK33" s="102">
        <v>1</v>
      </c>
      <c r="AL33" s="102">
        <v>1</v>
      </c>
      <c r="AM33" s="102">
        <v>1.1000000000000001</v>
      </c>
      <c r="AN33" s="82">
        <f>IF(AM33="غ","غ",AK33+AL33+AM33)</f>
        <v>3.1</v>
      </c>
      <c r="AO33" s="102">
        <v>1</v>
      </c>
      <c r="AP33" s="102">
        <v>1</v>
      </c>
      <c r="AQ33" s="102">
        <v>1.46</v>
      </c>
      <c r="AR33" s="82">
        <f>IF(AQ33="غ","غ",AO33+AP33+AQ33)</f>
        <v>3.46</v>
      </c>
      <c r="AU33" s="102">
        <v>1</v>
      </c>
      <c r="AV33" s="102">
        <v>1</v>
      </c>
      <c r="AW33" s="102">
        <v>1.5</v>
      </c>
      <c r="AX33" s="82">
        <f>IF(AW33="غ","غ",AU33+AV33+AW33)</f>
        <v>3.5</v>
      </c>
      <c r="BN33" s="135"/>
      <c r="BO33" s="104"/>
      <c r="BP33" s="104"/>
      <c r="BQ33" s="140"/>
      <c r="BR33" s="98">
        <f>IF(BQ33="غ","غ",BN33+BO33+BP33+BQ33)</f>
        <v>0</v>
      </c>
      <c r="BS33" s="135"/>
      <c r="BT33" s="104"/>
      <c r="BU33" s="104"/>
      <c r="BV33" s="140"/>
      <c r="BW33" s="98">
        <f>IF(BV33="غ","غ",BS33+BT33+BU33+BV33)</f>
        <v>0</v>
      </c>
      <c r="BX33" s="135"/>
      <c r="BY33" s="104"/>
      <c r="BZ33" s="104"/>
      <c r="CA33" s="140"/>
      <c r="CB33" s="98">
        <f>IF(CA33="غ","غ",BX33+BY33+BZ33+CA33)</f>
        <v>0</v>
      </c>
      <c r="CC33" s="135"/>
      <c r="CD33" s="104"/>
      <c r="CE33" s="104"/>
      <c r="CF33" s="104"/>
      <c r="CG33" s="98">
        <f>IF(CF33="غ","غ",CC33+CD33+CE33+CF33)</f>
        <v>0</v>
      </c>
      <c r="CH33" s="135"/>
      <c r="CI33" s="104"/>
      <c r="CJ33" s="104"/>
      <c r="CK33" s="140"/>
      <c r="CL33" s="98">
        <f>IF(CK33="غ","غ",CH33+CI33+CJ33+CK33)</f>
        <v>0</v>
      </c>
      <c r="CM33" s="135"/>
      <c r="CN33" s="104"/>
      <c r="CO33" s="104"/>
      <c r="CP33" s="140"/>
      <c r="CQ33" s="98">
        <f>IF(CP33="غ","غ",CM33+CN33+CO33+CP33)</f>
        <v>0</v>
      </c>
      <c r="CR33" s="104"/>
      <c r="CS33" s="104"/>
      <c r="CT33" s="140"/>
      <c r="CU33" s="98">
        <f>IF(CT33="غ","غ",CR33+CS33+CT33)</f>
        <v>0</v>
      </c>
      <c r="CV33" s="104"/>
      <c r="CW33" s="104"/>
      <c r="CX33" s="140"/>
      <c r="CY33" s="98">
        <f>IF(CX33="غ","غ",CV33+CW33+CX33)</f>
        <v>0</v>
      </c>
      <c r="DT33" s="135"/>
      <c r="DU33" s="104"/>
      <c r="DV33" s="104"/>
      <c r="DW33" s="140"/>
      <c r="DX33" s="98">
        <f>IF(DW33="غ","غ",DT33+DU33+DV33+DW33)</f>
        <v>0</v>
      </c>
      <c r="DY33" s="135"/>
      <c r="DZ33" s="104"/>
      <c r="EA33" s="104"/>
      <c r="EB33" s="140"/>
      <c r="EC33" s="98">
        <f>IF(EB33="غ","غ",DY33+DZ33+EA33+EB33)</f>
        <v>0</v>
      </c>
      <c r="ED33" s="135"/>
      <c r="EE33" s="104"/>
      <c r="EF33" s="104"/>
      <c r="EG33" s="140"/>
      <c r="EH33" s="98">
        <f>IF(EG33="غ","غ",ED33+EE33+EF33+EG33)</f>
        <v>0</v>
      </c>
      <c r="EI33" s="135"/>
      <c r="EJ33" s="104"/>
      <c r="EK33" s="104"/>
      <c r="EL33" s="140"/>
      <c r="EM33" s="98">
        <f>IF(EL33="غ","غ",EI33+EJ33+EK33+EL33)</f>
        <v>0</v>
      </c>
      <c r="EN33" s="135"/>
      <c r="EO33" s="104"/>
      <c r="EP33" s="104"/>
      <c r="EQ33" s="140"/>
      <c r="ER33" s="98">
        <f>IF(EQ33="غ","غ",EN33+EO33+EP33+EQ33)</f>
        <v>0</v>
      </c>
      <c r="ES33" s="136"/>
      <c r="ET33" s="102"/>
      <c r="EU33" s="102"/>
      <c r="EV33" s="139"/>
      <c r="EW33" s="82">
        <f>IF(EV33="غ","غ",ES33+ET33+EU33+EV33)</f>
        <v>0</v>
      </c>
      <c r="EX33" s="135"/>
      <c r="EY33" s="104"/>
      <c r="EZ33" s="104"/>
      <c r="FA33" s="98">
        <f>IF(EZ33="غ","غ",EX33+EY33+EZ33)</f>
        <v>0</v>
      </c>
      <c r="FB33" s="135"/>
      <c r="FC33" s="104"/>
      <c r="FD33" s="104"/>
      <c r="FE33" s="98">
        <f>IF(FD33="غ","غ",FB33+FC33+FD33)</f>
        <v>0</v>
      </c>
      <c r="HD33" s="136" t="str">
        <f>IF(HH33&gt;=$HD$4,1,"")</f>
        <v/>
      </c>
      <c r="HE33" s="136" t="str">
        <f>IF(HI33&gt;=$HE$4,1,"")</f>
        <v/>
      </c>
      <c r="HF33" s="145" t="str">
        <f>IF(HJ33&gt;=$HF$4,1,"")</f>
        <v/>
      </c>
      <c r="HH33" s="136">
        <f>+HL33+HP33+HT33+HX33+IB33+IF33+IJ33+IN33</f>
        <v>81.226666666666659</v>
      </c>
      <c r="HI33" s="136">
        <f>+HM33+HQ33+HU33+HY33+IC33+IG33+IK33+IO33</f>
        <v>0</v>
      </c>
      <c r="HJ33" s="145">
        <f>+HN33+HR33+HV33+HZ33+ID33+IH33+IL33+IP33</f>
        <v>0</v>
      </c>
      <c r="HL33" s="161">
        <f>+K33</f>
        <v>6.3</v>
      </c>
      <c r="HM33" s="104">
        <f>+BR33</f>
        <v>0</v>
      </c>
      <c r="HN33" s="104">
        <f>+DX33</f>
        <v>0</v>
      </c>
      <c r="HO33" s="82">
        <f>IF(OR(HN33="غ",HM33="غ",HL33="غ"),"غ",(HN33+HM33+HL33)/3)</f>
        <v>2.1</v>
      </c>
      <c r="HP33" s="161">
        <f>+P33</f>
        <v>8</v>
      </c>
      <c r="HQ33" s="104">
        <f>+BW33</f>
        <v>0</v>
      </c>
      <c r="HR33" s="104">
        <f>+EC33</f>
        <v>0</v>
      </c>
      <c r="HS33" s="82">
        <f>IF(OR(HR33="غ",HQ33="غ",HP33="غ"),"غ",(HR33+HQ33+HP33)/3)</f>
        <v>2.6666666666666665</v>
      </c>
      <c r="HT33" s="161">
        <f>+U33</f>
        <v>7.6</v>
      </c>
      <c r="HU33" s="104">
        <f>+CB33</f>
        <v>0</v>
      </c>
      <c r="HV33" s="104">
        <f>+EH33</f>
        <v>0</v>
      </c>
      <c r="HW33" s="82">
        <f>IF(OR(HV33="غ",HU33="غ",HT33="غ"),"غ",(HV33+HU33+HT33)/3)</f>
        <v>2.5333333333333332</v>
      </c>
      <c r="HX33" s="166">
        <f>+Z33</f>
        <v>7</v>
      </c>
      <c r="HY33" s="104">
        <f>+CG33</f>
        <v>0</v>
      </c>
      <c r="HZ33" s="104">
        <f>+EM33</f>
        <v>0</v>
      </c>
      <c r="IA33" s="82">
        <f>IF(OR(HZ33="غ",HY33="غ",HX33="غ"),"غ",(HZ33+HY33+HX33)/3)</f>
        <v>2.3333333333333335</v>
      </c>
      <c r="IB33" s="166">
        <f>+AE33</f>
        <v>26</v>
      </c>
      <c r="IC33" s="104">
        <f>+CL33</f>
        <v>0</v>
      </c>
      <c r="ID33" s="104">
        <f>+ER33</f>
        <v>0</v>
      </c>
      <c r="IE33" s="82">
        <f>IF(OR(ID33="غ",IC33="غ",IB33="غ"),"غ",(ID33+IC33+IB33)/3)</f>
        <v>8.6666666666666661</v>
      </c>
      <c r="IF33" s="166">
        <f>+AJ33</f>
        <v>19.766666666666669</v>
      </c>
      <c r="IG33" s="102">
        <f>+CQ33</f>
        <v>0</v>
      </c>
      <c r="IH33" s="102">
        <f>+EW33</f>
        <v>0</v>
      </c>
      <c r="II33" s="82">
        <f>IF(OR(IH33="غ",IG33="غ",IF33="غ"),"غ",(IH33+IG33+IF33)/3)</f>
        <v>6.5888888888888895</v>
      </c>
      <c r="IJ33" s="161">
        <f>+AN33</f>
        <v>3.1</v>
      </c>
      <c r="IK33" s="104">
        <f>+CU33</f>
        <v>0</v>
      </c>
      <c r="IL33" s="104">
        <f>+FA33</f>
        <v>0</v>
      </c>
      <c r="IM33" s="82">
        <f>IF(OR(IL33="غ",IK33="غ",IJ33="غ"),"غ",(IL33+IK33+IJ33)/3)</f>
        <v>1.0333333333333334</v>
      </c>
      <c r="IN33" s="161">
        <f>+AR33</f>
        <v>3.46</v>
      </c>
      <c r="IO33" s="104">
        <f>+CY33</f>
        <v>0</v>
      </c>
      <c r="IP33" s="104">
        <f>+FE33</f>
        <v>0</v>
      </c>
      <c r="IQ33" s="82">
        <f>IF(OR(IP33="غ",IO33="غ",IN33="غ"),"غ",(IP33+IO33+IN33)/3)</f>
        <v>1.1533333333333333</v>
      </c>
      <c r="IS33" s="134">
        <f>IF(OR(HL33&lt;6.5,HP33&lt;6.5,HT33&lt;6.5,HX33&lt;5.2,IB33&lt;10.4,IF33&lt;10.4,IJ33&lt;2.6,IN33&lt;2.6),1,"")</f>
        <v>1</v>
      </c>
      <c r="IT33" s="135">
        <f>IF(OR(HM33&lt;6.5,HQ33&lt;6.5,HU33&lt;6.5,HY33&lt;5.2,IC33&lt;40,IG33&lt;40,IK33&lt;2.6,IO33&lt;2.6),1,"")</f>
        <v>1</v>
      </c>
      <c r="IU33" s="144">
        <f>IF(OR(HN33&lt;6.5,HR33&lt;6.5,HV33&lt;6.5,HZ33&lt;5.2,ID33&lt;40,IH33&lt;40,IL33&lt;2.6,IP33&lt;2.6),1,"")</f>
        <v>1</v>
      </c>
      <c r="IV33" s="36"/>
      <c r="IW33" s="95" t="s">
        <v>27</v>
      </c>
      <c r="IX33" s="134" t="str">
        <f>IF(IS33=1,D33,"")</f>
        <v>محمد عصام محمد محمدى</v>
      </c>
      <c r="IY33" s="135">
        <f>IF(IS33=1,HL33,"")</f>
        <v>6.3</v>
      </c>
      <c r="IZ33" s="104">
        <f>IF(IS33=1,HP33,"")</f>
        <v>8</v>
      </c>
      <c r="JA33" s="104">
        <f>IF(IS33=1,HT33,"")</f>
        <v>7.6</v>
      </c>
      <c r="JB33" s="104">
        <f>IF(IS33=1,HX33,"")</f>
        <v>7</v>
      </c>
      <c r="JC33" s="104">
        <f>IF(IS33=1,IB33,"")</f>
        <v>26</v>
      </c>
      <c r="JD33" s="104">
        <f>IF(IS33=1,IF33,"")</f>
        <v>19.766666666666669</v>
      </c>
      <c r="JE33" s="104">
        <f>IF(IS33=1,IJ33,"")</f>
        <v>3.1</v>
      </c>
      <c r="JF33" s="103">
        <f>IF(IS33=1,IN33,"")</f>
        <v>3.46</v>
      </c>
      <c r="JH33" s="97" t="str">
        <f>B33</f>
        <v>24058</v>
      </c>
      <c r="JI33" s="103" t="str">
        <f>+D33</f>
        <v>محمد عصام محمد محمدى</v>
      </c>
      <c r="JJ33" s="135">
        <f>IF(IT33=1,HM33,"")</f>
        <v>0</v>
      </c>
      <c r="JK33" s="104">
        <f>IF(IT33=1,HQ33,"")</f>
        <v>0</v>
      </c>
      <c r="JL33" s="104">
        <f>IF(IT33=1,HU33,"")</f>
        <v>0</v>
      </c>
      <c r="JM33" s="104">
        <f>IF(IT33=1,HY33,"")</f>
        <v>0</v>
      </c>
      <c r="JN33" s="104">
        <f>IF(IT33=1,IC33,"")</f>
        <v>0</v>
      </c>
      <c r="JO33" s="104">
        <f>IF(IT33=1,IG33,"")</f>
        <v>0</v>
      </c>
      <c r="JP33" s="104">
        <f>IF(IT33=1,IK33,"")</f>
        <v>0</v>
      </c>
      <c r="JQ33" s="103">
        <f>IF(IT33=1,IO33,"")</f>
        <v>0</v>
      </c>
      <c r="JS33" s="97" t="str">
        <f>B33</f>
        <v>24058</v>
      </c>
      <c r="JT33" s="95" t="str">
        <f>+D33</f>
        <v>محمد عصام محمد محمدى</v>
      </c>
      <c r="JU33" s="135">
        <f>IF(IU33=1,HN33,"")</f>
        <v>0</v>
      </c>
      <c r="JV33" s="104">
        <f>IF(IU33=1,HR33,"")</f>
        <v>0</v>
      </c>
      <c r="JW33" s="104">
        <f>IF(IU33=1,HV33,"")</f>
        <v>0</v>
      </c>
      <c r="JX33" s="104">
        <f>IF(IU33=1,HZ33,"")</f>
        <v>0</v>
      </c>
      <c r="JY33" s="104">
        <f>IF(IU33=1,ID33,"")</f>
        <v>0</v>
      </c>
      <c r="JZ33" s="104">
        <f>IF(IU33=1,IH33,"")</f>
        <v>0</v>
      </c>
      <c r="KA33" s="104">
        <f>IF(IU33=1,IL33,"")</f>
        <v>0</v>
      </c>
      <c r="KB33" s="103">
        <f>IF(IU33=1,IP33,"")</f>
        <v>0</v>
      </c>
      <c r="KJ33" s="158">
        <f>+A33</f>
        <v>29</v>
      </c>
      <c r="KK33" s="200" t="str">
        <f>+B33</f>
        <v>24058</v>
      </c>
      <c r="KL33" s="156" t="str">
        <f>+C33</f>
        <v>1 / 2</v>
      </c>
      <c r="KM33" s="157" t="str">
        <f>+D33</f>
        <v>محمد عصام محمد محمدى</v>
      </c>
      <c r="KN33" s="156" t="str">
        <f>+E33</f>
        <v>مسلم</v>
      </c>
      <c r="KO33" s="156" t="str">
        <f>+F33</f>
        <v>ذكر</v>
      </c>
      <c r="KP33" s="153">
        <f>+HO33</f>
        <v>2.1</v>
      </c>
      <c r="KQ33" s="153">
        <f>+HS33</f>
        <v>2.6666666666666665</v>
      </c>
      <c r="KR33" s="153">
        <f>+HW33</f>
        <v>2.5333333333333332</v>
      </c>
      <c r="KS33" s="153">
        <f>+IA33</f>
        <v>2.3333333333333335</v>
      </c>
      <c r="KT33" s="153">
        <f>+IE33</f>
        <v>8.6666666666666661</v>
      </c>
      <c r="KU33" s="153">
        <f>+II33</f>
        <v>6.5888888888888895</v>
      </c>
      <c r="KV33" s="152">
        <f>+IM33</f>
        <v>1.0333333333333334</v>
      </c>
      <c r="KW33" s="152">
        <f>+IN33</f>
        <v>3.46</v>
      </c>
      <c r="MH33" s="125" t="str">
        <f>IF(MI33="","",VLOOKUP(MI33,$B$5:$D$62,2,0))</f>
        <v/>
      </c>
      <c r="MI33" s="110"/>
      <c r="MJ33" s="109"/>
      <c r="MK33" s="108"/>
      <c r="ML33" s="108"/>
      <c r="MM33" s="108"/>
      <c r="MN33" s="108"/>
      <c r="MO33" s="108"/>
      <c r="MP33" s="108"/>
      <c r="MQ33" s="108"/>
      <c r="MR33" s="107"/>
      <c r="NL33" s="1" t="s">
        <v>87</v>
      </c>
      <c r="NM33" s="1" t="s">
        <v>87</v>
      </c>
      <c r="NN33" s="1" t="s">
        <v>87</v>
      </c>
      <c r="NO33" s="1" t="s">
        <v>87</v>
      </c>
      <c r="NP33" s="1">
        <v>29</v>
      </c>
      <c r="NQ33" s="1" t="s">
        <v>87</v>
      </c>
      <c r="NR33" s="1" t="s">
        <v>87</v>
      </c>
      <c r="NS33" s="1" t="s">
        <v>87</v>
      </c>
      <c r="NT33" s="1" t="s">
        <v>87</v>
      </c>
      <c r="NU33" s="1" t="s">
        <v>87</v>
      </c>
      <c r="NV33" s="1" t="s">
        <v>87</v>
      </c>
      <c r="NY33" s="199" t="str">
        <f>IF(NZ33="","",VLOOKUP(NZ33,$B$5:$D$70,2,0))</f>
        <v/>
      </c>
      <c r="NZ33" s="86" t="s">
        <v>87</v>
      </c>
      <c r="OA33" s="85" t="s">
        <v>87</v>
      </c>
      <c r="OB33" s="84" t="s">
        <v>87</v>
      </c>
      <c r="OC33" s="84" t="s">
        <v>87</v>
      </c>
      <c r="OD33" s="84" t="s">
        <v>87</v>
      </c>
      <c r="OE33" s="84" t="s">
        <v>87</v>
      </c>
      <c r="OF33" s="84" t="s">
        <v>87</v>
      </c>
      <c r="OG33" s="84" t="s">
        <v>87</v>
      </c>
      <c r="OH33" s="84" t="s">
        <v>87</v>
      </c>
      <c r="OI33" s="83" t="s">
        <v>87</v>
      </c>
      <c r="OJ33" s="82" t="str">
        <f>IF(NZ33="","",SUM(OB33:OI33))</f>
        <v/>
      </c>
      <c r="OK33" s="81" t="str">
        <f>IFERROR(IF(OJ33&gt;1,OJ33/98,""),"")</f>
        <v/>
      </c>
      <c r="PO33" s="97" t="str">
        <f>IF(HD33="","",B33)</f>
        <v/>
      </c>
      <c r="PP33" s="96" t="str">
        <f>IF(HD33="","",D33)</f>
        <v/>
      </c>
      <c r="PQ33" s="96" t="str">
        <f>IF(PO33="","",HL33)</f>
        <v/>
      </c>
      <c r="PR33" s="96" t="str">
        <f>IF(PO33="","",HP33)</f>
        <v/>
      </c>
      <c r="PS33" s="96" t="str">
        <f>IF(PO33="","",HT33)</f>
        <v/>
      </c>
      <c r="PT33" s="96" t="str">
        <f>IF(PO33="","",HX33)</f>
        <v/>
      </c>
      <c r="PU33" s="96" t="str">
        <f>IF(PO33="","",IB33)</f>
        <v/>
      </c>
      <c r="PV33" s="96" t="str">
        <f>IF(PO33="","",IF33)</f>
        <v/>
      </c>
      <c r="PW33" s="96" t="str">
        <f>IF(PO33="","",IJ33)</f>
        <v/>
      </c>
      <c r="PX33" s="95" t="str">
        <f>IF(PO33="","",IN33)</f>
        <v/>
      </c>
      <c r="PZ33" s="97" t="str">
        <f>IF($HE$5="","",$B$5)</f>
        <v/>
      </c>
      <c r="QA33" s="96" t="str">
        <f>IF($HE$5="","",$D$5)</f>
        <v/>
      </c>
      <c r="QB33" s="96" t="str">
        <f>IF(PZ33="","",HM33)</f>
        <v/>
      </c>
      <c r="QC33" s="96" t="str">
        <f>IF(PZ33="","",HQ33)</f>
        <v/>
      </c>
      <c r="QD33" s="96" t="str">
        <f>IF(PZ33="","",HU33)</f>
        <v/>
      </c>
      <c r="QE33" s="96" t="str">
        <f>IF(PZ33="","",HY33)</f>
        <v/>
      </c>
      <c r="QF33" s="96" t="str">
        <f>IF(PZ33="","",IC33)</f>
        <v/>
      </c>
      <c r="QG33" s="96" t="str">
        <f>IF(PZ33="","",IG33)</f>
        <v/>
      </c>
      <c r="QH33" s="96" t="str">
        <f>IF(PZ33="","",IK33)</f>
        <v/>
      </c>
      <c r="QI33" s="95" t="str">
        <f>IF(PZ33="","",IO33)</f>
        <v/>
      </c>
      <c r="QK33" s="97" t="str">
        <f>IF(HF33="","",B33)</f>
        <v/>
      </c>
      <c r="QL33" s="96" t="str">
        <f>IF(HF33="","",D33)</f>
        <v/>
      </c>
      <c r="QM33" s="96" t="str">
        <f>IF(QK33="","",HN33)</f>
        <v/>
      </c>
      <c r="QN33" s="96" t="str">
        <f>IF(QK33="","",HR33)</f>
        <v/>
      </c>
      <c r="QO33" s="96" t="str">
        <f>IF(QK33="","",HV33)</f>
        <v/>
      </c>
      <c r="QP33" s="96" t="str">
        <f>IF(QK33="","",HZ33)</f>
        <v/>
      </c>
      <c r="QQ33" s="96" t="str">
        <f>IF(QK33="","",ID33)</f>
        <v/>
      </c>
      <c r="QR33" s="96" t="str">
        <f>IF(QK33="","",IH33)</f>
        <v/>
      </c>
      <c r="QS33" s="96" t="str">
        <f>IF(QK33="","",IL33)</f>
        <v/>
      </c>
      <c r="QT33" s="95" t="str">
        <f>IF(QK33="","",IP33)</f>
        <v/>
      </c>
    </row>
    <row r="34" spans="1:462" ht="18" customHeight="1" x14ac:dyDescent="0.25">
      <c r="A34" s="106">
        <f>IF('[1]بيانات الطلاب'!A33="","",'[1]بيانات الطلاب'!A33)</f>
        <v>30</v>
      </c>
      <c r="B34" s="104" t="str">
        <f>'[1]بيانات الطلاب'!B33</f>
        <v>24029</v>
      </c>
      <c r="C34" s="104" t="str">
        <f>IF('[1]بيانات الطلاب'!C33="","",'[1]بيانات الطلاب'!C33)</f>
        <v>1 / 2</v>
      </c>
      <c r="D34" s="105" t="str">
        <f>IF('[1]بيانات الطلاب'!D33="","",'[1]بيانات الطلاب'!D33)</f>
        <v>عمرو مجدى طه قاسم</v>
      </c>
      <c r="E34" s="104" t="str">
        <f>IF('[1]بيانات الطلاب'!E33="","",'[1]بيانات الطلاب'!E33)</f>
        <v>مسلم</v>
      </c>
      <c r="F34" s="103" t="str">
        <f>IF('[1]بيانات الطلاب'!F33="","",'[1]بيانات الطلاب'!F33)</f>
        <v>ذكر</v>
      </c>
      <c r="G34" s="136">
        <v>2</v>
      </c>
      <c r="H34" s="102">
        <v>2</v>
      </c>
      <c r="I34" s="102"/>
      <c r="J34" s="102">
        <v>5</v>
      </c>
      <c r="K34" s="82">
        <f>IF(J34="غ","غ",G34+H34+I34+J34)</f>
        <v>9</v>
      </c>
      <c r="L34" s="136">
        <v>2</v>
      </c>
      <c r="M34" s="136">
        <v>2</v>
      </c>
      <c r="N34" s="136"/>
      <c r="O34" s="136">
        <v>5.0999999999999996</v>
      </c>
      <c r="P34" s="82">
        <f>IF(O34="غ","غ",L34+M34+N34+O34)</f>
        <v>9.1</v>
      </c>
      <c r="Q34" s="136">
        <v>1.5</v>
      </c>
      <c r="R34" s="102">
        <v>1.5</v>
      </c>
      <c r="S34" s="102"/>
      <c r="T34" s="102">
        <v>4.4000000000000004</v>
      </c>
      <c r="U34" s="82">
        <f>IF(T34="غ","غ",Q34+R34+S34+T34)</f>
        <v>7.4</v>
      </c>
      <c r="V34" s="136">
        <v>1</v>
      </c>
      <c r="W34" s="102">
        <v>1</v>
      </c>
      <c r="X34" s="102">
        <v>1</v>
      </c>
      <c r="Y34" s="102">
        <v>3.4</v>
      </c>
      <c r="Z34" s="82">
        <f>IF(Y34="غ","غ",V34+W34+X34+Y34)</f>
        <v>6.4</v>
      </c>
      <c r="AA34" s="136">
        <v>6</v>
      </c>
      <c r="AB34" s="102">
        <v>2</v>
      </c>
      <c r="AC34" s="102">
        <v>2</v>
      </c>
      <c r="AD34" s="139">
        <v>12</v>
      </c>
      <c r="AE34" s="82">
        <f>IF(AD34="غ","غ",AA34+AB34+AC34+AD34)</f>
        <v>22</v>
      </c>
      <c r="AF34" s="143">
        <v>5.18</v>
      </c>
      <c r="AG34" s="142">
        <v>2</v>
      </c>
      <c r="AH34" s="142">
        <v>2</v>
      </c>
      <c r="AI34" s="141">
        <v>13.813333333333333</v>
      </c>
      <c r="AJ34" s="82">
        <f>IF(AI34="غ","غ",AF34+AG34+AH34+AI34)</f>
        <v>22.993333333333332</v>
      </c>
      <c r="AK34" s="102">
        <v>1</v>
      </c>
      <c r="AL34" s="102">
        <v>1</v>
      </c>
      <c r="AM34" s="102">
        <v>1.6</v>
      </c>
      <c r="AN34" s="82">
        <f>IF(AM34="غ","غ",AK34+AL34+AM34)</f>
        <v>3.6</v>
      </c>
      <c r="AO34" s="102">
        <v>1</v>
      </c>
      <c r="AP34" s="102">
        <v>1</v>
      </c>
      <c r="AQ34" s="102">
        <v>1.6</v>
      </c>
      <c r="AR34" s="82">
        <f>IF(AQ34="غ","غ",AO34+AP34+AQ34)</f>
        <v>3.6</v>
      </c>
      <c r="AU34" s="102">
        <v>1</v>
      </c>
      <c r="AV34" s="102">
        <v>1</v>
      </c>
      <c r="AW34" s="102">
        <v>1.6</v>
      </c>
      <c r="AX34" s="82">
        <f>IF(AW34="غ","غ",AU34+AV34+AW34)</f>
        <v>3.6</v>
      </c>
      <c r="BN34" s="135"/>
      <c r="BO34" s="104"/>
      <c r="BP34" s="104"/>
      <c r="BQ34" s="140"/>
      <c r="BR34" s="98">
        <f>IF(BQ34="غ","غ",BN34+BO34+BP34+BQ34)</f>
        <v>0</v>
      </c>
      <c r="BS34" s="135"/>
      <c r="BT34" s="104"/>
      <c r="BU34" s="104"/>
      <c r="BV34" s="140"/>
      <c r="BW34" s="98">
        <f>IF(BV34="غ","غ",BS34+BT34+BU34+BV34)</f>
        <v>0</v>
      </c>
      <c r="BX34" s="135"/>
      <c r="BY34" s="104"/>
      <c r="BZ34" s="104"/>
      <c r="CA34" s="140"/>
      <c r="CB34" s="98">
        <f>IF(CA34="غ","غ",BX34+BY34+BZ34+CA34)</f>
        <v>0</v>
      </c>
      <c r="CC34" s="135"/>
      <c r="CD34" s="104"/>
      <c r="CE34" s="104"/>
      <c r="CF34" s="104"/>
      <c r="CG34" s="98">
        <f>IF(CF34="غ","غ",CC34+CD34+CE34+CF34)</f>
        <v>0</v>
      </c>
      <c r="CH34" s="135"/>
      <c r="CI34" s="104"/>
      <c r="CJ34" s="104"/>
      <c r="CK34" s="140"/>
      <c r="CL34" s="98">
        <f>IF(CK34="غ","غ",CH34+CI34+CJ34+CK34)</f>
        <v>0</v>
      </c>
      <c r="CM34" s="135"/>
      <c r="CN34" s="104"/>
      <c r="CO34" s="104"/>
      <c r="CP34" s="140"/>
      <c r="CQ34" s="98">
        <f>IF(CP34="غ","غ",CM34+CN34+CO34+CP34)</f>
        <v>0</v>
      </c>
      <c r="CR34" s="104"/>
      <c r="CS34" s="104"/>
      <c r="CT34" s="140"/>
      <c r="CU34" s="98">
        <f>IF(CT34="غ","غ",CR34+CS34+CT34)</f>
        <v>0</v>
      </c>
      <c r="CV34" s="104"/>
      <c r="CW34" s="104"/>
      <c r="CX34" s="140"/>
      <c r="CY34" s="98">
        <f>IF(CX34="غ","غ",CV34+CW34+CX34)</f>
        <v>0</v>
      </c>
      <c r="DT34" s="135"/>
      <c r="DU34" s="104"/>
      <c r="DV34" s="104"/>
      <c r="DW34" s="140"/>
      <c r="DX34" s="98">
        <f>IF(DW34="غ","غ",DT34+DU34+DV34+DW34)</f>
        <v>0</v>
      </c>
      <c r="DY34" s="135"/>
      <c r="DZ34" s="104"/>
      <c r="EA34" s="104"/>
      <c r="EB34" s="140"/>
      <c r="EC34" s="98">
        <f>IF(EB34="غ","غ",DY34+DZ34+EA34+EB34)</f>
        <v>0</v>
      </c>
      <c r="ED34" s="135"/>
      <c r="EE34" s="104"/>
      <c r="EF34" s="104"/>
      <c r="EG34" s="140"/>
      <c r="EH34" s="98">
        <f>IF(EG34="غ","غ",ED34+EE34+EF34+EG34)</f>
        <v>0</v>
      </c>
      <c r="EI34" s="135"/>
      <c r="EJ34" s="104"/>
      <c r="EK34" s="104"/>
      <c r="EL34" s="140"/>
      <c r="EM34" s="98">
        <f>IF(EL34="غ","غ",EI34+EJ34+EK34+EL34)</f>
        <v>0</v>
      </c>
      <c r="EN34" s="135"/>
      <c r="EO34" s="104"/>
      <c r="EP34" s="104"/>
      <c r="EQ34" s="140"/>
      <c r="ER34" s="98">
        <f>IF(EQ34="غ","غ",EN34+EO34+EP34+EQ34)</f>
        <v>0</v>
      </c>
      <c r="ES34" s="136"/>
      <c r="ET34" s="102"/>
      <c r="EU34" s="102"/>
      <c r="EV34" s="139"/>
      <c r="EW34" s="82">
        <f>IF(EV34="غ","غ",ES34+ET34+EU34+EV34)</f>
        <v>0</v>
      </c>
      <c r="EX34" s="135"/>
      <c r="EY34" s="104"/>
      <c r="EZ34" s="104"/>
      <c r="FA34" s="98">
        <f>IF(EZ34="غ","غ",EX34+EY34+EZ34)</f>
        <v>0</v>
      </c>
      <c r="FB34" s="135"/>
      <c r="FC34" s="104"/>
      <c r="FD34" s="104"/>
      <c r="FE34" s="98">
        <f>IF(FD34="غ","غ",FB34+FC34+FD34)</f>
        <v>0</v>
      </c>
      <c r="HD34" s="136" t="str">
        <f>IF(HH34&gt;=$HD$4,1,"")</f>
        <v/>
      </c>
      <c r="HE34" s="136" t="str">
        <f>IF(HI34&gt;=$HE$4,1,"")</f>
        <v/>
      </c>
      <c r="HF34" s="145" t="str">
        <f>IF(HJ34&gt;=$HF$4,1,"")</f>
        <v/>
      </c>
      <c r="HH34" s="136">
        <f>+HL34+HP34+HT34+HX34+IB34+IF34+IJ34+IN34</f>
        <v>84.09333333333332</v>
      </c>
      <c r="HI34" s="136">
        <f>+HM34+HQ34+HU34+HY34+IC34+IG34+IK34+IO34</f>
        <v>0</v>
      </c>
      <c r="HJ34" s="145">
        <f>+HN34+HR34+HV34+HZ34+ID34+IH34+IL34+IP34</f>
        <v>0</v>
      </c>
      <c r="HL34" s="161">
        <f>+K34</f>
        <v>9</v>
      </c>
      <c r="HM34" s="104">
        <f>+BR34</f>
        <v>0</v>
      </c>
      <c r="HN34" s="104">
        <f>+DX34</f>
        <v>0</v>
      </c>
      <c r="HO34" s="82">
        <f>IF(OR(HN34="غ",HM34="غ",HL34="غ"),"غ",(HN34+HM34+HL34)/3)</f>
        <v>3</v>
      </c>
      <c r="HP34" s="161">
        <f>+P34</f>
        <v>9.1</v>
      </c>
      <c r="HQ34" s="104">
        <f>+BW34</f>
        <v>0</v>
      </c>
      <c r="HR34" s="104">
        <f>+EC34</f>
        <v>0</v>
      </c>
      <c r="HS34" s="82">
        <f>IF(OR(HR34="غ",HQ34="غ",HP34="غ"),"غ",(HR34+HQ34+HP34)/3)</f>
        <v>3.0333333333333332</v>
      </c>
      <c r="HT34" s="161">
        <f>+U34</f>
        <v>7.4</v>
      </c>
      <c r="HU34" s="104">
        <f>+CB34</f>
        <v>0</v>
      </c>
      <c r="HV34" s="104">
        <f>+EH34</f>
        <v>0</v>
      </c>
      <c r="HW34" s="82">
        <f>IF(OR(HV34="غ",HU34="غ",HT34="غ"),"غ",(HV34+HU34+HT34)/3)</f>
        <v>2.4666666666666668</v>
      </c>
      <c r="HX34" s="166">
        <f>+Z34</f>
        <v>6.4</v>
      </c>
      <c r="HY34" s="104">
        <f>+CG34</f>
        <v>0</v>
      </c>
      <c r="HZ34" s="104">
        <f>+EM34</f>
        <v>0</v>
      </c>
      <c r="IA34" s="82">
        <f>IF(OR(HZ34="غ",HY34="غ",HX34="غ"),"غ",(HZ34+HY34+HX34)/3)</f>
        <v>2.1333333333333333</v>
      </c>
      <c r="IB34" s="166">
        <f>+AE34</f>
        <v>22</v>
      </c>
      <c r="IC34" s="104">
        <f>+CL34</f>
        <v>0</v>
      </c>
      <c r="ID34" s="104">
        <f>+ER34</f>
        <v>0</v>
      </c>
      <c r="IE34" s="82">
        <f>IF(OR(ID34="غ",IC34="غ",IB34="غ"),"غ",(ID34+IC34+IB34)/3)</f>
        <v>7.333333333333333</v>
      </c>
      <c r="IF34" s="166">
        <f>+AJ34</f>
        <v>22.993333333333332</v>
      </c>
      <c r="IG34" s="102">
        <f>+CQ34</f>
        <v>0</v>
      </c>
      <c r="IH34" s="102">
        <f>+EW34</f>
        <v>0</v>
      </c>
      <c r="II34" s="82">
        <f>IF(OR(IH34="غ",IG34="غ",IF34="غ"),"غ",(IH34+IG34+IF34)/3)</f>
        <v>7.6644444444444444</v>
      </c>
      <c r="IJ34" s="161">
        <f>+AN34</f>
        <v>3.6</v>
      </c>
      <c r="IK34" s="104">
        <f>+CU34</f>
        <v>0</v>
      </c>
      <c r="IL34" s="104">
        <f>+FA34</f>
        <v>0</v>
      </c>
      <c r="IM34" s="82">
        <f>IF(OR(IL34="غ",IK34="غ",IJ34="غ"),"غ",(IL34+IK34+IJ34)/3)</f>
        <v>1.2</v>
      </c>
      <c r="IN34" s="161">
        <f>+AR34</f>
        <v>3.6</v>
      </c>
      <c r="IO34" s="104">
        <f>+CY34</f>
        <v>0</v>
      </c>
      <c r="IP34" s="104">
        <f>+FE34</f>
        <v>0</v>
      </c>
      <c r="IQ34" s="82">
        <f>IF(OR(IP34="غ",IO34="غ",IN34="غ"),"غ",(IP34+IO34+IN34)/3)</f>
        <v>1.2</v>
      </c>
      <c r="IS34" s="134" t="str">
        <f>IF(OR(HL34&lt;6.5,HP34&lt;6.5,HT34&lt;6.5,HX34&lt;5.2,IB34&lt;10.4,IF34&lt;10.4,IJ34&lt;2.6,IN34&lt;2.6),1,"")</f>
        <v/>
      </c>
      <c r="IT34" s="135">
        <f>IF(OR(HM34&lt;6.5,HQ34&lt;6.5,HU34&lt;6.5,HY34&lt;5.2,IC34&lt;40,IG34&lt;40,IK34&lt;2.6,IO34&lt;2.6),1,"")</f>
        <v>1</v>
      </c>
      <c r="IU34" s="144">
        <f>IF(OR(HN34&lt;6.5,HR34&lt;6.5,HV34&lt;6.5,HZ34&lt;5.2,ID34&lt;40,IH34&lt;40,IL34&lt;2.6,IP34&lt;2.6),1,"")</f>
        <v>1</v>
      </c>
      <c r="IV34" s="36"/>
      <c r="IW34" s="95" t="s">
        <v>87</v>
      </c>
      <c r="IX34" s="134" t="str">
        <f>IF(IS34=1,D34,"")</f>
        <v/>
      </c>
      <c r="IY34" s="135" t="str">
        <f>IF(IS34=1,HL34,"")</f>
        <v/>
      </c>
      <c r="IZ34" s="104" t="str">
        <f>IF(IS34=1,HP34,"")</f>
        <v/>
      </c>
      <c r="JA34" s="104" t="str">
        <f>IF(IS34=1,HT34,"")</f>
        <v/>
      </c>
      <c r="JB34" s="104" t="str">
        <f>IF(IS34=1,HX34,"")</f>
        <v/>
      </c>
      <c r="JC34" s="104" t="str">
        <f>IF(IS34=1,IB34,"")</f>
        <v/>
      </c>
      <c r="JD34" s="104" t="str">
        <f>IF(IS34=1,IF34,"")</f>
        <v/>
      </c>
      <c r="JE34" s="104" t="str">
        <f>IF(IS34=1,IJ34,"")</f>
        <v/>
      </c>
      <c r="JF34" s="103" t="str">
        <f>IF(IS34=1,IN34,"")</f>
        <v/>
      </c>
      <c r="JH34" s="97" t="str">
        <f>B34</f>
        <v>24029</v>
      </c>
      <c r="JI34" s="103" t="str">
        <f>+D34</f>
        <v>عمرو مجدى طه قاسم</v>
      </c>
      <c r="JJ34" s="135">
        <f>IF(IT34=1,HM34,"")</f>
        <v>0</v>
      </c>
      <c r="JK34" s="104">
        <f>IF(IT34=1,HQ34,"")</f>
        <v>0</v>
      </c>
      <c r="JL34" s="104">
        <f>IF(IT34=1,HU34,"")</f>
        <v>0</v>
      </c>
      <c r="JM34" s="104">
        <f>IF(IT34=1,HY34,"")</f>
        <v>0</v>
      </c>
      <c r="JN34" s="104">
        <f>IF(IT34=1,IC34,"")</f>
        <v>0</v>
      </c>
      <c r="JO34" s="104">
        <f>IF(IT34=1,IG34,"")</f>
        <v>0</v>
      </c>
      <c r="JP34" s="104">
        <f>IF(IT34=1,IK34,"")</f>
        <v>0</v>
      </c>
      <c r="JQ34" s="103">
        <f>IF(IT34=1,IO34,"")</f>
        <v>0</v>
      </c>
      <c r="JS34" s="97" t="str">
        <f>B34</f>
        <v>24029</v>
      </c>
      <c r="JT34" s="95" t="str">
        <f>+D34</f>
        <v>عمرو مجدى طه قاسم</v>
      </c>
      <c r="JU34" s="135">
        <f>IF(IU34=1,HN34,"")</f>
        <v>0</v>
      </c>
      <c r="JV34" s="104">
        <f>IF(IU34=1,HR34,"")</f>
        <v>0</v>
      </c>
      <c r="JW34" s="104">
        <f>IF(IU34=1,HV34,"")</f>
        <v>0</v>
      </c>
      <c r="JX34" s="104">
        <f>IF(IU34=1,HZ34,"")</f>
        <v>0</v>
      </c>
      <c r="JY34" s="104">
        <f>IF(IU34=1,ID34,"")</f>
        <v>0</v>
      </c>
      <c r="JZ34" s="104">
        <f>IF(IU34=1,IH34,"")</f>
        <v>0</v>
      </c>
      <c r="KA34" s="104">
        <f>IF(IU34=1,IL34,"")</f>
        <v>0</v>
      </c>
      <c r="KB34" s="103">
        <f>IF(IU34=1,IP34,"")</f>
        <v>0</v>
      </c>
      <c r="KJ34" s="94">
        <f>+A34</f>
        <v>30</v>
      </c>
      <c r="KK34" s="92" t="str">
        <f>+B34</f>
        <v>24029</v>
      </c>
      <c r="KL34" s="92" t="str">
        <f>+C34</f>
        <v>1 / 2</v>
      </c>
      <c r="KM34" s="93" t="str">
        <f>+D34</f>
        <v>عمرو مجدى طه قاسم</v>
      </c>
      <c r="KN34" s="92" t="str">
        <f>+E34</f>
        <v>مسلم</v>
      </c>
      <c r="KO34" s="92" t="str">
        <f>+F34</f>
        <v>ذكر</v>
      </c>
      <c r="KP34" s="91">
        <f>+HO34</f>
        <v>3</v>
      </c>
      <c r="KQ34" s="91">
        <f>+HS34</f>
        <v>3.0333333333333332</v>
      </c>
      <c r="KR34" s="91">
        <f>+HW34</f>
        <v>2.4666666666666668</v>
      </c>
      <c r="KS34" s="91">
        <f>+IA34</f>
        <v>2.1333333333333333</v>
      </c>
      <c r="KT34" s="91">
        <f>+IE34</f>
        <v>7.333333333333333</v>
      </c>
      <c r="KU34" s="91">
        <f>+II34</f>
        <v>7.6644444444444444</v>
      </c>
      <c r="KV34" s="90">
        <f>+IM34</f>
        <v>1.2</v>
      </c>
      <c r="KW34" s="90">
        <f>+IN34</f>
        <v>3.6</v>
      </c>
      <c r="MH34" s="125" t="str">
        <f>IF(MI34="","",VLOOKUP(MI34,$B$5:$D$62,2,0))</f>
        <v/>
      </c>
      <c r="MI34" s="110"/>
      <c r="MJ34" s="109"/>
      <c r="MK34" s="108"/>
      <c r="ML34" s="108"/>
      <c r="MM34" s="108"/>
      <c r="MN34" s="108"/>
      <c r="MO34" s="108"/>
      <c r="MP34" s="108"/>
      <c r="MQ34" s="108"/>
      <c r="MR34" s="107"/>
      <c r="NL34" s="1" t="s">
        <v>87</v>
      </c>
      <c r="NM34" s="1" t="s">
        <v>87</v>
      </c>
      <c r="NN34" s="1" t="s">
        <v>87</v>
      </c>
      <c r="NO34" s="1" t="s">
        <v>87</v>
      </c>
      <c r="NP34" s="1">
        <v>30</v>
      </c>
      <c r="NQ34" s="1" t="s">
        <v>87</v>
      </c>
      <c r="NR34" s="1" t="s">
        <v>87</v>
      </c>
      <c r="NS34" s="1" t="s">
        <v>87</v>
      </c>
      <c r="NT34" s="1" t="s">
        <v>87</v>
      </c>
      <c r="NU34" s="1" t="s">
        <v>87</v>
      </c>
      <c r="NV34" s="1" t="s">
        <v>87</v>
      </c>
      <c r="NY34" s="199" t="str">
        <f>IF(NZ34="","",VLOOKUP(NZ34,$B$5:$D$70,2,0))</f>
        <v/>
      </c>
      <c r="NZ34" s="86" t="s">
        <v>87</v>
      </c>
      <c r="OA34" s="85" t="s">
        <v>87</v>
      </c>
      <c r="OB34" s="84" t="s">
        <v>87</v>
      </c>
      <c r="OC34" s="84" t="s">
        <v>87</v>
      </c>
      <c r="OD34" s="84" t="s">
        <v>87</v>
      </c>
      <c r="OE34" s="84" t="s">
        <v>87</v>
      </c>
      <c r="OF34" s="84" t="s">
        <v>87</v>
      </c>
      <c r="OG34" s="84" t="s">
        <v>87</v>
      </c>
      <c r="OH34" s="84" t="s">
        <v>87</v>
      </c>
      <c r="OI34" s="83" t="s">
        <v>87</v>
      </c>
      <c r="OJ34" s="82" t="str">
        <f>IF(NZ34="","",SUM(OB34:OI34))</f>
        <v/>
      </c>
      <c r="OK34" s="81" t="str">
        <f>IFERROR(IF(OJ34&gt;1,OJ34/98,""),"")</f>
        <v/>
      </c>
      <c r="PO34" s="97" t="str">
        <f>IF(HD34="","",B34)</f>
        <v/>
      </c>
      <c r="PP34" s="96" t="str">
        <f>IF(HD34="","",D34)</f>
        <v/>
      </c>
      <c r="PQ34" s="96" t="str">
        <f>IF(PO34="","",HL34)</f>
        <v/>
      </c>
      <c r="PR34" s="96" t="str">
        <f>IF(PO34="","",HP34)</f>
        <v/>
      </c>
      <c r="PS34" s="96" t="str">
        <f>IF(PO34="","",HT34)</f>
        <v/>
      </c>
      <c r="PT34" s="96" t="str">
        <f>IF(PO34="","",HX34)</f>
        <v/>
      </c>
      <c r="PU34" s="96" t="str">
        <f>IF(PO34="","",IB34)</f>
        <v/>
      </c>
      <c r="PV34" s="96" t="str">
        <f>IF(PO34="","",IF34)</f>
        <v/>
      </c>
      <c r="PW34" s="96" t="str">
        <f>IF(PO34="","",IJ34)</f>
        <v/>
      </c>
      <c r="PX34" s="95" t="str">
        <f>IF(PO34="","",IN34)</f>
        <v/>
      </c>
      <c r="PZ34" s="97" t="str">
        <f>IF($HE$5="","",$B$5)</f>
        <v/>
      </c>
      <c r="QA34" s="96" t="str">
        <f>IF($HE$5="","",$D$5)</f>
        <v/>
      </c>
      <c r="QB34" s="96" t="str">
        <f>IF(PZ34="","",HM34)</f>
        <v/>
      </c>
      <c r="QC34" s="96" t="str">
        <f>IF(PZ34="","",HQ34)</f>
        <v/>
      </c>
      <c r="QD34" s="96" t="str">
        <f>IF(PZ34="","",HU34)</f>
        <v/>
      </c>
      <c r="QE34" s="96" t="str">
        <f>IF(PZ34="","",HY34)</f>
        <v/>
      </c>
      <c r="QF34" s="96" t="str">
        <f>IF(PZ34="","",IC34)</f>
        <v/>
      </c>
      <c r="QG34" s="96" t="str">
        <f>IF(PZ34="","",IG34)</f>
        <v/>
      </c>
      <c r="QH34" s="96" t="str">
        <f>IF(PZ34="","",IK34)</f>
        <v/>
      </c>
      <c r="QI34" s="95" t="str">
        <f>IF(PZ34="","",IO34)</f>
        <v/>
      </c>
      <c r="QK34" s="97" t="str">
        <f>IF(HF34="","",B34)</f>
        <v/>
      </c>
      <c r="QL34" s="96" t="str">
        <f>IF(HF34="","",D34)</f>
        <v/>
      </c>
      <c r="QM34" s="96" t="str">
        <f>IF(QK34="","",HN34)</f>
        <v/>
      </c>
      <c r="QN34" s="96" t="str">
        <f>IF(QK34="","",HR34)</f>
        <v/>
      </c>
      <c r="QO34" s="96" t="str">
        <f>IF(QK34="","",HV34)</f>
        <v/>
      </c>
      <c r="QP34" s="96" t="str">
        <f>IF(QK34="","",HZ34)</f>
        <v/>
      </c>
      <c r="QQ34" s="96" t="str">
        <f>IF(QK34="","",ID34)</f>
        <v/>
      </c>
      <c r="QR34" s="96" t="str">
        <f>IF(QK34="","",IH34)</f>
        <v/>
      </c>
      <c r="QS34" s="96" t="str">
        <f>IF(QK34="","",IL34)</f>
        <v/>
      </c>
      <c r="QT34" s="95" t="str">
        <f>IF(QK34="","",IP34)</f>
        <v/>
      </c>
    </row>
    <row r="35" spans="1:462" ht="18" customHeight="1" x14ac:dyDescent="0.25">
      <c r="A35" s="106">
        <f>IF('[1]بيانات الطلاب'!A34="","",'[1]بيانات الطلاب'!A34)</f>
        <v>31</v>
      </c>
      <c r="B35" s="104" t="str">
        <f>'[1]بيانات الطلاب'!B34</f>
        <v>24030</v>
      </c>
      <c r="C35" s="104" t="str">
        <f>IF('[1]بيانات الطلاب'!C34="","",'[1]بيانات الطلاب'!C34)</f>
        <v>1 / 2</v>
      </c>
      <c r="D35" s="105" t="str">
        <f>IF('[1]بيانات الطلاب'!D34="","",'[1]بيانات الطلاب'!D34)</f>
        <v>رقية خالد عبدالرحمن النمر</v>
      </c>
      <c r="E35" s="104" t="str">
        <f>IF('[1]بيانات الطلاب'!E34="","",'[1]بيانات الطلاب'!E34)</f>
        <v>مسلم</v>
      </c>
      <c r="F35" s="103" t="str">
        <f>IF('[1]بيانات الطلاب'!F34="","",'[1]بيانات الطلاب'!F34)</f>
        <v>انثى</v>
      </c>
      <c r="G35" s="136">
        <v>2</v>
      </c>
      <c r="H35" s="102">
        <v>2</v>
      </c>
      <c r="I35" s="102"/>
      <c r="J35" s="102">
        <v>5.6</v>
      </c>
      <c r="K35" s="82">
        <f>IF(J35="غ","غ",G35+H35+I35+J35)</f>
        <v>9.6</v>
      </c>
      <c r="L35" s="136">
        <v>2</v>
      </c>
      <c r="M35" s="136">
        <v>2</v>
      </c>
      <c r="N35" s="136"/>
      <c r="O35" s="136">
        <v>4.0999999999999996</v>
      </c>
      <c r="P35" s="82">
        <f>IF(O35="غ","غ",L35+M35+N35+O35)</f>
        <v>8.1</v>
      </c>
      <c r="Q35" s="136">
        <v>1.5</v>
      </c>
      <c r="R35" s="102">
        <v>1.5</v>
      </c>
      <c r="S35" s="102"/>
      <c r="T35" s="102">
        <v>4.5999999999999996</v>
      </c>
      <c r="U35" s="82">
        <f>IF(T35="غ","غ",Q35+R35+S35+T35)</f>
        <v>7.6</v>
      </c>
      <c r="V35" s="136">
        <v>1</v>
      </c>
      <c r="W35" s="102">
        <v>1</v>
      </c>
      <c r="X35" s="102">
        <v>1</v>
      </c>
      <c r="Y35" s="102">
        <v>4.5999999999999996</v>
      </c>
      <c r="Z35" s="82">
        <f>IF(Y35="غ","غ",V35+W35+X35+Y35)</f>
        <v>7.6</v>
      </c>
      <c r="AA35" s="136">
        <v>6</v>
      </c>
      <c r="AB35" s="102">
        <v>2</v>
      </c>
      <c r="AC35" s="102">
        <v>2</v>
      </c>
      <c r="AD35" s="139">
        <v>10</v>
      </c>
      <c r="AE35" s="82">
        <f>IF(AD35="غ","غ",AA35+AB35+AC35+AD35)</f>
        <v>20</v>
      </c>
      <c r="AF35" s="143">
        <v>5.32</v>
      </c>
      <c r="AG35" s="142">
        <v>2</v>
      </c>
      <c r="AH35" s="142">
        <v>2</v>
      </c>
      <c r="AI35" s="141">
        <v>14.186666666666667</v>
      </c>
      <c r="AJ35" s="82">
        <f>IF(AI35="غ","غ",AF35+AG35+AH35+AI35)</f>
        <v>23.506666666666668</v>
      </c>
      <c r="AK35" s="102">
        <v>1</v>
      </c>
      <c r="AL35" s="102">
        <v>1</v>
      </c>
      <c r="AM35" s="102">
        <v>1.5</v>
      </c>
      <c r="AN35" s="82">
        <f>IF(AM35="غ","غ",AK35+AL35+AM35)</f>
        <v>3.5</v>
      </c>
      <c r="AO35" s="102">
        <v>1</v>
      </c>
      <c r="AP35" s="102">
        <v>1</v>
      </c>
      <c r="AQ35" s="102">
        <v>1.2</v>
      </c>
      <c r="AR35" s="82">
        <f>IF(AQ35="غ","غ",AO35+AP35+AQ35)</f>
        <v>3.2</v>
      </c>
      <c r="AU35" s="102">
        <v>1</v>
      </c>
      <c r="AV35" s="102">
        <v>1</v>
      </c>
      <c r="AW35" s="102">
        <v>1.6</v>
      </c>
      <c r="AX35" s="82">
        <f>IF(AW35="غ","غ",AU35+AV35+AW35)</f>
        <v>3.6</v>
      </c>
      <c r="BN35" s="135"/>
      <c r="BO35" s="104"/>
      <c r="BP35" s="104"/>
      <c r="BQ35" s="140"/>
      <c r="BR35" s="98">
        <f>IF(BQ35="غ","غ",BN35+BO35+BP35+BQ35)</f>
        <v>0</v>
      </c>
      <c r="BS35" s="135"/>
      <c r="BT35" s="104"/>
      <c r="BU35" s="104"/>
      <c r="BV35" s="140"/>
      <c r="BW35" s="98">
        <f>IF(BV35="غ","غ",BS35+BT35+BU35+BV35)</f>
        <v>0</v>
      </c>
      <c r="BX35" s="135"/>
      <c r="BY35" s="104"/>
      <c r="BZ35" s="104"/>
      <c r="CA35" s="140"/>
      <c r="CB35" s="98">
        <f>IF(CA35="غ","غ",BX35+BY35+BZ35+CA35)</f>
        <v>0</v>
      </c>
      <c r="CC35" s="135"/>
      <c r="CD35" s="104"/>
      <c r="CE35" s="104"/>
      <c r="CF35" s="104"/>
      <c r="CG35" s="98">
        <f>IF(CF35="غ","غ",CC35+CD35+CE35+CF35)</f>
        <v>0</v>
      </c>
      <c r="CH35" s="135"/>
      <c r="CI35" s="104"/>
      <c r="CJ35" s="104"/>
      <c r="CK35" s="140"/>
      <c r="CL35" s="98">
        <f>IF(CK35="غ","غ",CH35+CI35+CJ35+CK35)</f>
        <v>0</v>
      </c>
      <c r="CM35" s="135"/>
      <c r="CN35" s="104"/>
      <c r="CO35" s="104"/>
      <c r="CP35" s="140"/>
      <c r="CQ35" s="98">
        <f>IF(CP35="غ","غ",CM35+CN35+CO35+CP35)</f>
        <v>0</v>
      </c>
      <c r="CR35" s="104"/>
      <c r="CS35" s="104"/>
      <c r="CT35" s="140"/>
      <c r="CU35" s="98">
        <f>IF(CT35="غ","غ",CR35+CS35+CT35)</f>
        <v>0</v>
      </c>
      <c r="CV35" s="104"/>
      <c r="CW35" s="104"/>
      <c r="CX35" s="140"/>
      <c r="CY35" s="98">
        <f>IF(CX35="غ","غ",CV35+CW35+CX35)</f>
        <v>0</v>
      </c>
      <c r="DT35" s="135"/>
      <c r="DU35" s="104"/>
      <c r="DV35" s="104"/>
      <c r="DW35" s="140"/>
      <c r="DX35" s="98">
        <f>IF(DW35="غ","غ",DT35+DU35+DV35+DW35)</f>
        <v>0</v>
      </c>
      <c r="DY35" s="135"/>
      <c r="DZ35" s="104"/>
      <c r="EA35" s="104"/>
      <c r="EB35" s="140"/>
      <c r="EC35" s="98">
        <f>IF(EB35="غ","غ",DY35+DZ35+EA35+EB35)</f>
        <v>0</v>
      </c>
      <c r="ED35" s="135"/>
      <c r="EE35" s="104"/>
      <c r="EF35" s="104"/>
      <c r="EG35" s="140"/>
      <c r="EH35" s="98">
        <f>IF(EG35="غ","غ",ED35+EE35+EF35+EG35)</f>
        <v>0</v>
      </c>
      <c r="EI35" s="135"/>
      <c r="EJ35" s="104"/>
      <c r="EK35" s="104"/>
      <c r="EL35" s="140"/>
      <c r="EM35" s="98">
        <f>IF(EL35="غ","غ",EI35+EJ35+EK35+EL35)</f>
        <v>0</v>
      </c>
      <c r="EN35" s="135"/>
      <c r="EO35" s="104"/>
      <c r="EP35" s="104"/>
      <c r="EQ35" s="140"/>
      <c r="ER35" s="98">
        <f>IF(EQ35="غ","غ",EN35+EO35+EP35+EQ35)</f>
        <v>0</v>
      </c>
      <c r="ES35" s="136"/>
      <c r="ET35" s="102"/>
      <c r="EU35" s="102"/>
      <c r="EV35" s="139"/>
      <c r="EW35" s="82">
        <f>IF(EV35="غ","غ",ES35+ET35+EU35+EV35)</f>
        <v>0</v>
      </c>
      <c r="EX35" s="135"/>
      <c r="EY35" s="104"/>
      <c r="EZ35" s="104"/>
      <c r="FA35" s="98">
        <f>IF(EZ35="غ","غ",EX35+EY35+EZ35)</f>
        <v>0</v>
      </c>
      <c r="FB35" s="135"/>
      <c r="FC35" s="104"/>
      <c r="FD35" s="104"/>
      <c r="FE35" s="98">
        <f>IF(FD35="غ","غ",FB35+FC35+FD35)</f>
        <v>0</v>
      </c>
      <c r="HD35" s="136" t="str">
        <f>IF(HH35&gt;=$HD$4,1,"")</f>
        <v/>
      </c>
      <c r="HE35" s="136" t="str">
        <f>IF(HI35&gt;=$HE$4,1,"")</f>
        <v/>
      </c>
      <c r="HF35" s="145" t="str">
        <f>IF(HJ35&gt;=$HF$4,1,"")</f>
        <v/>
      </c>
      <c r="HH35" s="136">
        <f>+HL35+HP35+HT35+HX35+IB35+IF35+IJ35+IN35</f>
        <v>83.106666666666669</v>
      </c>
      <c r="HI35" s="136">
        <f>+HM35+HQ35+HU35+HY35+IC35+IG35+IK35+IO35</f>
        <v>0</v>
      </c>
      <c r="HJ35" s="145">
        <f>+HN35+HR35+HV35+HZ35+ID35+IH35+IL35+IP35</f>
        <v>0</v>
      </c>
      <c r="HL35" s="161">
        <f>+K35</f>
        <v>9.6</v>
      </c>
      <c r="HM35" s="104">
        <f>+BR35</f>
        <v>0</v>
      </c>
      <c r="HN35" s="104">
        <f>+DX35</f>
        <v>0</v>
      </c>
      <c r="HO35" s="82">
        <f>IF(OR(HN35="غ",HM35="غ",HL35="غ"),"غ",(HN35+HM35+HL35)/3)</f>
        <v>3.1999999999999997</v>
      </c>
      <c r="HP35" s="161">
        <f>+P35</f>
        <v>8.1</v>
      </c>
      <c r="HQ35" s="104">
        <f>+BW35</f>
        <v>0</v>
      </c>
      <c r="HR35" s="104">
        <f>+EC35</f>
        <v>0</v>
      </c>
      <c r="HS35" s="82">
        <f>IF(OR(HR35="غ",HQ35="غ",HP35="غ"),"غ",(HR35+HQ35+HP35)/3)</f>
        <v>2.6999999999999997</v>
      </c>
      <c r="HT35" s="161">
        <f>+U35</f>
        <v>7.6</v>
      </c>
      <c r="HU35" s="104">
        <f>+CB35</f>
        <v>0</v>
      </c>
      <c r="HV35" s="104">
        <f>+EH35</f>
        <v>0</v>
      </c>
      <c r="HW35" s="82">
        <f>IF(OR(HV35="غ",HU35="غ",HT35="غ"),"غ",(HV35+HU35+HT35)/3)</f>
        <v>2.5333333333333332</v>
      </c>
      <c r="HX35" s="166">
        <f>+Z35</f>
        <v>7.6</v>
      </c>
      <c r="HY35" s="104">
        <f>+CG35</f>
        <v>0</v>
      </c>
      <c r="HZ35" s="104">
        <f>+EM35</f>
        <v>0</v>
      </c>
      <c r="IA35" s="82">
        <f>IF(OR(HZ35="غ",HY35="غ",HX35="غ"),"غ",(HZ35+HY35+HX35)/3)</f>
        <v>2.5333333333333332</v>
      </c>
      <c r="IB35" s="166">
        <f>+AE35</f>
        <v>20</v>
      </c>
      <c r="IC35" s="104">
        <f>+CL35</f>
        <v>0</v>
      </c>
      <c r="ID35" s="104">
        <f>+ER35</f>
        <v>0</v>
      </c>
      <c r="IE35" s="82">
        <f>IF(OR(ID35="غ",IC35="غ",IB35="غ"),"غ",(ID35+IC35+IB35)/3)</f>
        <v>6.666666666666667</v>
      </c>
      <c r="IF35" s="166">
        <f>+AJ35</f>
        <v>23.506666666666668</v>
      </c>
      <c r="IG35" s="102">
        <f>+CQ35</f>
        <v>0</v>
      </c>
      <c r="IH35" s="102">
        <f>+EW35</f>
        <v>0</v>
      </c>
      <c r="II35" s="82">
        <f>IF(OR(IH35="غ",IG35="غ",IF35="غ"),"غ",(IH35+IG35+IF35)/3)</f>
        <v>7.8355555555555556</v>
      </c>
      <c r="IJ35" s="161">
        <f>+AN35</f>
        <v>3.5</v>
      </c>
      <c r="IK35" s="104">
        <f>+CU35</f>
        <v>0</v>
      </c>
      <c r="IL35" s="104">
        <f>+FA35</f>
        <v>0</v>
      </c>
      <c r="IM35" s="82">
        <f>IF(OR(IL35="غ",IK35="غ",IJ35="غ"),"غ",(IL35+IK35+IJ35)/3)</f>
        <v>1.1666666666666667</v>
      </c>
      <c r="IN35" s="161">
        <f>+AR35</f>
        <v>3.2</v>
      </c>
      <c r="IO35" s="104">
        <f>+CY35</f>
        <v>0</v>
      </c>
      <c r="IP35" s="104">
        <f>+FE35</f>
        <v>0</v>
      </c>
      <c r="IQ35" s="82">
        <f>IF(OR(IP35="غ",IO35="غ",IN35="غ"),"غ",(IP35+IO35+IN35)/3)</f>
        <v>1.0666666666666667</v>
      </c>
      <c r="IS35" s="134" t="str">
        <f>IF(OR(HL35&lt;6.5,HP35&lt;6.5,HT35&lt;6.5,HX35&lt;5.2,IB35&lt;10.4,IF35&lt;10.4,IJ35&lt;2.6,IN35&lt;2.6),1,"")</f>
        <v/>
      </c>
      <c r="IT35" s="135">
        <f>IF(OR(HM35&lt;6.5,HQ35&lt;6.5,HU35&lt;6.5,HY35&lt;5.2,IC35&lt;40,IG35&lt;40,IK35&lt;2.6,IO35&lt;2.6),1,"")</f>
        <v>1</v>
      </c>
      <c r="IU35" s="144">
        <f>IF(OR(HN35&lt;6.5,HR35&lt;6.5,HV35&lt;6.5,HZ35&lt;5.2,ID35&lt;40,IH35&lt;40,IL35&lt;2.6,IP35&lt;2.6),1,"")</f>
        <v>1</v>
      </c>
      <c r="IV35" s="36"/>
      <c r="IW35" s="95" t="s">
        <v>87</v>
      </c>
      <c r="IX35" s="134" t="str">
        <f>IF(IS35=1,D35,"")</f>
        <v/>
      </c>
      <c r="IY35" s="135" t="str">
        <f>IF(IS35=1,HL35,"")</f>
        <v/>
      </c>
      <c r="IZ35" s="104" t="str">
        <f>IF(IS35=1,HP35,"")</f>
        <v/>
      </c>
      <c r="JA35" s="104" t="str">
        <f>IF(IS35=1,HT35,"")</f>
        <v/>
      </c>
      <c r="JB35" s="104" t="str">
        <f>IF(IS35=1,HX35,"")</f>
        <v/>
      </c>
      <c r="JC35" s="104" t="str">
        <f>IF(IS35=1,IB35,"")</f>
        <v/>
      </c>
      <c r="JD35" s="104" t="str">
        <f>IF(IS35=1,IF35,"")</f>
        <v/>
      </c>
      <c r="JE35" s="104" t="str">
        <f>IF(IS35=1,IJ35,"")</f>
        <v/>
      </c>
      <c r="JF35" s="103" t="str">
        <f>IF(IS35=1,IN35,"")</f>
        <v/>
      </c>
      <c r="JH35" s="97" t="str">
        <f>B35</f>
        <v>24030</v>
      </c>
      <c r="JI35" s="103" t="str">
        <f>+D35</f>
        <v>رقية خالد عبدالرحمن النمر</v>
      </c>
      <c r="JJ35" s="135">
        <f>IF(IT35=1,HM35,"")</f>
        <v>0</v>
      </c>
      <c r="JK35" s="104">
        <f>IF(IT35=1,HQ35,"")</f>
        <v>0</v>
      </c>
      <c r="JL35" s="104">
        <f>IF(IT35=1,HU35,"")</f>
        <v>0</v>
      </c>
      <c r="JM35" s="104">
        <f>IF(IT35=1,HY35,"")</f>
        <v>0</v>
      </c>
      <c r="JN35" s="104">
        <f>IF(IT35=1,IC35,"")</f>
        <v>0</v>
      </c>
      <c r="JO35" s="104">
        <f>IF(IT35=1,IG35,"")</f>
        <v>0</v>
      </c>
      <c r="JP35" s="104">
        <f>IF(IT35=1,IK35,"")</f>
        <v>0</v>
      </c>
      <c r="JQ35" s="103">
        <f>IF(IT35=1,IO35,"")</f>
        <v>0</v>
      </c>
      <c r="JS35" s="97" t="str">
        <f>B35</f>
        <v>24030</v>
      </c>
      <c r="JT35" s="95" t="str">
        <f>+D35</f>
        <v>رقية خالد عبدالرحمن النمر</v>
      </c>
      <c r="JU35" s="135">
        <f>IF(IU35=1,HN35,"")</f>
        <v>0</v>
      </c>
      <c r="JV35" s="104">
        <f>IF(IU35=1,HR35,"")</f>
        <v>0</v>
      </c>
      <c r="JW35" s="104">
        <f>IF(IU35=1,HV35,"")</f>
        <v>0</v>
      </c>
      <c r="JX35" s="104">
        <f>IF(IU35=1,HZ35,"")</f>
        <v>0</v>
      </c>
      <c r="JY35" s="104">
        <f>IF(IU35=1,ID35,"")</f>
        <v>0</v>
      </c>
      <c r="JZ35" s="104">
        <f>IF(IU35=1,IH35,"")</f>
        <v>0</v>
      </c>
      <c r="KA35" s="104">
        <f>IF(IU35=1,IL35,"")</f>
        <v>0</v>
      </c>
      <c r="KB35" s="103">
        <f>IF(IU35=1,IP35,"")</f>
        <v>0</v>
      </c>
      <c r="KJ35" s="94">
        <f>+A35</f>
        <v>31</v>
      </c>
      <c r="KK35" s="92" t="str">
        <f>+B35</f>
        <v>24030</v>
      </c>
      <c r="KL35" s="92" t="str">
        <f>+C35</f>
        <v>1 / 2</v>
      </c>
      <c r="KM35" s="93" t="str">
        <f>+D35</f>
        <v>رقية خالد عبدالرحمن النمر</v>
      </c>
      <c r="KN35" s="92" t="str">
        <f>+E35</f>
        <v>مسلم</v>
      </c>
      <c r="KO35" s="92" t="str">
        <f>+F35</f>
        <v>انثى</v>
      </c>
      <c r="KP35" s="91">
        <f>+HO35</f>
        <v>3.1999999999999997</v>
      </c>
      <c r="KQ35" s="91">
        <f>+HS35</f>
        <v>2.6999999999999997</v>
      </c>
      <c r="KR35" s="91">
        <f>+HW35</f>
        <v>2.5333333333333332</v>
      </c>
      <c r="KS35" s="91">
        <f>+IA35</f>
        <v>2.5333333333333332</v>
      </c>
      <c r="KT35" s="91">
        <f>+IE35</f>
        <v>6.666666666666667</v>
      </c>
      <c r="KU35" s="91">
        <f>+II35</f>
        <v>7.8355555555555556</v>
      </c>
      <c r="KV35" s="90">
        <f>+IM35</f>
        <v>1.1666666666666667</v>
      </c>
      <c r="KW35" s="90">
        <f>+IN35</f>
        <v>3.2</v>
      </c>
      <c r="MH35" s="125" t="str">
        <f>IF(MI35="","",VLOOKUP(MI35,$B$5:$D$62,2,0))</f>
        <v/>
      </c>
      <c r="MI35" s="110"/>
      <c r="MJ35" s="109"/>
      <c r="MK35" s="108"/>
      <c r="ML35" s="108"/>
      <c r="MM35" s="108"/>
      <c r="MN35" s="108"/>
      <c r="MO35" s="108"/>
      <c r="MP35" s="108"/>
      <c r="MQ35" s="108"/>
      <c r="MR35" s="107"/>
      <c r="NL35" s="1" t="s">
        <v>87</v>
      </c>
      <c r="NM35" s="1" t="s">
        <v>87</v>
      </c>
      <c r="NN35" s="1" t="s">
        <v>87</v>
      </c>
      <c r="NO35" s="1" t="s">
        <v>87</v>
      </c>
      <c r="NP35" s="1">
        <v>31</v>
      </c>
      <c r="NQ35" s="1" t="s">
        <v>87</v>
      </c>
      <c r="NR35" s="1" t="s">
        <v>87</v>
      </c>
      <c r="NS35" s="1" t="s">
        <v>87</v>
      </c>
      <c r="NT35" s="1" t="s">
        <v>87</v>
      </c>
      <c r="NU35" s="1" t="s">
        <v>87</v>
      </c>
      <c r="NV35" s="1" t="s">
        <v>87</v>
      </c>
      <c r="NY35" s="199" t="str">
        <f>IF(NZ35="","",VLOOKUP(NZ35,$B$5:$D$70,2,0))</f>
        <v/>
      </c>
      <c r="NZ35" s="86" t="s">
        <v>87</v>
      </c>
      <c r="OA35" s="85" t="s">
        <v>87</v>
      </c>
      <c r="OB35" s="84" t="s">
        <v>87</v>
      </c>
      <c r="OC35" s="84" t="s">
        <v>87</v>
      </c>
      <c r="OD35" s="84" t="s">
        <v>87</v>
      </c>
      <c r="OE35" s="84" t="s">
        <v>87</v>
      </c>
      <c r="OF35" s="84" t="s">
        <v>87</v>
      </c>
      <c r="OG35" s="84" t="s">
        <v>87</v>
      </c>
      <c r="OH35" s="84" t="s">
        <v>87</v>
      </c>
      <c r="OI35" s="83" t="s">
        <v>87</v>
      </c>
      <c r="OJ35" s="82" t="str">
        <f>IF(NZ35="","",SUM(OB35:OI35))</f>
        <v/>
      </c>
      <c r="OK35" s="81" t="str">
        <f>IFERROR(IF(OJ35&gt;1,OJ35/98,""),"")</f>
        <v/>
      </c>
      <c r="PO35" s="97" t="str">
        <f>IF(HD35="","",B35)</f>
        <v/>
      </c>
      <c r="PP35" s="96" t="str">
        <f>IF(HD35="","",D35)</f>
        <v/>
      </c>
      <c r="PQ35" s="96" t="str">
        <f>IF(PO35="","",HL35)</f>
        <v/>
      </c>
      <c r="PR35" s="96" t="str">
        <f>IF(PO35="","",HP35)</f>
        <v/>
      </c>
      <c r="PS35" s="96" t="str">
        <f>IF(PO35="","",HT35)</f>
        <v/>
      </c>
      <c r="PT35" s="96" t="str">
        <f>IF(PO35="","",HX35)</f>
        <v/>
      </c>
      <c r="PU35" s="96" t="str">
        <f>IF(PO35="","",IB35)</f>
        <v/>
      </c>
      <c r="PV35" s="96" t="str">
        <f>IF(PO35="","",IF35)</f>
        <v/>
      </c>
      <c r="PW35" s="96" t="str">
        <f>IF(PO35="","",IJ35)</f>
        <v/>
      </c>
      <c r="PX35" s="95" t="str">
        <f>IF(PO35="","",IN35)</f>
        <v/>
      </c>
      <c r="PZ35" s="97" t="str">
        <f>IF($HE$5="","",$B$5)</f>
        <v/>
      </c>
      <c r="QA35" s="96" t="str">
        <f>IF($HE$5="","",$D$5)</f>
        <v/>
      </c>
      <c r="QB35" s="96" t="str">
        <f>IF(PZ35="","",HM35)</f>
        <v/>
      </c>
      <c r="QC35" s="96" t="str">
        <f>IF(PZ35="","",HQ35)</f>
        <v/>
      </c>
      <c r="QD35" s="96" t="str">
        <f>IF(PZ35="","",HU35)</f>
        <v/>
      </c>
      <c r="QE35" s="96" t="str">
        <f>IF(PZ35="","",HY35)</f>
        <v/>
      </c>
      <c r="QF35" s="96" t="str">
        <f>IF(PZ35="","",IC35)</f>
        <v/>
      </c>
      <c r="QG35" s="96" t="str">
        <f>IF(PZ35="","",IG35)</f>
        <v/>
      </c>
      <c r="QH35" s="96" t="str">
        <f>IF(PZ35="","",IK35)</f>
        <v/>
      </c>
      <c r="QI35" s="95" t="str">
        <f>IF(PZ35="","",IO35)</f>
        <v/>
      </c>
      <c r="QK35" s="97" t="str">
        <f>IF(HF35="","",B35)</f>
        <v/>
      </c>
      <c r="QL35" s="96" t="str">
        <f>IF(HF35="","",D35)</f>
        <v/>
      </c>
      <c r="QM35" s="96" t="str">
        <f>IF(QK35="","",HN35)</f>
        <v/>
      </c>
      <c r="QN35" s="96" t="str">
        <f>IF(QK35="","",HR35)</f>
        <v/>
      </c>
      <c r="QO35" s="96" t="str">
        <f>IF(QK35="","",HV35)</f>
        <v/>
      </c>
      <c r="QP35" s="96" t="str">
        <f>IF(QK35="","",HZ35)</f>
        <v/>
      </c>
      <c r="QQ35" s="96" t="str">
        <f>IF(QK35="","",ID35)</f>
        <v/>
      </c>
      <c r="QR35" s="96" t="str">
        <f>IF(QK35="","",IH35)</f>
        <v/>
      </c>
      <c r="QS35" s="96" t="str">
        <f>IF(QK35="","",IL35)</f>
        <v/>
      </c>
      <c r="QT35" s="95" t="str">
        <f>IF(QK35="","",IP35)</f>
        <v/>
      </c>
    </row>
    <row r="36" spans="1:462" ht="18" customHeight="1" x14ac:dyDescent="0.25">
      <c r="A36" s="106">
        <f>IF('[1]بيانات الطلاب'!A35="","",'[1]بيانات الطلاب'!A35)</f>
        <v>32</v>
      </c>
      <c r="B36" s="104" t="str">
        <f>'[1]بيانات الطلاب'!B35</f>
        <v>24031</v>
      </c>
      <c r="C36" s="104" t="str">
        <f>IF('[1]بيانات الطلاب'!C35="","",'[1]بيانات الطلاب'!C35)</f>
        <v>1 / 2</v>
      </c>
      <c r="D36" s="105" t="str">
        <f>IF('[1]بيانات الطلاب'!D35="","",'[1]بيانات الطلاب'!D35)</f>
        <v>روان هانى حسين عبداللطيف</v>
      </c>
      <c r="E36" s="104" t="str">
        <f>IF('[1]بيانات الطلاب'!E35="","",'[1]بيانات الطلاب'!E35)</f>
        <v>مسلم</v>
      </c>
      <c r="F36" s="103" t="str">
        <f>IF('[1]بيانات الطلاب'!F35="","",'[1]بيانات الطلاب'!F35)</f>
        <v>انثى</v>
      </c>
      <c r="G36" s="136">
        <v>2</v>
      </c>
      <c r="H36" s="102">
        <v>2</v>
      </c>
      <c r="I36" s="102"/>
      <c r="J36" s="102">
        <v>5</v>
      </c>
      <c r="K36" s="82">
        <f>IF(J36="غ","غ",G36+H36+I36+J36)</f>
        <v>9</v>
      </c>
      <c r="L36" s="136">
        <v>2</v>
      </c>
      <c r="M36" s="136">
        <v>1.9</v>
      </c>
      <c r="N36" s="136"/>
      <c r="O36" s="136">
        <v>3.5</v>
      </c>
      <c r="P36" s="82">
        <f>IF(O36="غ","غ",L36+M36+N36+O36)</f>
        <v>7.4</v>
      </c>
      <c r="Q36" s="136">
        <v>1.2</v>
      </c>
      <c r="R36" s="102">
        <v>1.2</v>
      </c>
      <c r="S36" s="102"/>
      <c r="T36" s="102">
        <v>3.6</v>
      </c>
      <c r="U36" s="82">
        <f>IF(T36="غ","غ",Q36+R36+S36+T36)</f>
        <v>6</v>
      </c>
      <c r="V36" s="136">
        <v>1</v>
      </c>
      <c r="W36" s="102">
        <v>1</v>
      </c>
      <c r="X36" s="102">
        <v>1</v>
      </c>
      <c r="Y36" s="102">
        <v>3.6</v>
      </c>
      <c r="Z36" s="82">
        <f>IF(Y36="غ","غ",V36+W36+X36+Y36)</f>
        <v>6.6</v>
      </c>
      <c r="AA36" s="136">
        <v>6</v>
      </c>
      <c r="AB36" s="102">
        <v>2</v>
      </c>
      <c r="AC36" s="102">
        <v>2</v>
      </c>
      <c r="AD36" s="139">
        <v>10</v>
      </c>
      <c r="AE36" s="82">
        <f>IF(AD36="غ","غ",AA36+AB36+AC36+AD36)</f>
        <v>20</v>
      </c>
      <c r="AF36" s="143">
        <v>5.38</v>
      </c>
      <c r="AG36" s="142">
        <v>2</v>
      </c>
      <c r="AH36" s="142">
        <v>2</v>
      </c>
      <c r="AI36" s="141">
        <v>14.346666666666668</v>
      </c>
      <c r="AJ36" s="82">
        <f>IF(AI36="غ","غ",AF36+AG36+AH36+AI36)</f>
        <v>23.726666666666667</v>
      </c>
      <c r="AK36" s="102">
        <v>1</v>
      </c>
      <c r="AL36" s="102">
        <v>0.6</v>
      </c>
      <c r="AM36" s="102">
        <v>1.4</v>
      </c>
      <c r="AN36" s="82">
        <f>IF(AM36="غ","غ",AK36+AL36+AM36)</f>
        <v>3</v>
      </c>
      <c r="AO36" s="102">
        <v>1</v>
      </c>
      <c r="AP36" s="102">
        <v>1</v>
      </c>
      <c r="AQ36" s="102">
        <v>1.73</v>
      </c>
      <c r="AR36" s="82">
        <f>IF(AQ36="غ","غ",AO36+AP36+AQ36)</f>
        <v>3.73</v>
      </c>
      <c r="AU36" s="102">
        <v>1</v>
      </c>
      <c r="AV36" s="102">
        <v>1</v>
      </c>
      <c r="AW36" s="102">
        <v>1.7</v>
      </c>
      <c r="AX36" s="82">
        <f>IF(AW36="غ","غ",AU36+AV36+AW36)</f>
        <v>3.7</v>
      </c>
      <c r="BN36" s="135"/>
      <c r="BO36" s="104"/>
      <c r="BP36" s="104"/>
      <c r="BQ36" s="140"/>
      <c r="BR36" s="98">
        <f>IF(BQ36="غ","غ",BN36+BO36+BP36+BQ36)</f>
        <v>0</v>
      </c>
      <c r="BS36" s="135"/>
      <c r="BT36" s="104"/>
      <c r="BU36" s="104"/>
      <c r="BV36" s="140"/>
      <c r="BW36" s="98">
        <f>IF(BV36="غ","غ",BS36+BT36+BU36+BV36)</f>
        <v>0</v>
      </c>
      <c r="BX36" s="135"/>
      <c r="BY36" s="104"/>
      <c r="BZ36" s="104"/>
      <c r="CA36" s="140"/>
      <c r="CB36" s="98">
        <f>IF(CA36="غ","غ",BX36+BY36+BZ36+CA36)</f>
        <v>0</v>
      </c>
      <c r="CC36" s="135"/>
      <c r="CD36" s="104"/>
      <c r="CE36" s="104"/>
      <c r="CF36" s="104"/>
      <c r="CG36" s="98">
        <f>IF(CF36="غ","غ",CC36+CD36+CE36+CF36)</f>
        <v>0</v>
      </c>
      <c r="CH36" s="135"/>
      <c r="CI36" s="104"/>
      <c r="CJ36" s="104"/>
      <c r="CK36" s="140"/>
      <c r="CL36" s="98">
        <f>IF(CK36="غ","غ",CH36+CI36+CJ36+CK36)</f>
        <v>0</v>
      </c>
      <c r="CM36" s="135"/>
      <c r="CN36" s="104"/>
      <c r="CO36" s="104"/>
      <c r="CP36" s="140"/>
      <c r="CQ36" s="98">
        <f>IF(CP36="غ","غ",CM36+CN36+CO36+CP36)</f>
        <v>0</v>
      </c>
      <c r="CR36" s="104"/>
      <c r="CS36" s="104"/>
      <c r="CT36" s="140"/>
      <c r="CU36" s="98">
        <f>IF(CT36="غ","غ",CR36+CS36+CT36)</f>
        <v>0</v>
      </c>
      <c r="CV36" s="104"/>
      <c r="CW36" s="104"/>
      <c r="CX36" s="140"/>
      <c r="CY36" s="98">
        <f>IF(CX36="غ","غ",CV36+CW36+CX36)</f>
        <v>0</v>
      </c>
      <c r="DT36" s="135"/>
      <c r="DU36" s="104"/>
      <c r="DV36" s="104"/>
      <c r="DW36" s="140"/>
      <c r="DX36" s="98">
        <f>IF(DW36="غ","غ",DT36+DU36+DV36+DW36)</f>
        <v>0</v>
      </c>
      <c r="DY36" s="135"/>
      <c r="DZ36" s="104"/>
      <c r="EA36" s="104"/>
      <c r="EB36" s="140"/>
      <c r="EC36" s="98">
        <f>IF(EB36="غ","غ",DY36+DZ36+EA36+EB36)</f>
        <v>0</v>
      </c>
      <c r="ED36" s="135"/>
      <c r="EE36" s="104"/>
      <c r="EF36" s="104"/>
      <c r="EG36" s="140"/>
      <c r="EH36" s="98">
        <f>IF(EG36="غ","غ",ED36+EE36+EF36+EG36)</f>
        <v>0</v>
      </c>
      <c r="EI36" s="135"/>
      <c r="EJ36" s="104"/>
      <c r="EK36" s="104"/>
      <c r="EL36" s="140"/>
      <c r="EM36" s="98">
        <f>IF(EL36="غ","غ",EI36+EJ36+EK36+EL36)</f>
        <v>0</v>
      </c>
      <c r="EN36" s="135"/>
      <c r="EO36" s="104"/>
      <c r="EP36" s="104"/>
      <c r="EQ36" s="140"/>
      <c r="ER36" s="98">
        <f>IF(EQ36="غ","غ",EN36+EO36+EP36+EQ36)</f>
        <v>0</v>
      </c>
      <c r="ES36" s="136"/>
      <c r="ET36" s="102"/>
      <c r="EU36" s="102"/>
      <c r="EV36" s="139"/>
      <c r="EW36" s="82">
        <f>IF(EV36="غ","غ",ES36+ET36+EU36+EV36)</f>
        <v>0</v>
      </c>
      <c r="EX36" s="135"/>
      <c r="EY36" s="104"/>
      <c r="EZ36" s="104"/>
      <c r="FA36" s="98">
        <f>IF(EZ36="غ","غ",EX36+EY36+EZ36)</f>
        <v>0</v>
      </c>
      <c r="FB36" s="135"/>
      <c r="FC36" s="104"/>
      <c r="FD36" s="104"/>
      <c r="FE36" s="98">
        <f>IF(FD36="غ","غ",FB36+FC36+FD36)</f>
        <v>0</v>
      </c>
      <c r="HD36" s="136" t="str">
        <f>IF(HH36&gt;=$HD$4,1,"")</f>
        <v/>
      </c>
      <c r="HE36" s="136" t="str">
        <f>IF(HI36&gt;=$HE$4,1,"")</f>
        <v/>
      </c>
      <c r="HF36" s="145" t="str">
        <f>IF(HJ36&gt;=$HF$4,1,"")</f>
        <v/>
      </c>
      <c r="HH36" s="136">
        <f>+HL36+HP36+HT36+HX36+IB36+IF36+IJ36+IN36</f>
        <v>79.456666666666663</v>
      </c>
      <c r="HI36" s="136">
        <f>+HM36+HQ36+HU36+HY36+IC36+IG36+IK36+IO36</f>
        <v>0</v>
      </c>
      <c r="HJ36" s="145">
        <f>+HN36+HR36+HV36+HZ36+ID36+IH36+IL36+IP36</f>
        <v>0</v>
      </c>
      <c r="HL36" s="161">
        <f>+K36</f>
        <v>9</v>
      </c>
      <c r="HM36" s="104">
        <f>+BR36</f>
        <v>0</v>
      </c>
      <c r="HN36" s="104">
        <f>+DX36</f>
        <v>0</v>
      </c>
      <c r="HO36" s="82">
        <f>IF(OR(HN36="غ",HM36="غ",HL36="غ"),"غ",(HN36+HM36+HL36)/3)</f>
        <v>3</v>
      </c>
      <c r="HP36" s="161">
        <f>+P36</f>
        <v>7.4</v>
      </c>
      <c r="HQ36" s="104">
        <f>+BW36</f>
        <v>0</v>
      </c>
      <c r="HR36" s="104">
        <f>+EC36</f>
        <v>0</v>
      </c>
      <c r="HS36" s="82">
        <f>IF(OR(HR36="غ",HQ36="غ",HP36="غ"),"غ",(HR36+HQ36+HP36)/3)</f>
        <v>2.4666666666666668</v>
      </c>
      <c r="HT36" s="161">
        <f>+U36</f>
        <v>6</v>
      </c>
      <c r="HU36" s="104">
        <f>+CB36</f>
        <v>0</v>
      </c>
      <c r="HV36" s="104">
        <f>+EH36</f>
        <v>0</v>
      </c>
      <c r="HW36" s="82">
        <f>IF(OR(HV36="غ",HU36="غ",HT36="غ"),"غ",(HV36+HU36+HT36)/3)</f>
        <v>2</v>
      </c>
      <c r="HX36" s="166">
        <f>+Z36</f>
        <v>6.6</v>
      </c>
      <c r="HY36" s="104">
        <f>+CG36</f>
        <v>0</v>
      </c>
      <c r="HZ36" s="104">
        <f>+EM36</f>
        <v>0</v>
      </c>
      <c r="IA36" s="82">
        <f>IF(OR(HZ36="غ",HY36="غ",HX36="غ"),"غ",(HZ36+HY36+HX36)/3)</f>
        <v>2.1999999999999997</v>
      </c>
      <c r="IB36" s="166">
        <f>+AE36</f>
        <v>20</v>
      </c>
      <c r="IC36" s="104">
        <f>+CL36</f>
        <v>0</v>
      </c>
      <c r="ID36" s="104">
        <f>+ER36</f>
        <v>0</v>
      </c>
      <c r="IE36" s="82">
        <f>IF(OR(ID36="غ",IC36="غ",IB36="غ"),"غ",(ID36+IC36+IB36)/3)</f>
        <v>6.666666666666667</v>
      </c>
      <c r="IF36" s="166">
        <f>+AJ36</f>
        <v>23.726666666666667</v>
      </c>
      <c r="IG36" s="102">
        <f>+CQ36</f>
        <v>0</v>
      </c>
      <c r="IH36" s="102">
        <f>+EW36</f>
        <v>0</v>
      </c>
      <c r="II36" s="82">
        <f>IF(OR(IH36="غ",IG36="غ",IF36="غ"),"غ",(IH36+IG36+IF36)/3)</f>
        <v>7.9088888888888889</v>
      </c>
      <c r="IJ36" s="161">
        <f>+AN36</f>
        <v>3</v>
      </c>
      <c r="IK36" s="104">
        <f>+CU36</f>
        <v>0</v>
      </c>
      <c r="IL36" s="104">
        <f>+FA36</f>
        <v>0</v>
      </c>
      <c r="IM36" s="82">
        <f>IF(OR(IL36="غ",IK36="غ",IJ36="غ"),"غ",(IL36+IK36+IJ36)/3)</f>
        <v>1</v>
      </c>
      <c r="IN36" s="161">
        <f>+AR36</f>
        <v>3.73</v>
      </c>
      <c r="IO36" s="104">
        <f>+CY36</f>
        <v>0</v>
      </c>
      <c r="IP36" s="104">
        <f>+FE36</f>
        <v>0</v>
      </c>
      <c r="IQ36" s="82">
        <f>IF(OR(IP36="غ",IO36="غ",IN36="غ"),"غ",(IP36+IO36+IN36)/3)</f>
        <v>1.2433333333333334</v>
      </c>
      <c r="IS36" s="134">
        <f>IF(OR(HL36&lt;6.5,HP36&lt;6.5,HT36&lt;6.5,HX36&lt;5.2,IB36&lt;10.4,IF36&lt;10.4,IJ36&lt;2.6,IN36&lt;2.6),1,"")</f>
        <v>1</v>
      </c>
      <c r="IT36" s="135">
        <f>IF(OR(HM36&lt;6.5,HQ36&lt;6.5,HU36&lt;6.5,HY36&lt;5.2,IC36&lt;40,IG36&lt;40,IK36&lt;2.6,IO36&lt;2.6),1,"")</f>
        <v>1</v>
      </c>
      <c r="IU36" s="144">
        <f>IF(OR(HN36&lt;6.5,HR36&lt;6.5,HV36&lt;6.5,HZ36&lt;5.2,ID36&lt;40,IH36&lt;40,IL36&lt;2.6,IP36&lt;2.6),1,"")</f>
        <v>1</v>
      </c>
      <c r="IV36" s="36"/>
      <c r="IW36" s="95" t="s">
        <v>52</v>
      </c>
      <c r="IX36" s="134" t="str">
        <f>IF(IS36=1,D36,"")</f>
        <v>روان هانى حسين عبداللطيف</v>
      </c>
      <c r="IY36" s="135">
        <f>IF(IS36=1,HL36,"")</f>
        <v>9</v>
      </c>
      <c r="IZ36" s="104">
        <f>IF(IS36=1,HP36,"")</f>
        <v>7.4</v>
      </c>
      <c r="JA36" s="104">
        <f>IF(IS36=1,HT36,"")</f>
        <v>6</v>
      </c>
      <c r="JB36" s="104">
        <f>IF(IS36=1,HX36,"")</f>
        <v>6.6</v>
      </c>
      <c r="JC36" s="104">
        <f>IF(IS36=1,IB36,"")</f>
        <v>20</v>
      </c>
      <c r="JD36" s="104">
        <f>IF(IS36=1,IF36,"")</f>
        <v>23.726666666666667</v>
      </c>
      <c r="JE36" s="104">
        <f>IF(IS36=1,IJ36,"")</f>
        <v>3</v>
      </c>
      <c r="JF36" s="103">
        <f>IF(IS36=1,IN36,"")</f>
        <v>3.73</v>
      </c>
      <c r="JH36" s="97" t="str">
        <f>B36</f>
        <v>24031</v>
      </c>
      <c r="JI36" s="103" t="str">
        <f>+D36</f>
        <v>روان هانى حسين عبداللطيف</v>
      </c>
      <c r="JJ36" s="135">
        <f>IF(IT36=1,HM36,"")</f>
        <v>0</v>
      </c>
      <c r="JK36" s="104">
        <f>IF(IT36=1,HQ36,"")</f>
        <v>0</v>
      </c>
      <c r="JL36" s="104">
        <f>IF(IT36=1,HU36,"")</f>
        <v>0</v>
      </c>
      <c r="JM36" s="104">
        <f>IF(IT36=1,HY36,"")</f>
        <v>0</v>
      </c>
      <c r="JN36" s="104">
        <f>IF(IT36=1,IC36,"")</f>
        <v>0</v>
      </c>
      <c r="JO36" s="104">
        <f>IF(IT36=1,IG36,"")</f>
        <v>0</v>
      </c>
      <c r="JP36" s="104">
        <f>IF(IT36=1,IK36,"")</f>
        <v>0</v>
      </c>
      <c r="JQ36" s="103">
        <f>IF(IT36=1,IO36,"")</f>
        <v>0</v>
      </c>
      <c r="JS36" s="97" t="str">
        <f>B36</f>
        <v>24031</v>
      </c>
      <c r="JT36" s="95" t="str">
        <f>+D36</f>
        <v>روان هانى حسين عبداللطيف</v>
      </c>
      <c r="JU36" s="135">
        <f>IF(IU36=1,HN36,"")</f>
        <v>0</v>
      </c>
      <c r="JV36" s="104">
        <f>IF(IU36=1,HR36,"")</f>
        <v>0</v>
      </c>
      <c r="JW36" s="104">
        <f>IF(IU36=1,HV36,"")</f>
        <v>0</v>
      </c>
      <c r="JX36" s="104">
        <f>IF(IU36=1,HZ36,"")</f>
        <v>0</v>
      </c>
      <c r="JY36" s="104">
        <f>IF(IU36=1,ID36,"")</f>
        <v>0</v>
      </c>
      <c r="JZ36" s="104">
        <f>IF(IU36=1,IH36,"")</f>
        <v>0</v>
      </c>
      <c r="KA36" s="104">
        <f>IF(IU36=1,IL36,"")</f>
        <v>0</v>
      </c>
      <c r="KB36" s="103">
        <f>IF(IU36=1,IP36,"")</f>
        <v>0</v>
      </c>
      <c r="KJ36" s="94">
        <f>+A36</f>
        <v>32</v>
      </c>
      <c r="KK36" s="92" t="str">
        <f>+B36</f>
        <v>24031</v>
      </c>
      <c r="KL36" s="92" t="str">
        <f>+C36</f>
        <v>1 / 2</v>
      </c>
      <c r="KM36" s="93" t="str">
        <f>+D36</f>
        <v>روان هانى حسين عبداللطيف</v>
      </c>
      <c r="KN36" s="92" t="str">
        <f>+E36</f>
        <v>مسلم</v>
      </c>
      <c r="KO36" s="92" t="str">
        <f>+F36</f>
        <v>انثى</v>
      </c>
      <c r="KP36" s="91">
        <f>+HO36</f>
        <v>3</v>
      </c>
      <c r="KQ36" s="91">
        <f>+HS36</f>
        <v>2.4666666666666668</v>
      </c>
      <c r="KR36" s="91">
        <f>+HW36</f>
        <v>2</v>
      </c>
      <c r="KS36" s="91">
        <f>+IA36</f>
        <v>2.1999999999999997</v>
      </c>
      <c r="KT36" s="91">
        <f>+IE36</f>
        <v>6.666666666666667</v>
      </c>
      <c r="KU36" s="91">
        <f>+II36</f>
        <v>7.9088888888888889</v>
      </c>
      <c r="KV36" s="90">
        <f>+IM36</f>
        <v>1</v>
      </c>
      <c r="KW36" s="90">
        <f>+IN36</f>
        <v>3.73</v>
      </c>
      <c r="MH36" s="125" t="str">
        <f>IF(MI36="","",VLOOKUP(MI36,$B$5:$D$62,2,0))</f>
        <v/>
      </c>
      <c r="MI36" s="110"/>
      <c r="MJ36" s="109"/>
      <c r="MK36" s="108"/>
      <c r="ML36" s="108"/>
      <c r="MM36" s="108"/>
      <c r="MN36" s="108"/>
      <c r="MO36" s="108"/>
      <c r="MP36" s="108"/>
      <c r="MQ36" s="108"/>
      <c r="MR36" s="107"/>
      <c r="NL36" s="1" t="s">
        <v>87</v>
      </c>
      <c r="NM36" s="1" t="s">
        <v>87</v>
      </c>
      <c r="NN36" s="1" t="s">
        <v>87</v>
      </c>
      <c r="NO36" s="1" t="s">
        <v>87</v>
      </c>
      <c r="NP36" s="1">
        <v>32</v>
      </c>
      <c r="NQ36" s="1" t="s">
        <v>87</v>
      </c>
      <c r="NR36" s="1" t="s">
        <v>87</v>
      </c>
      <c r="NS36" s="1" t="s">
        <v>87</v>
      </c>
      <c r="NT36" s="1" t="s">
        <v>87</v>
      </c>
      <c r="NU36" s="1" t="s">
        <v>87</v>
      </c>
      <c r="NV36" s="1" t="s">
        <v>87</v>
      </c>
      <c r="NY36" s="199" t="str">
        <f>IF(NZ36="","",VLOOKUP(NZ36,$B$5:$D$70,2,0))</f>
        <v/>
      </c>
      <c r="NZ36" s="86" t="s">
        <v>87</v>
      </c>
      <c r="OA36" s="85" t="s">
        <v>87</v>
      </c>
      <c r="OB36" s="84" t="s">
        <v>87</v>
      </c>
      <c r="OC36" s="84" t="s">
        <v>87</v>
      </c>
      <c r="OD36" s="84" t="s">
        <v>87</v>
      </c>
      <c r="OE36" s="84" t="s">
        <v>87</v>
      </c>
      <c r="OF36" s="84" t="s">
        <v>87</v>
      </c>
      <c r="OG36" s="84" t="s">
        <v>87</v>
      </c>
      <c r="OH36" s="84" t="s">
        <v>87</v>
      </c>
      <c r="OI36" s="83" t="s">
        <v>87</v>
      </c>
      <c r="OJ36" s="82" t="str">
        <f>IF(NZ36="","",SUM(OB36:OI36))</f>
        <v/>
      </c>
      <c r="OK36" s="81" t="str">
        <f>IFERROR(IF(OJ36&gt;1,OJ36/98,""),"")</f>
        <v/>
      </c>
      <c r="PO36" s="97" t="str">
        <f>IF(HD36="","",B36)</f>
        <v/>
      </c>
      <c r="PP36" s="96" t="str">
        <f>IF(HD36="","",D36)</f>
        <v/>
      </c>
      <c r="PQ36" s="96" t="str">
        <f>IF(PO36="","",HL36)</f>
        <v/>
      </c>
      <c r="PR36" s="96" t="str">
        <f>IF(PO36="","",HP36)</f>
        <v/>
      </c>
      <c r="PS36" s="96" t="str">
        <f>IF(PO36="","",HT36)</f>
        <v/>
      </c>
      <c r="PT36" s="96" t="str">
        <f>IF(PO36="","",HX36)</f>
        <v/>
      </c>
      <c r="PU36" s="96" t="str">
        <f>IF(PO36="","",IB36)</f>
        <v/>
      </c>
      <c r="PV36" s="96" t="str">
        <f>IF(PO36="","",IF36)</f>
        <v/>
      </c>
      <c r="PW36" s="96" t="str">
        <f>IF(PO36="","",IJ36)</f>
        <v/>
      </c>
      <c r="PX36" s="95" t="str">
        <f>IF(PO36="","",IN36)</f>
        <v/>
      </c>
      <c r="PZ36" s="97" t="str">
        <f>IF($HE$5="","",$B$5)</f>
        <v/>
      </c>
      <c r="QA36" s="96" t="str">
        <f>IF($HE$5="","",$D$5)</f>
        <v/>
      </c>
      <c r="QB36" s="96" t="str">
        <f>IF(PZ36="","",HM36)</f>
        <v/>
      </c>
      <c r="QC36" s="96" t="str">
        <f>IF(PZ36="","",HQ36)</f>
        <v/>
      </c>
      <c r="QD36" s="96" t="str">
        <f>IF(PZ36="","",HU36)</f>
        <v/>
      </c>
      <c r="QE36" s="96" t="str">
        <f>IF(PZ36="","",HY36)</f>
        <v/>
      </c>
      <c r="QF36" s="96" t="str">
        <f>IF(PZ36="","",IC36)</f>
        <v/>
      </c>
      <c r="QG36" s="96" t="str">
        <f>IF(PZ36="","",IG36)</f>
        <v/>
      </c>
      <c r="QH36" s="96" t="str">
        <f>IF(PZ36="","",IK36)</f>
        <v/>
      </c>
      <c r="QI36" s="95" t="str">
        <f>IF(PZ36="","",IO36)</f>
        <v/>
      </c>
      <c r="QK36" s="97" t="str">
        <f>IF(HF36="","",B36)</f>
        <v/>
      </c>
      <c r="QL36" s="96" t="str">
        <f>IF(HF36="","",D36)</f>
        <v/>
      </c>
      <c r="QM36" s="96" t="str">
        <f>IF(QK36="","",HN36)</f>
        <v/>
      </c>
      <c r="QN36" s="96" t="str">
        <f>IF(QK36="","",HR36)</f>
        <v/>
      </c>
      <c r="QO36" s="96" t="str">
        <f>IF(QK36="","",HV36)</f>
        <v/>
      </c>
      <c r="QP36" s="96" t="str">
        <f>IF(QK36="","",HZ36)</f>
        <v/>
      </c>
      <c r="QQ36" s="96" t="str">
        <f>IF(QK36="","",ID36)</f>
        <v/>
      </c>
      <c r="QR36" s="96" t="str">
        <f>IF(QK36="","",IH36)</f>
        <v/>
      </c>
      <c r="QS36" s="96" t="str">
        <f>IF(QK36="","",IL36)</f>
        <v/>
      </c>
      <c r="QT36" s="95" t="str">
        <f>IF(QK36="","",IP36)</f>
        <v/>
      </c>
    </row>
    <row r="37" spans="1:462" ht="18" customHeight="1" x14ac:dyDescent="0.25">
      <c r="A37" s="106">
        <f>IF('[1]بيانات الطلاب'!A36="","",'[1]بيانات الطلاب'!A36)</f>
        <v>33</v>
      </c>
      <c r="B37" s="104" t="str">
        <f>'[1]بيانات الطلاب'!B36</f>
        <v>24032</v>
      </c>
      <c r="C37" s="104" t="str">
        <f>IF('[1]بيانات الطلاب'!C36="","",'[1]بيانات الطلاب'!C36)</f>
        <v>1 / 2</v>
      </c>
      <c r="D37" s="105" t="str">
        <f>IF('[1]بيانات الطلاب'!D36="","",'[1]بيانات الطلاب'!D36)</f>
        <v>رودينا محمد سعيد احمد السيد</v>
      </c>
      <c r="E37" s="104" t="str">
        <f>IF('[1]بيانات الطلاب'!E36="","",'[1]بيانات الطلاب'!E36)</f>
        <v>مسلم</v>
      </c>
      <c r="F37" s="103" t="str">
        <f>IF('[1]بيانات الطلاب'!F36="","",'[1]بيانات الطلاب'!F36)</f>
        <v>انثى</v>
      </c>
      <c r="G37" s="136">
        <v>2</v>
      </c>
      <c r="H37" s="102">
        <v>2</v>
      </c>
      <c r="I37" s="102"/>
      <c r="J37" s="102">
        <v>5</v>
      </c>
      <c r="K37" s="82">
        <f>IF(J37="غ","غ",G37+H37+I37+J37)</f>
        <v>9</v>
      </c>
      <c r="L37" s="136">
        <v>2</v>
      </c>
      <c r="M37" s="136">
        <v>1.9</v>
      </c>
      <c r="N37" s="136"/>
      <c r="O37" s="136">
        <v>4.0999999999999996</v>
      </c>
      <c r="P37" s="82">
        <f>IF(O37="غ","غ",L37+M37+N37+O37)</f>
        <v>8</v>
      </c>
      <c r="Q37" s="136">
        <v>1</v>
      </c>
      <c r="R37" s="102">
        <v>1</v>
      </c>
      <c r="S37" s="102"/>
      <c r="T37" s="102">
        <v>1.8</v>
      </c>
      <c r="U37" s="82">
        <f>IF(T37="غ","غ",Q37+R37+S37+T37)</f>
        <v>3.8</v>
      </c>
      <c r="V37" s="136">
        <v>1</v>
      </c>
      <c r="W37" s="102">
        <v>1</v>
      </c>
      <c r="X37" s="102">
        <v>1</v>
      </c>
      <c r="Y37" s="102">
        <v>2.6</v>
      </c>
      <c r="Z37" s="82">
        <f>IF(Y37="غ","غ",V37+W37+X37+Y37)</f>
        <v>5.6</v>
      </c>
      <c r="AA37" s="136">
        <v>6</v>
      </c>
      <c r="AB37" s="102">
        <v>2</v>
      </c>
      <c r="AC37" s="102">
        <v>2</v>
      </c>
      <c r="AD37" s="139">
        <v>10</v>
      </c>
      <c r="AE37" s="82">
        <f>IF(AD37="غ","غ",AA37+AB37+AC37+AD37)</f>
        <v>20</v>
      </c>
      <c r="AF37" s="143">
        <v>4.62</v>
      </c>
      <c r="AG37" s="142">
        <v>2</v>
      </c>
      <c r="AH37" s="142">
        <v>2</v>
      </c>
      <c r="AI37" s="141">
        <v>12.32</v>
      </c>
      <c r="AJ37" s="82">
        <f>IF(AI37="غ","غ",AF37+AG37+AH37+AI37)</f>
        <v>20.94</v>
      </c>
      <c r="AK37" s="102">
        <v>0.7</v>
      </c>
      <c r="AL37" s="102">
        <v>0.4</v>
      </c>
      <c r="AM37" s="102">
        <v>0.9</v>
      </c>
      <c r="AN37" s="82">
        <f>IF(AM37="غ","غ",AK37+AL37+AM37)</f>
        <v>2</v>
      </c>
      <c r="AO37" s="102">
        <v>1</v>
      </c>
      <c r="AP37" s="102">
        <v>1</v>
      </c>
      <c r="AQ37" s="102">
        <v>1.53</v>
      </c>
      <c r="AR37" s="82">
        <f>IF(AQ37="غ","غ",AO37+AP37+AQ37)</f>
        <v>3.5300000000000002</v>
      </c>
      <c r="AU37" s="102">
        <v>1</v>
      </c>
      <c r="AV37" s="102">
        <v>1</v>
      </c>
      <c r="AW37" s="102">
        <v>0.8</v>
      </c>
      <c r="AX37" s="82">
        <f>IF(AW37="غ","غ",AU37+AV37+AW37)</f>
        <v>2.8</v>
      </c>
      <c r="BN37" s="135"/>
      <c r="BO37" s="104"/>
      <c r="BP37" s="104"/>
      <c r="BQ37" s="140"/>
      <c r="BR37" s="98">
        <f>IF(BQ37="غ","غ",BN37+BO37+BP37+BQ37)</f>
        <v>0</v>
      </c>
      <c r="BS37" s="135"/>
      <c r="BT37" s="104"/>
      <c r="BU37" s="104"/>
      <c r="BV37" s="140"/>
      <c r="BW37" s="98">
        <f>IF(BV37="غ","غ",BS37+BT37+BU37+BV37)</f>
        <v>0</v>
      </c>
      <c r="BX37" s="135"/>
      <c r="BY37" s="104"/>
      <c r="BZ37" s="104"/>
      <c r="CA37" s="140"/>
      <c r="CB37" s="98">
        <f>IF(CA37="غ","غ",BX37+BY37+BZ37+CA37)</f>
        <v>0</v>
      </c>
      <c r="CC37" s="135"/>
      <c r="CD37" s="104"/>
      <c r="CE37" s="104"/>
      <c r="CF37" s="104"/>
      <c r="CG37" s="98">
        <f>IF(CF37="غ","غ",CC37+CD37+CE37+CF37)</f>
        <v>0</v>
      </c>
      <c r="CH37" s="135"/>
      <c r="CI37" s="104"/>
      <c r="CJ37" s="104"/>
      <c r="CK37" s="140"/>
      <c r="CL37" s="98">
        <f>IF(CK37="غ","غ",CH37+CI37+CJ37+CK37)</f>
        <v>0</v>
      </c>
      <c r="CM37" s="135"/>
      <c r="CN37" s="104"/>
      <c r="CO37" s="104"/>
      <c r="CP37" s="140"/>
      <c r="CQ37" s="98">
        <f>IF(CP37="غ","غ",CM37+CN37+CO37+CP37)</f>
        <v>0</v>
      </c>
      <c r="CR37" s="104"/>
      <c r="CS37" s="104"/>
      <c r="CT37" s="140"/>
      <c r="CU37" s="98">
        <f>IF(CT37="غ","غ",CR37+CS37+CT37)</f>
        <v>0</v>
      </c>
      <c r="CV37" s="104"/>
      <c r="CW37" s="104"/>
      <c r="CX37" s="140"/>
      <c r="CY37" s="98">
        <f>IF(CX37="غ","غ",CV37+CW37+CX37)</f>
        <v>0</v>
      </c>
      <c r="DT37" s="135"/>
      <c r="DU37" s="104"/>
      <c r="DV37" s="104"/>
      <c r="DW37" s="140"/>
      <c r="DX37" s="98">
        <f>IF(DW37="غ","غ",DT37+DU37+DV37+DW37)</f>
        <v>0</v>
      </c>
      <c r="DY37" s="135"/>
      <c r="DZ37" s="104"/>
      <c r="EA37" s="104"/>
      <c r="EB37" s="140"/>
      <c r="EC37" s="98">
        <f>IF(EB37="غ","غ",DY37+DZ37+EA37+EB37)</f>
        <v>0</v>
      </c>
      <c r="ED37" s="135"/>
      <c r="EE37" s="104"/>
      <c r="EF37" s="104"/>
      <c r="EG37" s="140"/>
      <c r="EH37" s="98">
        <f>IF(EG37="غ","غ",ED37+EE37+EF37+EG37)</f>
        <v>0</v>
      </c>
      <c r="EI37" s="135"/>
      <c r="EJ37" s="104"/>
      <c r="EK37" s="104"/>
      <c r="EL37" s="140"/>
      <c r="EM37" s="98">
        <f>IF(EL37="غ","غ",EI37+EJ37+EK37+EL37)</f>
        <v>0</v>
      </c>
      <c r="EN37" s="135"/>
      <c r="EO37" s="104"/>
      <c r="EP37" s="104"/>
      <c r="EQ37" s="140"/>
      <c r="ER37" s="98">
        <f>IF(EQ37="غ","غ",EN37+EO37+EP37+EQ37)</f>
        <v>0</v>
      </c>
      <c r="ES37" s="136"/>
      <c r="ET37" s="102"/>
      <c r="EU37" s="102"/>
      <c r="EV37" s="139"/>
      <c r="EW37" s="82">
        <f>IF(EV37="غ","غ",ES37+ET37+EU37+EV37)</f>
        <v>0</v>
      </c>
      <c r="EX37" s="135"/>
      <c r="EY37" s="104"/>
      <c r="EZ37" s="104"/>
      <c r="FA37" s="98">
        <f>IF(EZ37="غ","غ",EX37+EY37+EZ37)</f>
        <v>0</v>
      </c>
      <c r="FB37" s="135"/>
      <c r="FC37" s="104"/>
      <c r="FD37" s="104"/>
      <c r="FE37" s="98">
        <f>IF(FD37="غ","غ",FB37+FC37+FD37)</f>
        <v>0</v>
      </c>
      <c r="HD37" s="136" t="str">
        <f>IF(HH37&gt;=$HD$4,1,"")</f>
        <v/>
      </c>
      <c r="HE37" s="136" t="str">
        <f>IF(HI37&gt;=$HE$4,1,"")</f>
        <v/>
      </c>
      <c r="HF37" s="145" t="str">
        <f>IF(HJ37&gt;=$HF$4,1,"")</f>
        <v/>
      </c>
      <c r="HH37" s="136">
        <f>+HL37+HP37+HT37+HX37+IB37+IF37+IJ37+IN37</f>
        <v>72.87</v>
      </c>
      <c r="HI37" s="136">
        <f>+HM37+HQ37+HU37+HY37+IC37+IG37+IK37+IO37</f>
        <v>0</v>
      </c>
      <c r="HJ37" s="145">
        <f>+HN37+HR37+HV37+HZ37+ID37+IH37+IL37+IP37</f>
        <v>0</v>
      </c>
      <c r="HL37" s="161">
        <f>+K37</f>
        <v>9</v>
      </c>
      <c r="HM37" s="104">
        <f>+BR37</f>
        <v>0</v>
      </c>
      <c r="HN37" s="104">
        <f>+DX37</f>
        <v>0</v>
      </c>
      <c r="HO37" s="82">
        <f>IF(OR(HN37="غ",HM37="غ",HL37="غ"),"غ",(HN37+HM37+HL37)/3)</f>
        <v>3</v>
      </c>
      <c r="HP37" s="161">
        <f>+P37</f>
        <v>8</v>
      </c>
      <c r="HQ37" s="104">
        <f>+BW37</f>
        <v>0</v>
      </c>
      <c r="HR37" s="104">
        <f>+EC37</f>
        <v>0</v>
      </c>
      <c r="HS37" s="82">
        <f>IF(OR(HR37="غ",HQ37="غ",HP37="غ"),"غ",(HR37+HQ37+HP37)/3)</f>
        <v>2.6666666666666665</v>
      </c>
      <c r="HT37" s="161">
        <f>+U37</f>
        <v>3.8</v>
      </c>
      <c r="HU37" s="104">
        <f>+CB37</f>
        <v>0</v>
      </c>
      <c r="HV37" s="104">
        <f>+EH37</f>
        <v>0</v>
      </c>
      <c r="HW37" s="82">
        <f>IF(OR(HV37="غ",HU37="غ",HT37="غ"),"غ",(HV37+HU37+HT37)/3)</f>
        <v>1.2666666666666666</v>
      </c>
      <c r="HX37" s="166">
        <f>+Z37</f>
        <v>5.6</v>
      </c>
      <c r="HY37" s="104">
        <f>+CG37</f>
        <v>0</v>
      </c>
      <c r="HZ37" s="104">
        <f>+EM37</f>
        <v>0</v>
      </c>
      <c r="IA37" s="82">
        <f>IF(OR(HZ37="غ",HY37="غ",HX37="غ"),"غ",(HZ37+HY37+HX37)/3)</f>
        <v>1.8666666666666665</v>
      </c>
      <c r="IB37" s="166">
        <f>+AE37</f>
        <v>20</v>
      </c>
      <c r="IC37" s="104">
        <f>+CL37</f>
        <v>0</v>
      </c>
      <c r="ID37" s="104">
        <f>+ER37</f>
        <v>0</v>
      </c>
      <c r="IE37" s="82">
        <f>IF(OR(ID37="غ",IC37="غ",IB37="غ"),"غ",(ID37+IC37+IB37)/3)</f>
        <v>6.666666666666667</v>
      </c>
      <c r="IF37" s="166">
        <f>+AJ37</f>
        <v>20.94</v>
      </c>
      <c r="IG37" s="102">
        <f>+CQ37</f>
        <v>0</v>
      </c>
      <c r="IH37" s="102">
        <f>+EW37</f>
        <v>0</v>
      </c>
      <c r="II37" s="82">
        <f>IF(OR(IH37="غ",IG37="غ",IF37="غ"),"غ",(IH37+IG37+IF37)/3)</f>
        <v>6.98</v>
      </c>
      <c r="IJ37" s="161">
        <f>+AN37</f>
        <v>2</v>
      </c>
      <c r="IK37" s="104">
        <f>+CU37</f>
        <v>0</v>
      </c>
      <c r="IL37" s="104">
        <f>+FA37</f>
        <v>0</v>
      </c>
      <c r="IM37" s="82">
        <f>IF(OR(IL37="غ",IK37="غ",IJ37="غ"),"غ",(IL37+IK37+IJ37)/3)</f>
        <v>0.66666666666666663</v>
      </c>
      <c r="IN37" s="161">
        <f>+AR37</f>
        <v>3.5300000000000002</v>
      </c>
      <c r="IO37" s="104">
        <f>+CY37</f>
        <v>0</v>
      </c>
      <c r="IP37" s="104">
        <f>+FE37</f>
        <v>0</v>
      </c>
      <c r="IQ37" s="82">
        <f>IF(OR(IP37="غ",IO37="غ",IN37="غ"),"غ",(IP37+IO37+IN37)/3)</f>
        <v>1.1766666666666667</v>
      </c>
      <c r="IS37" s="134">
        <f>IF(OR(HL37&lt;6.5,HP37&lt;6.5,HT37&lt;6.5,HX37&lt;5.2,IB37&lt;10.4,IF37&lt;10.4,IJ37&lt;2.6,IN37&lt;2.6),1,"")</f>
        <v>1</v>
      </c>
      <c r="IT37" s="135">
        <f>IF(OR(HM37&lt;6.5,HQ37&lt;6.5,HU37&lt;6.5,HY37&lt;5.2,IC37&lt;40,IG37&lt;40,IK37&lt;2.6,IO37&lt;2.6),1,"")</f>
        <v>1</v>
      </c>
      <c r="IU37" s="144">
        <f>IF(OR(HN37&lt;6.5,HR37&lt;6.5,HV37&lt;6.5,HZ37&lt;5.2,ID37&lt;40,IH37&lt;40,IL37&lt;2.6,IP37&lt;2.6),1,"")</f>
        <v>1</v>
      </c>
      <c r="IV37" s="36"/>
      <c r="IW37" s="95" t="s">
        <v>50</v>
      </c>
      <c r="IX37" s="134" t="str">
        <f>IF(IS37=1,D37,"")</f>
        <v>رودينا محمد سعيد احمد السيد</v>
      </c>
      <c r="IY37" s="135">
        <f>IF(IS37=1,HL37,"")</f>
        <v>9</v>
      </c>
      <c r="IZ37" s="104">
        <f>IF(IS37=1,HP37,"")</f>
        <v>8</v>
      </c>
      <c r="JA37" s="104">
        <f>IF(IS37=1,HT37,"")</f>
        <v>3.8</v>
      </c>
      <c r="JB37" s="104">
        <f>IF(IS37=1,HX37,"")</f>
        <v>5.6</v>
      </c>
      <c r="JC37" s="104">
        <f>IF(IS37=1,IB37,"")</f>
        <v>20</v>
      </c>
      <c r="JD37" s="104">
        <f>IF(IS37=1,IF37,"")</f>
        <v>20.94</v>
      </c>
      <c r="JE37" s="104">
        <f>IF(IS37=1,IJ37,"")</f>
        <v>2</v>
      </c>
      <c r="JF37" s="103">
        <f>IF(IS37=1,IN37,"")</f>
        <v>3.5300000000000002</v>
      </c>
      <c r="JH37" s="97" t="str">
        <f>B37</f>
        <v>24032</v>
      </c>
      <c r="JI37" s="103" t="str">
        <f>+D37</f>
        <v>رودينا محمد سعيد احمد السيد</v>
      </c>
      <c r="JJ37" s="135">
        <f>IF(IT37=1,HM37,"")</f>
        <v>0</v>
      </c>
      <c r="JK37" s="104">
        <f>IF(IT37=1,HQ37,"")</f>
        <v>0</v>
      </c>
      <c r="JL37" s="104">
        <f>IF(IT37=1,HU37,"")</f>
        <v>0</v>
      </c>
      <c r="JM37" s="104">
        <f>IF(IT37=1,HY37,"")</f>
        <v>0</v>
      </c>
      <c r="JN37" s="104">
        <f>IF(IT37=1,IC37,"")</f>
        <v>0</v>
      </c>
      <c r="JO37" s="104">
        <f>IF(IT37=1,IG37,"")</f>
        <v>0</v>
      </c>
      <c r="JP37" s="104">
        <f>IF(IT37=1,IK37,"")</f>
        <v>0</v>
      </c>
      <c r="JQ37" s="103">
        <f>IF(IT37=1,IO37,"")</f>
        <v>0</v>
      </c>
      <c r="JS37" s="97" t="str">
        <f>B37</f>
        <v>24032</v>
      </c>
      <c r="JT37" s="95" t="str">
        <f>+D37</f>
        <v>رودينا محمد سعيد احمد السيد</v>
      </c>
      <c r="JU37" s="135">
        <f>IF(IU37=1,HN37,"")</f>
        <v>0</v>
      </c>
      <c r="JV37" s="104">
        <f>IF(IU37=1,HR37,"")</f>
        <v>0</v>
      </c>
      <c r="JW37" s="104">
        <f>IF(IU37=1,HV37,"")</f>
        <v>0</v>
      </c>
      <c r="JX37" s="104">
        <f>IF(IU37=1,HZ37,"")</f>
        <v>0</v>
      </c>
      <c r="JY37" s="104">
        <f>IF(IU37=1,ID37,"")</f>
        <v>0</v>
      </c>
      <c r="JZ37" s="104">
        <f>IF(IU37=1,IH37,"")</f>
        <v>0</v>
      </c>
      <c r="KA37" s="104">
        <f>IF(IU37=1,IL37,"")</f>
        <v>0</v>
      </c>
      <c r="KB37" s="103">
        <f>IF(IU37=1,IP37,"")</f>
        <v>0</v>
      </c>
      <c r="KJ37" s="94">
        <f>+A37</f>
        <v>33</v>
      </c>
      <c r="KK37" s="92" t="str">
        <f>+B37</f>
        <v>24032</v>
      </c>
      <c r="KL37" s="92" t="str">
        <f>+C37</f>
        <v>1 / 2</v>
      </c>
      <c r="KM37" s="93" t="str">
        <f>+D37</f>
        <v>رودينا محمد سعيد احمد السيد</v>
      </c>
      <c r="KN37" s="92" t="str">
        <f>+E37</f>
        <v>مسلم</v>
      </c>
      <c r="KO37" s="92" t="str">
        <f>+F37</f>
        <v>انثى</v>
      </c>
      <c r="KP37" s="91">
        <f>+HO37</f>
        <v>3</v>
      </c>
      <c r="KQ37" s="91">
        <f>+HS37</f>
        <v>2.6666666666666665</v>
      </c>
      <c r="KR37" s="91">
        <f>+HW37</f>
        <v>1.2666666666666666</v>
      </c>
      <c r="KS37" s="91">
        <f>+IA37</f>
        <v>1.8666666666666665</v>
      </c>
      <c r="KT37" s="91">
        <f>+IE37</f>
        <v>6.666666666666667</v>
      </c>
      <c r="KU37" s="91">
        <f>+II37</f>
        <v>6.98</v>
      </c>
      <c r="KV37" s="90">
        <f>+IM37</f>
        <v>0.66666666666666663</v>
      </c>
      <c r="KW37" s="90">
        <f>+IN37</f>
        <v>3.5300000000000002</v>
      </c>
      <c r="MH37" s="125" t="str">
        <f>IF(MI37="","",VLOOKUP(MI37,$B$5:$D$62,2,0))</f>
        <v/>
      </c>
      <c r="MI37" s="110"/>
      <c r="MJ37" s="109"/>
      <c r="MK37" s="108"/>
      <c r="ML37" s="108"/>
      <c r="MM37" s="108"/>
      <c r="MN37" s="108"/>
      <c r="MO37" s="108"/>
      <c r="MP37" s="108"/>
      <c r="MQ37" s="108"/>
      <c r="MR37" s="107"/>
      <c r="NL37" s="1" t="s">
        <v>87</v>
      </c>
      <c r="NM37" s="1" t="s">
        <v>87</v>
      </c>
      <c r="NN37" s="1" t="s">
        <v>87</v>
      </c>
      <c r="NO37" s="1" t="s">
        <v>87</v>
      </c>
      <c r="NP37" s="1">
        <v>33</v>
      </c>
      <c r="NQ37" s="1" t="s">
        <v>87</v>
      </c>
      <c r="NR37" s="1" t="s">
        <v>87</v>
      </c>
      <c r="NS37" s="1" t="s">
        <v>87</v>
      </c>
      <c r="NT37" s="1" t="s">
        <v>87</v>
      </c>
      <c r="NU37" s="1" t="s">
        <v>87</v>
      </c>
      <c r="NV37" s="1" t="s">
        <v>87</v>
      </c>
      <c r="NY37" s="199" t="str">
        <f>IF(NZ37="","",VLOOKUP(NZ37,$B$5:$D$70,2,0))</f>
        <v/>
      </c>
      <c r="NZ37" s="86" t="s">
        <v>87</v>
      </c>
      <c r="OA37" s="85" t="s">
        <v>87</v>
      </c>
      <c r="OB37" s="84" t="s">
        <v>87</v>
      </c>
      <c r="OC37" s="84" t="s">
        <v>87</v>
      </c>
      <c r="OD37" s="84" t="s">
        <v>87</v>
      </c>
      <c r="OE37" s="84" t="s">
        <v>87</v>
      </c>
      <c r="OF37" s="84" t="s">
        <v>87</v>
      </c>
      <c r="OG37" s="84" t="s">
        <v>87</v>
      </c>
      <c r="OH37" s="84" t="s">
        <v>87</v>
      </c>
      <c r="OI37" s="83" t="s">
        <v>87</v>
      </c>
      <c r="OJ37" s="82" t="str">
        <f>IF(NZ37="","",SUM(OB37:OI37))</f>
        <v/>
      </c>
      <c r="OK37" s="81" t="str">
        <f>IFERROR(IF(OJ37&gt;1,OJ37/98,""),"")</f>
        <v/>
      </c>
      <c r="PO37" s="97" t="str">
        <f>IF(HD37="","",B37)</f>
        <v/>
      </c>
      <c r="PP37" s="96" t="str">
        <f>IF(HD37="","",D37)</f>
        <v/>
      </c>
      <c r="PQ37" s="96" t="str">
        <f>IF(PO37="","",HL37)</f>
        <v/>
      </c>
      <c r="PR37" s="96" t="str">
        <f>IF(PO37="","",HP37)</f>
        <v/>
      </c>
      <c r="PS37" s="96" t="str">
        <f>IF(PO37="","",HT37)</f>
        <v/>
      </c>
      <c r="PT37" s="96" t="str">
        <f>IF(PO37="","",HX37)</f>
        <v/>
      </c>
      <c r="PU37" s="96" t="str">
        <f>IF(PO37="","",IB37)</f>
        <v/>
      </c>
      <c r="PV37" s="96" t="str">
        <f>IF(PO37="","",IF37)</f>
        <v/>
      </c>
      <c r="PW37" s="96" t="str">
        <f>IF(PO37="","",IJ37)</f>
        <v/>
      </c>
      <c r="PX37" s="95" t="str">
        <f>IF(PO37="","",IN37)</f>
        <v/>
      </c>
      <c r="PZ37" s="97" t="str">
        <f>IF($HE$5="","",$B$5)</f>
        <v/>
      </c>
      <c r="QA37" s="96" t="str">
        <f>IF($HE$5="","",$D$5)</f>
        <v/>
      </c>
      <c r="QB37" s="96" t="str">
        <f>IF(PZ37="","",HM37)</f>
        <v/>
      </c>
      <c r="QC37" s="96" t="str">
        <f>IF(PZ37="","",HQ37)</f>
        <v/>
      </c>
      <c r="QD37" s="96" t="str">
        <f>IF(PZ37="","",HU37)</f>
        <v/>
      </c>
      <c r="QE37" s="96" t="str">
        <f>IF(PZ37="","",HY37)</f>
        <v/>
      </c>
      <c r="QF37" s="96" t="str">
        <f>IF(PZ37="","",IC37)</f>
        <v/>
      </c>
      <c r="QG37" s="96" t="str">
        <f>IF(PZ37="","",IG37)</f>
        <v/>
      </c>
      <c r="QH37" s="96" t="str">
        <f>IF(PZ37="","",IK37)</f>
        <v/>
      </c>
      <c r="QI37" s="95" t="str">
        <f>IF(PZ37="","",IO37)</f>
        <v/>
      </c>
      <c r="QK37" s="97" t="str">
        <f>IF(HF37="","",B37)</f>
        <v/>
      </c>
      <c r="QL37" s="96" t="str">
        <f>IF(HF37="","",D37)</f>
        <v/>
      </c>
      <c r="QM37" s="96" t="str">
        <f>IF(QK37="","",HN37)</f>
        <v/>
      </c>
      <c r="QN37" s="96" t="str">
        <f>IF(QK37="","",HR37)</f>
        <v/>
      </c>
      <c r="QO37" s="96" t="str">
        <f>IF(QK37="","",HV37)</f>
        <v/>
      </c>
      <c r="QP37" s="96" t="str">
        <f>IF(QK37="","",HZ37)</f>
        <v/>
      </c>
      <c r="QQ37" s="96" t="str">
        <f>IF(QK37="","",ID37)</f>
        <v/>
      </c>
      <c r="QR37" s="96" t="str">
        <f>IF(QK37="","",IH37)</f>
        <v/>
      </c>
      <c r="QS37" s="96" t="str">
        <f>IF(QK37="","",IL37)</f>
        <v/>
      </c>
      <c r="QT37" s="95" t="str">
        <f>IF(QK37="","",IP37)</f>
        <v/>
      </c>
    </row>
    <row r="38" spans="1:462" ht="18" customHeight="1" x14ac:dyDescent="0.25">
      <c r="A38" s="106">
        <f>IF('[1]بيانات الطلاب'!A37="","",'[1]بيانات الطلاب'!A37)</f>
        <v>34</v>
      </c>
      <c r="B38" s="104" t="str">
        <f>'[1]بيانات الطلاب'!B37</f>
        <v>24033</v>
      </c>
      <c r="C38" s="104" t="str">
        <f>IF('[1]بيانات الطلاب'!C37="","",'[1]بيانات الطلاب'!C37)</f>
        <v>1 / 2</v>
      </c>
      <c r="D38" s="105" t="str">
        <f>IF('[1]بيانات الطلاب'!D37="","",'[1]بيانات الطلاب'!D37)</f>
        <v>رويدا شريف حسين طوخى</v>
      </c>
      <c r="E38" s="104" t="str">
        <f>IF('[1]بيانات الطلاب'!E37="","",'[1]بيانات الطلاب'!E37)</f>
        <v>مسلم</v>
      </c>
      <c r="F38" s="103" t="str">
        <f>IF('[1]بيانات الطلاب'!F37="","",'[1]بيانات الطلاب'!F37)</f>
        <v>انثى</v>
      </c>
      <c r="G38" s="136">
        <v>1.5</v>
      </c>
      <c r="H38" s="102">
        <v>1.5</v>
      </c>
      <c r="I38" s="102"/>
      <c r="J38" s="102">
        <v>4.5999999999999996</v>
      </c>
      <c r="K38" s="82">
        <f>IF(J38="غ","غ",G38+H38+I38+J38)</f>
        <v>7.6</v>
      </c>
      <c r="L38" s="136">
        <v>2</v>
      </c>
      <c r="M38" s="136">
        <v>1.9</v>
      </c>
      <c r="N38" s="136"/>
      <c r="O38" s="136">
        <v>4</v>
      </c>
      <c r="P38" s="82">
        <f>IF(O38="غ","غ",L38+M38+N38+O38)</f>
        <v>7.9</v>
      </c>
      <c r="Q38" s="136">
        <v>1.6</v>
      </c>
      <c r="R38" s="102">
        <v>1.6</v>
      </c>
      <c r="S38" s="102"/>
      <c r="T38" s="102">
        <v>4.4000000000000004</v>
      </c>
      <c r="U38" s="82">
        <f>IF(T38="غ","غ",Q38+R38+S38+T38)</f>
        <v>7.6000000000000005</v>
      </c>
      <c r="V38" s="136">
        <v>1</v>
      </c>
      <c r="W38" s="102">
        <v>1</v>
      </c>
      <c r="X38" s="102">
        <v>1</v>
      </c>
      <c r="Y38" s="102">
        <v>4.5999999999999996</v>
      </c>
      <c r="Z38" s="82">
        <f>IF(Y38="غ","غ",V38+W38+X38+Y38)</f>
        <v>7.6</v>
      </c>
      <c r="AA38" s="136">
        <v>6</v>
      </c>
      <c r="AB38" s="102">
        <v>2</v>
      </c>
      <c r="AC38" s="102">
        <v>2</v>
      </c>
      <c r="AD38" s="139">
        <v>10</v>
      </c>
      <c r="AE38" s="82">
        <f>IF(AD38="غ","غ",AA38+AB38+AC38+AD38)</f>
        <v>20</v>
      </c>
      <c r="AF38" s="143">
        <v>5.36</v>
      </c>
      <c r="AG38" s="142">
        <v>2</v>
      </c>
      <c r="AH38" s="142">
        <v>2</v>
      </c>
      <c r="AI38" s="141">
        <v>14.293333333333335</v>
      </c>
      <c r="AJ38" s="82">
        <f>IF(AI38="غ","غ",AF38+AG38+AH38+AI38)</f>
        <v>23.653333333333336</v>
      </c>
      <c r="AK38" s="102">
        <v>1</v>
      </c>
      <c r="AL38" s="102">
        <v>1</v>
      </c>
      <c r="AM38" s="102">
        <v>1.5</v>
      </c>
      <c r="AN38" s="82">
        <f>IF(AM38="غ","غ",AK38+AL38+AM38)</f>
        <v>3.5</v>
      </c>
      <c r="AO38" s="102">
        <v>1</v>
      </c>
      <c r="AP38" s="102">
        <v>1</v>
      </c>
      <c r="AQ38" s="102">
        <v>1.33</v>
      </c>
      <c r="AR38" s="82">
        <f>IF(AQ38="غ","غ",AO38+AP38+AQ38)</f>
        <v>3.33</v>
      </c>
      <c r="AU38" s="102">
        <v>1</v>
      </c>
      <c r="AV38" s="102">
        <v>1</v>
      </c>
      <c r="AW38" s="102">
        <v>1</v>
      </c>
      <c r="AX38" s="82">
        <f>IF(AW38="غ","غ",AU38+AV38+AW38)</f>
        <v>3</v>
      </c>
      <c r="BN38" s="135"/>
      <c r="BO38" s="104"/>
      <c r="BP38" s="104"/>
      <c r="BQ38" s="140"/>
      <c r="BR38" s="98">
        <f>IF(BQ38="غ","غ",BN38+BO38+BP38+BQ38)</f>
        <v>0</v>
      </c>
      <c r="BS38" s="135"/>
      <c r="BT38" s="104"/>
      <c r="BU38" s="104"/>
      <c r="BV38" s="140"/>
      <c r="BW38" s="98">
        <f>IF(BV38="غ","غ",BS38+BT38+BU38+BV38)</f>
        <v>0</v>
      </c>
      <c r="BX38" s="135"/>
      <c r="BY38" s="104"/>
      <c r="BZ38" s="104"/>
      <c r="CA38" s="140"/>
      <c r="CB38" s="98">
        <f>IF(CA38="غ","غ",BX38+BY38+BZ38+CA38)</f>
        <v>0</v>
      </c>
      <c r="CC38" s="135"/>
      <c r="CD38" s="104"/>
      <c r="CE38" s="104"/>
      <c r="CF38" s="104"/>
      <c r="CG38" s="98">
        <f>IF(CF38="غ","غ",CC38+CD38+CE38+CF38)</f>
        <v>0</v>
      </c>
      <c r="CH38" s="135"/>
      <c r="CI38" s="104"/>
      <c r="CJ38" s="104"/>
      <c r="CK38" s="140"/>
      <c r="CL38" s="98">
        <f>IF(CK38="غ","غ",CH38+CI38+CJ38+CK38)</f>
        <v>0</v>
      </c>
      <c r="CM38" s="135"/>
      <c r="CN38" s="104"/>
      <c r="CO38" s="104"/>
      <c r="CP38" s="140"/>
      <c r="CQ38" s="98">
        <f>IF(CP38="غ","غ",CM38+CN38+CO38+CP38)</f>
        <v>0</v>
      </c>
      <c r="CR38" s="104"/>
      <c r="CS38" s="104"/>
      <c r="CT38" s="140"/>
      <c r="CU38" s="98">
        <f>IF(CT38="غ","غ",CR38+CS38+CT38)</f>
        <v>0</v>
      </c>
      <c r="CV38" s="104"/>
      <c r="CW38" s="104"/>
      <c r="CX38" s="140"/>
      <c r="CY38" s="98">
        <f>IF(CX38="غ","غ",CV38+CW38+CX38)</f>
        <v>0</v>
      </c>
      <c r="DT38" s="135"/>
      <c r="DU38" s="104"/>
      <c r="DV38" s="104"/>
      <c r="DW38" s="140"/>
      <c r="DX38" s="98">
        <f>IF(DW38="غ","غ",DT38+DU38+DV38+DW38)</f>
        <v>0</v>
      </c>
      <c r="DY38" s="135"/>
      <c r="DZ38" s="104"/>
      <c r="EA38" s="104"/>
      <c r="EB38" s="140"/>
      <c r="EC38" s="98">
        <f>IF(EB38="غ","غ",DY38+DZ38+EA38+EB38)</f>
        <v>0</v>
      </c>
      <c r="ED38" s="135"/>
      <c r="EE38" s="104"/>
      <c r="EF38" s="104"/>
      <c r="EG38" s="140"/>
      <c r="EH38" s="98">
        <f>IF(EG38="غ","غ",ED38+EE38+EF38+EG38)</f>
        <v>0</v>
      </c>
      <c r="EI38" s="135"/>
      <c r="EJ38" s="104"/>
      <c r="EK38" s="104"/>
      <c r="EL38" s="140"/>
      <c r="EM38" s="98">
        <f>IF(EL38="غ","غ",EI38+EJ38+EK38+EL38)</f>
        <v>0</v>
      </c>
      <c r="EN38" s="135"/>
      <c r="EO38" s="104"/>
      <c r="EP38" s="104"/>
      <c r="EQ38" s="140"/>
      <c r="ER38" s="98">
        <f>IF(EQ38="غ","غ",EN38+EO38+EP38+EQ38)</f>
        <v>0</v>
      </c>
      <c r="ES38" s="136"/>
      <c r="ET38" s="102"/>
      <c r="EU38" s="102"/>
      <c r="EV38" s="139"/>
      <c r="EW38" s="82">
        <f>IF(EV38="غ","غ",ES38+ET38+EU38+EV38)</f>
        <v>0</v>
      </c>
      <c r="EX38" s="135"/>
      <c r="EY38" s="104"/>
      <c r="EZ38" s="104"/>
      <c r="FA38" s="98">
        <f>IF(EZ38="غ","غ",EX38+EY38+EZ38)</f>
        <v>0</v>
      </c>
      <c r="FB38" s="135"/>
      <c r="FC38" s="104"/>
      <c r="FD38" s="104"/>
      <c r="FE38" s="98">
        <f>IF(FD38="غ","غ",FB38+FC38+FD38)</f>
        <v>0</v>
      </c>
      <c r="HD38" s="136" t="str">
        <f>IF(HH38&gt;=$HD$4,1,"")</f>
        <v/>
      </c>
      <c r="HE38" s="136" t="str">
        <f>IF(HI38&gt;=$HE$4,1,"")</f>
        <v/>
      </c>
      <c r="HF38" s="145" t="str">
        <f>IF(HJ38&gt;=$HF$4,1,"")</f>
        <v/>
      </c>
      <c r="HH38" s="136">
        <f>+HL38+HP38+HT38+HX38+IB38+IF38+IJ38+IN38</f>
        <v>81.183333333333337</v>
      </c>
      <c r="HI38" s="136">
        <f>+HM38+HQ38+HU38+HY38+IC38+IG38+IK38+IO38</f>
        <v>0</v>
      </c>
      <c r="HJ38" s="145">
        <f>+HN38+HR38+HV38+HZ38+ID38+IH38+IL38+IP38</f>
        <v>0</v>
      </c>
      <c r="HL38" s="161">
        <f>+K38</f>
        <v>7.6</v>
      </c>
      <c r="HM38" s="104">
        <f>+BR38</f>
        <v>0</v>
      </c>
      <c r="HN38" s="104">
        <f>+DX38</f>
        <v>0</v>
      </c>
      <c r="HO38" s="82">
        <f>IF(OR(HN38="غ",HM38="غ",HL38="غ"),"غ",(HN38+HM38+HL38)/3)</f>
        <v>2.5333333333333332</v>
      </c>
      <c r="HP38" s="161">
        <f>+P38</f>
        <v>7.9</v>
      </c>
      <c r="HQ38" s="104">
        <f>+BW38</f>
        <v>0</v>
      </c>
      <c r="HR38" s="104">
        <f>+EC38</f>
        <v>0</v>
      </c>
      <c r="HS38" s="82">
        <f>IF(OR(HR38="غ",HQ38="غ",HP38="غ"),"غ",(HR38+HQ38+HP38)/3)</f>
        <v>2.6333333333333333</v>
      </c>
      <c r="HT38" s="161">
        <f>+U38</f>
        <v>7.6000000000000005</v>
      </c>
      <c r="HU38" s="104">
        <f>+CB38</f>
        <v>0</v>
      </c>
      <c r="HV38" s="104">
        <f>+EH38</f>
        <v>0</v>
      </c>
      <c r="HW38" s="82">
        <f>IF(OR(HV38="غ",HU38="غ",HT38="غ"),"غ",(HV38+HU38+HT38)/3)</f>
        <v>2.5333333333333337</v>
      </c>
      <c r="HX38" s="166">
        <f>+Z38</f>
        <v>7.6</v>
      </c>
      <c r="HY38" s="104">
        <f>+CG38</f>
        <v>0</v>
      </c>
      <c r="HZ38" s="104">
        <f>+EM38</f>
        <v>0</v>
      </c>
      <c r="IA38" s="82">
        <f>IF(OR(HZ38="غ",HY38="غ",HX38="غ"),"غ",(HZ38+HY38+HX38)/3)</f>
        <v>2.5333333333333332</v>
      </c>
      <c r="IB38" s="166">
        <f>+AE38</f>
        <v>20</v>
      </c>
      <c r="IC38" s="104">
        <f>+CL38</f>
        <v>0</v>
      </c>
      <c r="ID38" s="104">
        <f>+ER38</f>
        <v>0</v>
      </c>
      <c r="IE38" s="82">
        <f>IF(OR(ID38="غ",IC38="غ",IB38="غ"),"غ",(ID38+IC38+IB38)/3)</f>
        <v>6.666666666666667</v>
      </c>
      <c r="IF38" s="166">
        <f>+AJ38</f>
        <v>23.653333333333336</v>
      </c>
      <c r="IG38" s="102">
        <f>+CQ38</f>
        <v>0</v>
      </c>
      <c r="IH38" s="102">
        <f>+EW38</f>
        <v>0</v>
      </c>
      <c r="II38" s="82">
        <f>IF(OR(IH38="غ",IG38="غ",IF38="غ"),"غ",(IH38+IG38+IF38)/3)</f>
        <v>7.884444444444445</v>
      </c>
      <c r="IJ38" s="161">
        <f>+AN38</f>
        <v>3.5</v>
      </c>
      <c r="IK38" s="104">
        <f>+CU38</f>
        <v>0</v>
      </c>
      <c r="IL38" s="104">
        <f>+FA38</f>
        <v>0</v>
      </c>
      <c r="IM38" s="82">
        <f>IF(OR(IL38="غ",IK38="غ",IJ38="غ"),"غ",(IL38+IK38+IJ38)/3)</f>
        <v>1.1666666666666667</v>
      </c>
      <c r="IN38" s="161">
        <f>+AR38</f>
        <v>3.33</v>
      </c>
      <c r="IO38" s="104">
        <f>+CY38</f>
        <v>0</v>
      </c>
      <c r="IP38" s="104">
        <f>+FE38</f>
        <v>0</v>
      </c>
      <c r="IQ38" s="82">
        <f>IF(OR(IP38="غ",IO38="غ",IN38="غ"),"غ",(IP38+IO38+IN38)/3)</f>
        <v>1.1100000000000001</v>
      </c>
      <c r="IS38" s="134" t="str">
        <f>IF(OR(HL38&lt;6.5,HP38&lt;6.5,HT38&lt;6.5,HX38&lt;5.2,IB38&lt;10.4,IF38&lt;10.4,IJ38&lt;2.6,IN38&lt;2.6),1,"")</f>
        <v/>
      </c>
      <c r="IT38" s="135">
        <f>IF(OR(HM38&lt;6.5,HQ38&lt;6.5,HU38&lt;6.5,HY38&lt;5.2,IC38&lt;40,IG38&lt;40,IK38&lt;2.6,IO38&lt;2.6),1,"")</f>
        <v>1</v>
      </c>
      <c r="IU38" s="144">
        <f>IF(OR(HN38&lt;6.5,HR38&lt;6.5,HV38&lt;6.5,HZ38&lt;5.2,ID38&lt;40,IH38&lt;40,IL38&lt;2.6,IP38&lt;2.6),1,"")</f>
        <v>1</v>
      </c>
      <c r="IV38" s="36"/>
      <c r="IW38" s="95" t="s">
        <v>87</v>
      </c>
      <c r="IX38" s="134" t="str">
        <f>IF(IS38=1,D38,"")</f>
        <v/>
      </c>
      <c r="IY38" s="135" t="str">
        <f>IF(IS38=1,HL38,"")</f>
        <v/>
      </c>
      <c r="IZ38" s="104" t="str">
        <f>IF(IS38=1,HP38,"")</f>
        <v/>
      </c>
      <c r="JA38" s="104" t="str">
        <f>IF(IS38=1,HT38,"")</f>
        <v/>
      </c>
      <c r="JB38" s="104" t="str">
        <f>IF(IS38=1,HX38,"")</f>
        <v/>
      </c>
      <c r="JC38" s="104" t="str">
        <f>IF(IS38=1,IB38,"")</f>
        <v/>
      </c>
      <c r="JD38" s="104" t="str">
        <f>IF(IS38=1,IF38,"")</f>
        <v/>
      </c>
      <c r="JE38" s="104" t="str">
        <f>IF(IS38=1,IJ38,"")</f>
        <v/>
      </c>
      <c r="JF38" s="103" t="str">
        <f>IF(IS38=1,IN38,"")</f>
        <v/>
      </c>
      <c r="JH38" s="97" t="str">
        <f>B38</f>
        <v>24033</v>
      </c>
      <c r="JI38" s="103" t="str">
        <f>+D38</f>
        <v>رويدا شريف حسين طوخى</v>
      </c>
      <c r="JJ38" s="135">
        <f>IF(IT38=1,HM38,"")</f>
        <v>0</v>
      </c>
      <c r="JK38" s="104">
        <f>IF(IT38=1,HQ38,"")</f>
        <v>0</v>
      </c>
      <c r="JL38" s="104">
        <f>IF(IT38=1,HU38,"")</f>
        <v>0</v>
      </c>
      <c r="JM38" s="104">
        <f>IF(IT38=1,HY38,"")</f>
        <v>0</v>
      </c>
      <c r="JN38" s="104">
        <f>IF(IT38=1,IC38,"")</f>
        <v>0</v>
      </c>
      <c r="JO38" s="104">
        <f>IF(IT38=1,IG38,"")</f>
        <v>0</v>
      </c>
      <c r="JP38" s="104">
        <f>IF(IT38=1,IK38,"")</f>
        <v>0</v>
      </c>
      <c r="JQ38" s="103">
        <f>IF(IT38=1,IO38,"")</f>
        <v>0</v>
      </c>
      <c r="JS38" s="97" t="str">
        <f>B38</f>
        <v>24033</v>
      </c>
      <c r="JT38" s="95" t="str">
        <f>+D38</f>
        <v>رويدا شريف حسين طوخى</v>
      </c>
      <c r="JU38" s="135">
        <f>IF(IU38=1,HN38,"")</f>
        <v>0</v>
      </c>
      <c r="JV38" s="104">
        <f>IF(IU38=1,HR38,"")</f>
        <v>0</v>
      </c>
      <c r="JW38" s="104">
        <f>IF(IU38=1,HV38,"")</f>
        <v>0</v>
      </c>
      <c r="JX38" s="104">
        <f>IF(IU38=1,HZ38,"")</f>
        <v>0</v>
      </c>
      <c r="JY38" s="104">
        <f>IF(IU38=1,ID38,"")</f>
        <v>0</v>
      </c>
      <c r="JZ38" s="104">
        <f>IF(IU38=1,IH38,"")</f>
        <v>0</v>
      </c>
      <c r="KA38" s="104">
        <f>IF(IU38=1,IL38,"")</f>
        <v>0</v>
      </c>
      <c r="KB38" s="103">
        <f>IF(IU38=1,IP38,"")</f>
        <v>0</v>
      </c>
      <c r="KJ38" s="94">
        <f>+A38</f>
        <v>34</v>
      </c>
      <c r="KK38" s="92" t="str">
        <f>+B38</f>
        <v>24033</v>
      </c>
      <c r="KL38" s="92" t="str">
        <f>+C38</f>
        <v>1 / 2</v>
      </c>
      <c r="KM38" s="93" t="str">
        <f>+D38</f>
        <v>رويدا شريف حسين طوخى</v>
      </c>
      <c r="KN38" s="92" t="str">
        <f>+E38</f>
        <v>مسلم</v>
      </c>
      <c r="KO38" s="92" t="str">
        <f>+F38</f>
        <v>انثى</v>
      </c>
      <c r="KP38" s="91">
        <f>+HO38</f>
        <v>2.5333333333333332</v>
      </c>
      <c r="KQ38" s="91">
        <f>+HS38</f>
        <v>2.6333333333333333</v>
      </c>
      <c r="KR38" s="91">
        <f>+HW38</f>
        <v>2.5333333333333337</v>
      </c>
      <c r="KS38" s="91">
        <f>+IA38</f>
        <v>2.5333333333333332</v>
      </c>
      <c r="KT38" s="91">
        <f>+IE38</f>
        <v>6.666666666666667</v>
      </c>
      <c r="KU38" s="91">
        <f>+II38</f>
        <v>7.884444444444445</v>
      </c>
      <c r="KV38" s="90">
        <f>+IM38</f>
        <v>1.1666666666666667</v>
      </c>
      <c r="KW38" s="90">
        <f>+IN38</f>
        <v>3.33</v>
      </c>
      <c r="MH38" s="125" t="str">
        <f>IF(MI38="","",VLOOKUP(MI38,$B$5:$D$62,2,0))</f>
        <v/>
      </c>
      <c r="MI38" s="110"/>
      <c r="MJ38" s="109"/>
      <c r="MK38" s="108"/>
      <c r="ML38" s="108"/>
      <c r="MM38" s="108"/>
      <c r="MN38" s="108"/>
      <c r="MO38" s="108"/>
      <c r="MP38" s="108"/>
      <c r="MQ38" s="108"/>
      <c r="MR38" s="107"/>
      <c r="NL38" s="1" t="s">
        <v>87</v>
      </c>
      <c r="NM38" s="1" t="s">
        <v>87</v>
      </c>
      <c r="NN38" s="1" t="s">
        <v>87</v>
      </c>
      <c r="NO38" s="1" t="s">
        <v>87</v>
      </c>
      <c r="NP38" s="1">
        <v>34</v>
      </c>
      <c r="NQ38" s="1" t="s">
        <v>87</v>
      </c>
      <c r="NR38" s="1" t="s">
        <v>87</v>
      </c>
      <c r="NS38" s="1" t="s">
        <v>87</v>
      </c>
      <c r="NT38" s="1" t="s">
        <v>87</v>
      </c>
      <c r="NU38" s="1" t="s">
        <v>87</v>
      </c>
      <c r="NV38" s="1" t="s">
        <v>87</v>
      </c>
      <c r="NY38" s="199" t="str">
        <f>IF(NZ38="","",VLOOKUP(NZ38,$B$5:$D$70,2,0))</f>
        <v/>
      </c>
      <c r="NZ38" s="86" t="s">
        <v>87</v>
      </c>
      <c r="OA38" s="85" t="s">
        <v>87</v>
      </c>
      <c r="OB38" s="84" t="s">
        <v>87</v>
      </c>
      <c r="OC38" s="84" t="s">
        <v>87</v>
      </c>
      <c r="OD38" s="84" t="s">
        <v>87</v>
      </c>
      <c r="OE38" s="84" t="s">
        <v>87</v>
      </c>
      <c r="OF38" s="84" t="s">
        <v>87</v>
      </c>
      <c r="OG38" s="84" t="s">
        <v>87</v>
      </c>
      <c r="OH38" s="84" t="s">
        <v>87</v>
      </c>
      <c r="OI38" s="83" t="s">
        <v>87</v>
      </c>
      <c r="OJ38" s="82" t="str">
        <f>IF(NZ38="","",SUM(OB38:OI38))</f>
        <v/>
      </c>
      <c r="OK38" s="81" t="str">
        <f>IFERROR(IF(OJ38&gt;1,OJ38/98,""),"")</f>
        <v/>
      </c>
      <c r="PO38" s="97" t="str">
        <f>IF(HD38="","",B38)</f>
        <v/>
      </c>
      <c r="PP38" s="96" t="str">
        <f>IF(HD38="","",D38)</f>
        <v/>
      </c>
      <c r="PQ38" s="96" t="str">
        <f>IF(PO38="","",HL38)</f>
        <v/>
      </c>
      <c r="PR38" s="96" t="str">
        <f>IF(PO38="","",HP38)</f>
        <v/>
      </c>
      <c r="PS38" s="96" t="str">
        <f>IF(PO38="","",HT38)</f>
        <v/>
      </c>
      <c r="PT38" s="96" t="str">
        <f>IF(PO38="","",HX38)</f>
        <v/>
      </c>
      <c r="PU38" s="96" t="str">
        <f>IF(PO38="","",IB38)</f>
        <v/>
      </c>
      <c r="PV38" s="96" t="str">
        <f>IF(PO38="","",IF38)</f>
        <v/>
      </c>
      <c r="PW38" s="96" t="str">
        <f>IF(PO38="","",IJ38)</f>
        <v/>
      </c>
      <c r="PX38" s="95" t="str">
        <f>IF(PO38="","",IN38)</f>
        <v/>
      </c>
      <c r="PZ38" s="97" t="str">
        <f>IF($HE$5="","",$B$5)</f>
        <v/>
      </c>
      <c r="QA38" s="96" t="str">
        <f>IF($HE$5="","",$D$5)</f>
        <v/>
      </c>
      <c r="QB38" s="96" t="str">
        <f>IF(PZ38="","",HM38)</f>
        <v/>
      </c>
      <c r="QC38" s="96" t="str">
        <f>IF(PZ38="","",HQ38)</f>
        <v/>
      </c>
      <c r="QD38" s="96" t="str">
        <f>IF(PZ38="","",HU38)</f>
        <v/>
      </c>
      <c r="QE38" s="96" t="str">
        <f>IF(PZ38="","",HY38)</f>
        <v/>
      </c>
      <c r="QF38" s="96" t="str">
        <f>IF(PZ38="","",IC38)</f>
        <v/>
      </c>
      <c r="QG38" s="96" t="str">
        <f>IF(PZ38="","",IG38)</f>
        <v/>
      </c>
      <c r="QH38" s="96" t="str">
        <f>IF(PZ38="","",IK38)</f>
        <v/>
      </c>
      <c r="QI38" s="95" t="str">
        <f>IF(PZ38="","",IO38)</f>
        <v/>
      </c>
      <c r="QK38" s="97" t="str">
        <f>IF(HF38="","",B38)</f>
        <v/>
      </c>
      <c r="QL38" s="96" t="str">
        <f>IF(HF38="","",D38)</f>
        <v/>
      </c>
      <c r="QM38" s="96" t="str">
        <f>IF(QK38="","",HN38)</f>
        <v/>
      </c>
      <c r="QN38" s="96" t="str">
        <f>IF(QK38="","",HR38)</f>
        <v/>
      </c>
      <c r="QO38" s="96" t="str">
        <f>IF(QK38="","",HV38)</f>
        <v/>
      </c>
      <c r="QP38" s="96" t="str">
        <f>IF(QK38="","",HZ38)</f>
        <v/>
      </c>
      <c r="QQ38" s="96" t="str">
        <f>IF(QK38="","",ID38)</f>
        <v/>
      </c>
      <c r="QR38" s="96" t="str">
        <f>IF(QK38="","",IH38)</f>
        <v/>
      </c>
      <c r="QS38" s="96" t="str">
        <f>IF(QK38="","",IL38)</f>
        <v/>
      </c>
      <c r="QT38" s="95" t="str">
        <f>IF(QK38="","",IP38)</f>
        <v/>
      </c>
    </row>
    <row r="39" spans="1:462" ht="18" customHeight="1" x14ac:dyDescent="0.25">
      <c r="A39" s="106">
        <f>IF('[1]بيانات الطلاب'!A38="","",'[1]بيانات الطلاب'!A38)</f>
        <v>35</v>
      </c>
      <c r="B39" s="104" t="str">
        <f>'[1]بيانات الطلاب'!B38</f>
        <v>24034</v>
      </c>
      <c r="C39" s="104" t="str">
        <f>IF('[1]بيانات الطلاب'!C38="","",'[1]بيانات الطلاب'!C38)</f>
        <v>1 / 2</v>
      </c>
      <c r="D39" s="105" t="str">
        <f>IF('[1]بيانات الطلاب'!D38="","",'[1]بيانات الطلاب'!D38)</f>
        <v>سلمى وليد عبدالله هاشم احمد</v>
      </c>
      <c r="E39" s="104" t="str">
        <f>IF('[1]بيانات الطلاب'!E38="","",'[1]بيانات الطلاب'!E38)</f>
        <v>مسلم</v>
      </c>
      <c r="F39" s="103" t="str">
        <f>IF('[1]بيانات الطلاب'!F38="","",'[1]بيانات الطلاب'!F38)</f>
        <v>انثى</v>
      </c>
      <c r="G39" s="136">
        <v>2</v>
      </c>
      <c r="H39" s="102">
        <v>2</v>
      </c>
      <c r="I39" s="102"/>
      <c r="J39" s="102">
        <v>5.2</v>
      </c>
      <c r="K39" s="82">
        <f>IF(J39="غ","غ",G39+H39+I39+J39)</f>
        <v>9.1999999999999993</v>
      </c>
      <c r="L39" s="136">
        <v>2</v>
      </c>
      <c r="M39" s="136">
        <v>2</v>
      </c>
      <c r="N39" s="136"/>
      <c r="O39" s="136">
        <v>5.0999999999999996</v>
      </c>
      <c r="P39" s="82">
        <f>IF(O39="غ","غ",L39+M39+N39+O39)</f>
        <v>9.1</v>
      </c>
      <c r="Q39" s="136">
        <v>1.7</v>
      </c>
      <c r="R39" s="102">
        <v>1.3</v>
      </c>
      <c r="S39" s="102"/>
      <c r="T39" s="102">
        <v>4.2</v>
      </c>
      <c r="U39" s="82">
        <f>IF(T39="غ","غ",Q39+R39+S39+T39)</f>
        <v>7.2</v>
      </c>
      <c r="V39" s="136">
        <v>1</v>
      </c>
      <c r="W39" s="102">
        <v>1</v>
      </c>
      <c r="X39" s="102">
        <v>1</v>
      </c>
      <c r="Y39" s="102">
        <v>4.2</v>
      </c>
      <c r="Z39" s="82">
        <f>IF(Y39="غ","غ",V39+W39+X39+Y39)</f>
        <v>7.2</v>
      </c>
      <c r="AA39" s="136">
        <v>6</v>
      </c>
      <c r="AB39" s="102">
        <v>2</v>
      </c>
      <c r="AC39" s="102">
        <v>2</v>
      </c>
      <c r="AD39" s="139">
        <v>13</v>
      </c>
      <c r="AE39" s="82">
        <f>IF(AD39="غ","غ",AA39+AB39+AC39+AD39)</f>
        <v>23</v>
      </c>
      <c r="AF39" s="143">
        <v>5.42</v>
      </c>
      <c r="AG39" s="142">
        <v>2</v>
      </c>
      <c r="AH39" s="142">
        <v>2</v>
      </c>
      <c r="AI39" s="141">
        <v>14.453333333333333</v>
      </c>
      <c r="AJ39" s="82">
        <f>IF(AI39="غ","غ",AF39+AG39+AH39+AI39)</f>
        <v>23.873333333333335</v>
      </c>
      <c r="AK39" s="102">
        <v>1</v>
      </c>
      <c r="AL39" s="102">
        <v>1</v>
      </c>
      <c r="AM39" s="102">
        <v>1.6</v>
      </c>
      <c r="AN39" s="82">
        <f>IF(AM39="غ","غ",AK39+AL39+AM39)</f>
        <v>3.6</v>
      </c>
      <c r="AO39" s="102">
        <v>1</v>
      </c>
      <c r="AP39" s="102">
        <v>1</v>
      </c>
      <c r="AQ39" s="102">
        <v>1.8</v>
      </c>
      <c r="AR39" s="82">
        <f>IF(AQ39="غ","غ",AO39+AP39+AQ39)</f>
        <v>3.8</v>
      </c>
      <c r="AU39" s="102">
        <v>1</v>
      </c>
      <c r="AV39" s="102">
        <v>1</v>
      </c>
      <c r="AW39" s="102">
        <v>1.8</v>
      </c>
      <c r="AX39" s="82">
        <f>IF(AW39="غ","غ",AU39+AV39+AW39)</f>
        <v>3.8</v>
      </c>
      <c r="BN39" s="135"/>
      <c r="BO39" s="104"/>
      <c r="BP39" s="104"/>
      <c r="BQ39" s="140"/>
      <c r="BR39" s="98">
        <f>IF(BQ39="غ","غ",BN39+BO39+BP39+BQ39)</f>
        <v>0</v>
      </c>
      <c r="BS39" s="135"/>
      <c r="BT39" s="104"/>
      <c r="BU39" s="104"/>
      <c r="BV39" s="140"/>
      <c r="BW39" s="98">
        <f>IF(BV39="غ","غ",BS39+BT39+BU39+BV39)</f>
        <v>0</v>
      </c>
      <c r="BX39" s="135"/>
      <c r="BY39" s="104"/>
      <c r="BZ39" s="104"/>
      <c r="CA39" s="140"/>
      <c r="CB39" s="98">
        <f>IF(CA39="غ","غ",BX39+BY39+BZ39+CA39)</f>
        <v>0</v>
      </c>
      <c r="CC39" s="135"/>
      <c r="CD39" s="104"/>
      <c r="CE39" s="104"/>
      <c r="CF39" s="104"/>
      <c r="CG39" s="98">
        <f>IF(CF39="غ","غ",CC39+CD39+CE39+CF39)</f>
        <v>0</v>
      </c>
      <c r="CH39" s="135"/>
      <c r="CI39" s="104"/>
      <c r="CJ39" s="104"/>
      <c r="CK39" s="140"/>
      <c r="CL39" s="98">
        <f>IF(CK39="غ","غ",CH39+CI39+CJ39+CK39)</f>
        <v>0</v>
      </c>
      <c r="CM39" s="135"/>
      <c r="CN39" s="104"/>
      <c r="CO39" s="104"/>
      <c r="CP39" s="140"/>
      <c r="CQ39" s="98">
        <f>IF(CP39="غ","غ",CM39+CN39+CO39+CP39)</f>
        <v>0</v>
      </c>
      <c r="CR39" s="104"/>
      <c r="CS39" s="104"/>
      <c r="CT39" s="140"/>
      <c r="CU39" s="98">
        <f>IF(CT39="غ","غ",CR39+CS39+CT39)</f>
        <v>0</v>
      </c>
      <c r="CV39" s="104"/>
      <c r="CW39" s="104"/>
      <c r="CX39" s="140"/>
      <c r="CY39" s="98">
        <f>IF(CX39="غ","غ",CV39+CW39+CX39)</f>
        <v>0</v>
      </c>
      <c r="DT39" s="135"/>
      <c r="DU39" s="104"/>
      <c r="DV39" s="104"/>
      <c r="DW39" s="140"/>
      <c r="DX39" s="98">
        <f>IF(DW39="غ","غ",DT39+DU39+DV39+DW39)</f>
        <v>0</v>
      </c>
      <c r="DY39" s="135"/>
      <c r="DZ39" s="104"/>
      <c r="EA39" s="104"/>
      <c r="EB39" s="140"/>
      <c r="EC39" s="98">
        <f>IF(EB39="غ","غ",DY39+DZ39+EA39+EB39)</f>
        <v>0</v>
      </c>
      <c r="ED39" s="135"/>
      <c r="EE39" s="104"/>
      <c r="EF39" s="104"/>
      <c r="EG39" s="140"/>
      <c r="EH39" s="98">
        <f>IF(EG39="غ","غ",ED39+EE39+EF39+EG39)</f>
        <v>0</v>
      </c>
      <c r="EI39" s="135"/>
      <c r="EJ39" s="104"/>
      <c r="EK39" s="104"/>
      <c r="EL39" s="140"/>
      <c r="EM39" s="98">
        <f>IF(EL39="غ","غ",EI39+EJ39+EK39+EL39)</f>
        <v>0</v>
      </c>
      <c r="EN39" s="135"/>
      <c r="EO39" s="104"/>
      <c r="EP39" s="104"/>
      <c r="EQ39" s="140"/>
      <c r="ER39" s="98">
        <f>IF(EQ39="غ","غ",EN39+EO39+EP39+EQ39)</f>
        <v>0</v>
      </c>
      <c r="ES39" s="136"/>
      <c r="ET39" s="102"/>
      <c r="EU39" s="102"/>
      <c r="EV39" s="139"/>
      <c r="EW39" s="82">
        <f>IF(EV39="غ","غ",ES39+ET39+EU39+EV39)</f>
        <v>0</v>
      </c>
      <c r="EX39" s="135"/>
      <c r="EY39" s="104"/>
      <c r="EZ39" s="104"/>
      <c r="FA39" s="98">
        <f>IF(EZ39="غ","غ",EX39+EY39+EZ39)</f>
        <v>0</v>
      </c>
      <c r="FB39" s="135"/>
      <c r="FC39" s="104"/>
      <c r="FD39" s="104"/>
      <c r="FE39" s="98">
        <f>IF(FD39="غ","غ",FB39+FC39+FD39)</f>
        <v>0</v>
      </c>
      <c r="HD39" s="136" t="str">
        <f>IF(HH39&gt;=$HD$4,1,"")</f>
        <v/>
      </c>
      <c r="HE39" s="136" t="str">
        <f>IF(HI39&gt;=$HE$4,1,"")</f>
        <v/>
      </c>
      <c r="HF39" s="145" t="str">
        <f>IF(HJ39&gt;=$HF$4,1,"")</f>
        <v/>
      </c>
      <c r="HH39" s="136">
        <f>+HL39+HP39+HT39+HX39+IB39+IF39+IJ39+IN39</f>
        <v>86.973333333333315</v>
      </c>
      <c r="HI39" s="136">
        <f>+HM39+HQ39+HU39+HY39+IC39+IG39+IK39+IO39</f>
        <v>0</v>
      </c>
      <c r="HJ39" s="145">
        <f>+HN39+HR39+HV39+HZ39+ID39+IH39+IL39+IP39</f>
        <v>0</v>
      </c>
      <c r="HL39" s="161">
        <f>+K39</f>
        <v>9.1999999999999993</v>
      </c>
      <c r="HM39" s="104">
        <f>+BR39</f>
        <v>0</v>
      </c>
      <c r="HN39" s="104">
        <f>+DX39</f>
        <v>0</v>
      </c>
      <c r="HO39" s="82">
        <f>IF(OR(HN39="غ",HM39="غ",HL39="غ"),"غ",(HN39+HM39+HL39)/3)</f>
        <v>3.0666666666666664</v>
      </c>
      <c r="HP39" s="161">
        <f>+P39</f>
        <v>9.1</v>
      </c>
      <c r="HQ39" s="104">
        <f>+BW39</f>
        <v>0</v>
      </c>
      <c r="HR39" s="104">
        <f>+EC39</f>
        <v>0</v>
      </c>
      <c r="HS39" s="82">
        <f>IF(OR(HR39="غ",HQ39="غ",HP39="غ"),"غ",(HR39+HQ39+HP39)/3)</f>
        <v>3.0333333333333332</v>
      </c>
      <c r="HT39" s="161">
        <f>+U39</f>
        <v>7.2</v>
      </c>
      <c r="HU39" s="104">
        <f>+CB39</f>
        <v>0</v>
      </c>
      <c r="HV39" s="104">
        <f>+EH39</f>
        <v>0</v>
      </c>
      <c r="HW39" s="82">
        <f>IF(OR(HV39="غ",HU39="غ",HT39="غ"),"غ",(HV39+HU39+HT39)/3)</f>
        <v>2.4</v>
      </c>
      <c r="HX39" s="166">
        <f>+Z39</f>
        <v>7.2</v>
      </c>
      <c r="HY39" s="104">
        <f>+CG39</f>
        <v>0</v>
      </c>
      <c r="HZ39" s="104">
        <f>+EM39</f>
        <v>0</v>
      </c>
      <c r="IA39" s="82">
        <f>IF(OR(HZ39="غ",HY39="غ",HX39="غ"),"غ",(HZ39+HY39+HX39)/3)</f>
        <v>2.4</v>
      </c>
      <c r="IB39" s="166">
        <f>+AE39</f>
        <v>23</v>
      </c>
      <c r="IC39" s="104">
        <f>+CL39</f>
        <v>0</v>
      </c>
      <c r="ID39" s="104">
        <f>+ER39</f>
        <v>0</v>
      </c>
      <c r="IE39" s="82">
        <f>IF(OR(ID39="غ",IC39="غ",IB39="غ"),"غ",(ID39+IC39+IB39)/3)</f>
        <v>7.666666666666667</v>
      </c>
      <c r="IF39" s="166">
        <f>+AJ39</f>
        <v>23.873333333333335</v>
      </c>
      <c r="IG39" s="102">
        <f>+CQ39</f>
        <v>0</v>
      </c>
      <c r="IH39" s="102">
        <f>+EW39</f>
        <v>0</v>
      </c>
      <c r="II39" s="82">
        <f>IF(OR(IH39="غ",IG39="غ",IF39="غ"),"غ",(IH39+IG39+IF39)/3)</f>
        <v>7.9577777777777783</v>
      </c>
      <c r="IJ39" s="161">
        <f>+AN39</f>
        <v>3.6</v>
      </c>
      <c r="IK39" s="104">
        <f>+CU39</f>
        <v>0</v>
      </c>
      <c r="IL39" s="104">
        <f>+FA39</f>
        <v>0</v>
      </c>
      <c r="IM39" s="82">
        <f>IF(OR(IL39="غ",IK39="غ",IJ39="غ"),"غ",(IL39+IK39+IJ39)/3)</f>
        <v>1.2</v>
      </c>
      <c r="IN39" s="161">
        <f>+AR39</f>
        <v>3.8</v>
      </c>
      <c r="IO39" s="104">
        <f>+CY39</f>
        <v>0</v>
      </c>
      <c r="IP39" s="104">
        <f>+FE39</f>
        <v>0</v>
      </c>
      <c r="IQ39" s="82">
        <f>IF(OR(IP39="غ",IO39="غ",IN39="غ"),"غ",(IP39+IO39+IN39)/3)</f>
        <v>1.2666666666666666</v>
      </c>
      <c r="IS39" s="134" t="str">
        <f>IF(OR(HL39&lt;6.5,HP39&lt;6.5,HT39&lt;6.5,HX39&lt;5.2,IB39&lt;10.4,IF39&lt;10.4,IJ39&lt;2.6,IN39&lt;2.6),1,"")</f>
        <v/>
      </c>
      <c r="IT39" s="135">
        <f>IF(OR(HM39&lt;6.5,HQ39&lt;6.5,HU39&lt;6.5,HY39&lt;5.2,IC39&lt;40,IG39&lt;40,IK39&lt;2.6,IO39&lt;2.6),1,"")</f>
        <v>1</v>
      </c>
      <c r="IU39" s="144">
        <f>IF(OR(HN39&lt;6.5,HR39&lt;6.5,HV39&lt;6.5,HZ39&lt;5.2,ID39&lt;40,IH39&lt;40,IL39&lt;2.6,IP39&lt;2.6),1,"")</f>
        <v>1</v>
      </c>
      <c r="IV39" s="36"/>
      <c r="IW39" s="95" t="s">
        <v>87</v>
      </c>
      <c r="IX39" s="134" t="str">
        <f>IF(IS39=1,D39,"")</f>
        <v/>
      </c>
      <c r="IY39" s="135" t="str">
        <f>IF(IS39=1,HL39,"")</f>
        <v/>
      </c>
      <c r="IZ39" s="104" t="str">
        <f>IF(IS39=1,HP39,"")</f>
        <v/>
      </c>
      <c r="JA39" s="104" t="str">
        <f>IF(IS39=1,HT39,"")</f>
        <v/>
      </c>
      <c r="JB39" s="104" t="str">
        <f>IF(IS39=1,HX39,"")</f>
        <v/>
      </c>
      <c r="JC39" s="104" t="str">
        <f>IF(IS39=1,IB39,"")</f>
        <v/>
      </c>
      <c r="JD39" s="104" t="str">
        <f>IF(IS39=1,IF39,"")</f>
        <v/>
      </c>
      <c r="JE39" s="104" t="str">
        <f>IF(IS39=1,IJ39,"")</f>
        <v/>
      </c>
      <c r="JF39" s="103" t="str">
        <f>IF(IS39=1,IN39,"")</f>
        <v/>
      </c>
      <c r="JH39" s="97" t="str">
        <f>B39</f>
        <v>24034</v>
      </c>
      <c r="JI39" s="103" t="str">
        <f>+D39</f>
        <v>سلمى وليد عبدالله هاشم احمد</v>
      </c>
      <c r="JJ39" s="135">
        <f>IF(IT39=1,HM39,"")</f>
        <v>0</v>
      </c>
      <c r="JK39" s="104">
        <f>IF(IT39=1,HQ39,"")</f>
        <v>0</v>
      </c>
      <c r="JL39" s="104">
        <f>IF(IT39=1,HU39,"")</f>
        <v>0</v>
      </c>
      <c r="JM39" s="104">
        <f>IF(IT39=1,HY39,"")</f>
        <v>0</v>
      </c>
      <c r="JN39" s="104">
        <f>IF(IT39=1,IC39,"")</f>
        <v>0</v>
      </c>
      <c r="JO39" s="104">
        <f>IF(IT39=1,IG39,"")</f>
        <v>0</v>
      </c>
      <c r="JP39" s="104">
        <f>IF(IT39=1,IK39,"")</f>
        <v>0</v>
      </c>
      <c r="JQ39" s="103">
        <f>IF(IT39=1,IO39,"")</f>
        <v>0</v>
      </c>
      <c r="JS39" s="97" t="str">
        <f>B39</f>
        <v>24034</v>
      </c>
      <c r="JT39" s="95" t="str">
        <f>+D39</f>
        <v>سلمى وليد عبدالله هاشم احمد</v>
      </c>
      <c r="JU39" s="135">
        <f>IF(IU39=1,HN39,"")</f>
        <v>0</v>
      </c>
      <c r="JV39" s="104">
        <f>IF(IU39=1,HR39,"")</f>
        <v>0</v>
      </c>
      <c r="JW39" s="104">
        <f>IF(IU39=1,HV39,"")</f>
        <v>0</v>
      </c>
      <c r="JX39" s="104">
        <f>IF(IU39=1,HZ39,"")</f>
        <v>0</v>
      </c>
      <c r="JY39" s="104">
        <f>IF(IU39=1,ID39,"")</f>
        <v>0</v>
      </c>
      <c r="JZ39" s="104">
        <f>IF(IU39=1,IH39,"")</f>
        <v>0</v>
      </c>
      <c r="KA39" s="104">
        <f>IF(IU39=1,IL39,"")</f>
        <v>0</v>
      </c>
      <c r="KB39" s="103">
        <f>IF(IU39=1,IP39,"")</f>
        <v>0</v>
      </c>
      <c r="KJ39" s="94">
        <f>+A39</f>
        <v>35</v>
      </c>
      <c r="KK39" s="92" t="str">
        <f>+B39</f>
        <v>24034</v>
      </c>
      <c r="KL39" s="92" t="str">
        <f>+C39</f>
        <v>1 / 2</v>
      </c>
      <c r="KM39" s="93" t="str">
        <f>+D39</f>
        <v>سلمى وليد عبدالله هاشم احمد</v>
      </c>
      <c r="KN39" s="92" t="str">
        <f>+E39</f>
        <v>مسلم</v>
      </c>
      <c r="KO39" s="92" t="str">
        <f>+F39</f>
        <v>انثى</v>
      </c>
      <c r="KP39" s="91">
        <f>+HO39</f>
        <v>3.0666666666666664</v>
      </c>
      <c r="KQ39" s="91">
        <f>+HS39</f>
        <v>3.0333333333333332</v>
      </c>
      <c r="KR39" s="91">
        <f>+HW39</f>
        <v>2.4</v>
      </c>
      <c r="KS39" s="91">
        <f>+IA39</f>
        <v>2.4</v>
      </c>
      <c r="KT39" s="91">
        <f>+IE39</f>
        <v>7.666666666666667</v>
      </c>
      <c r="KU39" s="91">
        <f>+II39</f>
        <v>7.9577777777777783</v>
      </c>
      <c r="KV39" s="90">
        <f>+IM39</f>
        <v>1.2</v>
      </c>
      <c r="KW39" s="90">
        <f>+IN39</f>
        <v>3.8</v>
      </c>
      <c r="MH39" s="125" t="str">
        <f>IF(MI39="","",VLOOKUP(MI39,$B$5:$D$62,2,0))</f>
        <v/>
      </c>
      <c r="MI39" s="110"/>
      <c r="MJ39" s="109"/>
      <c r="MK39" s="108"/>
      <c r="ML39" s="108"/>
      <c r="MM39" s="108"/>
      <c r="MN39" s="108"/>
      <c r="MO39" s="108"/>
      <c r="MP39" s="108"/>
      <c r="MQ39" s="108"/>
      <c r="MR39" s="107"/>
      <c r="NL39" s="1" t="s">
        <v>87</v>
      </c>
      <c r="NM39" s="1" t="s">
        <v>87</v>
      </c>
      <c r="NN39" s="1" t="s">
        <v>87</v>
      </c>
      <c r="NO39" s="1" t="s">
        <v>87</v>
      </c>
      <c r="NP39" s="1">
        <v>35</v>
      </c>
      <c r="NQ39" s="1" t="s">
        <v>87</v>
      </c>
      <c r="NR39" s="1" t="s">
        <v>87</v>
      </c>
      <c r="NS39" s="1" t="s">
        <v>87</v>
      </c>
      <c r="NT39" s="1" t="s">
        <v>87</v>
      </c>
      <c r="NU39" s="1" t="s">
        <v>87</v>
      </c>
      <c r="NV39" s="1" t="s">
        <v>87</v>
      </c>
      <c r="NY39" s="199" t="str">
        <f>IF(NZ39="","",VLOOKUP(NZ39,$B$5:$D$70,2,0))</f>
        <v/>
      </c>
      <c r="NZ39" s="86" t="s">
        <v>87</v>
      </c>
      <c r="OA39" s="85" t="s">
        <v>87</v>
      </c>
      <c r="OB39" s="84" t="s">
        <v>87</v>
      </c>
      <c r="OC39" s="84" t="s">
        <v>87</v>
      </c>
      <c r="OD39" s="84" t="s">
        <v>87</v>
      </c>
      <c r="OE39" s="84" t="s">
        <v>87</v>
      </c>
      <c r="OF39" s="84" t="s">
        <v>87</v>
      </c>
      <c r="OG39" s="84" t="s">
        <v>87</v>
      </c>
      <c r="OH39" s="84" t="s">
        <v>87</v>
      </c>
      <c r="OI39" s="83" t="s">
        <v>87</v>
      </c>
      <c r="OJ39" s="82" t="str">
        <f>IF(NZ39="","",SUM(OB39:OI39))</f>
        <v/>
      </c>
      <c r="OK39" s="81" t="str">
        <f>IFERROR(IF(OJ39&gt;1,OJ39/98,""),"")</f>
        <v/>
      </c>
      <c r="PO39" s="97" t="str">
        <f>IF(HD39="","",B39)</f>
        <v/>
      </c>
      <c r="PP39" s="96" t="str">
        <f>IF(HD39="","",D39)</f>
        <v/>
      </c>
      <c r="PQ39" s="96" t="str">
        <f>IF(PO39="","",HL39)</f>
        <v/>
      </c>
      <c r="PR39" s="96" t="str">
        <f>IF(PO39="","",HP39)</f>
        <v/>
      </c>
      <c r="PS39" s="96" t="str">
        <f>IF(PO39="","",HT39)</f>
        <v/>
      </c>
      <c r="PT39" s="96" t="str">
        <f>IF(PO39="","",HX39)</f>
        <v/>
      </c>
      <c r="PU39" s="96" t="str">
        <f>IF(PO39="","",IB39)</f>
        <v/>
      </c>
      <c r="PV39" s="96" t="str">
        <f>IF(PO39="","",IF39)</f>
        <v/>
      </c>
      <c r="PW39" s="96" t="str">
        <f>IF(PO39="","",IJ39)</f>
        <v/>
      </c>
      <c r="PX39" s="95" t="str">
        <f>IF(PO39="","",IN39)</f>
        <v/>
      </c>
      <c r="PZ39" s="97" t="str">
        <f>IF($HE$5="","",$B$5)</f>
        <v/>
      </c>
      <c r="QA39" s="96" t="str">
        <f>IF($HE$5="","",$D$5)</f>
        <v/>
      </c>
      <c r="QB39" s="96" t="str">
        <f>IF(PZ39="","",HM39)</f>
        <v/>
      </c>
      <c r="QC39" s="96" t="str">
        <f>IF(PZ39="","",HQ39)</f>
        <v/>
      </c>
      <c r="QD39" s="96" t="str">
        <f>IF(PZ39="","",HU39)</f>
        <v/>
      </c>
      <c r="QE39" s="96" t="str">
        <f>IF(PZ39="","",HY39)</f>
        <v/>
      </c>
      <c r="QF39" s="96" t="str">
        <f>IF(PZ39="","",IC39)</f>
        <v/>
      </c>
      <c r="QG39" s="96" t="str">
        <f>IF(PZ39="","",IG39)</f>
        <v/>
      </c>
      <c r="QH39" s="96" t="str">
        <f>IF(PZ39="","",IK39)</f>
        <v/>
      </c>
      <c r="QI39" s="95" t="str">
        <f>IF(PZ39="","",IO39)</f>
        <v/>
      </c>
      <c r="QK39" s="97" t="str">
        <f>IF(HF39="","",B39)</f>
        <v/>
      </c>
      <c r="QL39" s="96" t="str">
        <f>IF(HF39="","",D39)</f>
        <v/>
      </c>
      <c r="QM39" s="96" t="str">
        <f>IF(QK39="","",HN39)</f>
        <v/>
      </c>
      <c r="QN39" s="96" t="str">
        <f>IF(QK39="","",HR39)</f>
        <v/>
      </c>
      <c r="QO39" s="96" t="str">
        <f>IF(QK39="","",HV39)</f>
        <v/>
      </c>
      <c r="QP39" s="96" t="str">
        <f>IF(QK39="","",HZ39)</f>
        <v/>
      </c>
      <c r="QQ39" s="96" t="str">
        <f>IF(QK39="","",ID39)</f>
        <v/>
      </c>
      <c r="QR39" s="96" t="str">
        <f>IF(QK39="","",IH39)</f>
        <v/>
      </c>
      <c r="QS39" s="96" t="str">
        <f>IF(QK39="","",IL39)</f>
        <v/>
      </c>
      <c r="QT39" s="95" t="str">
        <f>IF(QK39="","",IP39)</f>
        <v/>
      </c>
    </row>
    <row r="40" spans="1:462" ht="18" customHeight="1" x14ac:dyDescent="0.25">
      <c r="A40" s="106">
        <f>IF('[1]بيانات الطلاب'!A39="","",'[1]بيانات الطلاب'!A39)</f>
        <v>36</v>
      </c>
      <c r="B40" s="104" t="str">
        <f>'[1]بيانات الطلاب'!B39</f>
        <v>24035</v>
      </c>
      <c r="C40" s="104" t="str">
        <f>IF('[1]بيانات الطلاب'!C39="","",'[1]بيانات الطلاب'!C39)</f>
        <v>1 / 2</v>
      </c>
      <c r="D40" s="105" t="str">
        <f>IF('[1]بيانات الطلاب'!D39="","",'[1]بيانات الطلاب'!D39)</f>
        <v>سلمي طارق حسنى يوسف</v>
      </c>
      <c r="E40" s="104" t="str">
        <f>IF('[1]بيانات الطلاب'!E39="","",'[1]بيانات الطلاب'!E39)</f>
        <v>مسلم</v>
      </c>
      <c r="F40" s="103" t="str">
        <f>IF('[1]بيانات الطلاب'!F39="","",'[1]بيانات الطلاب'!F39)</f>
        <v>انثى</v>
      </c>
      <c r="G40" s="136">
        <v>1.5</v>
      </c>
      <c r="H40" s="102">
        <v>1.5</v>
      </c>
      <c r="I40" s="102"/>
      <c r="J40" s="102">
        <v>4.8</v>
      </c>
      <c r="K40" s="82">
        <f>IF(J40="غ","غ",G40+H40+I40+J40)</f>
        <v>7.8</v>
      </c>
      <c r="L40" s="136">
        <v>2</v>
      </c>
      <c r="M40" s="136">
        <v>1.9</v>
      </c>
      <c r="N40" s="136"/>
      <c r="O40" s="136">
        <v>4.5</v>
      </c>
      <c r="P40" s="82">
        <f>IF(O40="غ","غ",L40+M40+N40+O40)</f>
        <v>8.4</v>
      </c>
      <c r="Q40" s="136">
        <v>1.5</v>
      </c>
      <c r="R40" s="102">
        <v>1.5</v>
      </c>
      <c r="S40" s="102"/>
      <c r="T40" s="102">
        <v>4</v>
      </c>
      <c r="U40" s="82">
        <f>IF(T40="غ","غ",Q40+R40+S40+T40)</f>
        <v>7</v>
      </c>
      <c r="V40" s="136">
        <v>1</v>
      </c>
      <c r="W40" s="102">
        <v>1</v>
      </c>
      <c r="X40" s="102">
        <v>1</v>
      </c>
      <c r="Y40" s="102">
        <v>3.8</v>
      </c>
      <c r="Z40" s="82">
        <f>IF(Y40="غ","غ",V40+W40+X40+Y40)</f>
        <v>6.8</v>
      </c>
      <c r="AA40" s="136">
        <v>6</v>
      </c>
      <c r="AB40" s="102">
        <v>2</v>
      </c>
      <c r="AC40" s="102">
        <v>2</v>
      </c>
      <c r="AD40" s="139">
        <v>8</v>
      </c>
      <c r="AE40" s="82">
        <f>IF(AD40="غ","غ",AA40+AB40+AC40+AD40)</f>
        <v>18</v>
      </c>
      <c r="AF40" s="143">
        <v>5.34</v>
      </c>
      <c r="AG40" s="142">
        <v>2</v>
      </c>
      <c r="AH40" s="142">
        <v>2</v>
      </c>
      <c r="AI40" s="141">
        <v>14.240000000000002</v>
      </c>
      <c r="AJ40" s="82">
        <f>IF(AI40="غ","غ",AF40+AG40+AH40+AI40)</f>
        <v>23.580000000000002</v>
      </c>
      <c r="AK40" s="102">
        <v>1</v>
      </c>
      <c r="AL40" s="102">
        <v>0.6</v>
      </c>
      <c r="AM40" s="102">
        <v>1.1000000000000001</v>
      </c>
      <c r="AN40" s="82">
        <f>IF(AM40="غ","غ",AK40+AL40+AM40)</f>
        <v>2.7</v>
      </c>
      <c r="AO40" s="102">
        <v>1</v>
      </c>
      <c r="AP40" s="102">
        <v>1</v>
      </c>
      <c r="AQ40" s="102">
        <v>1.4</v>
      </c>
      <c r="AR40" s="82">
        <f>IF(AQ40="غ","غ",AO40+AP40+AQ40)</f>
        <v>3.4</v>
      </c>
      <c r="AU40" s="102">
        <v>1</v>
      </c>
      <c r="AV40" s="102">
        <v>1</v>
      </c>
      <c r="AW40" s="102">
        <v>1.4</v>
      </c>
      <c r="AX40" s="82">
        <f>IF(AW40="غ","غ",AU40+AV40+AW40)</f>
        <v>3.4</v>
      </c>
      <c r="BN40" s="135"/>
      <c r="BO40" s="104"/>
      <c r="BP40" s="104"/>
      <c r="BQ40" s="140"/>
      <c r="BR40" s="98">
        <f>IF(BQ40="غ","غ",BN40+BO40+BP40+BQ40)</f>
        <v>0</v>
      </c>
      <c r="BS40" s="135"/>
      <c r="BT40" s="104"/>
      <c r="BU40" s="104"/>
      <c r="BV40" s="140"/>
      <c r="BW40" s="98">
        <f>IF(BV40="غ","غ",BS40+BT40+BU40+BV40)</f>
        <v>0</v>
      </c>
      <c r="BX40" s="135"/>
      <c r="BY40" s="104"/>
      <c r="BZ40" s="104"/>
      <c r="CA40" s="140"/>
      <c r="CB40" s="98">
        <f>IF(CA40="غ","غ",BX40+BY40+BZ40+CA40)</f>
        <v>0</v>
      </c>
      <c r="CC40" s="135"/>
      <c r="CD40" s="104"/>
      <c r="CE40" s="104"/>
      <c r="CF40" s="104"/>
      <c r="CG40" s="98">
        <f>IF(CF40="غ","غ",CC40+CD40+CE40+CF40)</f>
        <v>0</v>
      </c>
      <c r="CH40" s="135"/>
      <c r="CI40" s="104"/>
      <c r="CJ40" s="104"/>
      <c r="CK40" s="140"/>
      <c r="CL40" s="98">
        <f>IF(CK40="غ","غ",CH40+CI40+CJ40+CK40)</f>
        <v>0</v>
      </c>
      <c r="CM40" s="135"/>
      <c r="CN40" s="104"/>
      <c r="CO40" s="104"/>
      <c r="CP40" s="140"/>
      <c r="CQ40" s="98">
        <f>IF(CP40="غ","غ",CM40+CN40+CO40+CP40)</f>
        <v>0</v>
      </c>
      <c r="CR40" s="104"/>
      <c r="CS40" s="104"/>
      <c r="CT40" s="140"/>
      <c r="CU40" s="98">
        <f>IF(CT40="غ","غ",CR40+CS40+CT40)</f>
        <v>0</v>
      </c>
      <c r="CV40" s="104"/>
      <c r="CW40" s="104"/>
      <c r="CX40" s="140"/>
      <c r="CY40" s="98">
        <f>IF(CX40="غ","غ",CV40+CW40+CX40)</f>
        <v>0</v>
      </c>
      <c r="DT40" s="135"/>
      <c r="DU40" s="104"/>
      <c r="DV40" s="104"/>
      <c r="DW40" s="140"/>
      <c r="DX40" s="98">
        <f>IF(DW40="غ","غ",DT40+DU40+DV40+DW40)</f>
        <v>0</v>
      </c>
      <c r="DY40" s="135"/>
      <c r="DZ40" s="104"/>
      <c r="EA40" s="104"/>
      <c r="EB40" s="140"/>
      <c r="EC40" s="98">
        <f>IF(EB40="غ","غ",DY40+DZ40+EA40+EB40)</f>
        <v>0</v>
      </c>
      <c r="ED40" s="135"/>
      <c r="EE40" s="104"/>
      <c r="EF40" s="104"/>
      <c r="EG40" s="140"/>
      <c r="EH40" s="98">
        <f>IF(EG40="غ","غ",ED40+EE40+EF40+EG40)</f>
        <v>0</v>
      </c>
      <c r="EI40" s="135"/>
      <c r="EJ40" s="104"/>
      <c r="EK40" s="104"/>
      <c r="EL40" s="140"/>
      <c r="EM40" s="98">
        <f>IF(EL40="غ","غ",EI40+EJ40+EK40+EL40)</f>
        <v>0</v>
      </c>
      <c r="EN40" s="135"/>
      <c r="EO40" s="104"/>
      <c r="EP40" s="104"/>
      <c r="EQ40" s="140"/>
      <c r="ER40" s="98">
        <f>IF(EQ40="غ","غ",EN40+EO40+EP40+EQ40)</f>
        <v>0</v>
      </c>
      <c r="ES40" s="136"/>
      <c r="ET40" s="102"/>
      <c r="EU40" s="102"/>
      <c r="EV40" s="139"/>
      <c r="EW40" s="82">
        <f>IF(EV40="غ","غ",ES40+ET40+EU40+EV40)</f>
        <v>0</v>
      </c>
      <c r="EX40" s="135"/>
      <c r="EY40" s="104"/>
      <c r="EZ40" s="104"/>
      <c r="FA40" s="98">
        <f>IF(EZ40="غ","غ",EX40+EY40+EZ40)</f>
        <v>0</v>
      </c>
      <c r="FB40" s="135"/>
      <c r="FC40" s="104"/>
      <c r="FD40" s="104"/>
      <c r="FE40" s="98">
        <f>IF(FD40="غ","غ",FB40+FC40+FD40)</f>
        <v>0</v>
      </c>
      <c r="HD40" s="136" t="str">
        <f>IF(HH40&gt;=$HD$4,1,"")</f>
        <v/>
      </c>
      <c r="HE40" s="136" t="str">
        <f>IF(HI40&gt;=$HE$4,1,"")</f>
        <v/>
      </c>
      <c r="HF40" s="145" t="str">
        <f>IF(HJ40&gt;=$HF$4,1,"")</f>
        <v/>
      </c>
      <c r="HH40" s="136">
        <f>+HL40+HP40+HT40+HX40+IB40+IF40+IJ40+IN40</f>
        <v>77.680000000000007</v>
      </c>
      <c r="HI40" s="136">
        <f>+HM40+HQ40+HU40+HY40+IC40+IG40+IK40+IO40</f>
        <v>0</v>
      </c>
      <c r="HJ40" s="145">
        <f>+HN40+HR40+HV40+HZ40+ID40+IH40+IL40+IP40</f>
        <v>0</v>
      </c>
      <c r="HL40" s="161">
        <f>+K40</f>
        <v>7.8</v>
      </c>
      <c r="HM40" s="104">
        <f>+BR40</f>
        <v>0</v>
      </c>
      <c r="HN40" s="104">
        <f>+DX40</f>
        <v>0</v>
      </c>
      <c r="HO40" s="82">
        <f>IF(OR(HN40="غ",HM40="غ",HL40="غ"),"غ",(HN40+HM40+HL40)/3)</f>
        <v>2.6</v>
      </c>
      <c r="HP40" s="161">
        <f>+P40</f>
        <v>8.4</v>
      </c>
      <c r="HQ40" s="104">
        <f>+BW40</f>
        <v>0</v>
      </c>
      <c r="HR40" s="104">
        <f>+EC40</f>
        <v>0</v>
      </c>
      <c r="HS40" s="82">
        <f>IF(OR(HR40="غ",HQ40="غ",HP40="غ"),"غ",(HR40+HQ40+HP40)/3)</f>
        <v>2.8000000000000003</v>
      </c>
      <c r="HT40" s="161">
        <f>+U40</f>
        <v>7</v>
      </c>
      <c r="HU40" s="104">
        <f>+CB40</f>
        <v>0</v>
      </c>
      <c r="HV40" s="104">
        <f>+EH40</f>
        <v>0</v>
      </c>
      <c r="HW40" s="82">
        <f>IF(OR(HV40="غ",HU40="غ",HT40="غ"),"غ",(HV40+HU40+HT40)/3)</f>
        <v>2.3333333333333335</v>
      </c>
      <c r="HX40" s="166">
        <f>+Z40</f>
        <v>6.8</v>
      </c>
      <c r="HY40" s="104">
        <f>+CG40</f>
        <v>0</v>
      </c>
      <c r="HZ40" s="104">
        <f>+EM40</f>
        <v>0</v>
      </c>
      <c r="IA40" s="82">
        <f>IF(OR(HZ40="غ",HY40="غ",HX40="غ"),"غ",(HZ40+HY40+HX40)/3)</f>
        <v>2.2666666666666666</v>
      </c>
      <c r="IB40" s="166">
        <f>+AE40</f>
        <v>18</v>
      </c>
      <c r="IC40" s="104">
        <f>+CL40</f>
        <v>0</v>
      </c>
      <c r="ID40" s="104">
        <f>+ER40</f>
        <v>0</v>
      </c>
      <c r="IE40" s="82">
        <f>IF(OR(ID40="غ",IC40="غ",IB40="غ"),"غ",(ID40+IC40+IB40)/3)</f>
        <v>6</v>
      </c>
      <c r="IF40" s="166">
        <f>+AJ40</f>
        <v>23.580000000000002</v>
      </c>
      <c r="IG40" s="102">
        <f>+CQ40</f>
        <v>0</v>
      </c>
      <c r="IH40" s="102">
        <f>+EW40</f>
        <v>0</v>
      </c>
      <c r="II40" s="82">
        <f>IF(OR(IH40="غ",IG40="غ",IF40="غ"),"غ",(IH40+IG40+IF40)/3)</f>
        <v>7.86</v>
      </c>
      <c r="IJ40" s="161">
        <f>+AN40</f>
        <v>2.7</v>
      </c>
      <c r="IK40" s="104">
        <f>+CU40</f>
        <v>0</v>
      </c>
      <c r="IL40" s="104">
        <f>+FA40</f>
        <v>0</v>
      </c>
      <c r="IM40" s="82">
        <f>IF(OR(IL40="غ",IK40="غ",IJ40="غ"),"غ",(IL40+IK40+IJ40)/3)</f>
        <v>0.9</v>
      </c>
      <c r="IN40" s="161">
        <f>+AR40</f>
        <v>3.4</v>
      </c>
      <c r="IO40" s="104">
        <f>+CY40</f>
        <v>0</v>
      </c>
      <c r="IP40" s="104">
        <f>+FE40</f>
        <v>0</v>
      </c>
      <c r="IQ40" s="82">
        <f>IF(OR(IP40="غ",IO40="غ",IN40="غ"),"غ",(IP40+IO40+IN40)/3)</f>
        <v>1.1333333333333333</v>
      </c>
      <c r="IS40" s="134" t="str">
        <f>IF(OR(HL40&lt;6.5,HP40&lt;6.5,HT40&lt;6.5,HX40&lt;5.2,IB40&lt;10.4,IF40&lt;10.4,IJ40&lt;2.6,IN40&lt;2.6),1,"")</f>
        <v/>
      </c>
      <c r="IT40" s="135">
        <f>IF(OR(HM40&lt;6.5,HQ40&lt;6.5,HU40&lt;6.5,HY40&lt;5.2,IC40&lt;40,IG40&lt;40,IK40&lt;2.6,IO40&lt;2.6),1,"")</f>
        <v>1</v>
      </c>
      <c r="IU40" s="144">
        <f>IF(OR(HN40&lt;6.5,HR40&lt;6.5,HV40&lt;6.5,HZ40&lt;5.2,ID40&lt;40,IH40&lt;40,IL40&lt;2.6,IP40&lt;2.6),1,"")</f>
        <v>1</v>
      </c>
      <c r="IV40" s="36"/>
      <c r="IW40" s="95" t="s">
        <v>87</v>
      </c>
      <c r="IX40" s="134" t="str">
        <f>IF(IS40=1,D40,"")</f>
        <v/>
      </c>
      <c r="IY40" s="135" t="str">
        <f>IF(IS40=1,HL40,"")</f>
        <v/>
      </c>
      <c r="IZ40" s="104" t="str">
        <f>IF(IS40=1,HP40,"")</f>
        <v/>
      </c>
      <c r="JA40" s="104" t="str">
        <f>IF(IS40=1,HT40,"")</f>
        <v/>
      </c>
      <c r="JB40" s="104" t="str">
        <f>IF(IS40=1,HX40,"")</f>
        <v/>
      </c>
      <c r="JC40" s="104" t="str">
        <f>IF(IS40=1,IB40,"")</f>
        <v/>
      </c>
      <c r="JD40" s="104" t="str">
        <f>IF(IS40=1,IF40,"")</f>
        <v/>
      </c>
      <c r="JE40" s="104" t="str">
        <f>IF(IS40=1,IJ40,"")</f>
        <v/>
      </c>
      <c r="JF40" s="103" t="str">
        <f>IF(IS40=1,IN40,"")</f>
        <v/>
      </c>
      <c r="JH40" s="97" t="str">
        <f>B40</f>
        <v>24035</v>
      </c>
      <c r="JI40" s="103" t="str">
        <f>+D40</f>
        <v>سلمي طارق حسنى يوسف</v>
      </c>
      <c r="JJ40" s="135">
        <f>IF(IT40=1,HM40,"")</f>
        <v>0</v>
      </c>
      <c r="JK40" s="104">
        <f>IF(IT40=1,HQ40,"")</f>
        <v>0</v>
      </c>
      <c r="JL40" s="104">
        <f>IF(IT40=1,HU40,"")</f>
        <v>0</v>
      </c>
      <c r="JM40" s="104">
        <f>IF(IT40=1,HY40,"")</f>
        <v>0</v>
      </c>
      <c r="JN40" s="104">
        <f>IF(IT40=1,IC40,"")</f>
        <v>0</v>
      </c>
      <c r="JO40" s="104">
        <f>IF(IT40=1,IG40,"")</f>
        <v>0</v>
      </c>
      <c r="JP40" s="104">
        <f>IF(IT40=1,IK40,"")</f>
        <v>0</v>
      </c>
      <c r="JQ40" s="103">
        <f>IF(IT40=1,IO40,"")</f>
        <v>0</v>
      </c>
      <c r="JS40" s="97" t="str">
        <f>B40</f>
        <v>24035</v>
      </c>
      <c r="JT40" s="95" t="str">
        <f>+D40</f>
        <v>سلمي طارق حسنى يوسف</v>
      </c>
      <c r="JU40" s="135">
        <f>IF(IU40=1,HN40,"")</f>
        <v>0</v>
      </c>
      <c r="JV40" s="104">
        <f>IF(IU40=1,HR40,"")</f>
        <v>0</v>
      </c>
      <c r="JW40" s="104">
        <f>IF(IU40=1,HV40,"")</f>
        <v>0</v>
      </c>
      <c r="JX40" s="104">
        <f>IF(IU40=1,HZ40,"")</f>
        <v>0</v>
      </c>
      <c r="JY40" s="104">
        <f>IF(IU40=1,ID40,"")</f>
        <v>0</v>
      </c>
      <c r="JZ40" s="104">
        <f>IF(IU40=1,IH40,"")</f>
        <v>0</v>
      </c>
      <c r="KA40" s="104">
        <f>IF(IU40=1,IL40,"")</f>
        <v>0</v>
      </c>
      <c r="KB40" s="103">
        <f>IF(IU40=1,IP40,"")</f>
        <v>0</v>
      </c>
      <c r="KJ40" s="94">
        <f>+A40</f>
        <v>36</v>
      </c>
      <c r="KK40" s="92" t="str">
        <f>+B40</f>
        <v>24035</v>
      </c>
      <c r="KL40" s="92" t="str">
        <f>+C40</f>
        <v>1 / 2</v>
      </c>
      <c r="KM40" s="93" t="str">
        <f>+D40</f>
        <v>سلمي طارق حسنى يوسف</v>
      </c>
      <c r="KN40" s="92" t="str">
        <f>+E40</f>
        <v>مسلم</v>
      </c>
      <c r="KO40" s="92" t="str">
        <f>+F40</f>
        <v>انثى</v>
      </c>
      <c r="KP40" s="91">
        <f>+HO40</f>
        <v>2.6</v>
      </c>
      <c r="KQ40" s="91">
        <f>+HS40</f>
        <v>2.8000000000000003</v>
      </c>
      <c r="KR40" s="91">
        <f>+HW40</f>
        <v>2.3333333333333335</v>
      </c>
      <c r="KS40" s="91">
        <f>+IA40</f>
        <v>2.2666666666666666</v>
      </c>
      <c r="KT40" s="91">
        <f>+IE40</f>
        <v>6</v>
      </c>
      <c r="KU40" s="91">
        <f>+II40</f>
        <v>7.86</v>
      </c>
      <c r="KV40" s="90">
        <f>+IM40</f>
        <v>0.9</v>
      </c>
      <c r="KW40" s="90">
        <f>+IN40</f>
        <v>3.4</v>
      </c>
      <c r="MH40" s="125" t="str">
        <f>IF(MI40="","",VLOOKUP(MI40,$B$5:$D$62,2,0))</f>
        <v/>
      </c>
      <c r="MI40" s="110"/>
      <c r="MJ40" s="109"/>
      <c r="MK40" s="108"/>
      <c r="ML40" s="108"/>
      <c r="MM40" s="108"/>
      <c r="MN40" s="108"/>
      <c r="MO40" s="108"/>
      <c r="MP40" s="108"/>
      <c r="MQ40" s="108"/>
      <c r="MR40" s="107"/>
      <c r="NL40" s="1" t="s">
        <v>87</v>
      </c>
      <c r="NM40" s="1" t="s">
        <v>87</v>
      </c>
      <c r="NN40" s="1" t="s">
        <v>87</v>
      </c>
      <c r="NO40" s="1" t="s">
        <v>87</v>
      </c>
      <c r="NP40" s="1">
        <v>36</v>
      </c>
      <c r="NQ40" s="1" t="s">
        <v>87</v>
      </c>
      <c r="NR40" s="1" t="s">
        <v>87</v>
      </c>
      <c r="NS40" s="1" t="s">
        <v>87</v>
      </c>
      <c r="NT40" s="1" t="s">
        <v>87</v>
      </c>
      <c r="NU40" s="1" t="s">
        <v>87</v>
      </c>
      <c r="NV40" s="1" t="s">
        <v>87</v>
      </c>
      <c r="NY40" s="199" t="str">
        <f>IF(NZ40="","",VLOOKUP(NZ40,$B$5:$D$70,2,0))</f>
        <v/>
      </c>
      <c r="NZ40" s="86" t="s">
        <v>87</v>
      </c>
      <c r="OA40" s="85" t="s">
        <v>87</v>
      </c>
      <c r="OB40" s="84" t="s">
        <v>87</v>
      </c>
      <c r="OC40" s="84" t="s">
        <v>87</v>
      </c>
      <c r="OD40" s="84" t="s">
        <v>87</v>
      </c>
      <c r="OE40" s="84" t="s">
        <v>87</v>
      </c>
      <c r="OF40" s="84" t="s">
        <v>87</v>
      </c>
      <c r="OG40" s="84" t="s">
        <v>87</v>
      </c>
      <c r="OH40" s="84" t="s">
        <v>87</v>
      </c>
      <c r="OI40" s="83" t="s">
        <v>87</v>
      </c>
      <c r="OJ40" s="82" t="str">
        <f>IF(NZ40="","",SUM(OB40:OI40))</f>
        <v/>
      </c>
      <c r="OK40" s="81" t="str">
        <f>IFERROR(IF(OJ40&gt;1,OJ40/98,""),"")</f>
        <v/>
      </c>
      <c r="PO40" s="97" t="str">
        <f>IF(HD40="","",B40)</f>
        <v/>
      </c>
      <c r="PP40" s="96" t="str">
        <f>IF(HD40="","",D40)</f>
        <v/>
      </c>
      <c r="PQ40" s="96" t="str">
        <f>IF(PO40="","",HL40)</f>
        <v/>
      </c>
      <c r="PR40" s="96" t="str">
        <f>IF(PO40="","",HP40)</f>
        <v/>
      </c>
      <c r="PS40" s="96" t="str">
        <f>IF(PO40="","",HT40)</f>
        <v/>
      </c>
      <c r="PT40" s="96" t="str">
        <f>IF(PO40="","",HX40)</f>
        <v/>
      </c>
      <c r="PU40" s="96" t="str">
        <f>IF(PO40="","",IB40)</f>
        <v/>
      </c>
      <c r="PV40" s="96" t="str">
        <f>IF(PO40="","",IF40)</f>
        <v/>
      </c>
      <c r="PW40" s="96" t="str">
        <f>IF(PO40="","",IJ40)</f>
        <v/>
      </c>
      <c r="PX40" s="95" t="str">
        <f>IF(PO40="","",IN40)</f>
        <v/>
      </c>
      <c r="PZ40" s="97" t="str">
        <f>IF($HE$5="","",$B$5)</f>
        <v/>
      </c>
      <c r="QA40" s="96" t="str">
        <f>IF($HE$5="","",$D$5)</f>
        <v/>
      </c>
      <c r="QB40" s="96" t="str">
        <f>IF(PZ40="","",HM40)</f>
        <v/>
      </c>
      <c r="QC40" s="96" t="str">
        <f>IF(PZ40="","",HQ40)</f>
        <v/>
      </c>
      <c r="QD40" s="96" t="str">
        <f>IF(PZ40="","",HU40)</f>
        <v/>
      </c>
      <c r="QE40" s="96" t="str">
        <f>IF(PZ40="","",HY40)</f>
        <v/>
      </c>
      <c r="QF40" s="96" t="str">
        <f>IF(PZ40="","",IC40)</f>
        <v/>
      </c>
      <c r="QG40" s="96" t="str">
        <f>IF(PZ40="","",IG40)</f>
        <v/>
      </c>
      <c r="QH40" s="96" t="str">
        <f>IF(PZ40="","",IK40)</f>
        <v/>
      </c>
      <c r="QI40" s="95" t="str">
        <f>IF(PZ40="","",IO40)</f>
        <v/>
      </c>
      <c r="QK40" s="97" t="str">
        <f>IF(HF40="","",B40)</f>
        <v/>
      </c>
      <c r="QL40" s="96" t="str">
        <f>IF(HF40="","",D40)</f>
        <v/>
      </c>
      <c r="QM40" s="96" t="str">
        <f>IF(QK40="","",HN40)</f>
        <v/>
      </c>
      <c r="QN40" s="96" t="str">
        <f>IF(QK40="","",HR40)</f>
        <v/>
      </c>
      <c r="QO40" s="96" t="str">
        <f>IF(QK40="","",HV40)</f>
        <v/>
      </c>
      <c r="QP40" s="96" t="str">
        <f>IF(QK40="","",HZ40)</f>
        <v/>
      </c>
      <c r="QQ40" s="96" t="str">
        <f>IF(QK40="","",ID40)</f>
        <v/>
      </c>
      <c r="QR40" s="96" t="str">
        <f>IF(QK40="","",IH40)</f>
        <v/>
      </c>
      <c r="QS40" s="96" t="str">
        <f>IF(QK40="","",IL40)</f>
        <v/>
      </c>
      <c r="QT40" s="95" t="str">
        <f>IF(QK40="","",IP40)</f>
        <v/>
      </c>
    </row>
    <row r="41" spans="1:462" ht="18" customHeight="1" x14ac:dyDescent="0.25">
      <c r="A41" s="106">
        <f>IF('[1]بيانات الطلاب'!A40="","",'[1]بيانات الطلاب'!A40)</f>
        <v>37</v>
      </c>
      <c r="B41" s="104" t="str">
        <f>'[1]بيانات الطلاب'!B40</f>
        <v>24036</v>
      </c>
      <c r="C41" s="104" t="str">
        <f>IF('[1]بيانات الطلاب'!C40="","",'[1]بيانات الطلاب'!C40)</f>
        <v>1 / 2</v>
      </c>
      <c r="D41" s="105" t="str">
        <f>IF('[1]بيانات الطلاب'!D40="","",'[1]بيانات الطلاب'!D40)</f>
        <v>سماء السيد محمد السيد مرسى</v>
      </c>
      <c r="E41" s="104" t="str">
        <f>IF('[1]بيانات الطلاب'!E40="","",'[1]بيانات الطلاب'!E40)</f>
        <v>مسلم</v>
      </c>
      <c r="F41" s="103" t="str">
        <f>IF('[1]بيانات الطلاب'!F40="","",'[1]بيانات الطلاب'!F40)</f>
        <v>انثى</v>
      </c>
      <c r="G41" s="136">
        <v>2</v>
      </c>
      <c r="H41" s="102">
        <v>2</v>
      </c>
      <c r="I41" s="102"/>
      <c r="J41" s="102">
        <v>5</v>
      </c>
      <c r="K41" s="82">
        <f>IF(J41="غ","غ",G41+H41+I41+J41)</f>
        <v>9</v>
      </c>
      <c r="L41" s="136">
        <v>2</v>
      </c>
      <c r="M41" s="136">
        <v>1.9</v>
      </c>
      <c r="N41" s="136"/>
      <c r="O41" s="136">
        <v>5.3</v>
      </c>
      <c r="P41" s="82">
        <f>IF(O41="غ","غ",L41+M41+N41+O41)</f>
        <v>9.1999999999999993</v>
      </c>
      <c r="Q41" s="136">
        <v>1</v>
      </c>
      <c r="R41" s="102">
        <v>1</v>
      </c>
      <c r="S41" s="102"/>
      <c r="T41" s="102">
        <v>2.8</v>
      </c>
      <c r="U41" s="82">
        <f>IF(T41="غ","غ",Q41+R41+S41+T41)</f>
        <v>4.8</v>
      </c>
      <c r="V41" s="136">
        <v>1</v>
      </c>
      <c r="W41" s="102">
        <v>1</v>
      </c>
      <c r="X41" s="102">
        <v>1</v>
      </c>
      <c r="Y41" s="102">
        <v>3.8</v>
      </c>
      <c r="Z41" s="82">
        <f>IF(Y41="غ","غ",V41+W41+X41+Y41)</f>
        <v>6.8</v>
      </c>
      <c r="AA41" s="136">
        <v>6</v>
      </c>
      <c r="AB41" s="102">
        <v>2</v>
      </c>
      <c r="AC41" s="102">
        <v>2</v>
      </c>
      <c r="AD41" s="139">
        <v>12.5</v>
      </c>
      <c r="AE41" s="82">
        <f>IF(AD41="غ","غ",AA41+AB41+AC41+AD41)</f>
        <v>22.5</v>
      </c>
      <c r="AF41" s="143">
        <v>5.0999999999999996</v>
      </c>
      <c r="AG41" s="142">
        <v>2</v>
      </c>
      <c r="AH41" s="142">
        <v>2</v>
      </c>
      <c r="AI41" s="141">
        <v>13.600000000000001</v>
      </c>
      <c r="AJ41" s="82">
        <f>IF(AI41="غ","غ",AF41+AG41+AH41+AI41)</f>
        <v>22.700000000000003</v>
      </c>
      <c r="AK41" s="102">
        <v>1</v>
      </c>
      <c r="AL41" s="102">
        <v>1</v>
      </c>
      <c r="AM41" s="102">
        <v>1.5</v>
      </c>
      <c r="AN41" s="82">
        <f>IF(AM41="غ","غ",AK41+AL41+AM41)</f>
        <v>3.5</v>
      </c>
      <c r="AO41" s="102">
        <v>1</v>
      </c>
      <c r="AP41" s="102">
        <v>1</v>
      </c>
      <c r="AQ41" s="102">
        <v>1.33</v>
      </c>
      <c r="AR41" s="82">
        <f>IF(AQ41="غ","غ",AO41+AP41+AQ41)</f>
        <v>3.33</v>
      </c>
      <c r="AU41" s="102">
        <v>1</v>
      </c>
      <c r="AV41" s="102">
        <v>1</v>
      </c>
      <c r="AW41" s="102">
        <v>1.5</v>
      </c>
      <c r="AX41" s="82">
        <f>IF(AW41="غ","غ",AU41+AV41+AW41)</f>
        <v>3.5</v>
      </c>
      <c r="BN41" s="135"/>
      <c r="BO41" s="104"/>
      <c r="BP41" s="104"/>
      <c r="BQ41" s="140"/>
      <c r="BR41" s="98">
        <f>IF(BQ41="غ","غ",BN41+BO41+BP41+BQ41)</f>
        <v>0</v>
      </c>
      <c r="BS41" s="135"/>
      <c r="BT41" s="104"/>
      <c r="BU41" s="104"/>
      <c r="BV41" s="140"/>
      <c r="BW41" s="98">
        <f>IF(BV41="غ","غ",BS41+BT41+BU41+BV41)</f>
        <v>0</v>
      </c>
      <c r="BX41" s="135"/>
      <c r="BY41" s="104"/>
      <c r="BZ41" s="104"/>
      <c r="CA41" s="140"/>
      <c r="CB41" s="98">
        <f>IF(CA41="غ","غ",BX41+BY41+BZ41+CA41)</f>
        <v>0</v>
      </c>
      <c r="CC41" s="135"/>
      <c r="CD41" s="104"/>
      <c r="CE41" s="104"/>
      <c r="CF41" s="104"/>
      <c r="CG41" s="98">
        <f>IF(CF41="غ","غ",CC41+CD41+CE41+CF41)</f>
        <v>0</v>
      </c>
      <c r="CH41" s="135"/>
      <c r="CI41" s="104"/>
      <c r="CJ41" s="104"/>
      <c r="CK41" s="140"/>
      <c r="CL41" s="98">
        <f>IF(CK41="غ","غ",CH41+CI41+CJ41+CK41)</f>
        <v>0</v>
      </c>
      <c r="CM41" s="135"/>
      <c r="CN41" s="104"/>
      <c r="CO41" s="104"/>
      <c r="CP41" s="140"/>
      <c r="CQ41" s="98">
        <f>IF(CP41="غ","غ",CM41+CN41+CO41+CP41)</f>
        <v>0</v>
      </c>
      <c r="CR41" s="104"/>
      <c r="CS41" s="104"/>
      <c r="CT41" s="140"/>
      <c r="CU41" s="98">
        <f>IF(CT41="غ","غ",CR41+CS41+CT41)</f>
        <v>0</v>
      </c>
      <c r="CV41" s="104"/>
      <c r="CW41" s="104"/>
      <c r="CX41" s="140"/>
      <c r="CY41" s="98">
        <f>IF(CX41="غ","غ",CV41+CW41+CX41)</f>
        <v>0</v>
      </c>
      <c r="DT41" s="135"/>
      <c r="DU41" s="104"/>
      <c r="DV41" s="104"/>
      <c r="DW41" s="140"/>
      <c r="DX41" s="98">
        <f>IF(DW41="غ","غ",DT41+DU41+DV41+DW41)</f>
        <v>0</v>
      </c>
      <c r="DY41" s="135"/>
      <c r="DZ41" s="104"/>
      <c r="EA41" s="104"/>
      <c r="EB41" s="140"/>
      <c r="EC41" s="98">
        <f>IF(EB41="غ","غ",DY41+DZ41+EA41+EB41)</f>
        <v>0</v>
      </c>
      <c r="ED41" s="135"/>
      <c r="EE41" s="104"/>
      <c r="EF41" s="104"/>
      <c r="EG41" s="140"/>
      <c r="EH41" s="98">
        <f>IF(EG41="غ","غ",ED41+EE41+EF41+EG41)</f>
        <v>0</v>
      </c>
      <c r="EI41" s="135"/>
      <c r="EJ41" s="104"/>
      <c r="EK41" s="104"/>
      <c r="EL41" s="140"/>
      <c r="EM41" s="98">
        <f>IF(EL41="غ","غ",EI41+EJ41+EK41+EL41)</f>
        <v>0</v>
      </c>
      <c r="EN41" s="135"/>
      <c r="EO41" s="104"/>
      <c r="EP41" s="104"/>
      <c r="EQ41" s="140"/>
      <c r="ER41" s="98">
        <f>IF(EQ41="غ","غ",EN41+EO41+EP41+EQ41)</f>
        <v>0</v>
      </c>
      <c r="ES41" s="136"/>
      <c r="ET41" s="102"/>
      <c r="EU41" s="102"/>
      <c r="EV41" s="139"/>
      <c r="EW41" s="82">
        <f>IF(EV41="غ","غ",ES41+ET41+EU41+EV41)</f>
        <v>0</v>
      </c>
      <c r="EX41" s="135"/>
      <c r="EY41" s="104"/>
      <c r="EZ41" s="104"/>
      <c r="FA41" s="98">
        <f>IF(EZ41="غ","غ",EX41+EY41+EZ41)</f>
        <v>0</v>
      </c>
      <c r="FB41" s="135"/>
      <c r="FC41" s="104"/>
      <c r="FD41" s="104"/>
      <c r="FE41" s="98">
        <f>IF(FD41="غ","غ",FB41+FC41+FD41)</f>
        <v>0</v>
      </c>
      <c r="HD41" s="136" t="str">
        <f>IF(HH41&gt;=$HD$4,1,"")</f>
        <v/>
      </c>
      <c r="HE41" s="136" t="str">
        <f>IF(HI41&gt;=$HE$4,1,"")</f>
        <v/>
      </c>
      <c r="HF41" s="145" t="str">
        <f>IF(HJ41&gt;=$HF$4,1,"")</f>
        <v/>
      </c>
      <c r="HH41" s="136">
        <f>+HL41+HP41+HT41+HX41+IB41+IF41+IJ41+IN41</f>
        <v>81.83</v>
      </c>
      <c r="HI41" s="136">
        <f>+HM41+HQ41+HU41+HY41+IC41+IG41+IK41+IO41</f>
        <v>0</v>
      </c>
      <c r="HJ41" s="145">
        <f>+HN41+HR41+HV41+HZ41+ID41+IH41+IL41+IP41</f>
        <v>0</v>
      </c>
      <c r="HL41" s="161">
        <f>+K41</f>
        <v>9</v>
      </c>
      <c r="HM41" s="104">
        <f>+BR41</f>
        <v>0</v>
      </c>
      <c r="HN41" s="104">
        <f>+DX41</f>
        <v>0</v>
      </c>
      <c r="HO41" s="82">
        <f>IF(OR(HN41="غ",HM41="غ",HL41="غ"),"غ",(HN41+HM41+HL41)/3)</f>
        <v>3</v>
      </c>
      <c r="HP41" s="161">
        <f>+P41</f>
        <v>9.1999999999999993</v>
      </c>
      <c r="HQ41" s="104">
        <f>+BW41</f>
        <v>0</v>
      </c>
      <c r="HR41" s="104">
        <f>+EC41</f>
        <v>0</v>
      </c>
      <c r="HS41" s="82">
        <f>IF(OR(HR41="غ",HQ41="غ",HP41="غ"),"غ",(HR41+HQ41+HP41)/3)</f>
        <v>3.0666666666666664</v>
      </c>
      <c r="HT41" s="161">
        <f>+U41</f>
        <v>4.8</v>
      </c>
      <c r="HU41" s="104">
        <f>+CB41</f>
        <v>0</v>
      </c>
      <c r="HV41" s="104">
        <f>+EH41</f>
        <v>0</v>
      </c>
      <c r="HW41" s="82">
        <f>IF(OR(HV41="غ",HU41="غ",HT41="غ"),"غ",(HV41+HU41+HT41)/3)</f>
        <v>1.5999999999999999</v>
      </c>
      <c r="HX41" s="166">
        <f>+Z41</f>
        <v>6.8</v>
      </c>
      <c r="HY41" s="104">
        <f>+CG41</f>
        <v>0</v>
      </c>
      <c r="HZ41" s="104">
        <f>+EM41</f>
        <v>0</v>
      </c>
      <c r="IA41" s="82">
        <f>IF(OR(HZ41="غ",HY41="غ",HX41="غ"),"غ",(HZ41+HY41+HX41)/3)</f>
        <v>2.2666666666666666</v>
      </c>
      <c r="IB41" s="166">
        <f>+AE41</f>
        <v>22.5</v>
      </c>
      <c r="IC41" s="104">
        <f>+CL41</f>
        <v>0</v>
      </c>
      <c r="ID41" s="104">
        <f>+ER41</f>
        <v>0</v>
      </c>
      <c r="IE41" s="82">
        <f>IF(OR(ID41="غ",IC41="غ",IB41="غ"),"غ",(ID41+IC41+IB41)/3)</f>
        <v>7.5</v>
      </c>
      <c r="IF41" s="166">
        <f>+AJ41</f>
        <v>22.700000000000003</v>
      </c>
      <c r="IG41" s="102">
        <f>+CQ41</f>
        <v>0</v>
      </c>
      <c r="IH41" s="102">
        <f>+EW41</f>
        <v>0</v>
      </c>
      <c r="II41" s="82">
        <f>IF(OR(IH41="غ",IG41="غ",IF41="غ"),"غ",(IH41+IG41+IF41)/3)</f>
        <v>7.5666666666666673</v>
      </c>
      <c r="IJ41" s="161">
        <f>+AN41</f>
        <v>3.5</v>
      </c>
      <c r="IK41" s="104">
        <f>+CU41</f>
        <v>0</v>
      </c>
      <c r="IL41" s="104">
        <f>+FA41</f>
        <v>0</v>
      </c>
      <c r="IM41" s="82">
        <f>IF(OR(IL41="غ",IK41="غ",IJ41="غ"),"غ",(IL41+IK41+IJ41)/3)</f>
        <v>1.1666666666666667</v>
      </c>
      <c r="IN41" s="161">
        <f>+AR41</f>
        <v>3.33</v>
      </c>
      <c r="IO41" s="104">
        <f>+CY41</f>
        <v>0</v>
      </c>
      <c r="IP41" s="104">
        <f>+FE41</f>
        <v>0</v>
      </c>
      <c r="IQ41" s="82">
        <f>IF(OR(IP41="غ",IO41="غ",IN41="غ"),"غ",(IP41+IO41+IN41)/3)</f>
        <v>1.1100000000000001</v>
      </c>
      <c r="IS41" s="134">
        <f>IF(OR(HL41&lt;6.5,HP41&lt;6.5,HT41&lt;6.5,HX41&lt;5.2,IB41&lt;10.4,IF41&lt;10.4,IJ41&lt;2.6,IN41&lt;2.6),1,"")</f>
        <v>1</v>
      </c>
      <c r="IT41" s="135">
        <f>IF(OR(HM41&lt;6.5,HQ41&lt;6.5,HU41&lt;6.5,HY41&lt;5.2,IC41&lt;40,IG41&lt;40,IK41&lt;2.6,IO41&lt;2.6),1,"")</f>
        <v>1</v>
      </c>
      <c r="IU41" s="144">
        <f>IF(OR(HN41&lt;6.5,HR41&lt;6.5,HV41&lt;6.5,HZ41&lt;5.2,ID41&lt;40,IH41&lt;40,IL41&lt;2.6,IP41&lt;2.6),1,"")</f>
        <v>1</v>
      </c>
      <c r="IV41" s="36"/>
      <c r="IW41" s="95" t="s">
        <v>48</v>
      </c>
      <c r="IX41" s="134" t="str">
        <f>IF(IS41=1,D41,"")</f>
        <v>سماء السيد محمد السيد مرسى</v>
      </c>
      <c r="IY41" s="135">
        <f>IF(IS41=1,HL41,"")</f>
        <v>9</v>
      </c>
      <c r="IZ41" s="104">
        <f>IF(IS41=1,HP41,"")</f>
        <v>9.1999999999999993</v>
      </c>
      <c r="JA41" s="104">
        <f>IF(IS41=1,HT41,"")</f>
        <v>4.8</v>
      </c>
      <c r="JB41" s="104">
        <f>IF(IS41=1,HX41,"")</f>
        <v>6.8</v>
      </c>
      <c r="JC41" s="104">
        <f>IF(IS41=1,IB41,"")</f>
        <v>22.5</v>
      </c>
      <c r="JD41" s="104">
        <f>IF(IS41=1,IF41,"")</f>
        <v>22.700000000000003</v>
      </c>
      <c r="JE41" s="104">
        <f>IF(IS41=1,IJ41,"")</f>
        <v>3.5</v>
      </c>
      <c r="JF41" s="103">
        <f>IF(IS41=1,IN41,"")</f>
        <v>3.33</v>
      </c>
      <c r="JH41" s="97" t="str">
        <f>B41</f>
        <v>24036</v>
      </c>
      <c r="JI41" s="103" t="str">
        <f>+D41</f>
        <v>سماء السيد محمد السيد مرسى</v>
      </c>
      <c r="JJ41" s="135">
        <f>IF(IT41=1,HM41,"")</f>
        <v>0</v>
      </c>
      <c r="JK41" s="104">
        <f>IF(IT41=1,HQ41,"")</f>
        <v>0</v>
      </c>
      <c r="JL41" s="104">
        <f>IF(IT41=1,HU41,"")</f>
        <v>0</v>
      </c>
      <c r="JM41" s="104">
        <f>IF(IT41=1,HY41,"")</f>
        <v>0</v>
      </c>
      <c r="JN41" s="104">
        <f>IF(IT41=1,IC41,"")</f>
        <v>0</v>
      </c>
      <c r="JO41" s="104">
        <f>IF(IT41=1,IG41,"")</f>
        <v>0</v>
      </c>
      <c r="JP41" s="104">
        <f>IF(IT41=1,IK41,"")</f>
        <v>0</v>
      </c>
      <c r="JQ41" s="103">
        <f>IF(IT41=1,IO41,"")</f>
        <v>0</v>
      </c>
      <c r="JS41" s="97" t="str">
        <f>B41</f>
        <v>24036</v>
      </c>
      <c r="JT41" s="95" t="str">
        <f>+D41</f>
        <v>سماء السيد محمد السيد مرسى</v>
      </c>
      <c r="JU41" s="135">
        <f>IF(IU41=1,HN41,"")</f>
        <v>0</v>
      </c>
      <c r="JV41" s="104">
        <f>IF(IU41=1,HR41,"")</f>
        <v>0</v>
      </c>
      <c r="JW41" s="104">
        <f>IF(IU41=1,HV41,"")</f>
        <v>0</v>
      </c>
      <c r="JX41" s="104">
        <f>IF(IU41=1,HZ41,"")</f>
        <v>0</v>
      </c>
      <c r="JY41" s="104">
        <f>IF(IU41=1,ID41,"")</f>
        <v>0</v>
      </c>
      <c r="JZ41" s="104">
        <f>IF(IU41=1,IH41,"")</f>
        <v>0</v>
      </c>
      <c r="KA41" s="104">
        <f>IF(IU41=1,IL41,"")</f>
        <v>0</v>
      </c>
      <c r="KB41" s="103">
        <f>IF(IU41=1,IP41,"")</f>
        <v>0</v>
      </c>
      <c r="KJ41" s="94">
        <f>+A41</f>
        <v>37</v>
      </c>
      <c r="KK41" s="92" t="str">
        <f>+B41</f>
        <v>24036</v>
      </c>
      <c r="KL41" s="92" t="str">
        <f>+C41</f>
        <v>1 / 2</v>
      </c>
      <c r="KM41" s="93" t="str">
        <f>+D41</f>
        <v>سماء السيد محمد السيد مرسى</v>
      </c>
      <c r="KN41" s="92" t="str">
        <f>+E41</f>
        <v>مسلم</v>
      </c>
      <c r="KO41" s="92" t="str">
        <f>+F41</f>
        <v>انثى</v>
      </c>
      <c r="KP41" s="91">
        <f>+HO41</f>
        <v>3</v>
      </c>
      <c r="KQ41" s="91">
        <f>+HS41</f>
        <v>3.0666666666666664</v>
      </c>
      <c r="KR41" s="91">
        <f>+HW41</f>
        <v>1.5999999999999999</v>
      </c>
      <c r="KS41" s="91">
        <f>+IA41</f>
        <v>2.2666666666666666</v>
      </c>
      <c r="KT41" s="91">
        <f>+IE41</f>
        <v>7.5</v>
      </c>
      <c r="KU41" s="91">
        <f>+II41</f>
        <v>7.5666666666666673</v>
      </c>
      <c r="KV41" s="90">
        <f>+IM41</f>
        <v>1.1666666666666667</v>
      </c>
      <c r="KW41" s="90">
        <f>+IN41</f>
        <v>3.33</v>
      </c>
      <c r="MH41" s="125" t="str">
        <f>IF(MI41="","",VLOOKUP(MI41,$B$5:$D$62,2,0))</f>
        <v/>
      </c>
      <c r="MI41" s="110"/>
      <c r="MJ41" s="109"/>
      <c r="MK41" s="108"/>
      <c r="ML41" s="108"/>
      <c r="MM41" s="108"/>
      <c r="MN41" s="108"/>
      <c r="MO41" s="108"/>
      <c r="MP41" s="108"/>
      <c r="MQ41" s="108"/>
      <c r="MR41" s="107"/>
      <c r="NL41" s="1" t="s">
        <v>87</v>
      </c>
      <c r="NM41" s="1" t="s">
        <v>87</v>
      </c>
      <c r="NN41" s="1" t="s">
        <v>87</v>
      </c>
      <c r="NO41" s="1" t="s">
        <v>87</v>
      </c>
      <c r="NP41" s="1">
        <v>37</v>
      </c>
      <c r="NQ41" s="1" t="s">
        <v>87</v>
      </c>
      <c r="NR41" s="1" t="s">
        <v>87</v>
      </c>
      <c r="NS41" s="1" t="s">
        <v>87</v>
      </c>
      <c r="NT41" s="1" t="s">
        <v>87</v>
      </c>
      <c r="NU41" s="1" t="s">
        <v>87</v>
      </c>
      <c r="NV41" s="1" t="s">
        <v>87</v>
      </c>
      <c r="NY41" s="199" t="str">
        <f>IF(NZ41="","",VLOOKUP(NZ41,$B$5:$D$70,2,0))</f>
        <v/>
      </c>
      <c r="NZ41" s="86" t="s">
        <v>87</v>
      </c>
      <c r="OA41" s="85" t="s">
        <v>87</v>
      </c>
      <c r="OB41" s="84" t="s">
        <v>87</v>
      </c>
      <c r="OC41" s="84" t="s">
        <v>87</v>
      </c>
      <c r="OD41" s="84" t="s">
        <v>87</v>
      </c>
      <c r="OE41" s="84" t="s">
        <v>87</v>
      </c>
      <c r="OF41" s="84" t="s">
        <v>87</v>
      </c>
      <c r="OG41" s="84" t="s">
        <v>87</v>
      </c>
      <c r="OH41" s="84" t="s">
        <v>87</v>
      </c>
      <c r="OI41" s="83" t="s">
        <v>87</v>
      </c>
      <c r="OJ41" s="82" t="str">
        <f>IF(NZ41="","",SUM(OB41:OI41))</f>
        <v/>
      </c>
      <c r="OK41" s="81" t="str">
        <f>IFERROR(IF(OJ41&gt;1,OJ41/98,""),"")</f>
        <v/>
      </c>
      <c r="PO41" s="97" t="str">
        <f>IF(HD41="","",B41)</f>
        <v/>
      </c>
      <c r="PP41" s="96" t="str">
        <f>IF(HD41="","",D41)</f>
        <v/>
      </c>
      <c r="PQ41" s="96" t="str">
        <f>IF(PO41="","",HL41)</f>
        <v/>
      </c>
      <c r="PR41" s="96" t="str">
        <f>IF(PO41="","",HP41)</f>
        <v/>
      </c>
      <c r="PS41" s="96" t="str">
        <f>IF(PO41="","",HT41)</f>
        <v/>
      </c>
      <c r="PT41" s="96" t="str">
        <f>IF(PO41="","",HX41)</f>
        <v/>
      </c>
      <c r="PU41" s="96" t="str">
        <f>IF(PO41="","",IB41)</f>
        <v/>
      </c>
      <c r="PV41" s="96" t="str">
        <f>IF(PO41="","",IF41)</f>
        <v/>
      </c>
      <c r="PW41" s="96" t="str">
        <f>IF(PO41="","",IJ41)</f>
        <v/>
      </c>
      <c r="PX41" s="95" t="str">
        <f>IF(PO41="","",IN41)</f>
        <v/>
      </c>
      <c r="PZ41" s="97" t="str">
        <f>IF($HE$5="","",$B$5)</f>
        <v/>
      </c>
      <c r="QA41" s="96" t="str">
        <f>IF($HE$5="","",$D$5)</f>
        <v/>
      </c>
      <c r="QB41" s="96" t="str">
        <f>IF(PZ41="","",HM41)</f>
        <v/>
      </c>
      <c r="QC41" s="96" t="str">
        <f>IF(PZ41="","",HQ41)</f>
        <v/>
      </c>
      <c r="QD41" s="96" t="str">
        <f>IF(PZ41="","",HU41)</f>
        <v/>
      </c>
      <c r="QE41" s="96" t="str">
        <f>IF(PZ41="","",HY41)</f>
        <v/>
      </c>
      <c r="QF41" s="96" t="str">
        <f>IF(PZ41="","",IC41)</f>
        <v/>
      </c>
      <c r="QG41" s="96" t="str">
        <f>IF(PZ41="","",IG41)</f>
        <v/>
      </c>
      <c r="QH41" s="96" t="str">
        <f>IF(PZ41="","",IK41)</f>
        <v/>
      </c>
      <c r="QI41" s="95" t="str">
        <f>IF(PZ41="","",IO41)</f>
        <v/>
      </c>
      <c r="QK41" s="97" t="str">
        <f>IF(HF41="","",B41)</f>
        <v/>
      </c>
      <c r="QL41" s="96" t="str">
        <f>IF(HF41="","",D41)</f>
        <v/>
      </c>
      <c r="QM41" s="96" t="str">
        <f>IF(QK41="","",HN41)</f>
        <v/>
      </c>
      <c r="QN41" s="96" t="str">
        <f>IF(QK41="","",HR41)</f>
        <v/>
      </c>
      <c r="QO41" s="96" t="str">
        <f>IF(QK41="","",HV41)</f>
        <v/>
      </c>
      <c r="QP41" s="96" t="str">
        <f>IF(QK41="","",HZ41)</f>
        <v/>
      </c>
      <c r="QQ41" s="96" t="str">
        <f>IF(QK41="","",ID41)</f>
        <v/>
      </c>
      <c r="QR41" s="96" t="str">
        <f>IF(QK41="","",IH41)</f>
        <v/>
      </c>
      <c r="QS41" s="96" t="str">
        <f>IF(QK41="","",IL41)</f>
        <v/>
      </c>
      <c r="QT41" s="95" t="str">
        <f>IF(QK41="","",IP41)</f>
        <v/>
      </c>
    </row>
    <row r="42" spans="1:462" ht="18" customHeight="1" x14ac:dyDescent="0.25">
      <c r="A42" s="106">
        <f>IF('[1]بيانات الطلاب'!A41="","",'[1]بيانات الطلاب'!A41)</f>
        <v>38</v>
      </c>
      <c r="B42" s="104" t="str">
        <f>'[1]بيانات الطلاب'!B41</f>
        <v>24037</v>
      </c>
      <c r="C42" s="104" t="str">
        <f>IF('[1]بيانات الطلاب'!C41="","",'[1]بيانات الطلاب'!C41)</f>
        <v>1 / 2</v>
      </c>
      <c r="D42" s="105" t="str">
        <f>IF('[1]بيانات الطلاب'!D41="","",'[1]بيانات الطلاب'!D41)</f>
        <v>سندس محمد عبدالرحمن حنفى عبدالرحمن</v>
      </c>
      <c r="E42" s="104" t="str">
        <f>IF('[1]بيانات الطلاب'!E41="","",'[1]بيانات الطلاب'!E41)</f>
        <v>مسلم</v>
      </c>
      <c r="F42" s="103" t="str">
        <f>IF('[1]بيانات الطلاب'!F41="","",'[1]بيانات الطلاب'!F41)</f>
        <v>انثى</v>
      </c>
      <c r="G42" s="136">
        <v>2</v>
      </c>
      <c r="H42" s="102">
        <v>2</v>
      </c>
      <c r="I42" s="102"/>
      <c r="J42" s="102">
        <v>5</v>
      </c>
      <c r="K42" s="82">
        <f>IF(J42="غ","غ",G42+H42+I42+J42)</f>
        <v>9</v>
      </c>
      <c r="L42" s="136">
        <v>2</v>
      </c>
      <c r="M42" s="136">
        <v>1.9</v>
      </c>
      <c r="N42" s="136"/>
      <c r="O42" s="136">
        <v>4.8</v>
      </c>
      <c r="P42" s="82">
        <f>IF(O42="غ","غ",L42+M42+N42+O42)</f>
        <v>8.6999999999999993</v>
      </c>
      <c r="Q42" s="136">
        <v>2</v>
      </c>
      <c r="R42" s="102">
        <v>2</v>
      </c>
      <c r="S42" s="102"/>
      <c r="T42" s="102">
        <v>5.4</v>
      </c>
      <c r="U42" s="82">
        <f>IF(T42="غ","غ",Q42+R42+S42+T42)</f>
        <v>9.4</v>
      </c>
      <c r="V42" s="136">
        <v>1</v>
      </c>
      <c r="W42" s="102">
        <v>1</v>
      </c>
      <c r="X42" s="102">
        <v>1</v>
      </c>
      <c r="Y42" s="102">
        <v>3.4</v>
      </c>
      <c r="Z42" s="82">
        <f>IF(Y42="غ","غ",V42+W42+X42+Y42)</f>
        <v>6.4</v>
      </c>
      <c r="AA42" s="136">
        <v>6</v>
      </c>
      <c r="AB42" s="102">
        <v>2</v>
      </c>
      <c r="AC42" s="102">
        <v>2</v>
      </c>
      <c r="AD42" s="139">
        <v>12</v>
      </c>
      <c r="AE42" s="82">
        <f>IF(AD42="غ","غ",AA42+AB42+AC42+AD42)</f>
        <v>22</v>
      </c>
      <c r="AF42" s="143">
        <v>5.38</v>
      </c>
      <c r="AG42" s="142">
        <v>2</v>
      </c>
      <c r="AH42" s="142">
        <v>2</v>
      </c>
      <c r="AI42" s="141">
        <v>14.346666666666668</v>
      </c>
      <c r="AJ42" s="82">
        <f>IF(AI42="غ","غ",AF42+AG42+AH42+AI42)</f>
        <v>23.726666666666667</v>
      </c>
      <c r="AK42" s="102">
        <v>1</v>
      </c>
      <c r="AL42" s="102">
        <v>0.7</v>
      </c>
      <c r="AM42" s="102">
        <v>1.3</v>
      </c>
      <c r="AN42" s="82">
        <f>IF(AM42="غ","غ",AK42+AL42+AM42)</f>
        <v>3</v>
      </c>
      <c r="AO42" s="102">
        <v>1</v>
      </c>
      <c r="AP42" s="102">
        <v>1</v>
      </c>
      <c r="AQ42" s="102">
        <v>1.8</v>
      </c>
      <c r="AR42" s="82">
        <f>IF(AQ42="غ","غ",AO42+AP42+AQ42)</f>
        <v>3.8</v>
      </c>
      <c r="AU42" s="102">
        <v>1</v>
      </c>
      <c r="AV42" s="102">
        <v>1</v>
      </c>
      <c r="AW42" s="102">
        <v>1.5</v>
      </c>
      <c r="AX42" s="82">
        <f>IF(AW42="غ","غ",AU42+AV42+AW42)</f>
        <v>3.5</v>
      </c>
      <c r="BN42" s="135"/>
      <c r="BO42" s="104"/>
      <c r="BP42" s="104"/>
      <c r="BQ42" s="140"/>
      <c r="BR42" s="98">
        <f>IF(BQ42="غ","غ",BN42+BO42+BP42+BQ42)</f>
        <v>0</v>
      </c>
      <c r="BS42" s="135"/>
      <c r="BT42" s="104"/>
      <c r="BU42" s="104"/>
      <c r="BV42" s="140"/>
      <c r="BW42" s="98">
        <f>IF(BV42="غ","غ",BS42+BT42+BU42+BV42)</f>
        <v>0</v>
      </c>
      <c r="BX42" s="135"/>
      <c r="BY42" s="104"/>
      <c r="BZ42" s="104"/>
      <c r="CA42" s="140"/>
      <c r="CB42" s="98">
        <f>IF(CA42="غ","غ",BX42+BY42+BZ42+CA42)</f>
        <v>0</v>
      </c>
      <c r="CC42" s="135"/>
      <c r="CD42" s="104"/>
      <c r="CE42" s="104"/>
      <c r="CF42" s="104"/>
      <c r="CG42" s="98">
        <f>IF(CF42="غ","غ",CC42+CD42+CE42+CF42)</f>
        <v>0</v>
      </c>
      <c r="CH42" s="135"/>
      <c r="CI42" s="104"/>
      <c r="CJ42" s="104"/>
      <c r="CK42" s="140"/>
      <c r="CL42" s="98">
        <f>IF(CK42="غ","غ",CH42+CI42+CJ42+CK42)</f>
        <v>0</v>
      </c>
      <c r="CM42" s="135"/>
      <c r="CN42" s="104"/>
      <c r="CO42" s="104"/>
      <c r="CP42" s="140"/>
      <c r="CQ42" s="98">
        <f>IF(CP42="غ","غ",CM42+CN42+CO42+CP42)</f>
        <v>0</v>
      </c>
      <c r="CR42" s="104"/>
      <c r="CS42" s="104"/>
      <c r="CT42" s="140"/>
      <c r="CU42" s="98">
        <f>IF(CT42="غ","غ",CR42+CS42+CT42)</f>
        <v>0</v>
      </c>
      <c r="CV42" s="104"/>
      <c r="CW42" s="104"/>
      <c r="CX42" s="140"/>
      <c r="CY42" s="98">
        <f>IF(CX42="غ","غ",CV42+CW42+CX42)</f>
        <v>0</v>
      </c>
      <c r="DT42" s="135"/>
      <c r="DU42" s="104"/>
      <c r="DV42" s="104"/>
      <c r="DW42" s="140"/>
      <c r="DX42" s="98">
        <f>IF(DW42="غ","غ",DT42+DU42+DV42+DW42)</f>
        <v>0</v>
      </c>
      <c r="DY42" s="135"/>
      <c r="DZ42" s="104"/>
      <c r="EA42" s="104"/>
      <c r="EB42" s="140"/>
      <c r="EC42" s="98">
        <f>IF(EB42="غ","غ",DY42+DZ42+EA42+EB42)</f>
        <v>0</v>
      </c>
      <c r="ED42" s="135"/>
      <c r="EE42" s="104"/>
      <c r="EF42" s="104"/>
      <c r="EG42" s="140"/>
      <c r="EH42" s="98">
        <f>IF(EG42="غ","غ",ED42+EE42+EF42+EG42)</f>
        <v>0</v>
      </c>
      <c r="EI42" s="135"/>
      <c r="EJ42" s="104"/>
      <c r="EK42" s="104"/>
      <c r="EL42" s="140"/>
      <c r="EM42" s="98">
        <f>IF(EL42="غ","غ",EI42+EJ42+EK42+EL42)</f>
        <v>0</v>
      </c>
      <c r="EN42" s="135"/>
      <c r="EO42" s="104"/>
      <c r="EP42" s="104"/>
      <c r="EQ42" s="140"/>
      <c r="ER42" s="98">
        <f>IF(EQ42="غ","غ",EN42+EO42+EP42+EQ42)</f>
        <v>0</v>
      </c>
      <c r="ES42" s="136"/>
      <c r="ET42" s="102"/>
      <c r="EU42" s="102"/>
      <c r="EV42" s="139"/>
      <c r="EW42" s="82">
        <f>IF(EV42="غ","غ",ES42+ET42+EU42+EV42)</f>
        <v>0</v>
      </c>
      <c r="EX42" s="135"/>
      <c r="EY42" s="104"/>
      <c r="EZ42" s="104"/>
      <c r="FA42" s="98">
        <f>IF(EZ42="غ","غ",EX42+EY42+EZ42)</f>
        <v>0</v>
      </c>
      <c r="FB42" s="135"/>
      <c r="FC42" s="104"/>
      <c r="FD42" s="104"/>
      <c r="FE42" s="98">
        <f>IF(FD42="غ","غ",FB42+FC42+FD42)</f>
        <v>0</v>
      </c>
      <c r="HD42" s="136" t="str">
        <f>IF(HH42&gt;=$HD$4,1,"")</f>
        <v/>
      </c>
      <c r="HE42" s="136" t="str">
        <f>IF(HI42&gt;=$HE$4,1,"")</f>
        <v/>
      </c>
      <c r="HF42" s="145" t="str">
        <f>IF(HJ42&gt;=$HF$4,1,"")</f>
        <v/>
      </c>
      <c r="HH42" s="136">
        <f>+HL42+HP42+HT42+HX42+IB42+IF42+IJ42+IN42</f>
        <v>86.026666666666657</v>
      </c>
      <c r="HI42" s="136">
        <f>+HM42+HQ42+HU42+HY42+IC42+IG42+IK42+IO42</f>
        <v>0</v>
      </c>
      <c r="HJ42" s="145">
        <f>+HN42+HR42+HV42+HZ42+ID42+IH42+IL42+IP42</f>
        <v>0</v>
      </c>
      <c r="HL42" s="161">
        <f>+K42</f>
        <v>9</v>
      </c>
      <c r="HM42" s="104">
        <f>+BR42</f>
        <v>0</v>
      </c>
      <c r="HN42" s="104">
        <f>+DX42</f>
        <v>0</v>
      </c>
      <c r="HO42" s="82">
        <f>IF(OR(HN42="غ",HM42="غ",HL42="غ"),"غ",(HN42+HM42+HL42)/3)</f>
        <v>3</v>
      </c>
      <c r="HP42" s="161">
        <f>+P42</f>
        <v>8.6999999999999993</v>
      </c>
      <c r="HQ42" s="104">
        <f>+BW42</f>
        <v>0</v>
      </c>
      <c r="HR42" s="104">
        <f>+EC42</f>
        <v>0</v>
      </c>
      <c r="HS42" s="82">
        <f>IF(OR(HR42="غ",HQ42="غ",HP42="غ"),"غ",(HR42+HQ42+HP42)/3)</f>
        <v>2.9</v>
      </c>
      <c r="HT42" s="161">
        <f>+U42</f>
        <v>9.4</v>
      </c>
      <c r="HU42" s="104">
        <f>+CB42</f>
        <v>0</v>
      </c>
      <c r="HV42" s="104">
        <f>+EH42</f>
        <v>0</v>
      </c>
      <c r="HW42" s="82">
        <f>IF(OR(HV42="غ",HU42="غ",HT42="غ"),"غ",(HV42+HU42+HT42)/3)</f>
        <v>3.1333333333333333</v>
      </c>
      <c r="HX42" s="166">
        <f>+Z42</f>
        <v>6.4</v>
      </c>
      <c r="HY42" s="104">
        <f>+CG42</f>
        <v>0</v>
      </c>
      <c r="HZ42" s="104">
        <f>+EM42</f>
        <v>0</v>
      </c>
      <c r="IA42" s="82">
        <f>IF(OR(HZ42="غ",HY42="غ",HX42="غ"),"غ",(HZ42+HY42+HX42)/3)</f>
        <v>2.1333333333333333</v>
      </c>
      <c r="IB42" s="166">
        <f>+AE42</f>
        <v>22</v>
      </c>
      <c r="IC42" s="104">
        <f>+CL42</f>
        <v>0</v>
      </c>
      <c r="ID42" s="104">
        <f>+ER42</f>
        <v>0</v>
      </c>
      <c r="IE42" s="82">
        <f>IF(OR(ID42="غ",IC42="غ",IB42="غ"),"غ",(ID42+IC42+IB42)/3)</f>
        <v>7.333333333333333</v>
      </c>
      <c r="IF42" s="166">
        <f>+AJ42</f>
        <v>23.726666666666667</v>
      </c>
      <c r="IG42" s="102">
        <f>+CQ42</f>
        <v>0</v>
      </c>
      <c r="IH42" s="102">
        <f>+EW42</f>
        <v>0</v>
      </c>
      <c r="II42" s="82">
        <f>IF(OR(IH42="غ",IG42="غ",IF42="غ"),"غ",(IH42+IG42+IF42)/3)</f>
        <v>7.9088888888888889</v>
      </c>
      <c r="IJ42" s="161">
        <f>+AN42</f>
        <v>3</v>
      </c>
      <c r="IK42" s="104">
        <f>+CU42</f>
        <v>0</v>
      </c>
      <c r="IL42" s="104">
        <f>+FA42</f>
        <v>0</v>
      </c>
      <c r="IM42" s="82">
        <f>IF(OR(IL42="غ",IK42="غ",IJ42="غ"),"غ",(IL42+IK42+IJ42)/3)</f>
        <v>1</v>
      </c>
      <c r="IN42" s="161">
        <f>+AR42</f>
        <v>3.8</v>
      </c>
      <c r="IO42" s="104">
        <f>+CY42</f>
        <v>0</v>
      </c>
      <c r="IP42" s="104">
        <f>+FE42</f>
        <v>0</v>
      </c>
      <c r="IQ42" s="82">
        <f>IF(OR(IP42="غ",IO42="غ",IN42="غ"),"غ",(IP42+IO42+IN42)/3)</f>
        <v>1.2666666666666666</v>
      </c>
      <c r="IS42" s="134" t="str">
        <f>IF(OR(HL42&lt;6.5,HP42&lt;6.5,HT42&lt;6.5,HX42&lt;5.2,IB42&lt;10.4,IF42&lt;10.4,IJ42&lt;2.6,IN42&lt;2.6),1,"")</f>
        <v/>
      </c>
      <c r="IT42" s="135">
        <f>IF(OR(HM42&lt;6.5,HQ42&lt;6.5,HU42&lt;6.5,HY42&lt;5.2,IC42&lt;40,IG42&lt;40,IK42&lt;2.6,IO42&lt;2.6),1,"")</f>
        <v>1</v>
      </c>
      <c r="IU42" s="144">
        <f>IF(OR(HN42&lt;6.5,HR42&lt;6.5,HV42&lt;6.5,HZ42&lt;5.2,ID42&lt;40,IH42&lt;40,IL42&lt;2.6,IP42&lt;2.6),1,"")</f>
        <v>1</v>
      </c>
      <c r="IV42" s="36"/>
      <c r="IW42" s="95" t="s">
        <v>87</v>
      </c>
      <c r="IX42" s="134" t="str">
        <f>IF(IS42=1,D42,"")</f>
        <v/>
      </c>
      <c r="IY42" s="135" t="str">
        <f>IF(IS42=1,HL42,"")</f>
        <v/>
      </c>
      <c r="IZ42" s="104" t="str">
        <f>IF(IS42=1,HP42,"")</f>
        <v/>
      </c>
      <c r="JA42" s="104" t="str">
        <f>IF(IS42=1,HT42,"")</f>
        <v/>
      </c>
      <c r="JB42" s="104" t="str">
        <f>IF(IS42=1,HX42,"")</f>
        <v/>
      </c>
      <c r="JC42" s="104" t="str">
        <f>IF(IS42=1,IB42,"")</f>
        <v/>
      </c>
      <c r="JD42" s="104" t="str">
        <f>IF(IS42=1,IF42,"")</f>
        <v/>
      </c>
      <c r="JE42" s="104" t="str">
        <f>IF(IS42=1,IJ42,"")</f>
        <v/>
      </c>
      <c r="JF42" s="103" t="str">
        <f>IF(IS42=1,IN42,"")</f>
        <v/>
      </c>
      <c r="JH42" s="97" t="str">
        <f>B42</f>
        <v>24037</v>
      </c>
      <c r="JI42" s="103" t="str">
        <f>+D42</f>
        <v>سندس محمد عبدالرحمن حنفى عبدالرحمن</v>
      </c>
      <c r="JJ42" s="135">
        <f>IF(IT42=1,HM42,"")</f>
        <v>0</v>
      </c>
      <c r="JK42" s="104">
        <f>IF(IT42=1,HQ42,"")</f>
        <v>0</v>
      </c>
      <c r="JL42" s="104">
        <f>IF(IT42=1,HU42,"")</f>
        <v>0</v>
      </c>
      <c r="JM42" s="104">
        <f>IF(IT42=1,HY42,"")</f>
        <v>0</v>
      </c>
      <c r="JN42" s="104">
        <f>IF(IT42=1,IC42,"")</f>
        <v>0</v>
      </c>
      <c r="JO42" s="104">
        <f>IF(IT42=1,IG42,"")</f>
        <v>0</v>
      </c>
      <c r="JP42" s="104">
        <f>IF(IT42=1,IK42,"")</f>
        <v>0</v>
      </c>
      <c r="JQ42" s="103">
        <f>IF(IT42=1,IO42,"")</f>
        <v>0</v>
      </c>
      <c r="JS42" s="97" t="str">
        <f>B42</f>
        <v>24037</v>
      </c>
      <c r="JT42" s="95" t="str">
        <f>+D42</f>
        <v>سندس محمد عبدالرحمن حنفى عبدالرحمن</v>
      </c>
      <c r="JU42" s="135">
        <f>IF(IU42=1,HN42,"")</f>
        <v>0</v>
      </c>
      <c r="JV42" s="104">
        <f>IF(IU42=1,HR42,"")</f>
        <v>0</v>
      </c>
      <c r="JW42" s="104">
        <f>IF(IU42=1,HV42,"")</f>
        <v>0</v>
      </c>
      <c r="JX42" s="104">
        <f>IF(IU42=1,HZ42,"")</f>
        <v>0</v>
      </c>
      <c r="JY42" s="104">
        <f>IF(IU42=1,ID42,"")</f>
        <v>0</v>
      </c>
      <c r="JZ42" s="104">
        <f>IF(IU42=1,IH42,"")</f>
        <v>0</v>
      </c>
      <c r="KA42" s="104">
        <f>IF(IU42=1,IL42,"")</f>
        <v>0</v>
      </c>
      <c r="KB42" s="103">
        <f>IF(IU42=1,IP42,"")</f>
        <v>0</v>
      </c>
      <c r="KJ42" s="94">
        <f>+A42</f>
        <v>38</v>
      </c>
      <c r="KK42" s="92" t="str">
        <f>+B42</f>
        <v>24037</v>
      </c>
      <c r="KL42" s="92" t="str">
        <f>+C42</f>
        <v>1 / 2</v>
      </c>
      <c r="KM42" s="93" t="str">
        <f>+D42</f>
        <v>سندس محمد عبدالرحمن حنفى عبدالرحمن</v>
      </c>
      <c r="KN42" s="92" t="str">
        <f>+E42</f>
        <v>مسلم</v>
      </c>
      <c r="KO42" s="92" t="str">
        <f>+F42</f>
        <v>انثى</v>
      </c>
      <c r="KP42" s="91">
        <f>+HO42</f>
        <v>3</v>
      </c>
      <c r="KQ42" s="91">
        <f>+HS42</f>
        <v>2.9</v>
      </c>
      <c r="KR42" s="91">
        <f>+HW42</f>
        <v>3.1333333333333333</v>
      </c>
      <c r="KS42" s="91">
        <f>+IA42</f>
        <v>2.1333333333333333</v>
      </c>
      <c r="KT42" s="91">
        <f>+IE42</f>
        <v>7.333333333333333</v>
      </c>
      <c r="KU42" s="91">
        <f>+II42</f>
        <v>7.9088888888888889</v>
      </c>
      <c r="KV42" s="90">
        <f>+IM42</f>
        <v>1</v>
      </c>
      <c r="KW42" s="90">
        <f>+IN42</f>
        <v>3.8</v>
      </c>
      <c r="MH42" s="125" t="str">
        <f>IF(MI42="","",VLOOKUP(MI42,$B$5:$D$62,2,0))</f>
        <v/>
      </c>
      <c r="MI42" s="110"/>
      <c r="MJ42" s="109"/>
      <c r="MK42" s="108"/>
      <c r="ML42" s="108"/>
      <c r="MM42" s="108"/>
      <c r="MN42" s="108"/>
      <c r="MO42" s="108"/>
      <c r="MP42" s="108"/>
      <c r="MQ42" s="108"/>
      <c r="MR42" s="107"/>
      <c r="NL42" s="1" t="s">
        <v>87</v>
      </c>
      <c r="NM42" s="1" t="s">
        <v>87</v>
      </c>
      <c r="NN42" s="1" t="s">
        <v>87</v>
      </c>
      <c r="NO42" s="1" t="s">
        <v>87</v>
      </c>
      <c r="NP42" s="1">
        <v>38</v>
      </c>
      <c r="NQ42" s="1" t="s">
        <v>87</v>
      </c>
      <c r="NR42" s="1" t="s">
        <v>87</v>
      </c>
      <c r="NS42" s="1" t="s">
        <v>87</v>
      </c>
      <c r="NT42" s="1" t="s">
        <v>87</v>
      </c>
      <c r="NU42" s="1" t="s">
        <v>87</v>
      </c>
      <c r="NV42" s="1" t="s">
        <v>87</v>
      </c>
      <c r="NY42" s="199" t="str">
        <f>IF(NZ42="","",VLOOKUP(NZ42,$B$5:$D$70,2,0))</f>
        <v/>
      </c>
      <c r="NZ42" s="86" t="s">
        <v>87</v>
      </c>
      <c r="OA42" s="85" t="s">
        <v>87</v>
      </c>
      <c r="OB42" s="84" t="s">
        <v>87</v>
      </c>
      <c r="OC42" s="84" t="s">
        <v>87</v>
      </c>
      <c r="OD42" s="84" t="s">
        <v>87</v>
      </c>
      <c r="OE42" s="84" t="s">
        <v>87</v>
      </c>
      <c r="OF42" s="84" t="s">
        <v>87</v>
      </c>
      <c r="OG42" s="84" t="s">
        <v>87</v>
      </c>
      <c r="OH42" s="84" t="s">
        <v>87</v>
      </c>
      <c r="OI42" s="83" t="s">
        <v>87</v>
      </c>
      <c r="OJ42" s="82" t="str">
        <f>IF(NZ42="","",SUM(OB42:OI42))</f>
        <v/>
      </c>
      <c r="OK42" s="81" t="str">
        <f>IFERROR(IF(OJ42&gt;1,OJ42/98,""),"")</f>
        <v/>
      </c>
      <c r="PO42" s="97" t="str">
        <f>IF(HD42="","",B42)</f>
        <v/>
      </c>
      <c r="PP42" s="96" t="str">
        <f>IF(HD42="","",D42)</f>
        <v/>
      </c>
      <c r="PQ42" s="96" t="str">
        <f>IF(PO42="","",HL42)</f>
        <v/>
      </c>
      <c r="PR42" s="96" t="str">
        <f>IF(PO42="","",HP42)</f>
        <v/>
      </c>
      <c r="PS42" s="96" t="str">
        <f>IF(PO42="","",HT42)</f>
        <v/>
      </c>
      <c r="PT42" s="96" t="str">
        <f>IF(PO42="","",HX42)</f>
        <v/>
      </c>
      <c r="PU42" s="96" t="str">
        <f>IF(PO42="","",IB42)</f>
        <v/>
      </c>
      <c r="PV42" s="96" t="str">
        <f>IF(PO42="","",IF42)</f>
        <v/>
      </c>
      <c r="PW42" s="96" t="str">
        <f>IF(PO42="","",IJ42)</f>
        <v/>
      </c>
      <c r="PX42" s="95" t="str">
        <f>IF(PO42="","",IN42)</f>
        <v/>
      </c>
      <c r="PZ42" s="97" t="str">
        <f>IF($HE$5="","",$B$5)</f>
        <v/>
      </c>
      <c r="QA42" s="96" t="str">
        <f>IF($HE$5="","",$D$5)</f>
        <v/>
      </c>
      <c r="QB42" s="96" t="str">
        <f>IF(PZ42="","",HM42)</f>
        <v/>
      </c>
      <c r="QC42" s="96" t="str">
        <f>IF(PZ42="","",HQ42)</f>
        <v/>
      </c>
      <c r="QD42" s="96" t="str">
        <f>IF(PZ42="","",HU42)</f>
        <v/>
      </c>
      <c r="QE42" s="96" t="str">
        <f>IF(PZ42="","",HY42)</f>
        <v/>
      </c>
      <c r="QF42" s="96" t="str">
        <f>IF(PZ42="","",IC42)</f>
        <v/>
      </c>
      <c r="QG42" s="96" t="str">
        <f>IF(PZ42="","",IG42)</f>
        <v/>
      </c>
      <c r="QH42" s="96" t="str">
        <f>IF(PZ42="","",IK42)</f>
        <v/>
      </c>
      <c r="QI42" s="95" t="str">
        <f>IF(PZ42="","",IO42)</f>
        <v/>
      </c>
      <c r="QK42" s="97" t="str">
        <f>IF(HF42="","",B42)</f>
        <v/>
      </c>
      <c r="QL42" s="96" t="str">
        <f>IF(HF42="","",D42)</f>
        <v/>
      </c>
      <c r="QM42" s="96" t="str">
        <f>IF(QK42="","",HN42)</f>
        <v/>
      </c>
      <c r="QN42" s="96" t="str">
        <f>IF(QK42="","",HR42)</f>
        <v/>
      </c>
      <c r="QO42" s="96" t="str">
        <f>IF(QK42="","",HV42)</f>
        <v/>
      </c>
      <c r="QP42" s="96" t="str">
        <f>IF(QK42="","",HZ42)</f>
        <v/>
      </c>
      <c r="QQ42" s="96" t="str">
        <f>IF(QK42="","",ID42)</f>
        <v/>
      </c>
      <c r="QR42" s="96" t="str">
        <f>IF(QK42="","",IH42)</f>
        <v/>
      </c>
      <c r="QS42" s="96" t="str">
        <f>IF(QK42="","",IL42)</f>
        <v/>
      </c>
      <c r="QT42" s="95" t="str">
        <f>IF(QK42="","",IP42)</f>
        <v/>
      </c>
    </row>
    <row r="43" spans="1:462" ht="18" customHeight="1" x14ac:dyDescent="0.25">
      <c r="A43" s="106">
        <f>IF('[1]بيانات الطلاب'!A42="","",'[1]بيانات الطلاب'!A42)</f>
        <v>39</v>
      </c>
      <c r="B43" s="104" t="str">
        <f>'[1]بيانات الطلاب'!B42</f>
        <v>24038</v>
      </c>
      <c r="C43" s="104" t="str">
        <f>IF('[1]بيانات الطلاب'!C42="","",'[1]بيانات الطلاب'!C42)</f>
        <v>1 / 2</v>
      </c>
      <c r="D43" s="105" t="str">
        <f>IF('[1]بيانات الطلاب'!D42="","",'[1]بيانات الطلاب'!D42)</f>
        <v>فوزية رافت عبدالهادى</v>
      </c>
      <c r="E43" s="104" t="str">
        <f>IF('[1]بيانات الطلاب'!E42="","",'[1]بيانات الطلاب'!E42)</f>
        <v>مسلم</v>
      </c>
      <c r="F43" s="103" t="str">
        <f>IF('[1]بيانات الطلاب'!F42="","",'[1]بيانات الطلاب'!F42)</f>
        <v>انثى</v>
      </c>
      <c r="G43" s="136">
        <v>2</v>
      </c>
      <c r="H43" s="102">
        <v>2</v>
      </c>
      <c r="I43" s="102"/>
      <c r="J43" s="102">
        <v>5.8</v>
      </c>
      <c r="K43" s="82">
        <f>IF(J43="غ","غ",G43+H43+I43+J43)</f>
        <v>9.8000000000000007</v>
      </c>
      <c r="L43" s="136">
        <v>2</v>
      </c>
      <c r="M43" s="136">
        <v>2</v>
      </c>
      <c r="N43" s="136"/>
      <c r="O43" s="136">
        <v>4.5</v>
      </c>
      <c r="P43" s="82">
        <f>IF(O43="غ","غ",L43+M43+N43+O43)</f>
        <v>8.5</v>
      </c>
      <c r="Q43" s="136">
        <v>1.5</v>
      </c>
      <c r="R43" s="102">
        <v>1.5</v>
      </c>
      <c r="S43" s="102"/>
      <c r="T43" s="102">
        <v>4.5999999999999996</v>
      </c>
      <c r="U43" s="82">
        <f>IF(T43="غ","غ",Q43+R43+S43+T43)</f>
        <v>7.6</v>
      </c>
      <c r="V43" s="136">
        <v>1</v>
      </c>
      <c r="W43" s="102">
        <v>1</v>
      </c>
      <c r="X43" s="102">
        <v>1</v>
      </c>
      <c r="Y43" s="102">
        <v>3.2</v>
      </c>
      <c r="Z43" s="82">
        <f>IF(Y43="غ","غ",V43+W43+X43+Y43)</f>
        <v>6.2</v>
      </c>
      <c r="AA43" s="136">
        <v>6</v>
      </c>
      <c r="AB43" s="102">
        <v>2</v>
      </c>
      <c r="AC43" s="102">
        <v>2</v>
      </c>
      <c r="AD43" s="139">
        <v>9.5</v>
      </c>
      <c r="AE43" s="82">
        <f>IF(AD43="غ","غ",AA43+AB43+AC43+AD43)</f>
        <v>19.5</v>
      </c>
      <c r="AF43" s="143">
        <v>5.14</v>
      </c>
      <c r="AG43" s="142">
        <v>2</v>
      </c>
      <c r="AH43" s="142">
        <v>2</v>
      </c>
      <c r="AI43" s="141">
        <v>13.706666666666667</v>
      </c>
      <c r="AJ43" s="82">
        <f>IF(AI43="غ","غ",AF43+AG43+AH43+AI43)</f>
        <v>22.846666666666668</v>
      </c>
      <c r="AK43" s="102">
        <v>1</v>
      </c>
      <c r="AL43" s="102">
        <v>1</v>
      </c>
      <c r="AM43" s="102">
        <v>1.4</v>
      </c>
      <c r="AN43" s="82">
        <f>IF(AM43="غ","غ",AK43+AL43+AM43)</f>
        <v>3.4</v>
      </c>
      <c r="AO43" s="102">
        <v>1</v>
      </c>
      <c r="AP43" s="102">
        <v>1</v>
      </c>
      <c r="AQ43" s="102">
        <v>1.73</v>
      </c>
      <c r="AR43" s="82">
        <f>IF(AQ43="غ","غ",AO43+AP43+AQ43)</f>
        <v>3.73</v>
      </c>
      <c r="AU43" s="102">
        <v>1</v>
      </c>
      <c r="AV43" s="102">
        <v>1</v>
      </c>
      <c r="AW43" s="102">
        <v>1.3</v>
      </c>
      <c r="AX43" s="82">
        <f>IF(AW43="غ","غ",AU43+AV43+AW43)</f>
        <v>3.3</v>
      </c>
      <c r="BN43" s="135"/>
      <c r="BO43" s="104"/>
      <c r="BP43" s="104"/>
      <c r="BQ43" s="140"/>
      <c r="BR43" s="98">
        <f>IF(BQ43="غ","غ",BN43+BO43+BP43+BQ43)</f>
        <v>0</v>
      </c>
      <c r="BS43" s="135"/>
      <c r="BT43" s="104"/>
      <c r="BU43" s="104"/>
      <c r="BV43" s="140"/>
      <c r="BW43" s="98">
        <f>IF(BV43="غ","غ",BS43+BT43+BU43+BV43)</f>
        <v>0</v>
      </c>
      <c r="BX43" s="135"/>
      <c r="BY43" s="104"/>
      <c r="BZ43" s="104"/>
      <c r="CA43" s="140"/>
      <c r="CB43" s="98">
        <f>IF(CA43="غ","غ",BX43+BY43+BZ43+CA43)</f>
        <v>0</v>
      </c>
      <c r="CC43" s="135"/>
      <c r="CD43" s="104"/>
      <c r="CE43" s="104"/>
      <c r="CF43" s="104"/>
      <c r="CG43" s="98">
        <f>IF(CF43="غ","غ",CC43+CD43+CE43+CF43)</f>
        <v>0</v>
      </c>
      <c r="CH43" s="135"/>
      <c r="CI43" s="104"/>
      <c r="CJ43" s="104"/>
      <c r="CK43" s="140"/>
      <c r="CL43" s="98">
        <f>IF(CK43="غ","غ",CH43+CI43+CJ43+CK43)</f>
        <v>0</v>
      </c>
      <c r="CM43" s="135"/>
      <c r="CN43" s="104"/>
      <c r="CO43" s="104"/>
      <c r="CP43" s="140"/>
      <c r="CQ43" s="98">
        <f>IF(CP43="غ","غ",CM43+CN43+CO43+CP43)</f>
        <v>0</v>
      </c>
      <c r="CR43" s="104"/>
      <c r="CS43" s="104"/>
      <c r="CT43" s="140"/>
      <c r="CU43" s="98">
        <f>IF(CT43="غ","غ",CR43+CS43+CT43)</f>
        <v>0</v>
      </c>
      <c r="CV43" s="104"/>
      <c r="CW43" s="104"/>
      <c r="CX43" s="140"/>
      <c r="CY43" s="98">
        <f>IF(CX43="غ","غ",CV43+CW43+CX43)</f>
        <v>0</v>
      </c>
      <c r="DT43" s="135"/>
      <c r="DU43" s="104"/>
      <c r="DV43" s="104"/>
      <c r="DW43" s="140"/>
      <c r="DX43" s="98">
        <f>IF(DW43="غ","غ",DT43+DU43+DV43+DW43)</f>
        <v>0</v>
      </c>
      <c r="DY43" s="135"/>
      <c r="DZ43" s="104"/>
      <c r="EA43" s="104"/>
      <c r="EB43" s="140"/>
      <c r="EC43" s="98">
        <f>IF(EB43="غ","غ",DY43+DZ43+EA43+EB43)</f>
        <v>0</v>
      </c>
      <c r="ED43" s="135"/>
      <c r="EE43" s="104"/>
      <c r="EF43" s="104"/>
      <c r="EG43" s="140"/>
      <c r="EH43" s="98">
        <f>IF(EG43="غ","غ",ED43+EE43+EF43+EG43)</f>
        <v>0</v>
      </c>
      <c r="EI43" s="135"/>
      <c r="EJ43" s="104"/>
      <c r="EK43" s="104"/>
      <c r="EL43" s="140"/>
      <c r="EM43" s="98">
        <f>IF(EL43="غ","غ",EI43+EJ43+EK43+EL43)</f>
        <v>0</v>
      </c>
      <c r="EN43" s="135"/>
      <c r="EO43" s="104"/>
      <c r="EP43" s="104"/>
      <c r="EQ43" s="140"/>
      <c r="ER43" s="98">
        <f>IF(EQ43="غ","غ",EN43+EO43+EP43+EQ43)</f>
        <v>0</v>
      </c>
      <c r="ES43" s="136"/>
      <c r="ET43" s="102"/>
      <c r="EU43" s="102"/>
      <c r="EV43" s="139"/>
      <c r="EW43" s="82">
        <f>IF(EV43="غ","غ",ES43+ET43+EU43+EV43)</f>
        <v>0</v>
      </c>
      <c r="EX43" s="135"/>
      <c r="EY43" s="104"/>
      <c r="EZ43" s="104"/>
      <c r="FA43" s="98">
        <f>IF(EZ43="غ","غ",EX43+EY43+EZ43)</f>
        <v>0</v>
      </c>
      <c r="FB43" s="135"/>
      <c r="FC43" s="104"/>
      <c r="FD43" s="104"/>
      <c r="FE43" s="98">
        <f>IF(FD43="غ","غ",FB43+FC43+FD43)</f>
        <v>0</v>
      </c>
      <c r="HD43" s="136" t="str">
        <f>IF(HH43&gt;=$HD$4,1,"")</f>
        <v/>
      </c>
      <c r="HE43" s="136" t="str">
        <f>IF(HI43&gt;=$HE$4,1,"")</f>
        <v/>
      </c>
      <c r="HF43" s="145" t="str">
        <f>IF(HJ43&gt;=$HF$4,1,"")</f>
        <v/>
      </c>
      <c r="HH43" s="136">
        <f>+HL43+HP43+HT43+HX43+IB43+IF43+IJ43+IN43</f>
        <v>81.576666666666682</v>
      </c>
      <c r="HI43" s="136">
        <f>+HM43+HQ43+HU43+HY43+IC43+IG43+IK43+IO43</f>
        <v>0</v>
      </c>
      <c r="HJ43" s="145">
        <f>+HN43+HR43+HV43+HZ43+ID43+IH43+IL43+IP43</f>
        <v>0</v>
      </c>
      <c r="HL43" s="161">
        <f>+K43</f>
        <v>9.8000000000000007</v>
      </c>
      <c r="HM43" s="104">
        <f>+BR43</f>
        <v>0</v>
      </c>
      <c r="HN43" s="104">
        <f>+DX43</f>
        <v>0</v>
      </c>
      <c r="HO43" s="82">
        <f>IF(OR(HN43="غ",HM43="غ",HL43="غ"),"غ",(HN43+HM43+HL43)/3)</f>
        <v>3.2666666666666671</v>
      </c>
      <c r="HP43" s="161">
        <f>+P43</f>
        <v>8.5</v>
      </c>
      <c r="HQ43" s="104">
        <f>+BW43</f>
        <v>0</v>
      </c>
      <c r="HR43" s="104">
        <f>+EC43</f>
        <v>0</v>
      </c>
      <c r="HS43" s="82">
        <f>IF(OR(HR43="غ",HQ43="غ",HP43="غ"),"غ",(HR43+HQ43+HP43)/3)</f>
        <v>2.8333333333333335</v>
      </c>
      <c r="HT43" s="161">
        <f>+U43</f>
        <v>7.6</v>
      </c>
      <c r="HU43" s="104">
        <f>+CB43</f>
        <v>0</v>
      </c>
      <c r="HV43" s="104">
        <f>+EH43</f>
        <v>0</v>
      </c>
      <c r="HW43" s="82">
        <f>IF(OR(HV43="غ",HU43="غ",HT43="غ"),"غ",(HV43+HU43+HT43)/3)</f>
        <v>2.5333333333333332</v>
      </c>
      <c r="HX43" s="166">
        <f>+Z43</f>
        <v>6.2</v>
      </c>
      <c r="HY43" s="104">
        <f>+CG43</f>
        <v>0</v>
      </c>
      <c r="HZ43" s="104">
        <f>+EM43</f>
        <v>0</v>
      </c>
      <c r="IA43" s="82">
        <f>IF(OR(HZ43="غ",HY43="غ",HX43="غ"),"غ",(HZ43+HY43+HX43)/3)</f>
        <v>2.0666666666666669</v>
      </c>
      <c r="IB43" s="166">
        <f>+AE43</f>
        <v>19.5</v>
      </c>
      <c r="IC43" s="104">
        <f>+CL43</f>
        <v>0</v>
      </c>
      <c r="ID43" s="104">
        <f>+ER43</f>
        <v>0</v>
      </c>
      <c r="IE43" s="82">
        <f>IF(OR(ID43="غ",IC43="غ",IB43="غ"),"غ",(ID43+IC43+IB43)/3)</f>
        <v>6.5</v>
      </c>
      <c r="IF43" s="166">
        <f>+AJ43</f>
        <v>22.846666666666668</v>
      </c>
      <c r="IG43" s="102">
        <f>+CQ43</f>
        <v>0</v>
      </c>
      <c r="IH43" s="102">
        <f>+EW43</f>
        <v>0</v>
      </c>
      <c r="II43" s="82">
        <f>IF(OR(IH43="غ",IG43="غ",IF43="غ"),"غ",(IH43+IG43+IF43)/3)</f>
        <v>7.6155555555555559</v>
      </c>
      <c r="IJ43" s="161">
        <f>+AN43</f>
        <v>3.4</v>
      </c>
      <c r="IK43" s="104">
        <f>+CU43</f>
        <v>0</v>
      </c>
      <c r="IL43" s="104">
        <f>+FA43</f>
        <v>0</v>
      </c>
      <c r="IM43" s="82">
        <f>IF(OR(IL43="غ",IK43="غ",IJ43="غ"),"غ",(IL43+IK43+IJ43)/3)</f>
        <v>1.1333333333333333</v>
      </c>
      <c r="IN43" s="161">
        <f>+AR43</f>
        <v>3.73</v>
      </c>
      <c r="IO43" s="104">
        <f>+CY43</f>
        <v>0</v>
      </c>
      <c r="IP43" s="104">
        <f>+FE43</f>
        <v>0</v>
      </c>
      <c r="IQ43" s="82">
        <f>IF(OR(IP43="غ",IO43="غ",IN43="غ"),"غ",(IP43+IO43+IN43)/3)</f>
        <v>1.2433333333333334</v>
      </c>
      <c r="IS43" s="134" t="str">
        <f>IF(OR(HL43&lt;6.5,HP43&lt;6.5,HT43&lt;6.5,HX43&lt;5.2,IB43&lt;10.4,IF43&lt;10.4,IJ43&lt;2.6,IN43&lt;2.6),1,"")</f>
        <v/>
      </c>
      <c r="IT43" s="135">
        <f>IF(OR(HM43&lt;6.5,HQ43&lt;6.5,HU43&lt;6.5,HY43&lt;5.2,IC43&lt;40,IG43&lt;40,IK43&lt;2.6,IO43&lt;2.6),1,"")</f>
        <v>1</v>
      </c>
      <c r="IU43" s="144">
        <f>IF(OR(HN43&lt;6.5,HR43&lt;6.5,HV43&lt;6.5,HZ43&lt;5.2,ID43&lt;40,IH43&lt;40,IL43&lt;2.6,IP43&lt;2.6),1,"")</f>
        <v>1</v>
      </c>
      <c r="IV43" s="36"/>
      <c r="IW43" s="95" t="s">
        <v>87</v>
      </c>
      <c r="IX43" s="134" t="str">
        <f>IF(IS43=1,D43,"")</f>
        <v/>
      </c>
      <c r="IY43" s="135" t="str">
        <f>IF(IS43=1,HL43,"")</f>
        <v/>
      </c>
      <c r="IZ43" s="104" t="str">
        <f>IF(IS43=1,HP43,"")</f>
        <v/>
      </c>
      <c r="JA43" s="104" t="str">
        <f>IF(IS43=1,HT43,"")</f>
        <v/>
      </c>
      <c r="JB43" s="104" t="str">
        <f>IF(IS43=1,HX43,"")</f>
        <v/>
      </c>
      <c r="JC43" s="104" t="str">
        <f>IF(IS43=1,IB43,"")</f>
        <v/>
      </c>
      <c r="JD43" s="104" t="str">
        <f>IF(IS43=1,IF43,"")</f>
        <v/>
      </c>
      <c r="JE43" s="104" t="str">
        <f>IF(IS43=1,IJ43,"")</f>
        <v/>
      </c>
      <c r="JF43" s="103" t="str">
        <f>IF(IS43=1,IN43,"")</f>
        <v/>
      </c>
      <c r="JH43" s="97" t="str">
        <f>B43</f>
        <v>24038</v>
      </c>
      <c r="JI43" s="103" t="str">
        <f>+D43</f>
        <v>فوزية رافت عبدالهادى</v>
      </c>
      <c r="JJ43" s="135">
        <f>IF(IT43=1,HM43,"")</f>
        <v>0</v>
      </c>
      <c r="JK43" s="104">
        <f>IF(IT43=1,HQ43,"")</f>
        <v>0</v>
      </c>
      <c r="JL43" s="104">
        <f>IF(IT43=1,HU43,"")</f>
        <v>0</v>
      </c>
      <c r="JM43" s="104">
        <f>IF(IT43=1,HY43,"")</f>
        <v>0</v>
      </c>
      <c r="JN43" s="104">
        <f>IF(IT43=1,IC43,"")</f>
        <v>0</v>
      </c>
      <c r="JO43" s="104">
        <f>IF(IT43=1,IG43,"")</f>
        <v>0</v>
      </c>
      <c r="JP43" s="104">
        <f>IF(IT43=1,IK43,"")</f>
        <v>0</v>
      </c>
      <c r="JQ43" s="103">
        <f>IF(IT43=1,IO43,"")</f>
        <v>0</v>
      </c>
      <c r="JS43" s="97" t="str">
        <f>B43</f>
        <v>24038</v>
      </c>
      <c r="JT43" s="95" t="str">
        <f>+D43</f>
        <v>فوزية رافت عبدالهادى</v>
      </c>
      <c r="JU43" s="135">
        <f>IF(IU43=1,HN43,"")</f>
        <v>0</v>
      </c>
      <c r="JV43" s="104">
        <f>IF(IU43=1,HR43,"")</f>
        <v>0</v>
      </c>
      <c r="JW43" s="104">
        <f>IF(IU43=1,HV43,"")</f>
        <v>0</v>
      </c>
      <c r="JX43" s="104">
        <f>IF(IU43=1,HZ43,"")</f>
        <v>0</v>
      </c>
      <c r="JY43" s="104">
        <f>IF(IU43=1,ID43,"")</f>
        <v>0</v>
      </c>
      <c r="JZ43" s="104">
        <f>IF(IU43=1,IH43,"")</f>
        <v>0</v>
      </c>
      <c r="KA43" s="104">
        <f>IF(IU43=1,IL43,"")</f>
        <v>0</v>
      </c>
      <c r="KB43" s="103">
        <f>IF(IU43=1,IP43,"")</f>
        <v>0</v>
      </c>
      <c r="KJ43" s="94">
        <f>+A43</f>
        <v>39</v>
      </c>
      <c r="KK43" s="92" t="str">
        <f>+B43</f>
        <v>24038</v>
      </c>
      <c r="KL43" s="92" t="str">
        <f>+C43</f>
        <v>1 / 2</v>
      </c>
      <c r="KM43" s="93" t="str">
        <f>+D43</f>
        <v>فوزية رافت عبدالهادى</v>
      </c>
      <c r="KN43" s="92" t="str">
        <f>+E43</f>
        <v>مسلم</v>
      </c>
      <c r="KO43" s="92" t="str">
        <f>+F43</f>
        <v>انثى</v>
      </c>
      <c r="KP43" s="91">
        <f>+HO43</f>
        <v>3.2666666666666671</v>
      </c>
      <c r="KQ43" s="91">
        <f>+HS43</f>
        <v>2.8333333333333335</v>
      </c>
      <c r="KR43" s="91">
        <f>+HW43</f>
        <v>2.5333333333333332</v>
      </c>
      <c r="KS43" s="91">
        <f>+IA43</f>
        <v>2.0666666666666669</v>
      </c>
      <c r="KT43" s="91">
        <f>+IE43</f>
        <v>6.5</v>
      </c>
      <c r="KU43" s="91">
        <f>+II43</f>
        <v>7.6155555555555559</v>
      </c>
      <c r="KV43" s="90">
        <f>+IM43</f>
        <v>1.1333333333333333</v>
      </c>
      <c r="KW43" s="90">
        <f>+IN43</f>
        <v>3.73</v>
      </c>
      <c r="MH43" s="125" t="str">
        <f>IF(MI43="","",VLOOKUP(MI43,$B$5:$D$62,2,0))</f>
        <v/>
      </c>
      <c r="MI43" s="110"/>
      <c r="MJ43" s="109"/>
      <c r="MK43" s="108"/>
      <c r="ML43" s="108"/>
      <c r="MM43" s="108"/>
      <c r="MN43" s="108"/>
      <c r="MO43" s="108"/>
      <c r="MP43" s="108"/>
      <c r="MQ43" s="108"/>
      <c r="MR43" s="107"/>
      <c r="NL43" s="1" t="s">
        <v>87</v>
      </c>
      <c r="NM43" s="1" t="s">
        <v>87</v>
      </c>
      <c r="NN43" s="1" t="s">
        <v>87</v>
      </c>
      <c r="NO43" s="1" t="s">
        <v>87</v>
      </c>
      <c r="NP43" s="1">
        <v>39</v>
      </c>
      <c r="NQ43" s="1" t="s">
        <v>87</v>
      </c>
      <c r="NR43" s="1" t="s">
        <v>87</v>
      </c>
      <c r="NS43" s="1" t="s">
        <v>87</v>
      </c>
      <c r="NT43" s="1" t="s">
        <v>87</v>
      </c>
      <c r="NU43" s="1" t="s">
        <v>87</v>
      </c>
      <c r="NV43" s="1" t="s">
        <v>87</v>
      </c>
      <c r="NY43" s="199" t="str">
        <f>IF(NZ43="","",VLOOKUP(NZ43,$B$5:$D$70,2,0))</f>
        <v/>
      </c>
      <c r="NZ43" s="86" t="s">
        <v>87</v>
      </c>
      <c r="OA43" s="85" t="s">
        <v>87</v>
      </c>
      <c r="OB43" s="84" t="s">
        <v>87</v>
      </c>
      <c r="OC43" s="84" t="s">
        <v>87</v>
      </c>
      <c r="OD43" s="84" t="s">
        <v>87</v>
      </c>
      <c r="OE43" s="84" t="s">
        <v>87</v>
      </c>
      <c r="OF43" s="84" t="s">
        <v>87</v>
      </c>
      <c r="OG43" s="84" t="s">
        <v>87</v>
      </c>
      <c r="OH43" s="84" t="s">
        <v>87</v>
      </c>
      <c r="OI43" s="83" t="s">
        <v>87</v>
      </c>
      <c r="OJ43" s="82" t="str">
        <f>IF(NZ43="","",SUM(OB43:OI43))</f>
        <v/>
      </c>
      <c r="OK43" s="81" t="str">
        <f>IFERROR(IF(OJ43&gt;1,OJ43/98,""),"")</f>
        <v/>
      </c>
      <c r="PO43" s="97" t="str">
        <f>IF(HD43="","",B43)</f>
        <v/>
      </c>
      <c r="PP43" s="96" t="str">
        <f>IF(HD43="","",D43)</f>
        <v/>
      </c>
      <c r="PQ43" s="96" t="str">
        <f>IF(PO43="","",HL43)</f>
        <v/>
      </c>
      <c r="PR43" s="96" t="str">
        <f>IF(PO43="","",HP43)</f>
        <v/>
      </c>
      <c r="PS43" s="96" t="str">
        <f>IF(PO43="","",HT43)</f>
        <v/>
      </c>
      <c r="PT43" s="96" t="str">
        <f>IF(PO43="","",HX43)</f>
        <v/>
      </c>
      <c r="PU43" s="96" t="str">
        <f>IF(PO43="","",IB43)</f>
        <v/>
      </c>
      <c r="PV43" s="96" t="str">
        <f>IF(PO43="","",IF43)</f>
        <v/>
      </c>
      <c r="PW43" s="96" t="str">
        <f>IF(PO43="","",IJ43)</f>
        <v/>
      </c>
      <c r="PX43" s="95" t="str">
        <f>IF(PO43="","",IN43)</f>
        <v/>
      </c>
      <c r="PZ43" s="97" t="str">
        <f>IF($HE$5="","",$B$5)</f>
        <v/>
      </c>
      <c r="QA43" s="96" t="str">
        <f>IF($HE$5="","",$D$5)</f>
        <v/>
      </c>
      <c r="QB43" s="96" t="str">
        <f>IF(PZ43="","",HM43)</f>
        <v/>
      </c>
      <c r="QC43" s="96" t="str">
        <f>IF(PZ43="","",HQ43)</f>
        <v/>
      </c>
      <c r="QD43" s="96" t="str">
        <f>IF(PZ43="","",HU43)</f>
        <v/>
      </c>
      <c r="QE43" s="96" t="str">
        <f>IF(PZ43="","",HY43)</f>
        <v/>
      </c>
      <c r="QF43" s="96" t="str">
        <f>IF(PZ43="","",IC43)</f>
        <v/>
      </c>
      <c r="QG43" s="96" t="str">
        <f>IF(PZ43="","",IG43)</f>
        <v/>
      </c>
      <c r="QH43" s="96" t="str">
        <f>IF(PZ43="","",IK43)</f>
        <v/>
      </c>
      <c r="QI43" s="95" t="str">
        <f>IF(PZ43="","",IO43)</f>
        <v/>
      </c>
      <c r="QK43" s="97" t="str">
        <f>IF(HF43="","",B43)</f>
        <v/>
      </c>
      <c r="QL43" s="96" t="str">
        <f>IF(HF43="","",D43)</f>
        <v/>
      </c>
      <c r="QM43" s="96" t="str">
        <f>IF(QK43="","",HN43)</f>
        <v/>
      </c>
      <c r="QN43" s="96" t="str">
        <f>IF(QK43="","",HR43)</f>
        <v/>
      </c>
      <c r="QO43" s="96" t="str">
        <f>IF(QK43="","",HV43)</f>
        <v/>
      </c>
      <c r="QP43" s="96" t="str">
        <f>IF(QK43="","",HZ43)</f>
        <v/>
      </c>
      <c r="QQ43" s="96" t="str">
        <f>IF(QK43="","",ID43)</f>
        <v/>
      </c>
      <c r="QR43" s="96" t="str">
        <f>IF(QK43="","",IH43)</f>
        <v/>
      </c>
      <c r="QS43" s="96" t="str">
        <f>IF(QK43="","",IL43)</f>
        <v/>
      </c>
      <c r="QT43" s="95" t="str">
        <f>IF(QK43="","",IP43)</f>
        <v/>
      </c>
    </row>
    <row r="44" spans="1:462" ht="18" customHeight="1" x14ac:dyDescent="0.25">
      <c r="A44" s="106">
        <f>IF('[1]بيانات الطلاب'!A43="","",'[1]بيانات الطلاب'!A43)</f>
        <v>40</v>
      </c>
      <c r="B44" s="104" t="str">
        <f>'[1]بيانات الطلاب'!B43</f>
        <v>24039</v>
      </c>
      <c r="C44" s="104" t="str">
        <f>IF('[1]بيانات الطلاب'!C43="","",'[1]بيانات الطلاب'!C43)</f>
        <v>1 / 3</v>
      </c>
      <c r="D44" s="105" t="str">
        <f>IF('[1]بيانات الطلاب'!D43="","",'[1]بيانات الطلاب'!D43)</f>
        <v>كردي سلامة عبد الحميد عبد الفتاح</v>
      </c>
      <c r="E44" s="104" t="str">
        <f>IF('[1]بيانات الطلاب'!E43="","",'[1]بيانات الطلاب'!E43)</f>
        <v>مسلم</v>
      </c>
      <c r="F44" s="103" t="str">
        <f>IF('[1]بيانات الطلاب'!F43="","",'[1]بيانات الطلاب'!F43)</f>
        <v>ذكر</v>
      </c>
      <c r="G44" s="136">
        <v>2</v>
      </c>
      <c r="H44" s="102">
        <v>2</v>
      </c>
      <c r="I44" s="102"/>
      <c r="J44" s="102">
        <v>5.6</v>
      </c>
      <c r="K44" s="82">
        <f>IF(J44="غ","غ",G44+H44+I44+J44)</f>
        <v>9.6</v>
      </c>
      <c r="L44" s="136">
        <v>2</v>
      </c>
      <c r="M44" s="136">
        <v>1.8</v>
      </c>
      <c r="N44" s="136"/>
      <c r="O44" s="136">
        <v>3.8</v>
      </c>
      <c r="P44" s="82">
        <f>IF(O44="غ","غ",L44+M44+N44+O44)</f>
        <v>7.6</v>
      </c>
      <c r="Q44" s="136">
        <v>1</v>
      </c>
      <c r="R44" s="136">
        <v>1</v>
      </c>
      <c r="S44" s="102"/>
      <c r="T44" s="102">
        <v>2.2000000000000002</v>
      </c>
      <c r="U44" s="82">
        <f>IF(T44="غ","غ",Q44+R44+S44+T44)</f>
        <v>4.2</v>
      </c>
      <c r="V44" s="136">
        <v>1</v>
      </c>
      <c r="W44" s="102">
        <v>1</v>
      </c>
      <c r="X44" s="102">
        <v>1</v>
      </c>
      <c r="Y44" s="102">
        <v>2.6</v>
      </c>
      <c r="Z44" s="82">
        <f>IF(Y44="غ","غ",V44+W44+X44+Y44)</f>
        <v>5.6</v>
      </c>
      <c r="AA44" s="136">
        <v>6</v>
      </c>
      <c r="AB44" s="102">
        <v>2</v>
      </c>
      <c r="AC44" s="102">
        <v>2</v>
      </c>
      <c r="AD44" s="139">
        <v>10</v>
      </c>
      <c r="AE44" s="82">
        <f>IF(AD44="غ","غ",AA44+AB44+AC44+AD44)</f>
        <v>20</v>
      </c>
      <c r="AF44" s="143">
        <v>5.49</v>
      </c>
      <c r="AG44" s="142">
        <v>2</v>
      </c>
      <c r="AH44" s="142">
        <v>2</v>
      </c>
      <c r="AI44" s="141">
        <v>14.64</v>
      </c>
      <c r="AJ44" s="82">
        <f>IF(AI44="غ","غ",AF44+AG44+AH44+AI44)</f>
        <v>24.130000000000003</v>
      </c>
      <c r="AK44" s="102">
        <v>1</v>
      </c>
      <c r="AL44" s="102">
        <v>1</v>
      </c>
      <c r="AM44" s="102">
        <v>1.4</v>
      </c>
      <c r="AN44" s="82">
        <f>IF(AM44="غ","غ",AK44+AL44+AM44)</f>
        <v>3.4</v>
      </c>
      <c r="AO44" s="102">
        <v>1</v>
      </c>
      <c r="AP44" s="102">
        <v>1</v>
      </c>
      <c r="AQ44" s="102">
        <v>1.8</v>
      </c>
      <c r="AR44" s="82">
        <f>IF(AQ44="غ","غ",AO44+AP44+AQ44)</f>
        <v>3.8</v>
      </c>
      <c r="AU44" s="102">
        <v>1</v>
      </c>
      <c r="AV44" s="102">
        <v>1</v>
      </c>
      <c r="AW44" s="102">
        <v>1.7</v>
      </c>
      <c r="AX44" s="82">
        <f>IF(AW44="غ","غ",AU44+AV44+AW44)</f>
        <v>3.7</v>
      </c>
      <c r="BN44" s="135"/>
      <c r="BO44" s="104"/>
      <c r="BP44" s="104"/>
      <c r="BQ44" s="140"/>
      <c r="BR44" s="98">
        <f>IF(BQ44="غ","غ",BN44+BO44+BP44+BQ44)</f>
        <v>0</v>
      </c>
      <c r="BS44" s="135"/>
      <c r="BT44" s="104"/>
      <c r="BU44" s="104"/>
      <c r="BV44" s="140"/>
      <c r="BW44" s="98">
        <f>IF(BV44="غ","غ",BS44+BT44+BU44+BV44)</f>
        <v>0</v>
      </c>
      <c r="BX44" s="135"/>
      <c r="BY44" s="104"/>
      <c r="BZ44" s="104"/>
      <c r="CA44" s="140"/>
      <c r="CB44" s="98">
        <f>IF(CA44="غ","غ",BX44+BY44+BZ44+CA44)</f>
        <v>0</v>
      </c>
      <c r="CC44" s="135"/>
      <c r="CD44" s="104"/>
      <c r="CE44" s="104"/>
      <c r="CF44" s="104"/>
      <c r="CG44" s="98">
        <f>IF(CF44="غ","غ",CC44+CD44+CE44+CF44)</f>
        <v>0</v>
      </c>
      <c r="CH44" s="135"/>
      <c r="CI44" s="104"/>
      <c r="CJ44" s="104"/>
      <c r="CK44" s="140"/>
      <c r="CL44" s="98">
        <f>IF(CK44="غ","غ",CH44+CI44+CJ44+CK44)</f>
        <v>0</v>
      </c>
      <c r="CM44" s="135"/>
      <c r="CN44" s="104"/>
      <c r="CO44" s="104"/>
      <c r="CP44" s="140"/>
      <c r="CQ44" s="98">
        <f>IF(CP44="غ","غ",CM44+CN44+CO44+CP44)</f>
        <v>0</v>
      </c>
      <c r="CR44" s="104"/>
      <c r="CS44" s="104"/>
      <c r="CT44" s="140"/>
      <c r="CU44" s="98">
        <f>IF(CT44="غ","غ",CR44+CS44+CT44)</f>
        <v>0</v>
      </c>
      <c r="CV44" s="104"/>
      <c r="CW44" s="104"/>
      <c r="CX44" s="140"/>
      <c r="CY44" s="98">
        <f>IF(CX44="غ","غ",CV44+CW44+CX44)</f>
        <v>0</v>
      </c>
      <c r="DT44" s="135"/>
      <c r="DU44" s="104"/>
      <c r="DV44" s="104"/>
      <c r="DW44" s="140"/>
      <c r="DX44" s="98">
        <f>IF(DW44="غ","غ",DT44+DU44+DV44+DW44)</f>
        <v>0</v>
      </c>
      <c r="DY44" s="135"/>
      <c r="DZ44" s="104"/>
      <c r="EA44" s="104"/>
      <c r="EB44" s="140"/>
      <c r="EC44" s="98">
        <f>IF(EB44="غ","غ",DY44+DZ44+EA44+EB44)</f>
        <v>0</v>
      </c>
      <c r="ED44" s="135"/>
      <c r="EE44" s="104"/>
      <c r="EF44" s="104"/>
      <c r="EG44" s="140"/>
      <c r="EH44" s="98">
        <f>IF(EG44="غ","غ",ED44+EE44+EF44+EG44)</f>
        <v>0</v>
      </c>
      <c r="EI44" s="135"/>
      <c r="EJ44" s="104"/>
      <c r="EK44" s="104"/>
      <c r="EL44" s="140"/>
      <c r="EM44" s="98">
        <f>IF(EL44="غ","غ",EI44+EJ44+EK44+EL44)</f>
        <v>0</v>
      </c>
      <c r="EN44" s="135"/>
      <c r="EO44" s="104"/>
      <c r="EP44" s="104"/>
      <c r="EQ44" s="140"/>
      <c r="ER44" s="98">
        <f>IF(EQ44="غ","غ",EN44+EO44+EP44+EQ44)</f>
        <v>0</v>
      </c>
      <c r="ES44" s="136"/>
      <c r="ET44" s="102"/>
      <c r="EU44" s="102"/>
      <c r="EV44" s="139"/>
      <c r="EW44" s="82">
        <f>IF(EV44="غ","غ",ES44+ET44+EU44+EV44)</f>
        <v>0</v>
      </c>
      <c r="EX44" s="135"/>
      <c r="EY44" s="104"/>
      <c r="EZ44" s="104"/>
      <c r="FA44" s="98">
        <f>IF(EZ44="غ","غ",EX44+EY44+EZ44)</f>
        <v>0</v>
      </c>
      <c r="FB44" s="135"/>
      <c r="FC44" s="104"/>
      <c r="FD44" s="104"/>
      <c r="FE44" s="98">
        <f>IF(FD44="غ","غ",FB44+FC44+FD44)</f>
        <v>0</v>
      </c>
      <c r="HD44" s="136" t="str">
        <f>IF(HH44&gt;=$HD$4,1,"")</f>
        <v/>
      </c>
      <c r="HE44" s="136" t="str">
        <f>IF(HI44&gt;=$HE$4,1,"")</f>
        <v/>
      </c>
      <c r="HF44" s="145" t="str">
        <f>IF(HJ44&gt;=$HF$4,1,"")</f>
        <v/>
      </c>
      <c r="HH44" s="136">
        <f>+HL44+HP44+HT44+HX44+IB44+IF44+IJ44+IN44</f>
        <v>78.33</v>
      </c>
      <c r="HI44" s="136">
        <f>+HM44+HQ44+HU44+HY44+IC44+IG44+IK44+IO44</f>
        <v>0</v>
      </c>
      <c r="HJ44" s="145">
        <f>+HN44+HR44+HV44+HZ44+ID44+IH44+IL44+IP44</f>
        <v>0</v>
      </c>
      <c r="HL44" s="161">
        <f>+K44</f>
        <v>9.6</v>
      </c>
      <c r="HM44" s="104">
        <f>+BR44</f>
        <v>0</v>
      </c>
      <c r="HN44" s="104">
        <f>+DX44</f>
        <v>0</v>
      </c>
      <c r="HO44" s="82">
        <f>IF(OR(HN44="غ",HM44="غ",HL44="غ"),"غ",(HN44+HM44+HL44)/3)</f>
        <v>3.1999999999999997</v>
      </c>
      <c r="HP44" s="161">
        <f>+P44</f>
        <v>7.6</v>
      </c>
      <c r="HQ44" s="104">
        <f>+BW44</f>
        <v>0</v>
      </c>
      <c r="HR44" s="104">
        <f>+EC44</f>
        <v>0</v>
      </c>
      <c r="HS44" s="82">
        <f>IF(OR(HR44="غ",HQ44="غ",HP44="غ"),"غ",(HR44+HQ44+HP44)/3)</f>
        <v>2.5333333333333332</v>
      </c>
      <c r="HT44" s="161">
        <f>+U44</f>
        <v>4.2</v>
      </c>
      <c r="HU44" s="104">
        <f>+CB44</f>
        <v>0</v>
      </c>
      <c r="HV44" s="104">
        <f>+EH44</f>
        <v>0</v>
      </c>
      <c r="HW44" s="82">
        <f>IF(OR(HV44="غ",HU44="غ",HT44="غ"),"غ",(HV44+HU44+HT44)/3)</f>
        <v>1.4000000000000001</v>
      </c>
      <c r="HX44" s="166">
        <f>+Z44</f>
        <v>5.6</v>
      </c>
      <c r="HY44" s="104">
        <f>+CG44</f>
        <v>0</v>
      </c>
      <c r="HZ44" s="104">
        <f>+EM44</f>
        <v>0</v>
      </c>
      <c r="IA44" s="82">
        <f>IF(OR(HZ44="غ",HY44="غ",HX44="غ"),"غ",(HZ44+HY44+HX44)/3)</f>
        <v>1.8666666666666665</v>
      </c>
      <c r="IB44" s="166">
        <f>+AE44</f>
        <v>20</v>
      </c>
      <c r="IC44" s="104">
        <f>+CL44</f>
        <v>0</v>
      </c>
      <c r="ID44" s="104">
        <f>+ER44</f>
        <v>0</v>
      </c>
      <c r="IE44" s="82">
        <f>IF(OR(ID44="غ",IC44="غ",IB44="غ"),"غ",(ID44+IC44+IB44)/3)</f>
        <v>6.666666666666667</v>
      </c>
      <c r="IF44" s="166">
        <f>+AJ44</f>
        <v>24.130000000000003</v>
      </c>
      <c r="IG44" s="102">
        <f>+CQ44</f>
        <v>0</v>
      </c>
      <c r="IH44" s="102">
        <f>+EW44</f>
        <v>0</v>
      </c>
      <c r="II44" s="82">
        <f>IF(OR(IH44="غ",IG44="غ",IF44="غ"),"غ",(IH44+IG44+IF44)/3)</f>
        <v>8.0433333333333348</v>
      </c>
      <c r="IJ44" s="161">
        <f>+AN44</f>
        <v>3.4</v>
      </c>
      <c r="IK44" s="104">
        <f>+CU44</f>
        <v>0</v>
      </c>
      <c r="IL44" s="104">
        <f>+FA44</f>
        <v>0</v>
      </c>
      <c r="IM44" s="82">
        <f>IF(OR(IL44="غ",IK44="غ",IJ44="غ"),"غ",(IL44+IK44+IJ44)/3)</f>
        <v>1.1333333333333333</v>
      </c>
      <c r="IN44" s="161">
        <f>+AR44</f>
        <v>3.8</v>
      </c>
      <c r="IO44" s="104">
        <f>+CY44</f>
        <v>0</v>
      </c>
      <c r="IP44" s="104">
        <f>+FE44</f>
        <v>0</v>
      </c>
      <c r="IQ44" s="82">
        <f>IF(OR(IP44="غ",IO44="غ",IN44="غ"),"غ",(IP44+IO44+IN44)/3)</f>
        <v>1.2666666666666666</v>
      </c>
      <c r="IS44" s="134">
        <f>IF(OR(HL44&lt;6.5,HP44&lt;6.5,HT44&lt;6.5,HX44&lt;5.2,IB44&lt;10.4,IF44&lt;10.4,IJ44&lt;2.6,IN44&lt;2.6),1,"")</f>
        <v>1</v>
      </c>
      <c r="IT44" s="135">
        <f>IF(OR(HM44&lt;6.5,HQ44&lt;6.5,HU44&lt;6.5,HY44&lt;5.2,IC44&lt;40,IG44&lt;40,IK44&lt;2.6,IO44&lt;2.6),1,"")</f>
        <v>1</v>
      </c>
      <c r="IU44" s="144">
        <f>IF(OR(HN44&lt;6.5,HR44&lt;6.5,HV44&lt;6.5,HZ44&lt;5.2,ID44&lt;40,IH44&lt;40,IL44&lt;2.6,IP44&lt;2.6),1,"")</f>
        <v>1</v>
      </c>
      <c r="IV44" s="36"/>
      <c r="IW44" s="95" t="s">
        <v>41</v>
      </c>
      <c r="IX44" s="134" t="str">
        <f>IF(IS44=1,D44,"")</f>
        <v>كردي سلامة عبد الحميد عبد الفتاح</v>
      </c>
      <c r="IY44" s="135">
        <f>IF(IS44=1,HL44,"")</f>
        <v>9.6</v>
      </c>
      <c r="IZ44" s="104">
        <f>IF(IS44=1,HP44,"")</f>
        <v>7.6</v>
      </c>
      <c r="JA44" s="104">
        <f>IF(IS44=1,HT44,"")</f>
        <v>4.2</v>
      </c>
      <c r="JB44" s="104">
        <f>IF(IS44=1,HX44,"")</f>
        <v>5.6</v>
      </c>
      <c r="JC44" s="104">
        <f>IF(IS44=1,IB44,"")</f>
        <v>20</v>
      </c>
      <c r="JD44" s="104">
        <f>IF(IS44=1,IF44,"")</f>
        <v>24.130000000000003</v>
      </c>
      <c r="JE44" s="104">
        <f>IF(IS44=1,IJ44,"")</f>
        <v>3.4</v>
      </c>
      <c r="JF44" s="103">
        <f>IF(IS44=1,IN44,"")</f>
        <v>3.8</v>
      </c>
      <c r="JH44" s="97" t="str">
        <f>B44</f>
        <v>24039</v>
      </c>
      <c r="JI44" s="103" t="str">
        <f>+D44</f>
        <v>كردي سلامة عبد الحميد عبد الفتاح</v>
      </c>
      <c r="JJ44" s="135">
        <f>IF(IT44=1,HM44,"")</f>
        <v>0</v>
      </c>
      <c r="JK44" s="104">
        <f>IF(IT44=1,HQ44,"")</f>
        <v>0</v>
      </c>
      <c r="JL44" s="104">
        <f>IF(IT44=1,HU44,"")</f>
        <v>0</v>
      </c>
      <c r="JM44" s="104">
        <f>IF(IT44=1,HY44,"")</f>
        <v>0</v>
      </c>
      <c r="JN44" s="104">
        <f>IF(IT44=1,IC44,"")</f>
        <v>0</v>
      </c>
      <c r="JO44" s="104">
        <f>IF(IT44=1,IG44,"")</f>
        <v>0</v>
      </c>
      <c r="JP44" s="104">
        <f>IF(IT44=1,IK44,"")</f>
        <v>0</v>
      </c>
      <c r="JQ44" s="103">
        <f>IF(IT44=1,IO44,"")</f>
        <v>0</v>
      </c>
      <c r="JS44" s="97" t="str">
        <f>B44</f>
        <v>24039</v>
      </c>
      <c r="JT44" s="95" t="str">
        <f>+D44</f>
        <v>كردي سلامة عبد الحميد عبد الفتاح</v>
      </c>
      <c r="JU44" s="135">
        <f>IF(IU44=1,HN44,"")</f>
        <v>0</v>
      </c>
      <c r="JV44" s="104">
        <f>IF(IU44=1,HR44,"")</f>
        <v>0</v>
      </c>
      <c r="JW44" s="104">
        <f>IF(IU44=1,HV44,"")</f>
        <v>0</v>
      </c>
      <c r="JX44" s="104">
        <f>IF(IU44=1,HZ44,"")</f>
        <v>0</v>
      </c>
      <c r="JY44" s="104">
        <f>IF(IU44=1,ID44,"")</f>
        <v>0</v>
      </c>
      <c r="JZ44" s="104">
        <f>IF(IU44=1,IH44,"")</f>
        <v>0</v>
      </c>
      <c r="KA44" s="104">
        <f>IF(IU44=1,IL44,"")</f>
        <v>0</v>
      </c>
      <c r="KB44" s="103">
        <f>IF(IU44=1,IP44,"")</f>
        <v>0</v>
      </c>
      <c r="KJ44" s="94">
        <f>+A44</f>
        <v>40</v>
      </c>
      <c r="KK44" s="92" t="str">
        <f>+B44</f>
        <v>24039</v>
      </c>
      <c r="KL44" s="92" t="str">
        <f>+C44</f>
        <v>1 / 3</v>
      </c>
      <c r="KM44" s="93" t="str">
        <f>+D44</f>
        <v>كردي سلامة عبد الحميد عبد الفتاح</v>
      </c>
      <c r="KN44" s="92" t="str">
        <f>+E44</f>
        <v>مسلم</v>
      </c>
      <c r="KO44" s="92" t="str">
        <f>+F44</f>
        <v>ذكر</v>
      </c>
      <c r="KP44" s="91">
        <f>+HO44</f>
        <v>3.1999999999999997</v>
      </c>
      <c r="KQ44" s="91">
        <f>+HS44</f>
        <v>2.5333333333333332</v>
      </c>
      <c r="KR44" s="91">
        <f>+HW44</f>
        <v>1.4000000000000001</v>
      </c>
      <c r="KS44" s="91">
        <f>+IA44</f>
        <v>1.8666666666666665</v>
      </c>
      <c r="KT44" s="91">
        <f>+IE44</f>
        <v>6.666666666666667</v>
      </c>
      <c r="KU44" s="91">
        <f>+II44</f>
        <v>8.0433333333333348</v>
      </c>
      <c r="KV44" s="90">
        <f>+IM44</f>
        <v>1.1333333333333333</v>
      </c>
      <c r="KW44" s="90">
        <f>+IN44</f>
        <v>3.8</v>
      </c>
      <c r="MH44" s="125" t="str">
        <f>IF(MI44="","",VLOOKUP(MI44,$B$5:$D$62,2,0))</f>
        <v/>
      </c>
      <c r="MI44" s="110"/>
      <c r="MJ44" s="109"/>
      <c r="MK44" s="108"/>
      <c r="ML44" s="108"/>
      <c r="MM44" s="108"/>
      <c r="MN44" s="108"/>
      <c r="MO44" s="108"/>
      <c r="MP44" s="108"/>
      <c r="MQ44" s="108"/>
      <c r="MR44" s="107"/>
      <c r="NL44" s="1" t="s">
        <v>87</v>
      </c>
      <c r="NM44" s="1" t="s">
        <v>87</v>
      </c>
      <c r="NN44" s="1" t="s">
        <v>87</v>
      </c>
      <c r="NO44" s="1" t="s">
        <v>87</v>
      </c>
      <c r="NP44" s="1">
        <v>40</v>
      </c>
      <c r="NQ44" s="1" t="s">
        <v>87</v>
      </c>
      <c r="NR44" s="1" t="s">
        <v>87</v>
      </c>
      <c r="NS44" s="1" t="s">
        <v>87</v>
      </c>
      <c r="NT44" s="1" t="s">
        <v>87</v>
      </c>
      <c r="NU44" s="1" t="s">
        <v>87</v>
      </c>
      <c r="NV44" s="1" t="s">
        <v>87</v>
      </c>
      <c r="NY44" s="199" t="str">
        <f>IF(NZ44="","",VLOOKUP(NZ44,$B$5:$D$70,2,0))</f>
        <v/>
      </c>
      <c r="NZ44" s="86" t="s">
        <v>87</v>
      </c>
      <c r="OA44" s="85" t="s">
        <v>87</v>
      </c>
      <c r="OB44" s="84" t="s">
        <v>87</v>
      </c>
      <c r="OC44" s="84" t="s">
        <v>87</v>
      </c>
      <c r="OD44" s="84" t="s">
        <v>87</v>
      </c>
      <c r="OE44" s="84" t="s">
        <v>87</v>
      </c>
      <c r="OF44" s="84" t="s">
        <v>87</v>
      </c>
      <c r="OG44" s="84" t="s">
        <v>87</v>
      </c>
      <c r="OH44" s="84" t="s">
        <v>87</v>
      </c>
      <c r="OI44" s="83" t="s">
        <v>87</v>
      </c>
      <c r="OJ44" s="82" t="str">
        <f>IF(NZ44="","",SUM(OB44:OI44))</f>
        <v/>
      </c>
      <c r="OK44" s="81" t="str">
        <f>IFERROR(IF(OJ44&gt;1,OJ44/98,""),"")</f>
        <v/>
      </c>
      <c r="PO44" s="97" t="str">
        <f>IF(HD44="","",B44)</f>
        <v/>
      </c>
      <c r="PP44" s="96" t="str">
        <f>IF(HD44="","",D44)</f>
        <v/>
      </c>
      <c r="PQ44" s="96" t="str">
        <f>IF(PO44="","",HL44)</f>
        <v/>
      </c>
      <c r="PR44" s="96" t="str">
        <f>IF(PO44="","",HP44)</f>
        <v/>
      </c>
      <c r="PS44" s="96" t="str">
        <f>IF(PO44="","",HT44)</f>
        <v/>
      </c>
      <c r="PT44" s="96" t="str">
        <f>IF(PO44="","",HX44)</f>
        <v/>
      </c>
      <c r="PU44" s="96" t="str">
        <f>IF(PO44="","",IB44)</f>
        <v/>
      </c>
      <c r="PV44" s="96" t="str">
        <f>IF(PO44="","",IF44)</f>
        <v/>
      </c>
      <c r="PW44" s="96" t="str">
        <f>IF(PO44="","",IJ44)</f>
        <v/>
      </c>
      <c r="PX44" s="95" t="str">
        <f>IF(PO44="","",IN44)</f>
        <v/>
      </c>
      <c r="PZ44" s="97" t="str">
        <f>IF($HE$5="","",$B$5)</f>
        <v/>
      </c>
      <c r="QA44" s="96" t="str">
        <f>IF($HE$5="","",$D$5)</f>
        <v/>
      </c>
      <c r="QB44" s="96" t="str">
        <f>IF(PZ44="","",HM44)</f>
        <v/>
      </c>
      <c r="QC44" s="96" t="str">
        <f>IF(PZ44="","",HQ44)</f>
        <v/>
      </c>
      <c r="QD44" s="96" t="str">
        <f>IF(PZ44="","",HU44)</f>
        <v/>
      </c>
      <c r="QE44" s="96" t="str">
        <f>IF(PZ44="","",HY44)</f>
        <v/>
      </c>
      <c r="QF44" s="96" t="str">
        <f>IF(PZ44="","",IC44)</f>
        <v/>
      </c>
      <c r="QG44" s="96" t="str">
        <f>IF(PZ44="","",IG44)</f>
        <v/>
      </c>
      <c r="QH44" s="96" t="str">
        <f>IF(PZ44="","",IK44)</f>
        <v/>
      </c>
      <c r="QI44" s="95" t="str">
        <f>IF(PZ44="","",IO44)</f>
        <v/>
      </c>
      <c r="QK44" s="97" t="str">
        <f>IF(HF44="","",B44)</f>
        <v/>
      </c>
      <c r="QL44" s="96" t="str">
        <f>IF(HF44="","",D44)</f>
        <v/>
      </c>
      <c r="QM44" s="96" t="str">
        <f>IF(QK44="","",HN44)</f>
        <v/>
      </c>
      <c r="QN44" s="96" t="str">
        <f>IF(QK44="","",HR44)</f>
        <v/>
      </c>
      <c r="QO44" s="96" t="str">
        <f>IF(QK44="","",HV44)</f>
        <v/>
      </c>
      <c r="QP44" s="96" t="str">
        <f>IF(QK44="","",HZ44)</f>
        <v/>
      </c>
      <c r="QQ44" s="96" t="str">
        <f>IF(QK44="","",ID44)</f>
        <v/>
      </c>
      <c r="QR44" s="96" t="str">
        <f>IF(QK44="","",IH44)</f>
        <v/>
      </c>
      <c r="QS44" s="96" t="str">
        <f>IF(QK44="","",IL44)</f>
        <v/>
      </c>
      <c r="QT44" s="95" t="str">
        <f>IF(QK44="","",IP44)</f>
        <v/>
      </c>
    </row>
    <row r="45" spans="1:462" ht="18" customHeight="1" x14ac:dyDescent="0.25">
      <c r="A45" s="106">
        <f>IF('[1]بيانات الطلاب'!A44="","",'[1]بيانات الطلاب'!A44)</f>
        <v>41</v>
      </c>
      <c r="B45" s="104" t="str">
        <f>'[1]بيانات الطلاب'!B44</f>
        <v>24040</v>
      </c>
      <c r="C45" s="104" t="str">
        <f>IF('[1]بيانات الطلاب'!C44="","",'[1]بيانات الطلاب'!C44)</f>
        <v>1 / 3</v>
      </c>
      <c r="D45" s="105" t="str">
        <f>IF('[1]بيانات الطلاب'!D44="","",'[1]بيانات الطلاب'!D44)</f>
        <v>كيرلس عماد ناصر عياد جرجس</v>
      </c>
      <c r="E45" s="104" t="str">
        <f>IF('[1]بيانات الطلاب'!E44="","",'[1]بيانات الطلاب'!E44)</f>
        <v>مسيحي</v>
      </c>
      <c r="F45" s="103" t="str">
        <f>IF('[1]بيانات الطلاب'!F44="","",'[1]بيانات الطلاب'!F44)</f>
        <v>ذكر</v>
      </c>
      <c r="G45" s="136">
        <v>1.5</v>
      </c>
      <c r="H45" s="102">
        <v>1.5</v>
      </c>
      <c r="I45" s="102"/>
      <c r="J45" s="102">
        <v>2.2000000000000002</v>
      </c>
      <c r="K45" s="82">
        <f>IF(J45="غ","غ",G45+H45+I45+J45)</f>
        <v>5.2</v>
      </c>
      <c r="L45" s="136">
        <v>2</v>
      </c>
      <c r="M45" s="136">
        <v>2</v>
      </c>
      <c r="N45" s="136"/>
      <c r="O45" s="136">
        <v>5.0999999999999996</v>
      </c>
      <c r="P45" s="82">
        <f>IF(O45="غ","غ",L45+M45+N45+O45)</f>
        <v>9.1</v>
      </c>
      <c r="Q45" s="136">
        <v>1.5</v>
      </c>
      <c r="R45" s="136">
        <v>1.5</v>
      </c>
      <c r="S45" s="102"/>
      <c r="T45" s="102">
        <v>3.4</v>
      </c>
      <c r="U45" s="82">
        <f>IF(T45="غ","غ",Q45+R45+S45+T45)</f>
        <v>6.4</v>
      </c>
      <c r="V45" s="136">
        <v>1</v>
      </c>
      <c r="W45" s="102">
        <v>1</v>
      </c>
      <c r="X45" s="102">
        <v>1</v>
      </c>
      <c r="Y45" s="102">
        <v>2.4</v>
      </c>
      <c r="Z45" s="82">
        <f>IF(Y45="غ","غ",V45+W45+X45+Y45)</f>
        <v>5.4</v>
      </c>
      <c r="AA45" s="136">
        <v>6</v>
      </c>
      <c r="AB45" s="102">
        <v>2</v>
      </c>
      <c r="AC45" s="102">
        <v>2</v>
      </c>
      <c r="AD45" s="139">
        <v>12.5</v>
      </c>
      <c r="AE45" s="82">
        <f>IF(AD45="غ","غ",AA45+AB45+AC45+AD45)</f>
        <v>22.5</v>
      </c>
      <c r="AF45" s="143">
        <v>5.2649999999999997</v>
      </c>
      <c r="AG45" s="142">
        <v>2</v>
      </c>
      <c r="AH45" s="142">
        <v>2</v>
      </c>
      <c r="AI45" s="141">
        <v>14.040000000000001</v>
      </c>
      <c r="AJ45" s="82">
        <f>IF(AI45="غ","غ",AF45+AG45+AH45+AI45)</f>
        <v>23.305</v>
      </c>
      <c r="AK45" s="102">
        <v>1</v>
      </c>
      <c r="AL45" s="102">
        <v>1</v>
      </c>
      <c r="AM45" s="102">
        <v>2</v>
      </c>
      <c r="AN45" s="82">
        <f>IF(AM45="غ","غ",AK45+AL45+AM45)</f>
        <v>4</v>
      </c>
      <c r="AO45" s="102">
        <v>1</v>
      </c>
      <c r="AP45" s="102">
        <v>1</v>
      </c>
      <c r="AQ45" s="102">
        <v>1</v>
      </c>
      <c r="AR45" s="82">
        <f>IF(AQ45="غ","غ",AO45+AP45+AQ45)</f>
        <v>3</v>
      </c>
      <c r="AU45" s="102">
        <v>1</v>
      </c>
      <c r="AV45" s="102">
        <v>1</v>
      </c>
      <c r="AW45" s="102" t="s">
        <v>62</v>
      </c>
      <c r="AX45" s="82" t="str">
        <f>IF(AW45="غ","غ",AU45+AV45+AW45)</f>
        <v>غ</v>
      </c>
      <c r="BN45" s="135"/>
      <c r="BO45" s="104"/>
      <c r="BP45" s="104"/>
      <c r="BQ45" s="140"/>
      <c r="BR45" s="98">
        <f>IF(BQ45="غ","غ",BN45+BO45+BP45+BQ45)</f>
        <v>0</v>
      </c>
      <c r="BS45" s="135"/>
      <c r="BT45" s="104"/>
      <c r="BU45" s="104"/>
      <c r="BV45" s="140"/>
      <c r="BW45" s="98">
        <f>IF(BV45="غ","غ",BS45+BT45+BU45+BV45)</f>
        <v>0</v>
      </c>
      <c r="BX45" s="135"/>
      <c r="BY45" s="104"/>
      <c r="BZ45" s="104"/>
      <c r="CA45" s="140"/>
      <c r="CB45" s="98">
        <f>IF(CA45="غ","غ",BX45+BY45+BZ45+CA45)</f>
        <v>0</v>
      </c>
      <c r="CC45" s="135"/>
      <c r="CD45" s="104"/>
      <c r="CE45" s="104"/>
      <c r="CF45" s="104"/>
      <c r="CG45" s="98">
        <f>IF(CF45="غ","غ",CC45+CD45+CE45+CF45)</f>
        <v>0</v>
      </c>
      <c r="CH45" s="135"/>
      <c r="CI45" s="104"/>
      <c r="CJ45" s="104"/>
      <c r="CK45" s="140"/>
      <c r="CL45" s="98">
        <f>IF(CK45="غ","غ",CH45+CI45+CJ45+CK45)</f>
        <v>0</v>
      </c>
      <c r="CM45" s="135"/>
      <c r="CN45" s="104"/>
      <c r="CO45" s="104"/>
      <c r="CP45" s="140"/>
      <c r="CQ45" s="98">
        <f>IF(CP45="غ","غ",CM45+CN45+CO45+CP45)</f>
        <v>0</v>
      </c>
      <c r="CR45" s="104"/>
      <c r="CS45" s="104"/>
      <c r="CT45" s="140"/>
      <c r="CU45" s="98">
        <f>IF(CT45="غ","غ",CR45+CS45+CT45)</f>
        <v>0</v>
      </c>
      <c r="CV45" s="104"/>
      <c r="CW45" s="104"/>
      <c r="CX45" s="140"/>
      <c r="CY45" s="98">
        <f>IF(CX45="غ","غ",CV45+CW45+CX45)</f>
        <v>0</v>
      </c>
      <c r="DT45" s="135"/>
      <c r="DU45" s="104"/>
      <c r="DV45" s="104"/>
      <c r="DW45" s="140"/>
      <c r="DX45" s="98">
        <f>IF(DW45="غ","غ",DT45+DU45+DV45+DW45)</f>
        <v>0</v>
      </c>
      <c r="DY45" s="135"/>
      <c r="DZ45" s="104"/>
      <c r="EA45" s="104"/>
      <c r="EB45" s="140"/>
      <c r="EC45" s="98">
        <f>IF(EB45="غ","غ",DY45+DZ45+EA45+EB45)</f>
        <v>0</v>
      </c>
      <c r="ED45" s="135"/>
      <c r="EE45" s="104"/>
      <c r="EF45" s="104"/>
      <c r="EG45" s="140"/>
      <c r="EH45" s="98">
        <f>IF(EG45="غ","غ",ED45+EE45+EF45+EG45)</f>
        <v>0</v>
      </c>
      <c r="EI45" s="135"/>
      <c r="EJ45" s="104"/>
      <c r="EK45" s="104"/>
      <c r="EL45" s="140"/>
      <c r="EM45" s="98">
        <f>IF(EL45="غ","غ",EI45+EJ45+EK45+EL45)</f>
        <v>0</v>
      </c>
      <c r="EN45" s="135"/>
      <c r="EO45" s="104"/>
      <c r="EP45" s="104"/>
      <c r="EQ45" s="140"/>
      <c r="ER45" s="98">
        <f>IF(EQ45="غ","غ",EN45+EO45+EP45+EQ45)</f>
        <v>0</v>
      </c>
      <c r="ES45" s="136"/>
      <c r="ET45" s="102"/>
      <c r="EU45" s="102"/>
      <c r="EV45" s="139"/>
      <c r="EW45" s="82">
        <f>IF(EV45="غ","غ",ES45+ET45+EU45+EV45)</f>
        <v>0</v>
      </c>
      <c r="EX45" s="135"/>
      <c r="EY45" s="104"/>
      <c r="EZ45" s="104"/>
      <c r="FA45" s="98">
        <f>IF(EZ45="غ","غ",EX45+EY45+EZ45)</f>
        <v>0</v>
      </c>
      <c r="FB45" s="135"/>
      <c r="FC45" s="104"/>
      <c r="FD45" s="104"/>
      <c r="FE45" s="98">
        <f>IF(FD45="غ","غ",FB45+FC45+FD45)</f>
        <v>0</v>
      </c>
      <c r="HD45" s="136" t="str">
        <f>IF(HH45&gt;=$HD$4,1,"")</f>
        <v/>
      </c>
      <c r="HE45" s="136" t="str">
        <f>IF(HI45&gt;=$HE$4,1,"")</f>
        <v/>
      </c>
      <c r="HF45" s="145" t="str">
        <f>IF(HJ45&gt;=$HF$4,1,"")</f>
        <v/>
      </c>
      <c r="HH45" s="136">
        <f>+HL45+HP45+HT45+HX45+IB45+IF45+IJ45+IN45</f>
        <v>78.905000000000001</v>
      </c>
      <c r="HI45" s="136">
        <f>+HM45+HQ45+HU45+HY45+IC45+IG45+IK45+IO45</f>
        <v>0</v>
      </c>
      <c r="HJ45" s="145">
        <f>+HN45+HR45+HV45+HZ45+ID45+IH45+IL45+IP45</f>
        <v>0</v>
      </c>
      <c r="HL45" s="161">
        <f>+K45</f>
        <v>5.2</v>
      </c>
      <c r="HM45" s="104">
        <f>+BR45</f>
        <v>0</v>
      </c>
      <c r="HN45" s="104">
        <f>+DX45</f>
        <v>0</v>
      </c>
      <c r="HO45" s="82">
        <f>IF(OR(HN45="غ",HM45="غ",HL45="غ"),"غ",(HN45+HM45+HL45)/3)</f>
        <v>1.7333333333333334</v>
      </c>
      <c r="HP45" s="161">
        <f>+P45</f>
        <v>9.1</v>
      </c>
      <c r="HQ45" s="104">
        <f>+BW45</f>
        <v>0</v>
      </c>
      <c r="HR45" s="104">
        <f>+EC45</f>
        <v>0</v>
      </c>
      <c r="HS45" s="82">
        <f>IF(OR(HR45="غ",HQ45="غ",HP45="غ"),"غ",(HR45+HQ45+HP45)/3)</f>
        <v>3.0333333333333332</v>
      </c>
      <c r="HT45" s="161">
        <f>+U45</f>
        <v>6.4</v>
      </c>
      <c r="HU45" s="104">
        <f>+CB45</f>
        <v>0</v>
      </c>
      <c r="HV45" s="104">
        <f>+EH45</f>
        <v>0</v>
      </c>
      <c r="HW45" s="82">
        <f>IF(OR(HV45="غ",HU45="غ",HT45="غ"),"غ",(HV45+HU45+HT45)/3)</f>
        <v>2.1333333333333333</v>
      </c>
      <c r="HX45" s="166">
        <f>+Z45</f>
        <v>5.4</v>
      </c>
      <c r="HY45" s="104">
        <f>+CG45</f>
        <v>0</v>
      </c>
      <c r="HZ45" s="104">
        <f>+EM45</f>
        <v>0</v>
      </c>
      <c r="IA45" s="82">
        <f>IF(OR(HZ45="غ",HY45="غ",HX45="غ"),"غ",(HZ45+HY45+HX45)/3)</f>
        <v>1.8</v>
      </c>
      <c r="IB45" s="166">
        <f>+AE45</f>
        <v>22.5</v>
      </c>
      <c r="IC45" s="104">
        <f>+CL45</f>
        <v>0</v>
      </c>
      <c r="ID45" s="104">
        <f>+ER45</f>
        <v>0</v>
      </c>
      <c r="IE45" s="82">
        <f>IF(OR(ID45="غ",IC45="غ",IB45="غ"),"غ",(ID45+IC45+IB45)/3)</f>
        <v>7.5</v>
      </c>
      <c r="IF45" s="166">
        <f>+AJ45</f>
        <v>23.305</v>
      </c>
      <c r="IG45" s="102">
        <f>+CQ45</f>
        <v>0</v>
      </c>
      <c r="IH45" s="102">
        <f>+EW45</f>
        <v>0</v>
      </c>
      <c r="II45" s="82">
        <f>IF(OR(IH45="غ",IG45="غ",IF45="غ"),"غ",(IH45+IG45+IF45)/3)</f>
        <v>7.7683333333333335</v>
      </c>
      <c r="IJ45" s="161">
        <f>+AN45</f>
        <v>4</v>
      </c>
      <c r="IK45" s="104">
        <f>+CU45</f>
        <v>0</v>
      </c>
      <c r="IL45" s="104">
        <f>+FA45</f>
        <v>0</v>
      </c>
      <c r="IM45" s="82">
        <f>IF(OR(IL45="غ",IK45="غ",IJ45="غ"),"غ",(IL45+IK45+IJ45)/3)</f>
        <v>1.3333333333333333</v>
      </c>
      <c r="IN45" s="161">
        <f>+AR45</f>
        <v>3</v>
      </c>
      <c r="IO45" s="104">
        <f>+CY45</f>
        <v>0</v>
      </c>
      <c r="IP45" s="104">
        <f>+FE45</f>
        <v>0</v>
      </c>
      <c r="IQ45" s="82">
        <f>IF(OR(IP45="غ",IO45="غ",IN45="غ"),"غ",(IP45+IO45+IN45)/3)</f>
        <v>1</v>
      </c>
      <c r="IS45" s="134">
        <f>IF(OR(HL45&lt;6.5,HP45&lt;6.5,HT45&lt;6.5,HX45&lt;5.2,IB45&lt;10.4,IF45&lt;10.4,IJ45&lt;2.6,IN45&lt;2.6),1,"")</f>
        <v>1</v>
      </c>
      <c r="IT45" s="135">
        <f>IF(OR(HM45&lt;6.5,HQ45&lt;6.5,HU45&lt;6.5,HY45&lt;5.2,IC45&lt;40,IG45&lt;40,IK45&lt;2.6,IO45&lt;2.6),1,"")</f>
        <v>1</v>
      </c>
      <c r="IU45" s="144">
        <f>IF(OR(HN45&lt;6.5,HR45&lt;6.5,HV45&lt;6.5,HZ45&lt;5.2,ID45&lt;40,IH45&lt;40,IL45&lt;2.6,IP45&lt;2.6),1,"")</f>
        <v>1</v>
      </c>
      <c r="IV45" s="36"/>
      <c r="IW45" s="95" t="s">
        <v>39</v>
      </c>
      <c r="IX45" s="134" t="str">
        <f>IF(IS45=1,D45,"")</f>
        <v>كيرلس عماد ناصر عياد جرجس</v>
      </c>
      <c r="IY45" s="135">
        <f>IF(IS45=1,HL45,"")</f>
        <v>5.2</v>
      </c>
      <c r="IZ45" s="104">
        <f>IF(IS45=1,HP45,"")</f>
        <v>9.1</v>
      </c>
      <c r="JA45" s="104">
        <f>IF(IS45=1,HT45,"")</f>
        <v>6.4</v>
      </c>
      <c r="JB45" s="104">
        <f>IF(IS45=1,HX45,"")</f>
        <v>5.4</v>
      </c>
      <c r="JC45" s="104">
        <f>IF(IS45=1,IB45,"")</f>
        <v>22.5</v>
      </c>
      <c r="JD45" s="104">
        <f>IF(IS45=1,IF45,"")</f>
        <v>23.305</v>
      </c>
      <c r="JE45" s="104">
        <f>IF(IS45=1,IJ45,"")</f>
        <v>4</v>
      </c>
      <c r="JF45" s="103">
        <f>IF(IS45=1,IN45,"")</f>
        <v>3</v>
      </c>
      <c r="JH45" s="97" t="str">
        <f>B45</f>
        <v>24040</v>
      </c>
      <c r="JI45" s="103" t="str">
        <f>+D45</f>
        <v>كيرلس عماد ناصر عياد جرجس</v>
      </c>
      <c r="JJ45" s="135">
        <f>IF(IT45=1,HM45,"")</f>
        <v>0</v>
      </c>
      <c r="JK45" s="104">
        <f>IF(IT45=1,HQ45,"")</f>
        <v>0</v>
      </c>
      <c r="JL45" s="104">
        <f>IF(IT45=1,HU45,"")</f>
        <v>0</v>
      </c>
      <c r="JM45" s="104">
        <f>IF(IT45=1,HY45,"")</f>
        <v>0</v>
      </c>
      <c r="JN45" s="104">
        <f>IF(IT45=1,IC45,"")</f>
        <v>0</v>
      </c>
      <c r="JO45" s="104">
        <f>IF(IT45=1,IG45,"")</f>
        <v>0</v>
      </c>
      <c r="JP45" s="104">
        <f>IF(IT45=1,IK45,"")</f>
        <v>0</v>
      </c>
      <c r="JQ45" s="103">
        <f>IF(IT45=1,IO45,"")</f>
        <v>0</v>
      </c>
      <c r="JS45" s="97" t="str">
        <f>B45</f>
        <v>24040</v>
      </c>
      <c r="JT45" s="95" t="str">
        <f>+D45</f>
        <v>كيرلس عماد ناصر عياد جرجس</v>
      </c>
      <c r="JU45" s="135">
        <f>IF(IU45=1,HN45,"")</f>
        <v>0</v>
      </c>
      <c r="JV45" s="104">
        <f>IF(IU45=1,HR45,"")</f>
        <v>0</v>
      </c>
      <c r="JW45" s="104">
        <f>IF(IU45=1,HV45,"")</f>
        <v>0</v>
      </c>
      <c r="JX45" s="104">
        <f>IF(IU45=1,HZ45,"")</f>
        <v>0</v>
      </c>
      <c r="JY45" s="104">
        <f>IF(IU45=1,ID45,"")</f>
        <v>0</v>
      </c>
      <c r="JZ45" s="104">
        <f>IF(IU45=1,IH45,"")</f>
        <v>0</v>
      </c>
      <c r="KA45" s="104">
        <f>IF(IU45=1,IL45,"")</f>
        <v>0</v>
      </c>
      <c r="KB45" s="103">
        <f>IF(IU45=1,IP45,"")</f>
        <v>0</v>
      </c>
      <c r="KJ45" s="94">
        <f>+A45</f>
        <v>41</v>
      </c>
      <c r="KK45" s="92" t="str">
        <f>+B45</f>
        <v>24040</v>
      </c>
      <c r="KL45" s="92" t="str">
        <f>+C45</f>
        <v>1 / 3</v>
      </c>
      <c r="KM45" s="93" t="str">
        <f>+D45</f>
        <v>كيرلس عماد ناصر عياد جرجس</v>
      </c>
      <c r="KN45" s="92" t="str">
        <f>+E45</f>
        <v>مسيحي</v>
      </c>
      <c r="KO45" s="92" t="str">
        <f>+F45</f>
        <v>ذكر</v>
      </c>
      <c r="KP45" s="91">
        <f>+HO45</f>
        <v>1.7333333333333334</v>
      </c>
      <c r="KQ45" s="91">
        <f>+HS45</f>
        <v>3.0333333333333332</v>
      </c>
      <c r="KR45" s="91">
        <f>+HW45</f>
        <v>2.1333333333333333</v>
      </c>
      <c r="KS45" s="91">
        <f>+IA45</f>
        <v>1.8</v>
      </c>
      <c r="KT45" s="91">
        <f>+IE45</f>
        <v>7.5</v>
      </c>
      <c r="KU45" s="91">
        <f>+II45</f>
        <v>7.7683333333333335</v>
      </c>
      <c r="KV45" s="90">
        <f>+IM45</f>
        <v>1.3333333333333333</v>
      </c>
      <c r="KW45" s="90">
        <f>+IN45</f>
        <v>3</v>
      </c>
      <c r="MH45" s="125" t="str">
        <f>IF(MI45="","",VLOOKUP(MI45,$B$5:$D$62,2,0))</f>
        <v/>
      </c>
      <c r="MI45" s="110"/>
      <c r="MJ45" s="109"/>
      <c r="MK45" s="108"/>
      <c r="ML45" s="108"/>
      <c r="MM45" s="108"/>
      <c r="MN45" s="108"/>
      <c r="MO45" s="108"/>
      <c r="MP45" s="108"/>
      <c r="MQ45" s="108"/>
      <c r="MR45" s="107"/>
      <c r="NL45" s="1" t="s">
        <v>87</v>
      </c>
      <c r="NM45" s="1" t="s">
        <v>87</v>
      </c>
      <c r="NN45" s="1" t="s">
        <v>87</v>
      </c>
      <c r="NO45" s="1" t="s">
        <v>87</v>
      </c>
      <c r="NP45" s="1">
        <v>41</v>
      </c>
      <c r="NQ45" s="1" t="s">
        <v>87</v>
      </c>
      <c r="NR45" s="1" t="s">
        <v>87</v>
      </c>
      <c r="NS45" s="1" t="s">
        <v>87</v>
      </c>
      <c r="NT45" s="1" t="s">
        <v>87</v>
      </c>
      <c r="NU45" s="1" t="s">
        <v>87</v>
      </c>
      <c r="NV45" s="1" t="s">
        <v>87</v>
      </c>
      <c r="NY45" s="199" t="str">
        <f>IF(NZ45="","",VLOOKUP(NZ45,$B$5:$D$70,2,0))</f>
        <v/>
      </c>
      <c r="NZ45" s="86" t="s">
        <v>87</v>
      </c>
      <c r="OA45" s="85" t="s">
        <v>87</v>
      </c>
      <c r="OB45" s="84" t="s">
        <v>87</v>
      </c>
      <c r="OC45" s="84" t="s">
        <v>87</v>
      </c>
      <c r="OD45" s="84" t="s">
        <v>87</v>
      </c>
      <c r="OE45" s="84" t="s">
        <v>87</v>
      </c>
      <c r="OF45" s="84" t="s">
        <v>87</v>
      </c>
      <c r="OG45" s="84" t="s">
        <v>87</v>
      </c>
      <c r="OH45" s="84" t="s">
        <v>87</v>
      </c>
      <c r="OI45" s="83" t="s">
        <v>87</v>
      </c>
      <c r="OJ45" s="82" t="str">
        <f>IF(NZ45="","",SUM(OB45:OI45))</f>
        <v/>
      </c>
      <c r="OK45" s="81" t="str">
        <f>IFERROR(IF(OJ45&gt;1,OJ45/98,""),"")</f>
        <v/>
      </c>
      <c r="PO45" s="97" t="str">
        <f>IF(HD45="","",B45)</f>
        <v/>
      </c>
      <c r="PP45" s="96" t="str">
        <f>IF(HD45="","",D45)</f>
        <v/>
      </c>
      <c r="PQ45" s="96" t="str">
        <f>IF(PO45="","",HL45)</f>
        <v/>
      </c>
      <c r="PR45" s="96" t="str">
        <f>IF(PO45="","",HP45)</f>
        <v/>
      </c>
      <c r="PS45" s="96" t="str">
        <f>IF(PO45="","",HT45)</f>
        <v/>
      </c>
      <c r="PT45" s="96" t="str">
        <f>IF(PO45="","",HX45)</f>
        <v/>
      </c>
      <c r="PU45" s="96" t="str">
        <f>IF(PO45="","",IB45)</f>
        <v/>
      </c>
      <c r="PV45" s="96" t="str">
        <f>IF(PO45="","",IF45)</f>
        <v/>
      </c>
      <c r="PW45" s="96" t="str">
        <f>IF(PO45="","",IJ45)</f>
        <v/>
      </c>
      <c r="PX45" s="95" t="str">
        <f>IF(PO45="","",IN45)</f>
        <v/>
      </c>
      <c r="PZ45" s="97" t="str">
        <f>IF($HE$5="","",$B$5)</f>
        <v/>
      </c>
      <c r="QA45" s="96" t="str">
        <f>IF($HE$5="","",$D$5)</f>
        <v/>
      </c>
      <c r="QB45" s="96" t="str">
        <f>IF(PZ45="","",HM45)</f>
        <v/>
      </c>
      <c r="QC45" s="96" t="str">
        <f>IF(PZ45="","",HQ45)</f>
        <v/>
      </c>
      <c r="QD45" s="96" t="str">
        <f>IF(PZ45="","",HU45)</f>
        <v/>
      </c>
      <c r="QE45" s="96" t="str">
        <f>IF(PZ45="","",HY45)</f>
        <v/>
      </c>
      <c r="QF45" s="96" t="str">
        <f>IF(PZ45="","",IC45)</f>
        <v/>
      </c>
      <c r="QG45" s="96" t="str">
        <f>IF(PZ45="","",IG45)</f>
        <v/>
      </c>
      <c r="QH45" s="96" t="str">
        <f>IF(PZ45="","",IK45)</f>
        <v/>
      </c>
      <c r="QI45" s="95" t="str">
        <f>IF(PZ45="","",IO45)</f>
        <v/>
      </c>
      <c r="QK45" s="97" t="str">
        <f>IF(HF45="","",B45)</f>
        <v/>
      </c>
      <c r="QL45" s="96" t="str">
        <f>IF(HF45="","",D45)</f>
        <v/>
      </c>
      <c r="QM45" s="96" t="str">
        <f>IF(QK45="","",HN45)</f>
        <v/>
      </c>
      <c r="QN45" s="96" t="str">
        <f>IF(QK45="","",HR45)</f>
        <v/>
      </c>
      <c r="QO45" s="96" t="str">
        <f>IF(QK45="","",HV45)</f>
        <v/>
      </c>
      <c r="QP45" s="96" t="str">
        <f>IF(QK45="","",HZ45)</f>
        <v/>
      </c>
      <c r="QQ45" s="96" t="str">
        <f>IF(QK45="","",ID45)</f>
        <v/>
      </c>
      <c r="QR45" s="96" t="str">
        <f>IF(QK45="","",IH45)</f>
        <v/>
      </c>
      <c r="QS45" s="96" t="str">
        <f>IF(QK45="","",IL45)</f>
        <v/>
      </c>
      <c r="QT45" s="95" t="str">
        <f>IF(QK45="","",IP45)</f>
        <v/>
      </c>
    </row>
    <row r="46" spans="1:462" ht="18" customHeight="1" x14ac:dyDescent="0.25">
      <c r="A46" s="106">
        <f>IF('[1]بيانات الطلاب'!A45="","",'[1]بيانات الطلاب'!A45)</f>
        <v>42</v>
      </c>
      <c r="B46" s="104" t="str">
        <f>'[1]بيانات الطلاب'!B45</f>
        <v>24041</v>
      </c>
      <c r="C46" s="104" t="str">
        <f>IF('[1]بيانات الطلاب'!C45="","",'[1]بيانات الطلاب'!C45)</f>
        <v>1 / 3</v>
      </c>
      <c r="D46" s="105" t="str">
        <f>IF('[1]بيانات الطلاب'!D45="","",'[1]بيانات الطلاب'!D45)</f>
        <v>محمد اشرف محمد عبدالـله السيد</v>
      </c>
      <c r="E46" s="104" t="str">
        <f>IF('[1]بيانات الطلاب'!E45="","",'[1]بيانات الطلاب'!E45)</f>
        <v>مسلم</v>
      </c>
      <c r="F46" s="103" t="str">
        <f>IF('[1]بيانات الطلاب'!F45="","",'[1]بيانات الطلاب'!F45)</f>
        <v>ذكر</v>
      </c>
      <c r="G46" s="136">
        <v>1.5</v>
      </c>
      <c r="H46" s="102">
        <v>1.5</v>
      </c>
      <c r="I46" s="102"/>
      <c r="J46" s="102">
        <v>4.5999999999999996</v>
      </c>
      <c r="K46" s="82">
        <f>IF(J46="غ","غ",G46+H46+I46+J46)</f>
        <v>7.6</v>
      </c>
      <c r="L46" s="136">
        <v>2</v>
      </c>
      <c r="M46" s="136">
        <v>1.8</v>
      </c>
      <c r="N46" s="136"/>
      <c r="O46" s="136">
        <v>3.5</v>
      </c>
      <c r="P46" s="82">
        <f>IF(O46="غ","غ",L46+M46+N46+O46)</f>
        <v>7.3</v>
      </c>
      <c r="Q46" s="136">
        <v>1</v>
      </c>
      <c r="R46" s="136">
        <v>1</v>
      </c>
      <c r="S46" s="102"/>
      <c r="T46" s="102">
        <v>0.8</v>
      </c>
      <c r="U46" s="82">
        <f>IF(T46="غ","غ",Q46+R46+S46+T46)</f>
        <v>2.8</v>
      </c>
      <c r="V46" s="136">
        <v>1</v>
      </c>
      <c r="W46" s="102">
        <v>1</v>
      </c>
      <c r="X46" s="102">
        <v>1</v>
      </c>
      <c r="Y46" s="102">
        <v>1.8</v>
      </c>
      <c r="Z46" s="82">
        <f>IF(Y46="غ","غ",V46+W46+X46+Y46)</f>
        <v>4.8</v>
      </c>
      <c r="AA46" s="136">
        <v>6</v>
      </c>
      <c r="AB46" s="102">
        <v>2</v>
      </c>
      <c r="AC46" s="102">
        <v>2</v>
      </c>
      <c r="AD46" s="139">
        <v>13.5</v>
      </c>
      <c r="AE46" s="82">
        <f>IF(AD46="غ","غ",AA46+AB46+AC46+AD46)</f>
        <v>23.5</v>
      </c>
      <c r="AF46" s="143">
        <v>5.3699999999999992</v>
      </c>
      <c r="AG46" s="142">
        <v>2</v>
      </c>
      <c r="AH46" s="142">
        <v>2</v>
      </c>
      <c r="AI46" s="141">
        <v>14.32</v>
      </c>
      <c r="AJ46" s="82">
        <f>IF(AI46="غ","غ",AF46+AG46+AH46+AI46)</f>
        <v>23.689999999999998</v>
      </c>
      <c r="AK46" s="102">
        <v>1</v>
      </c>
      <c r="AL46" s="102">
        <v>0.9</v>
      </c>
      <c r="AM46" s="102">
        <v>1.1000000000000001</v>
      </c>
      <c r="AN46" s="82">
        <f>IF(AM46="غ","غ",AK46+AL46+AM46)</f>
        <v>3</v>
      </c>
      <c r="AO46" s="102">
        <v>1</v>
      </c>
      <c r="AP46" s="102">
        <v>1</v>
      </c>
      <c r="AQ46" s="102">
        <v>1.6</v>
      </c>
      <c r="AR46" s="82">
        <f>IF(AQ46="غ","غ",AO46+AP46+AQ46)</f>
        <v>3.6</v>
      </c>
      <c r="AU46" s="102">
        <v>1</v>
      </c>
      <c r="AV46" s="102">
        <v>1</v>
      </c>
      <c r="AW46" s="102">
        <v>1.6</v>
      </c>
      <c r="AX46" s="82">
        <f>IF(AW46="غ","غ",AU46+AV46+AW46)</f>
        <v>3.6</v>
      </c>
      <c r="BN46" s="135"/>
      <c r="BO46" s="104"/>
      <c r="BP46" s="104"/>
      <c r="BQ46" s="140"/>
      <c r="BR46" s="98">
        <f>IF(BQ46="غ","غ",BN46+BO46+BP46+BQ46)</f>
        <v>0</v>
      </c>
      <c r="BS46" s="135"/>
      <c r="BT46" s="104"/>
      <c r="BU46" s="104"/>
      <c r="BV46" s="140"/>
      <c r="BW46" s="98">
        <f>IF(BV46="غ","غ",BS46+BT46+BU46+BV46)</f>
        <v>0</v>
      </c>
      <c r="BX46" s="135"/>
      <c r="BY46" s="104"/>
      <c r="BZ46" s="104"/>
      <c r="CA46" s="140"/>
      <c r="CB46" s="98">
        <f>IF(CA46="غ","غ",BX46+BY46+BZ46+CA46)</f>
        <v>0</v>
      </c>
      <c r="CC46" s="135"/>
      <c r="CD46" s="104"/>
      <c r="CE46" s="104"/>
      <c r="CF46" s="104"/>
      <c r="CG46" s="98">
        <f>IF(CF46="غ","غ",CC46+CD46+CE46+CF46)</f>
        <v>0</v>
      </c>
      <c r="CH46" s="135"/>
      <c r="CI46" s="104"/>
      <c r="CJ46" s="104"/>
      <c r="CK46" s="140"/>
      <c r="CL46" s="98">
        <f>IF(CK46="غ","غ",CH46+CI46+CJ46+CK46)</f>
        <v>0</v>
      </c>
      <c r="CM46" s="135"/>
      <c r="CN46" s="104"/>
      <c r="CO46" s="104"/>
      <c r="CP46" s="140"/>
      <c r="CQ46" s="98">
        <f>IF(CP46="غ","غ",CM46+CN46+CO46+CP46)</f>
        <v>0</v>
      </c>
      <c r="CR46" s="104"/>
      <c r="CS46" s="104"/>
      <c r="CT46" s="140"/>
      <c r="CU46" s="98">
        <f>IF(CT46="غ","غ",CR46+CS46+CT46)</f>
        <v>0</v>
      </c>
      <c r="CV46" s="104"/>
      <c r="CW46" s="104"/>
      <c r="CX46" s="140"/>
      <c r="CY46" s="98">
        <f>IF(CX46="غ","غ",CV46+CW46+CX46)</f>
        <v>0</v>
      </c>
      <c r="DT46" s="135"/>
      <c r="DU46" s="104"/>
      <c r="DV46" s="104"/>
      <c r="DW46" s="140"/>
      <c r="DX46" s="98">
        <f>IF(DW46="غ","غ",DT46+DU46+DV46+DW46)</f>
        <v>0</v>
      </c>
      <c r="DY46" s="135"/>
      <c r="DZ46" s="104"/>
      <c r="EA46" s="104"/>
      <c r="EB46" s="140"/>
      <c r="EC46" s="98">
        <f>IF(EB46="غ","غ",DY46+DZ46+EA46+EB46)</f>
        <v>0</v>
      </c>
      <c r="ED46" s="135"/>
      <c r="EE46" s="104"/>
      <c r="EF46" s="104"/>
      <c r="EG46" s="140"/>
      <c r="EH46" s="98">
        <f>IF(EG46="غ","غ",ED46+EE46+EF46+EG46)</f>
        <v>0</v>
      </c>
      <c r="EI46" s="135"/>
      <c r="EJ46" s="104"/>
      <c r="EK46" s="104"/>
      <c r="EL46" s="140"/>
      <c r="EM46" s="98">
        <f>IF(EL46="غ","غ",EI46+EJ46+EK46+EL46)</f>
        <v>0</v>
      </c>
      <c r="EN46" s="135"/>
      <c r="EO46" s="104"/>
      <c r="EP46" s="104"/>
      <c r="EQ46" s="140"/>
      <c r="ER46" s="98">
        <f>IF(EQ46="غ","غ",EN46+EO46+EP46+EQ46)</f>
        <v>0</v>
      </c>
      <c r="ES46" s="136"/>
      <c r="ET46" s="102"/>
      <c r="EU46" s="102"/>
      <c r="EV46" s="139"/>
      <c r="EW46" s="82">
        <f>IF(EV46="غ","غ",ES46+ET46+EU46+EV46)</f>
        <v>0</v>
      </c>
      <c r="EX46" s="135"/>
      <c r="EY46" s="104"/>
      <c r="EZ46" s="104"/>
      <c r="FA46" s="98">
        <f>IF(EZ46="غ","غ",EX46+EY46+EZ46)</f>
        <v>0</v>
      </c>
      <c r="FB46" s="135"/>
      <c r="FC46" s="104"/>
      <c r="FD46" s="104"/>
      <c r="FE46" s="98">
        <f>IF(FD46="غ","غ",FB46+FC46+FD46)</f>
        <v>0</v>
      </c>
      <c r="HD46" s="136" t="str">
        <f>IF(HH46&gt;=$HD$4,1,"")</f>
        <v/>
      </c>
      <c r="HE46" s="136" t="str">
        <f>IF(HI46&gt;=$HE$4,1,"")</f>
        <v/>
      </c>
      <c r="HF46" s="145" t="str">
        <f>IF(HJ46&gt;=$HF$4,1,"")</f>
        <v/>
      </c>
      <c r="HH46" s="136">
        <f>+HL46+HP46+HT46+HX46+IB46+IF46+IJ46+IN46</f>
        <v>76.289999999999992</v>
      </c>
      <c r="HI46" s="136">
        <f>+HM46+HQ46+HU46+HY46+IC46+IG46+IK46+IO46</f>
        <v>0</v>
      </c>
      <c r="HJ46" s="145">
        <f>+HN46+HR46+HV46+HZ46+ID46+IH46+IL46+IP46</f>
        <v>0</v>
      </c>
      <c r="HL46" s="161">
        <f>+K46</f>
        <v>7.6</v>
      </c>
      <c r="HM46" s="104">
        <f>+BR46</f>
        <v>0</v>
      </c>
      <c r="HN46" s="104">
        <f>+DX46</f>
        <v>0</v>
      </c>
      <c r="HO46" s="82">
        <f>IF(OR(HN46="غ",HM46="غ",HL46="غ"),"غ",(HN46+HM46+HL46)/3)</f>
        <v>2.5333333333333332</v>
      </c>
      <c r="HP46" s="161">
        <f>+P46</f>
        <v>7.3</v>
      </c>
      <c r="HQ46" s="104">
        <f>+BW46</f>
        <v>0</v>
      </c>
      <c r="HR46" s="104">
        <f>+EC46</f>
        <v>0</v>
      </c>
      <c r="HS46" s="82">
        <f>IF(OR(HR46="غ",HQ46="غ",HP46="غ"),"غ",(HR46+HQ46+HP46)/3)</f>
        <v>2.4333333333333331</v>
      </c>
      <c r="HT46" s="161">
        <f>+U46</f>
        <v>2.8</v>
      </c>
      <c r="HU46" s="104">
        <f>+CB46</f>
        <v>0</v>
      </c>
      <c r="HV46" s="104">
        <f>+EH46</f>
        <v>0</v>
      </c>
      <c r="HW46" s="82">
        <f>IF(OR(HV46="غ",HU46="غ",HT46="غ"),"غ",(HV46+HU46+HT46)/3)</f>
        <v>0.93333333333333324</v>
      </c>
      <c r="HX46" s="166">
        <f>+Z46</f>
        <v>4.8</v>
      </c>
      <c r="HY46" s="104">
        <f>+CG46</f>
        <v>0</v>
      </c>
      <c r="HZ46" s="104">
        <f>+EM46</f>
        <v>0</v>
      </c>
      <c r="IA46" s="82">
        <f>IF(OR(HZ46="غ",HY46="غ",HX46="غ"),"غ",(HZ46+HY46+HX46)/3)</f>
        <v>1.5999999999999999</v>
      </c>
      <c r="IB46" s="166">
        <f>+AE46</f>
        <v>23.5</v>
      </c>
      <c r="IC46" s="104">
        <f>+CL46</f>
        <v>0</v>
      </c>
      <c r="ID46" s="104">
        <f>+ER46</f>
        <v>0</v>
      </c>
      <c r="IE46" s="82">
        <f>IF(OR(ID46="غ",IC46="غ",IB46="غ"),"غ",(ID46+IC46+IB46)/3)</f>
        <v>7.833333333333333</v>
      </c>
      <c r="IF46" s="166">
        <f>+AJ46</f>
        <v>23.689999999999998</v>
      </c>
      <c r="IG46" s="102">
        <f>+CQ46</f>
        <v>0</v>
      </c>
      <c r="IH46" s="102">
        <f>+EW46</f>
        <v>0</v>
      </c>
      <c r="II46" s="82">
        <f>IF(OR(IH46="غ",IG46="غ",IF46="غ"),"غ",(IH46+IG46+IF46)/3)</f>
        <v>7.8966666666666656</v>
      </c>
      <c r="IJ46" s="161">
        <f>+AN46</f>
        <v>3</v>
      </c>
      <c r="IK46" s="104">
        <f>+CU46</f>
        <v>0</v>
      </c>
      <c r="IL46" s="104">
        <f>+FA46</f>
        <v>0</v>
      </c>
      <c r="IM46" s="82">
        <f>IF(OR(IL46="غ",IK46="غ",IJ46="غ"),"غ",(IL46+IK46+IJ46)/3)</f>
        <v>1</v>
      </c>
      <c r="IN46" s="161">
        <f>+AR46</f>
        <v>3.6</v>
      </c>
      <c r="IO46" s="104">
        <f>+CY46</f>
        <v>0</v>
      </c>
      <c r="IP46" s="104">
        <f>+FE46</f>
        <v>0</v>
      </c>
      <c r="IQ46" s="82">
        <f>IF(OR(IP46="غ",IO46="غ",IN46="غ"),"غ",(IP46+IO46+IN46)/3)</f>
        <v>1.2</v>
      </c>
      <c r="IS46" s="134">
        <f>IF(OR(HL46&lt;6.5,HP46&lt;6.5,HT46&lt;6.5,HX46&lt;5.2,IB46&lt;10.4,IF46&lt;10.4,IJ46&lt;2.6,IN46&lt;2.6),1,"")</f>
        <v>1</v>
      </c>
      <c r="IT46" s="135">
        <f>IF(OR(HM46&lt;6.5,HQ46&lt;6.5,HU46&lt;6.5,HY46&lt;5.2,IC46&lt;40,IG46&lt;40,IK46&lt;2.6,IO46&lt;2.6),1,"")</f>
        <v>1</v>
      </c>
      <c r="IU46" s="144">
        <f>IF(OR(HN46&lt;6.5,HR46&lt;6.5,HV46&lt;6.5,HZ46&lt;5.2,ID46&lt;40,IH46&lt;40,IL46&lt;2.6,IP46&lt;2.6),1,"")</f>
        <v>1</v>
      </c>
      <c r="IV46" s="36"/>
      <c r="IW46" s="95" t="s">
        <v>37</v>
      </c>
      <c r="IX46" s="134" t="str">
        <f>IF(IS46=1,D46,"")</f>
        <v>محمد اشرف محمد عبدالـله السيد</v>
      </c>
      <c r="IY46" s="135">
        <f>IF(IS46=1,HL46,"")</f>
        <v>7.6</v>
      </c>
      <c r="IZ46" s="104">
        <f>IF(IS46=1,HP46,"")</f>
        <v>7.3</v>
      </c>
      <c r="JA46" s="104">
        <f>IF(IS46=1,HT46,"")</f>
        <v>2.8</v>
      </c>
      <c r="JB46" s="104">
        <f>IF(IS46=1,HX46,"")</f>
        <v>4.8</v>
      </c>
      <c r="JC46" s="104">
        <f>IF(IS46=1,IB46,"")</f>
        <v>23.5</v>
      </c>
      <c r="JD46" s="104">
        <f>IF(IS46=1,IF46,"")</f>
        <v>23.689999999999998</v>
      </c>
      <c r="JE46" s="104">
        <f>IF(IS46=1,IJ46,"")</f>
        <v>3</v>
      </c>
      <c r="JF46" s="103">
        <f>IF(IS46=1,IN46,"")</f>
        <v>3.6</v>
      </c>
      <c r="JH46" s="97" t="str">
        <f>B46</f>
        <v>24041</v>
      </c>
      <c r="JI46" s="103" t="str">
        <f>+D46</f>
        <v>محمد اشرف محمد عبدالـله السيد</v>
      </c>
      <c r="JJ46" s="135">
        <f>IF(IT46=1,HM46,"")</f>
        <v>0</v>
      </c>
      <c r="JK46" s="104">
        <f>IF(IT46=1,HQ46,"")</f>
        <v>0</v>
      </c>
      <c r="JL46" s="104">
        <f>IF(IT46=1,HU46,"")</f>
        <v>0</v>
      </c>
      <c r="JM46" s="104">
        <f>IF(IT46=1,HY46,"")</f>
        <v>0</v>
      </c>
      <c r="JN46" s="104">
        <f>IF(IT46=1,IC46,"")</f>
        <v>0</v>
      </c>
      <c r="JO46" s="104">
        <f>IF(IT46=1,IG46,"")</f>
        <v>0</v>
      </c>
      <c r="JP46" s="104">
        <f>IF(IT46=1,IK46,"")</f>
        <v>0</v>
      </c>
      <c r="JQ46" s="103">
        <f>IF(IT46=1,IO46,"")</f>
        <v>0</v>
      </c>
      <c r="JS46" s="97" t="str">
        <f>B46</f>
        <v>24041</v>
      </c>
      <c r="JT46" s="95" t="str">
        <f>+D46</f>
        <v>محمد اشرف محمد عبدالـله السيد</v>
      </c>
      <c r="JU46" s="135">
        <f>IF(IU46=1,HN46,"")</f>
        <v>0</v>
      </c>
      <c r="JV46" s="104">
        <f>IF(IU46=1,HR46,"")</f>
        <v>0</v>
      </c>
      <c r="JW46" s="104">
        <f>IF(IU46=1,HV46,"")</f>
        <v>0</v>
      </c>
      <c r="JX46" s="104">
        <f>IF(IU46=1,HZ46,"")</f>
        <v>0</v>
      </c>
      <c r="JY46" s="104">
        <f>IF(IU46=1,ID46,"")</f>
        <v>0</v>
      </c>
      <c r="JZ46" s="104">
        <f>IF(IU46=1,IH46,"")</f>
        <v>0</v>
      </c>
      <c r="KA46" s="104">
        <f>IF(IU46=1,IL46,"")</f>
        <v>0</v>
      </c>
      <c r="KB46" s="103">
        <f>IF(IU46=1,IP46,"")</f>
        <v>0</v>
      </c>
      <c r="KJ46" s="94">
        <f>+A46</f>
        <v>42</v>
      </c>
      <c r="KK46" s="92" t="str">
        <f>+B46</f>
        <v>24041</v>
      </c>
      <c r="KL46" s="92" t="str">
        <f>+C46</f>
        <v>1 / 3</v>
      </c>
      <c r="KM46" s="93" t="str">
        <f>+D46</f>
        <v>محمد اشرف محمد عبدالـله السيد</v>
      </c>
      <c r="KN46" s="92" t="str">
        <f>+E46</f>
        <v>مسلم</v>
      </c>
      <c r="KO46" s="92" t="str">
        <f>+F46</f>
        <v>ذكر</v>
      </c>
      <c r="KP46" s="91">
        <f>+HO46</f>
        <v>2.5333333333333332</v>
      </c>
      <c r="KQ46" s="91">
        <f>+HS46</f>
        <v>2.4333333333333331</v>
      </c>
      <c r="KR46" s="91">
        <f>+HW46</f>
        <v>0.93333333333333324</v>
      </c>
      <c r="KS46" s="91">
        <f>+IA46</f>
        <v>1.5999999999999999</v>
      </c>
      <c r="KT46" s="91">
        <f>+IE46</f>
        <v>7.833333333333333</v>
      </c>
      <c r="KU46" s="91">
        <f>+II46</f>
        <v>7.8966666666666656</v>
      </c>
      <c r="KV46" s="90">
        <f>+IM46</f>
        <v>1</v>
      </c>
      <c r="KW46" s="90">
        <f>+IN46</f>
        <v>3.6</v>
      </c>
      <c r="MH46" s="125" t="str">
        <f>IF(MI46="","",VLOOKUP(MI46,$B$5:$D$62,2,0))</f>
        <v/>
      </c>
      <c r="MI46" s="110"/>
      <c r="MJ46" s="109"/>
      <c r="MK46" s="108"/>
      <c r="ML46" s="108"/>
      <c r="MM46" s="108"/>
      <c r="MN46" s="108"/>
      <c r="MO46" s="108"/>
      <c r="MP46" s="108"/>
      <c r="MQ46" s="108"/>
      <c r="MR46" s="107"/>
      <c r="NL46" s="1" t="s">
        <v>87</v>
      </c>
      <c r="NM46" s="1" t="s">
        <v>87</v>
      </c>
      <c r="NN46" s="1" t="s">
        <v>87</v>
      </c>
      <c r="NO46" s="1" t="s">
        <v>87</v>
      </c>
      <c r="NP46" s="1">
        <v>42</v>
      </c>
      <c r="NQ46" s="1" t="s">
        <v>87</v>
      </c>
      <c r="NR46" s="1" t="s">
        <v>87</v>
      </c>
      <c r="NS46" s="1" t="s">
        <v>87</v>
      </c>
      <c r="NT46" s="1" t="s">
        <v>87</v>
      </c>
      <c r="NU46" s="1" t="s">
        <v>87</v>
      </c>
      <c r="NV46" s="1" t="s">
        <v>87</v>
      </c>
      <c r="NY46" s="199" t="str">
        <f>IF(NZ46="","",VLOOKUP(NZ46,$B$5:$D$70,2,0))</f>
        <v/>
      </c>
      <c r="NZ46" s="86" t="s">
        <v>87</v>
      </c>
      <c r="OA46" s="85" t="s">
        <v>87</v>
      </c>
      <c r="OB46" s="84" t="s">
        <v>87</v>
      </c>
      <c r="OC46" s="84" t="s">
        <v>87</v>
      </c>
      <c r="OD46" s="84" t="s">
        <v>87</v>
      </c>
      <c r="OE46" s="84" t="s">
        <v>87</v>
      </c>
      <c r="OF46" s="84" t="s">
        <v>87</v>
      </c>
      <c r="OG46" s="84" t="s">
        <v>87</v>
      </c>
      <c r="OH46" s="84" t="s">
        <v>87</v>
      </c>
      <c r="OI46" s="83" t="s">
        <v>87</v>
      </c>
      <c r="OJ46" s="82" t="str">
        <f>IF(NZ46="","",SUM(OB46:OI46))</f>
        <v/>
      </c>
      <c r="OK46" s="81" t="str">
        <f>IFERROR(IF(OJ46&gt;1,OJ46/98,""),"")</f>
        <v/>
      </c>
      <c r="PO46" s="97" t="str">
        <f>IF(HD46="","",B46)</f>
        <v/>
      </c>
      <c r="PP46" s="96" t="str">
        <f>IF(HD46="","",D46)</f>
        <v/>
      </c>
      <c r="PQ46" s="96" t="str">
        <f>IF(PO46="","",HL46)</f>
        <v/>
      </c>
      <c r="PR46" s="96" t="str">
        <f>IF(PO46="","",HP46)</f>
        <v/>
      </c>
      <c r="PS46" s="96" t="str">
        <f>IF(PO46="","",HT46)</f>
        <v/>
      </c>
      <c r="PT46" s="96" t="str">
        <f>IF(PO46="","",HX46)</f>
        <v/>
      </c>
      <c r="PU46" s="96" t="str">
        <f>IF(PO46="","",IB46)</f>
        <v/>
      </c>
      <c r="PV46" s="96" t="str">
        <f>IF(PO46="","",IF46)</f>
        <v/>
      </c>
      <c r="PW46" s="96" t="str">
        <f>IF(PO46="","",IJ46)</f>
        <v/>
      </c>
      <c r="PX46" s="95" t="str">
        <f>IF(PO46="","",IN46)</f>
        <v/>
      </c>
      <c r="PZ46" s="97" t="str">
        <f>IF($HE$5="","",$B$5)</f>
        <v/>
      </c>
      <c r="QA46" s="96" t="str">
        <f>IF($HE$5="","",$D$5)</f>
        <v/>
      </c>
      <c r="QB46" s="96" t="str">
        <f>IF(PZ46="","",HM46)</f>
        <v/>
      </c>
      <c r="QC46" s="96" t="str">
        <f>IF(PZ46="","",HQ46)</f>
        <v/>
      </c>
      <c r="QD46" s="96" t="str">
        <f>IF(PZ46="","",HU46)</f>
        <v/>
      </c>
      <c r="QE46" s="96" t="str">
        <f>IF(PZ46="","",HY46)</f>
        <v/>
      </c>
      <c r="QF46" s="96" t="str">
        <f>IF(PZ46="","",IC46)</f>
        <v/>
      </c>
      <c r="QG46" s="96" t="str">
        <f>IF(PZ46="","",IG46)</f>
        <v/>
      </c>
      <c r="QH46" s="96" t="str">
        <f>IF(PZ46="","",IK46)</f>
        <v/>
      </c>
      <c r="QI46" s="95" t="str">
        <f>IF(PZ46="","",IO46)</f>
        <v/>
      </c>
      <c r="QK46" s="97" t="str">
        <f>IF(HF46="","",B46)</f>
        <v/>
      </c>
      <c r="QL46" s="96" t="str">
        <f>IF(HF46="","",D46)</f>
        <v/>
      </c>
      <c r="QM46" s="96" t="str">
        <f>IF(QK46="","",HN46)</f>
        <v/>
      </c>
      <c r="QN46" s="96" t="str">
        <f>IF(QK46="","",HR46)</f>
        <v/>
      </c>
      <c r="QO46" s="96" t="str">
        <f>IF(QK46="","",HV46)</f>
        <v/>
      </c>
      <c r="QP46" s="96" t="str">
        <f>IF(QK46="","",HZ46)</f>
        <v/>
      </c>
      <c r="QQ46" s="96" t="str">
        <f>IF(QK46="","",ID46)</f>
        <v/>
      </c>
      <c r="QR46" s="96" t="str">
        <f>IF(QK46="","",IH46)</f>
        <v/>
      </c>
      <c r="QS46" s="96" t="str">
        <f>IF(QK46="","",IL46)</f>
        <v/>
      </c>
      <c r="QT46" s="95" t="str">
        <f>IF(QK46="","",IP46)</f>
        <v/>
      </c>
    </row>
    <row r="47" spans="1:462" ht="18" customHeight="1" x14ac:dyDescent="0.25">
      <c r="A47" s="106">
        <f>IF('[1]بيانات الطلاب'!A46="","",'[1]بيانات الطلاب'!A46)</f>
        <v>43</v>
      </c>
      <c r="B47" s="104" t="str">
        <f>'[1]بيانات الطلاب'!B46</f>
        <v>24042</v>
      </c>
      <c r="C47" s="104" t="str">
        <f>IF('[1]بيانات الطلاب'!C46="","",'[1]بيانات الطلاب'!C46)</f>
        <v>1 / 3</v>
      </c>
      <c r="D47" s="105" t="str">
        <f>IF('[1]بيانات الطلاب'!D46="","",'[1]بيانات الطلاب'!D46)</f>
        <v>محمد عبدالله السيد محمد</v>
      </c>
      <c r="E47" s="104" t="str">
        <f>IF('[1]بيانات الطلاب'!E46="","",'[1]بيانات الطلاب'!E46)</f>
        <v>مسلم</v>
      </c>
      <c r="F47" s="103" t="str">
        <f>IF('[1]بيانات الطلاب'!F46="","",'[1]بيانات الطلاب'!F46)</f>
        <v>ذكر</v>
      </c>
      <c r="G47" s="136">
        <v>1.5</v>
      </c>
      <c r="H47" s="102">
        <v>1.5</v>
      </c>
      <c r="I47" s="102"/>
      <c r="J47" s="102">
        <v>4.2</v>
      </c>
      <c r="K47" s="82">
        <f>IF(J47="غ","غ",G47+H47+I47+J47)</f>
        <v>7.2</v>
      </c>
      <c r="L47" s="136">
        <v>2</v>
      </c>
      <c r="M47" s="136">
        <v>1.9</v>
      </c>
      <c r="N47" s="136"/>
      <c r="O47" s="136">
        <v>3.3</v>
      </c>
      <c r="P47" s="82">
        <f>IF(O47="غ","غ",L47+M47+N47+O47)</f>
        <v>7.1999999999999993</v>
      </c>
      <c r="Q47" s="136">
        <v>1</v>
      </c>
      <c r="R47" s="136">
        <v>1</v>
      </c>
      <c r="S47" s="102"/>
      <c r="T47" s="102">
        <v>1.4</v>
      </c>
      <c r="U47" s="82">
        <f>IF(T47="غ","غ",Q47+R47+S47+T47)</f>
        <v>3.4</v>
      </c>
      <c r="V47" s="136">
        <v>1</v>
      </c>
      <c r="W47" s="102">
        <v>1</v>
      </c>
      <c r="X47" s="102">
        <v>1</v>
      </c>
      <c r="Y47" s="102">
        <v>3</v>
      </c>
      <c r="Z47" s="82">
        <f>IF(Y47="غ","غ",V47+W47+X47+Y47)</f>
        <v>6</v>
      </c>
      <c r="AA47" s="136">
        <v>6</v>
      </c>
      <c r="AB47" s="102">
        <v>2</v>
      </c>
      <c r="AC47" s="102">
        <v>2</v>
      </c>
      <c r="AD47" s="139">
        <v>11.5</v>
      </c>
      <c r="AE47" s="82">
        <f>IF(AD47="غ","غ",AA47+AB47+AC47+AD47)</f>
        <v>21.5</v>
      </c>
      <c r="AF47" s="143">
        <v>5.3999999999999995</v>
      </c>
      <c r="AG47" s="142">
        <v>2</v>
      </c>
      <c r="AH47" s="142">
        <v>2</v>
      </c>
      <c r="AI47" s="141">
        <v>14.4</v>
      </c>
      <c r="AJ47" s="82">
        <f>IF(AI47="غ","غ",AF47+AG47+AH47+AI47)</f>
        <v>23.799999999999997</v>
      </c>
      <c r="AK47" s="102">
        <v>1</v>
      </c>
      <c r="AL47" s="102">
        <v>1</v>
      </c>
      <c r="AM47" s="102">
        <v>1.3</v>
      </c>
      <c r="AN47" s="82">
        <f>IF(AM47="غ","غ",AK47+AL47+AM47)</f>
        <v>3.3</v>
      </c>
      <c r="AO47" s="102">
        <v>1</v>
      </c>
      <c r="AP47" s="102">
        <v>1</v>
      </c>
      <c r="AQ47" s="102">
        <v>1.4</v>
      </c>
      <c r="AR47" s="82">
        <f>IF(AQ47="غ","غ",AO47+AP47+AQ47)</f>
        <v>3.4</v>
      </c>
      <c r="AU47" s="102">
        <v>1</v>
      </c>
      <c r="AV47" s="102">
        <v>1</v>
      </c>
      <c r="AW47" s="102">
        <v>1.5</v>
      </c>
      <c r="AX47" s="82">
        <f>IF(AW47="غ","غ",AU47+AV47+AW47)</f>
        <v>3.5</v>
      </c>
      <c r="BN47" s="135"/>
      <c r="BO47" s="104"/>
      <c r="BP47" s="104"/>
      <c r="BQ47" s="140"/>
      <c r="BR47" s="98">
        <f>IF(BQ47="غ","غ",BN47+BO47+BP47+BQ47)</f>
        <v>0</v>
      </c>
      <c r="BS47" s="135"/>
      <c r="BT47" s="104"/>
      <c r="BU47" s="104"/>
      <c r="BV47" s="140"/>
      <c r="BW47" s="98">
        <f>IF(BV47="غ","غ",BS47+BT47+BU47+BV47)</f>
        <v>0</v>
      </c>
      <c r="BX47" s="135"/>
      <c r="BY47" s="104"/>
      <c r="BZ47" s="104"/>
      <c r="CA47" s="140"/>
      <c r="CB47" s="98">
        <f>IF(CA47="غ","غ",BX47+BY47+BZ47+CA47)</f>
        <v>0</v>
      </c>
      <c r="CC47" s="135"/>
      <c r="CD47" s="104"/>
      <c r="CE47" s="104"/>
      <c r="CF47" s="104"/>
      <c r="CG47" s="98">
        <f>IF(CF47="غ","غ",CC47+CD47+CE47+CF47)</f>
        <v>0</v>
      </c>
      <c r="CH47" s="135"/>
      <c r="CI47" s="104"/>
      <c r="CJ47" s="104"/>
      <c r="CK47" s="140"/>
      <c r="CL47" s="98">
        <f>IF(CK47="غ","غ",CH47+CI47+CJ47+CK47)</f>
        <v>0</v>
      </c>
      <c r="CM47" s="135"/>
      <c r="CN47" s="104"/>
      <c r="CO47" s="104"/>
      <c r="CP47" s="140"/>
      <c r="CQ47" s="98">
        <f>IF(CP47="غ","غ",CM47+CN47+CO47+CP47)</f>
        <v>0</v>
      </c>
      <c r="CR47" s="104"/>
      <c r="CS47" s="104"/>
      <c r="CT47" s="140"/>
      <c r="CU47" s="98">
        <f>IF(CT47="غ","غ",CR47+CS47+CT47)</f>
        <v>0</v>
      </c>
      <c r="CV47" s="104"/>
      <c r="CW47" s="104"/>
      <c r="CX47" s="140"/>
      <c r="CY47" s="98">
        <f>IF(CX47="غ","غ",CV47+CW47+CX47)</f>
        <v>0</v>
      </c>
      <c r="DT47" s="135"/>
      <c r="DU47" s="104"/>
      <c r="DV47" s="104"/>
      <c r="DW47" s="140"/>
      <c r="DX47" s="98">
        <f>IF(DW47="غ","غ",DT47+DU47+DV47+DW47)</f>
        <v>0</v>
      </c>
      <c r="DY47" s="135"/>
      <c r="DZ47" s="104"/>
      <c r="EA47" s="104"/>
      <c r="EB47" s="140"/>
      <c r="EC47" s="98">
        <f>IF(EB47="غ","غ",DY47+DZ47+EA47+EB47)</f>
        <v>0</v>
      </c>
      <c r="ED47" s="135"/>
      <c r="EE47" s="104"/>
      <c r="EF47" s="104"/>
      <c r="EG47" s="140"/>
      <c r="EH47" s="98">
        <f>IF(EG47="غ","غ",ED47+EE47+EF47+EG47)</f>
        <v>0</v>
      </c>
      <c r="EI47" s="135"/>
      <c r="EJ47" s="104"/>
      <c r="EK47" s="104"/>
      <c r="EL47" s="140"/>
      <c r="EM47" s="98">
        <f>IF(EL47="غ","غ",EI47+EJ47+EK47+EL47)</f>
        <v>0</v>
      </c>
      <c r="EN47" s="135"/>
      <c r="EO47" s="104"/>
      <c r="EP47" s="104"/>
      <c r="EQ47" s="140"/>
      <c r="ER47" s="98">
        <f>IF(EQ47="غ","غ",EN47+EO47+EP47+EQ47)</f>
        <v>0</v>
      </c>
      <c r="ES47" s="136"/>
      <c r="ET47" s="102"/>
      <c r="EU47" s="102"/>
      <c r="EV47" s="139"/>
      <c r="EW47" s="82">
        <f>IF(EV47="غ","غ",ES47+ET47+EU47+EV47)</f>
        <v>0</v>
      </c>
      <c r="EX47" s="135"/>
      <c r="EY47" s="104"/>
      <c r="EZ47" s="104"/>
      <c r="FA47" s="98">
        <f>IF(EZ47="غ","غ",EX47+EY47+EZ47)</f>
        <v>0</v>
      </c>
      <c r="FB47" s="135"/>
      <c r="FC47" s="104"/>
      <c r="FD47" s="104"/>
      <c r="FE47" s="98">
        <f>IF(FD47="غ","غ",FB47+FC47+FD47)</f>
        <v>0</v>
      </c>
      <c r="HD47" s="136" t="str">
        <f>IF(HH47&gt;=$HD$4,1,"")</f>
        <v/>
      </c>
      <c r="HE47" s="136" t="str">
        <f>IF(HI47&gt;=$HE$4,1,"")</f>
        <v/>
      </c>
      <c r="HF47" s="145" t="str">
        <f>IF(HJ47&gt;=$HF$4,1,"")</f>
        <v/>
      </c>
      <c r="HH47" s="136">
        <f>+HL47+HP47+HT47+HX47+IB47+IF47+IJ47+IN47</f>
        <v>75.8</v>
      </c>
      <c r="HI47" s="136">
        <f>+HM47+HQ47+HU47+HY47+IC47+IG47+IK47+IO47</f>
        <v>0</v>
      </c>
      <c r="HJ47" s="145">
        <f>+HN47+HR47+HV47+HZ47+ID47+IH47+IL47+IP47</f>
        <v>0</v>
      </c>
      <c r="HL47" s="161">
        <f>+K47</f>
        <v>7.2</v>
      </c>
      <c r="HM47" s="104">
        <f>+BR47</f>
        <v>0</v>
      </c>
      <c r="HN47" s="104">
        <f>+DX47</f>
        <v>0</v>
      </c>
      <c r="HO47" s="82">
        <f>IF(OR(HN47="غ",HM47="غ",HL47="غ"),"غ",(HN47+HM47+HL47)/3)</f>
        <v>2.4</v>
      </c>
      <c r="HP47" s="161">
        <f>+P47</f>
        <v>7.1999999999999993</v>
      </c>
      <c r="HQ47" s="104">
        <f>+BW47</f>
        <v>0</v>
      </c>
      <c r="HR47" s="104">
        <f>+EC47</f>
        <v>0</v>
      </c>
      <c r="HS47" s="82">
        <f>IF(OR(HR47="غ",HQ47="غ",HP47="غ"),"غ",(HR47+HQ47+HP47)/3)</f>
        <v>2.4</v>
      </c>
      <c r="HT47" s="161">
        <f>+U47</f>
        <v>3.4</v>
      </c>
      <c r="HU47" s="104">
        <f>+CB47</f>
        <v>0</v>
      </c>
      <c r="HV47" s="104">
        <f>+EH47</f>
        <v>0</v>
      </c>
      <c r="HW47" s="82">
        <f>IF(OR(HV47="غ",HU47="غ",HT47="غ"),"غ",(HV47+HU47+HT47)/3)</f>
        <v>1.1333333333333333</v>
      </c>
      <c r="HX47" s="166">
        <f>+Z47</f>
        <v>6</v>
      </c>
      <c r="HY47" s="104">
        <f>+CG47</f>
        <v>0</v>
      </c>
      <c r="HZ47" s="104">
        <f>+EM47</f>
        <v>0</v>
      </c>
      <c r="IA47" s="82">
        <f>IF(OR(HZ47="غ",HY47="غ",HX47="غ"),"غ",(HZ47+HY47+HX47)/3)</f>
        <v>2</v>
      </c>
      <c r="IB47" s="166">
        <f>+AE47</f>
        <v>21.5</v>
      </c>
      <c r="IC47" s="104">
        <f>+CL47</f>
        <v>0</v>
      </c>
      <c r="ID47" s="104">
        <f>+ER47</f>
        <v>0</v>
      </c>
      <c r="IE47" s="82">
        <f>IF(OR(ID47="غ",IC47="غ",IB47="غ"),"غ",(ID47+IC47+IB47)/3)</f>
        <v>7.166666666666667</v>
      </c>
      <c r="IF47" s="166">
        <f>+AJ47</f>
        <v>23.799999999999997</v>
      </c>
      <c r="IG47" s="102">
        <f>+CQ47</f>
        <v>0</v>
      </c>
      <c r="IH47" s="102">
        <f>+EW47</f>
        <v>0</v>
      </c>
      <c r="II47" s="82">
        <f>IF(OR(IH47="غ",IG47="غ",IF47="غ"),"غ",(IH47+IG47+IF47)/3)</f>
        <v>7.9333333333333327</v>
      </c>
      <c r="IJ47" s="161">
        <f>+AN47</f>
        <v>3.3</v>
      </c>
      <c r="IK47" s="104">
        <f>+CU47</f>
        <v>0</v>
      </c>
      <c r="IL47" s="104">
        <f>+FA47</f>
        <v>0</v>
      </c>
      <c r="IM47" s="82">
        <f>IF(OR(IL47="غ",IK47="غ",IJ47="غ"),"غ",(IL47+IK47+IJ47)/3)</f>
        <v>1.0999999999999999</v>
      </c>
      <c r="IN47" s="161">
        <f>+AR47</f>
        <v>3.4</v>
      </c>
      <c r="IO47" s="104">
        <f>+CY47</f>
        <v>0</v>
      </c>
      <c r="IP47" s="104">
        <f>+FE47</f>
        <v>0</v>
      </c>
      <c r="IQ47" s="82">
        <f>IF(OR(IP47="غ",IO47="غ",IN47="غ"),"غ",(IP47+IO47+IN47)/3)</f>
        <v>1.1333333333333333</v>
      </c>
      <c r="IS47" s="134">
        <f>IF(OR(HL47&lt;6.5,HP47&lt;6.5,HT47&lt;6.5,HX47&lt;5.2,IB47&lt;10.4,IF47&lt;10.4,IJ47&lt;2.6,IN47&lt;2.6),1,"")</f>
        <v>1</v>
      </c>
      <c r="IT47" s="135">
        <f>IF(OR(HM47&lt;6.5,HQ47&lt;6.5,HU47&lt;6.5,HY47&lt;5.2,IC47&lt;40,IG47&lt;40,IK47&lt;2.6,IO47&lt;2.6),1,"")</f>
        <v>1</v>
      </c>
      <c r="IU47" s="144">
        <f>IF(OR(HN47&lt;6.5,HR47&lt;6.5,HV47&lt;6.5,HZ47&lt;5.2,ID47&lt;40,IH47&lt;40,IL47&lt;2.6,IP47&lt;2.6),1,"")</f>
        <v>1</v>
      </c>
      <c r="IV47" s="36"/>
      <c r="IW47" s="95" t="s">
        <v>35</v>
      </c>
      <c r="IX47" s="134" t="str">
        <f>IF(IS47=1,D47,"")</f>
        <v>محمد عبدالله السيد محمد</v>
      </c>
      <c r="IY47" s="135">
        <f>IF(IS47=1,HL47,"")</f>
        <v>7.2</v>
      </c>
      <c r="IZ47" s="104">
        <f>IF(IS47=1,HP47,"")</f>
        <v>7.1999999999999993</v>
      </c>
      <c r="JA47" s="104">
        <f>IF(IS47=1,HT47,"")</f>
        <v>3.4</v>
      </c>
      <c r="JB47" s="104">
        <f>IF(IS47=1,HX47,"")</f>
        <v>6</v>
      </c>
      <c r="JC47" s="104">
        <f>IF(IS47=1,IB47,"")</f>
        <v>21.5</v>
      </c>
      <c r="JD47" s="104">
        <f>IF(IS47=1,IF47,"")</f>
        <v>23.799999999999997</v>
      </c>
      <c r="JE47" s="104">
        <f>IF(IS47=1,IJ47,"")</f>
        <v>3.3</v>
      </c>
      <c r="JF47" s="103">
        <f>IF(IS47=1,IN47,"")</f>
        <v>3.4</v>
      </c>
      <c r="JH47" s="97" t="str">
        <f>B47</f>
        <v>24042</v>
      </c>
      <c r="JI47" s="103" t="str">
        <f>+D47</f>
        <v>محمد عبدالله السيد محمد</v>
      </c>
      <c r="JJ47" s="135">
        <f>IF(IT47=1,HM47,"")</f>
        <v>0</v>
      </c>
      <c r="JK47" s="104">
        <f>IF(IT47=1,HQ47,"")</f>
        <v>0</v>
      </c>
      <c r="JL47" s="104">
        <f>IF(IT47=1,HU47,"")</f>
        <v>0</v>
      </c>
      <c r="JM47" s="104">
        <f>IF(IT47=1,HY47,"")</f>
        <v>0</v>
      </c>
      <c r="JN47" s="104">
        <f>IF(IT47=1,IC47,"")</f>
        <v>0</v>
      </c>
      <c r="JO47" s="104">
        <f>IF(IT47=1,IG47,"")</f>
        <v>0</v>
      </c>
      <c r="JP47" s="104">
        <f>IF(IT47=1,IK47,"")</f>
        <v>0</v>
      </c>
      <c r="JQ47" s="103">
        <f>IF(IT47=1,IO47,"")</f>
        <v>0</v>
      </c>
      <c r="JS47" s="97" t="str">
        <f>B47</f>
        <v>24042</v>
      </c>
      <c r="JT47" s="95" t="str">
        <f>+D47</f>
        <v>محمد عبدالله السيد محمد</v>
      </c>
      <c r="JU47" s="135">
        <f>IF(IU47=1,HN47,"")</f>
        <v>0</v>
      </c>
      <c r="JV47" s="104">
        <f>IF(IU47=1,HR47,"")</f>
        <v>0</v>
      </c>
      <c r="JW47" s="104">
        <f>IF(IU47=1,HV47,"")</f>
        <v>0</v>
      </c>
      <c r="JX47" s="104">
        <f>IF(IU47=1,HZ47,"")</f>
        <v>0</v>
      </c>
      <c r="JY47" s="104">
        <f>IF(IU47=1,ID47,"")</f>
        <v>0</v>
      </c>
      <c r="JZ47" s="104">
        <f>IF(IU47=1,IH47,"")</f>
        <v>0</v>
      </c>
      <c r="KA47" s="104">
        <f>IF(IU47=1,IL47,"")</f>
        <v>0</v>
      </c>
      <c r="KB47" s="103">
        <f>IF(IU47=1,IP47,"")</f>
        <v>0</v>
      </c>
      <c r="KJ47" s="94">
        <f>+A47</f>
        <v>43</v>
      </c>
      <c r="KK47" s="92" t="str">
        <f>+B47</f>
        <v>24042</v>
      </c>
      <c r="KL47" s="92" t="str">
        <f>+C47</f>
        <v>1 / 3</v>
      </c>
      <c r="KM47" s="93" t="str">
        <f>+D47</f>
        <v>محمد عبدالله السيد محمد</v>
      </c>
      <c r="KN47" s="92" t="str">
        <f>+E47</f>
        <v>مسلم</v>
      </c>
      <c r="KO47" s="92" t="str">
        <f>+F47</f>
        <v>ذكر</v>
      </c>
      <c r="KP47" s="91">
        <f>+HO47</f>
        <v>2.4</v>
      </c>
      <c r="KQ47" s="91">
        <f>+HS47</f>
        <v>2.4</v>
      </c>
      <c r="KR47" s="91">
        <f>+HW47</f>
        <v>1.1333333333333333</v>
      </c>
      <c r="KS47" s="91">
        <f>+IA47</f>
        <v>2</v>
      </c>
      <c r="KT47" s="91">
        <f>+IE47</f>
        <v>7.166666666666667</v>
      </c>
      <c r="KU47" s="91">
        <f>+II47</f>
        <v>7.9333333333333327</v>
      </c>
      <c r="KV47" s="90">
        <f>+IM47</f>
        <v>1.0999999999999999</v>
      </c>
      <c r="KW47" s="90">
        <f>+IN47</f>
        <v>3.4</v>
      </c>
      <c r="MH47" s="125" t="str">
        <f>IF(MI47="","",VLOOKUP(MI47,$B$5:$D$62,2,0))</f>
        <v/>
      </c>
      <c r="MI47" s="110"/>
      <c r="MJ47" s="109"/>
      <c r="MK47" s="108"/>
      <c r="ML47" s="108"/>
      <c r="MM47" s="108"/>
      <c r="MN47" s="108"/>
      <c r="MO47" s="108"/>
      <c r="MP47" s="108"/>
      <c r="MQ47" s="108"/>
      <c r="MR47" s="107"/>
      <c r="NL47" s="1" t="s">
        <v>87</v>
      </c>
      <c r="NM47" s="1" t="s">
        <v>87</v>
      </c>
      <c r="NN47" s="1" t="s">
        <v>87</v>
      </c>
      <c r="NO47" s="1" t="s">
        <v>87</v>
      </c>
      <c r="NP47" s="1">
        <v>43</v>
      </c>
      <c r="NQ47" s="1" t="s">
        <v>87</v>
      </c>
      <c r="NR47" s="1" t="s">
        <v>87</v>
      </c>
      <c r="NS47" s="1" t="s">
        <v>87</v>
      </c>
      <c r="NT47" s="1" t="s">
        <v>87</v>
      </c>
      <c r="NU47" s="1" t="s">
        <v>87</v>
      </c>
      <c r="NV47" s="1" t="s">
        <v>87</v>
      </c>
      <c r="NY47" s="199" t="str">
        <f>IF(NZ47="","",VLOOKUP(NZ47,$B$5:$D$70,2,0))</f>
        <v/>
      </c>
      <c r="NZ47" s="86" t="s">
        <v>87</v>
      </c>
      <c r="OA47" s="85" t="s">
        <v>87</v>
      </c>
      <c r="OB47" s="84" t="s">
        <v>87</v>
      </c>
      <c r="OC47" s="84" t="s">
        <v>87</v>
      </c>
      <c r="OD47" s="84" t="s">
        <v>87</v>
      </c>
      <c r="OE47" s="84" t="s">
        <v>87</v>
      </c>
      <c r="OF47" s="84" t="s">
        <v>87</v>
      </c>
      <c r="OG47" s="84" t="s">
        <v>87</v>
      </c>
      <c r="OH47" s="84" t="s">
        <v>87</v>
      </c>
      <c r="OI47" s="83" t="s">
        <v>87</v>
      </c>
      <c r="OJ47" s="82" t="str">
        <f>IF(NZ47="","",SUM(OB47:OI47))</f>
        <v/>
      </c>
      <c r="OK47" s="81" t="str">
        <f>IFERROR(IF(OJ47&gt;1,OJ47/98,""),"")</f>
        <v/>
      </c>
      <c r="PO47" s="97" t="str">
        <f>IF(HD47="","",B47)</f>
        <v/>
      </c>
      <c r="PP47" s="96" t="str">
        <f>IF(HD47="","",D47)</f>
        <v/>
      </c>
      <c r="PQ47" s="96" t="str">
        <f>IF(PO47="","",HL47)</f>
        <v/>
      </c>
      <c r="PR47" s="96" t="str">
        <f>IF(PO47="","",HP47)</f>
        <v/>
      </c>
      <c r="PS47" s="96" t="str">
        <f>IF(PO47="","",HT47)</f>
        <v/>
      </c>
      <c r="PT47" s="96" t="str">
        <f>IF(PO47="","",HX47)</f>
        <v/>
      </c>
      <c r="PU47" s="96" t="str">
        <f>IF(PO47="","",IB47)</f>
        <v/>
      </c>
      <c r="PV47" s="96" t="str">
        <f>IF(PO47="","",IF47)</f>
        <v/>
      </c>
      <c r="PW47" s="96" t="str">
        <f>IF(PO47="","",IJ47)</f>
        <v/>
      </c>
      <c r="PX47" s="95" t="str">
        <f>IF(PO47="","",IN47)</f>
        <v/>
      </c>
      <c r="PZ47" s="97" t="str">
        <f>IF($HE$5="","",$B$5)</f>
        <v/>
      </c>
      <c r="QA47" s="96" t="str">
        <f>IF($HE$5="","",$D$5)</f>
        <v/>
      </c>
      <c r="QB47" s="96" t="str">
        <f>IF(PZ47="","",HM47)</f>
        <v/>
      </c>
      <c r="QC47" s="96" t="str">
        <f>IF(PZ47="","",HQ47)</f>
        <v/>
      </c>
      <c r="QD47" s="96" t="str">
        <f>IF(PZ47="","",HU47)</f>
        <v/>
      </c>
      <c r="QE47" s="96" t="str">
        <f>IF(PZ47="","",HY47)</f>
        <v/>
      </c>
      <c r="QF47" s="96" t="str">
        <f>IF(PZ47="","",IC47)</f>
        <v/>
      </c>
      <c r="QG47" s="96" t="str">
        <f>IF(PZ47="","",IG47)</f>
        <v/>
      </c>
      <c r="QH47" s="96" t="str">
        <f>IF(PZ47="","",IK47)</f>
        <v/>
      </c>
      <c r="QI47" s="95" t="str">
        <f>IF(PZ47="","",IO47)</f>
        <v/>
      </c>
      <c r="QK47" s="97" t="str">
        <f>IF(HF47="","",B47)</f>
        <v/>
      </c>
      <c r="QL47" s="96" t="str">
        <f>IF(HF47="","",D47)</f>
        <v/>
      </c>
      <c r="QM47" s="96" t="str">
        <f>IF(QK47="","",HN47)</f>
        <v/>
      </c>
      <c r="QN47" s="96" t="str">
        <f>IF(QK47="","",HR47)</f>
        <v/>
      </c>
      <c r="QO47" s="96" t="str">
        <f>IF(QK47="","",HV47)</f>
        <v/>
      </c>
      <c r="QP47" s="96" t="str">
        <f>IF(QK47="","",HZ47)</f>
        <v/>
      </c>
      <c r="QQ47" s="96" t="str">
        <f>IF(QK47="","",ID47)</f>
        <v/>
      </c>
      <c r="QR47" s="96" t="str">
        <f>IF(QK47="","",IH47)</f>
        <v/>
      </c>
      <c r="QS47" s="96" t="str">
        <f>IF(QK47="","",IL47)</f>
        <v/>
      </c>
      <c r="QT47" s="95" t="str">
        <f>IF(QK47="","",IP47)</f>
        <v/>
      </c>
    </row>
    <row r="48" spans="1:462" ht="18" customHeight="1" x14ac:dyDescent="0.25">
      <c r="A48" s="106">
        <f>IF('[1]بيانات الطلاب'!A47="","",'[1]بيانات الطلاب'!A47)</f>
        <v>44</v>
      </c>
      <c r="B48" s="104" t="str">
        <f>'[1]بيانات الطلاب'!B47</f>
        <v>24043</v>
      </c>
      <c r="C48" s="104" t="str">
        <f>IF('[1]بيانات الطلاب'!C47="","",'[1]بيانات الطلاب'!C47)</f>
        <v>1 / 3</v>
      </c>
      <c r="D48" s="105" t="str">
        <f>IF('[1]بيانات الطلاب'!D47="","",'[1]بيانات الطلاب'!D47)</f>
        <v>محمد عبدالناصر كمال رزق</v>
      </c>
      <c r="E48" s="104" t="str">
        <f>IF('[1]بيانات الطلاب'!E47="","",'[1]بيانات الطلاب'!E47)</f>
        <v>مسلم</v>
      </c>
      <c r="F48" s="103" t="str">
        <f>IF('[1]بيانات الطلاب'!F47="","",'[1]بيانات الطلاب'!F47)</f>
        <v>ذكر</v>
      </c>
      <c r="G48" s="136">
        <v>1.5</v>
      </c>
      <c r="H48" s="102">
        <v>1.5</v>
      </c>
      <c r="I48" s="102"/>
      <c r="J48" s="102">
        <v>4.5999999999999996</v>
      </c>
      <c r="K48" s="82">
        <f>IF(J48="غ","غ",G48+H48+I48+J48)</f>
        <v>7.6</v>
      </c>
      <c r="L48" s="136">
        <v>2</v>
      </c>
      <c r="M48" s="136">
        <v>1.8</v>
      </c>
      <c r="N48" s="136"/>
      <c r="O48" s="136">
        <v>4.0999999999999996</v>
      </c>
      <c r="P48" s="82">
        <f>IF(O48="غ","غ",L48+M48+N48+O48)</f>
        <v>7.8999999999999995</v>
      </c>
      <c r="Q48" s="136">
        <v>1.6</v>
      </c>
      <c r="R48" s="136">
        <v>1.8</v>
      </c>
      <c r="S48" s="102"/>
      <c r="T48" s="102">
        <v>4.5999999999999996</v>
      </c>
      <c r="U48" s="82">
        <f>IF(T48="غ","غ",Q48+R48+S48+T48)</f>
        <v>8</v>
      </c>
      <c r="V48" s="136">
        <v>1</v>
      </c>
      <c r="W48" s="102">
        <v>1</v>
      </c>
      <c r="X48" s="102">
        <v>1</v>
      </c>
      <c r="Y48" s="102">
        <v>4.2</v>
      </c>
      <c r="Z48" s="82">
        <f>IF(Y48="غ","غ",V48+W48+X48+Y48)</f>
        <v>7.2</v>
      </c>
      <c r="AA48" s="136">
        <v>6</v>
      </c>
      <c r="AB48" s="102">
        <v>2</v>
      </c>
      <c r="AC48" s="102">
        <v>2</v>
      </c>
      <c r="AD48" s="139">
        <v>13</v>
      </c>
      <c r="AE48" s="82">
        <f>IF(AD48="غ","غ",AA48+AB48+AC48+AD48)</f>
        <v>23</v>
      </c>
      <c r="AF48" s="143">
        <v>5.3550000000000004</v>
      </c>
      <c r="AG48" s="142">
        <v>2</v>
      </c>
      <c r="AH48" s="142">
        <v>2</v>
      </c>
      <c r="AI48" s="141">
        <v>14.280000000000001</v>
      </c>
      <c r="AJ48" s="82">
        <f>IF(AI48="غ","غ",AF48+AG48+AH48+AI48)</f>
        <v>23.635000000000002</v>
      </c>
      <c r="AK48" s="102">
        <v>1</v>
      </c>
      <c r="AL48" s="102">
        <v>0.7</v>
      </c>
      <c r="AM48" s="102">
        <v>1.3</v>
      </c>
      <c r="AN48" s="82">
        <f>IF(AM48="غ","غ",AK48+AL48+AM48)</f>
        <v>3</v>
      </c>
      <c r="AO48" s="102">
        <v>1</v>
      </c>
      <c r="AP48" s="102">
        <v>1</v>
      </c>
      <c r="AQ48" s="102">
        <v>1.66</v>
      </c>
      <c r="AR48" s="82">
        <f>IF(AQ48="غ","غ",AO48+AP48+AQ48)</f>
        <v>3.66</v>
      </c>
      <c r="AU48" s="102">
        <v>1</v>
      </c>
      <c r="AV48" s="102">
        <v>1</v>
      </c>
      <c r="AW48" s="102">
        <v>1.4</v>
      </c>
      <c r="AX48" s="82">
        <f>IF(AW48="غ","غ",AU48+AV48+AW48)</f>
        <v>3.4</v>
      </c>
      <c r="BN48" s="135"/>
      <c r="BO48" s="104"/>
      <c r="BP48" s="104"/>
      <c r="BQ48" s="140"/>
      <c r="BR48" s="98">
        <f>IF(BQ48="غ","غ",BN48+BO48+BP48+BQ48)</f>
        <v>0</v>
      </c>
      <c r="BS48" s="135"/>
      <c r="BT48" s="104"/>
      <c r="BU48" s="104"/>
      <c r="BV48" s="140"/>
      <c r="BW48" s="98">
        <f>IF(BV48="غ","غ",BS48+BT48+BU48+BV48)</f>
        <v>0</v>
      </c>
      <c r="BX48" s="135"/>
      <c r="BY48" s="104"/>
      <c r="BZ48" s="104"/>
      <c r="CA48" s="140"/>
      <c r="CB48" s="98">
        <f>IF(CA48="غ","غ",BX48+BY48+BZ48+CA48)</f>
        <v>0</v>
      </c>
      <c r="CC48" s="135"/>
      <c r="CD48" s="104"/>
      <c r="CE48" s="104"/>
      <c r="CF48" s="104"/>
      <c r="CG48" s="98">
        <f>IF(CF48="غ","غ",CC48+CD48+CE48+CF48)</f>
        <v>0</v>
      </c>
      <c r="CH48" s="135"/>
      <c r="CI48" s="104"/>
      <c r="CJ48" s="104"/>
      <c r="CK48" s="140"/>
      <c r="CL48" s="98">
        <f>IF(CK48="غ","غ",CH48+CI48+CJ48+CK48)</f>
        <v>0</v>
      </c>
      <c r="CM48" s="135"/>
      <c r="CN48" s="104"/>
      <c r="CO48" s="104"/>
      <c r="CP48" s="140"/>
      <c r="CQ48" s="98">
        <f>IF(CP48="غ","غ",CM48+CN48+CO48+CP48)</f>
        <v>0</v>
      </c>
      <c r="CR48" s="104"/>
      <c r="CS48" s="104"/>
      <c r="CT48" s="140"/>
      <c r="CU48" s="98">
        <f>IF(CT48="غ","غ",CR48+CS48+CT48)</f>
        <v>0</v>
      </c>
      <c r="CV48" s="104"/>
      <c r="CW48" s="104"/>
      <c r="CX48" s="140"/>
      <c r="CY48" s="98">
        <f>IF(CX48="غ","غ",CV48+CW48+CX48)</f>
        <v>0</v>
      </c>
      <c r="DT48" s="135"/>
      <c r="DU48" s="104"/>
      <c r="DV48" s="104"/>
      <c r="DW48" s="140"/>
      <c r="DX48" s="98">
        <f>IF(DW48="غ","غ",DT48+DU48+DV48+DW48)</f>
        <v>0</v>
      </c>
      <c r="DY48" s="135"/>
      <c r="DZ48" s="104"/>
      <c r="EA48" s="104"/>
      <c r="EB48" s="140"/>
      <c r="EC48" s="98">
        <f>IF(EB48="غ","غ",DY48+DZ48+EA48+EB48)</f>
        <v>0</v>
      </c>
      <c r="ED48" s="135"/>
      <c r="EE48" s="104"/>
      <c r="EF48" s="104"/>
      <c r="EG48" s="140"/>
      <c r="EH48" s="98">
        <f>IF(EG48="غ","غ",ED48+EE48+EF48+EG48)</f>
        <v>0</v>
      </c>
      <c r="EI48" s="135"/>
      <c r="EJ48" s="104"/>
      <c r="EK48" s="104"/>
      <c r="EL48" s="140"/>
      <c r="EM48" s="98">
        <f>IF(EL48="غ","غ",EI48+EJ48+EK48+EL48)</f>
        <v>0</v>
      </c>
      <c r="EN48" s="135"/>
      <c r="EO48" s="104"/>
      <c r="EP48" s="104"/>
      <c r="EQ48" s="140"/>
      <c r="ER48" s="98">
        <f>IF(EQ48="غ","غ",EN48+EO48+EP48+EQ48)</f>
        <v>0</v>
      </c>
      <c r="ES48" s="136"/>
      <c r="ET48" s="102"/>
      <c r="EU48" s="102"/>
      <c r="EV48" s="139"/>
      <c r="EW48" s="82">
        <f>IF(EV48="غ","غ",ES48+ET48+EU48+EV48)</f>
        <v>0</v>
      </c>
      <c r="EX48" s="135"/>
      <c r="EY48" s="104"/>
      <c r="EZ48" s="104"/>
      <c r="FA48" s="98">
        <f>IF(EZ48="غ","غ",EX48+EY48+EZ48)</f>
        <v>0</v>
      </c>
      <c r="FB48" s="135"/>
      <c r="FC48" s="104"/>
      <c r="FD48" s="104"/>
      <c r="FE48" s="98">
        <f>IF(FD48="غ","غ",FB48+FC48+FD48)</f>
        <v>0</v>
      </c>
      <c r="HD48" s="136" t="str">
        <f>IF(HH48&gt;=$HD$4,1,"")</f>
        <v/>
      </c>
      <c r="HE48" s="136" t="str">
        <f>IF(HI48&gt;=$HE$4,1,"")</f>
        <v/>
      </c>
      <c r="HF48" s="145" t="str">
        <f>IF(HJ48&gt;=$HF$4,1,"")</f>
        <v/>
      </c>
      <c r="HH48" s="136">
        <f>+HL48+HP48+HT48+HX48+IB48+IF48+IJ48+IN48</f>
        <v>83.995000000000005</v>
      </c>
      <c r="HI48" s="136">
        <f>+HM48+HQ48+HU48+HY48+IC48+IG48+IK48+IO48</f>
        <v>0</v>
      </c>
      <c r="HJ48" s="145">
        <f>+HN48+HR48+HV48+HZ48+ID48+IH48+IL48+IP48</f>
        <v>0</v>
      </c>
      <c r="HL48" s="161">
        <f>+K48</f>
        <v>7.6</v>
      </c>
      <c r="HM48" s="104">
        <f>+BR48</f>
        <v>0</v>
      </c>
      <c r="HN48" s="104">
        <f>+DX48</f>
        <v>0</v>
      </c>
      <c r="HO48" s="82">
        <f>IF(OR(HN48="غ",HM48="غ",HL48="غ"),"غ",(HN48+HM48+HL48)/3)</f>
        <v>2.5333333333333332</v>
      </c>
      <c r="HP48" s="161">
        <f>+P48</f>
        <v>7.8999999999999995</v>
      </c>
      <c r="HQ48" s="104">
        <f>+BW48</f>
        <v>0</v>
      </c>
      <c r="HR48" s="104">
        <f>+EC48</f>
        <v>0</v>
      </c>
      <c r="HS48" s="82">
        <f>IF(OR(HR48="غ",HQ48="غ",HP48="غ"),"غ",(HR48+HQ48+HP48)/3)</f>
        <v>2.6333333333333333</v>
      </c>
      <c r="HT48" s="161">
        <f>+U48</f>
        <v>8</v>
      </c>
      <c r="HU48" s="104">
        <f>+CB48</f>
        <v>0</v>
      </c>
      <c r="HV48" s="104">
        <f>+EH48</f>
        <v>0</v>
      </c>
      <c r="HW48" s="82">
        <f>IF(OR(HV48="غ",HU48="غ",HT48="غ"),"غ",(HV48+HU48+HT48)/3)</f>
        <v>2.6666666666666665</v>
      </c>
      <c r="HX48" s="166">
        <f>+Z48</f>
        <v>7.2</v>
      </c>
      <c r="HY48" s="104">
        <f>+CG48</f>
        <v>0</v>
      </c>
      <c r="HZ48" s="104">
        <f>+EM48</f>
        <v>0</v>
      </c>
      <c r="IA48" s="82">
        <f>IF(OR(HZ48="غ",HY48="غ",HX48="غ"),"غ",(HZ48+HY48+HX48)/3)</f>
        <v>2.4</v>
      </c>
      <c r="IB48" s="166">
        <f>+AE48</f>
        <v>23</v>
      </c>
      <c r="IC48" s="104">
        <f>+CL48</f>
        <v>0</v>
      </c>
      <c r="ID48" s="104">
        <f>+ER48</f>
        <v>0</v>
      </c>
      <c r="IE48" s="82">
        <f>IF(OR(ID48="غ",IC48="غ",IB48="غ"),"غ",(ID48+IC48+IB48)/3)</f>
        <v>7.666666666666667</v>
      </c>
      <c r="IF48" s="166">
        <f>+AJ48</f>
        <v>23.635000000000002</v>
      </c>
      <c r="IG48" s="102">
        <f>+CQ48</f>
        <v>0</v>
      </c>
      <c r="IH48" s="102">
        <f>+EW48</f>
        <v>0</v>
      </c>
      <c r="II48" s="82">
        <f>IF(OR(IH48="غ",IG48="غ",IF48="غ"),"غ",(IH48+IG48+IF48)/3)</f>
        <v>7.8783333333333339</v>
      </c>
      <c r="IJ48" s="161">
        <f>+AN48</f>
        <v>3</v>
      </c>
      <c r="IK48" s="104">
        <f>+CU48</f>
        <v>0</v>
      </c>
      <c r="IL48" s="104">
        <f>+FA48</f>
        <v>0</v>
      </c>
      <c r="IM48" s="82">
        <f>IF(OR(IL48="غ",IK48="غ",IJ48="غ"),"غ",(IL48+IK48+IJ48)/3)</f>
        <v>1</v>
      </c>
      <c r="IN48" s="161">
        <f>+AR48</f>
        <v>3.66</v>
      </c>
      <c r="IO48" s="104">
        <f>+CY48</f>
        <v>0</v>
      </c>
      <c r="IP48" s="104">
        <f>+FE48</f>
        <v>0</v>
      </c>
      <c r="IQ48" s="82">
        <f>IF(OR(IP48="غ",IO48="غ",IN48="غ"),"غ",(IP48+IO48+IN48)/3)</f>
        <v>1.22</v>
      </c>
      <c r="IS48" s="134" t="str">
        <f>IF(OR(HL48&lt;6.5,HP48&lt;6.5,HT48&lt;6.5,HX48&lt;5.2,IB48&lt;10.4,IF48&lt;10.4,IJ48&lt;2.6,IN48&lt;2.6),1,"")</f>
        <v/>
      </c>
      <c r="IT48" s="135">
        <f>IF(OR(HM48&lt;6.5,HQ48&lt;6.5,HU48&lt;6.5,HY48&lt;5.2,IC48&lt;40,IG48&lt;40,IK48&lt;2.6,IO48&lt;2.6),1,"")</f>
        <v>1</v>
      </c>
      <c r="IU48" s="144">
        <f>IF(OR(HN48&lt;6.5,HR48&lt;6.5,HV48&lt;6.5,HZ48&lt;5.2,ID48&lt;40,IH48&lt;40,IL48&lt;2.6,IP48&lt;2.6),1,"")</f>
        <v>1</v>
      </c>
      <c r="IV48" s="36"/>
      <c r="IW48" s="95" t="s">
        <v>87</v>
      </c>
      <c r="IX48" s="134" t="str">
        <f>IF(IS48=1,D48,"")</f>
        <v/>
      </c>
      <c r="IY48" s="135" t="str">
        <f>IF(IS48=1,HL48,"")</f>
        <v/>
      </c>
      <c r="IZ48" s="104" t="str">
        <f>IF(IS48=1,HP48,"")</f>
        <v/>
      </c>
      <c r="JA48" s="104" t="str">
        <f>IF(IS48=1,HT48,"")</f>
        <v/>
      </c>
      <c r="JB48" s="104" t="str">
        <f>IF(IS48=1,HX48,"")</f>
        <v/>
      </c>
      <c r="JC48" s="104" t="str">
        <f>IF(IS48=1,IB48,"")</f>
        <v/>
      </c>
      <c r="JD48" s="104" t="str">
        <f>IF(IS48=1,IF48,"")</f>
        <v/>
      </c>
      <c r="JE48" s="104" t="str">
        <f>IF(IS48=1,IJ48,"")</f>
        <v/>
      </c>
      <c r="JF48" s="103" t="str">
        <f>IF(IS48=1,IN48,"")</f>
        <v/>
      </c>
      <c r="JH48" s="97" t="str">
        <f>B48</f>
        <v>24043</v>
      </c>
      <c r="JI48" s="103" t="str">
        <f>+D48</f>
        <v>محمد عبدالناصر كمال رزق</v>
      </c>
      <c r="JJ48" s="135">
        <f>IF(IT48=1,HM48,"")</f>
        <v>0</v>
      </c>
      <c r="JK48" s="104">
        <f>IF(IT48=1,HQ48,"")</f>
        <v>0</v>
      </c>
      <c r="JL48" s="104">
        <f>IF(IT48=1,HU48,"")</f>
        <v>0</v>
      </c>
      <c r="JM48" s="104">
        <f>IF(IT48=1,HY48,"")</f>
        <v>0</v>
      </c>
      <c r="JN48" s="104">
        <f>IF(IT48=1,IC48,"")</f>
        <v>0</v>
      </c>
      <c r="JO48" s="104">
        <f>IF(IT48=1,IG48,"")</f>
        <v>0</v>
      </c>
      <c r="JP48" s="104">
        <f>IF(IT48=1,IK48,"")</f>
        <v>0</v>
      </c>
      <c r="JQ48" s="103">
        <f>IF(IT48=1,IO48,"")</f>
        <v>0</v>
      </c>
      <c r="JS48" s="97" t="str">
        <f>B48</f>
        <v>24043</v>
      </c>
      <c r="JT48" s="95" t="str">
        <f>+D48</f>
        <v>محمد عبدالناصر كمال رزق</v>
      </c>
      <c r="JU48" s="135">
        <f>IF(IU48=1,HN48,"")</f>
        <v>0</v>
      </c>
      <c r="JV48" s="104">
        <f>IF(IU48=1,HR48,"")</f>
        <v>0</v>
      </c>
      <c r="JW48" s="104">
        <f>IF(IU48=1,HV48,"")</f>
        <v>0</v>
      </c>
      <c r="JX48" s="104">
        <f>IF(IU48=1,HZ48,"")</f>
        <v>0</v>
      </c>
      <c r="JY48" s="104">
        <f>IF(IU48=1,ID48,"")</f>
        <v>0</v>
      </c>
      <c r="JZ48" s="104">
        <f>IF(IU48=1,IH48,"")</f>
        <v>0</v>
      </c>
      <c r="KA48" s="104">
        <f>IF(IU48=1,IL48,"")</f>
        <v>0</v>
      </c>
      <c r="KB48" s="103">
        <f>IF(IU48=1,IP48,"")</f>
        <v>0</v>
      </c>
      <c r="KJ48" s="94">
        <f>+A48</f>
        <v>44</v>
      </c>
      <c r="KK48" s="92" t="str">
        <f>+B48</f>
        <v>24043</v>
      </c>
      <c r="KL48" s="92" t="str">
        <f>+C48</f>
        <v>1 / 3</v>
      </c>
      <c r="KM48" s="93" t="str">
        <f>+D48</f>
        <v>محمد عبدالناصر كمال رزق</v>
      </c>
      <c r="KN48" s="92" t="str">
        <f>+E48</f>
        <v>مسلم</v>
      </c>
      <c r="KO48" s="92" t="str">
        <f>+F48</f>
        <v>ذكر</v>
      </c>
      <c r="KP48" s="91">
        <f>+HO48</f>
        <v>2.5333333333333332</v>
      </c>
      <c r="KQ48" s="91">
        <f>+HS48</f>
        <v>2.6333333333333333</v>
      </c>
      <c r="KR48" s="91">
        <f>+HW48</f>
        <v>2.6666666666666665</v>
      </c>
      <c r="KS48" s="91">
        <f>+IA48</f>
        <v>2.4</v>
      </c>
      <c r="KT48" s="91">
        <f>+IE48</f>
        <v>7.666666666666667</v>
      </c>
      <c r="KU48" s="91">
        <f>+II48</f>
        <v>7.8783333333333339</v>
      </c>
      <c r="KV48" s="90">
        <f>+IM48</f>
        <v>1</v>
      </c>
      <c r="KW48" s="90">
        <f>+IN48</f>
        <v>3.66</v>
      </c>
      <c r="MH48" s="125" t="str">
        <f>IF(MI48="","",VLOOKUP(MI48,$B$5:$D$62,2,0))</f>
        <v/>
      </c>
      <c r="MI48" s="110"/>
      <c r="MJ48" s="109"/>
      <c r="MK48" s="108"/>
      <c r="ML48" s="108"/>
      <c r="MM48" s="108"/>
      <c r="MN48" s="108"/>
      <c r="MO48" s="108"/>
      <c r="MP48" s="108"/>
      <c r="MQ48" s="108"/>
      <c r="MR48" s="107"/>
      <c r="NL48" s="1" t="s">
        <v>87</v>
      </c>
      <c r="NM48" s="1" t="s">
        <v>87</v>
      </c>
      <c r="NN48" s="1" t="s">
        <v>87</v>
      </c>
      <c r="NO48" s="1" t="s">
        <v>87</v>
      </c>
      <c r="NP48" s="1">
        <v>44</v>
      </c>
      <c r="NQ48" s="1" t="s">
        <v>87</v>
      </c>
      <c r="NR48" s="1" t="s">
        <v>87</v>
      </c>
      <c r="NS48" s="1" t="s">
        <v>87</v>
      </c>
      <c r="NT48" s="1" t="s">
        <v>87</v>
      </c>
      <c r="NU48" s="1" t="s">
        <v>87</v>
      </c>
      <c r="NV48" s="1" t="s">
        <v>87</v>
      </c>
      <c r="NY48" s="199" t="str">
        <f>IF(NZ48="","",VLOOKUP(NZ48,$B$5:$D$70,2,0))</f>
        <v/>
      </c>
      <c r="NZ48" s="86" t="s">
        <v>87</v>
      </c>
      <c r="OA48" s="85" t="s">
        <v>87</v>
      </c>
      <c r="OB48" s="84" t="s">
        <v>87</v>
      </c>
      <c r="OC48" s="84" t="s">
        <v>87</v>
      </c>
      <c r="OD48" s="84" t="s">
        <v>87</v>
      </c>
      <c r="OE48" s="84" t="s">
        <v>87</v>
      </c>
      <c r="OF48" s="84" t="s">
        <v>87</v>
      </c>
      <c r="OG48" s="84" t="s">
        <v>87</v>
      </c>
      <c r="OH48" s="84" t="s">
        <v>87</v>
      </c>
      <c r="OI48" s="83" t="s">
        <v>87</v>
      </c>
      <c r="OJ48" s="82" t="str">
        <f>IF(NZ48="","",SUM(OB48:OI48))</f>
        <v/>
      </c>
      <c r="OK48" s="81" t="str">
        <f>IFERROR(IF(OJ48&gt;1,OJ48/98,""),"")</f>
        <v/>
      </c>
      <c r="PO48" s="97" t="str">
        <f>IF(HD48="","",B48)</f>
        <v/>
      </c>
      <c r="PP48" s="96" t="str">
        <f>IF(HD48="","",D48)</f>
        <v/>
      </c>
      <c r="PQ48" s="96" t="str">
        <f>IF(PO48="","",HL48)</f>
        <v/>
      </c>
      <c r="PR48" s="96" t="str">
        <f>IF(PO48="","",HP48)</f>
        <v/>
      </c>
      <c r="PS48" s="96" t="str">
        <f>IF(PO48="","",HT48)</f>
        <v/>
      </c>
      <c r="PT48" s="96" t="str">
        <f>IF(PO48="","",HX48)</f>
        <v/>
      </c>
      <c r="PU48" s="96" t="str">
        <f>IF(PO48="","",IB48)</f>
        <v/>
      </c>
      <c r="PV48" s="96" t="str">
        <f>IF(PO48="","",IF48)</f>
        <v/>
      </c>
      <c r="PW48" s="96" t="str">
        <f>IF(PO48="","",IJ48)</f>
        <v/>
      </c>
      <c r="PX48" s="95" t="str">
        <f>IF(PO48="","",IN48)</f>
        <v/>
      </c>
      <c r="PZ48" s="97" t="str">
        <f>IF($HE$5="","",$B$5)</f>
        <v/>
      </c>
      <c r="QA48" s="96" t="str">
        <f>IF($HE$5="","",$D$5)</f>
        <v/>
      </c>
      <c r="QB48" s="96" t="str">
        <f>IF(PZ48="","",HM48)</f>
        <v/>
      </c>
      <c r="QC48" s="96" t="str">
        <f>IF(PZ48="","",HQ48)</f>
        <v/>
      </c>
      <c r="QD48" s="96" t="str">
        <f>IF(PZ48="","",HU48)</f>
        <v/>
      </c>
      <c r="QE48" s="96" t="str">
        <f>IF(PZ48="","",HY48)</f>
        <v/>
      </c>
      <c r="QF48" s="96" t="str">
        <f>IF(PZ48="","",IC48)</f>
        <v/>
      </c>
      <c r="QG48" s="96" t="str">
        <f>IF(PZ48="","",IG48)</f>
        <v/>
      </c>
      <c r="QH48" s="96" t="str">
        <f>IF(PZ48="","",IK48)</f>
        <v/>
      </c>
      <c r="QI48" s="95" t="str">
        <f>IF(PZ48="","",IO48)</f>
        <v/>
      </c>
      <c r="QK48" s="97" t="str">
        <f>IF(HF48="","",B48)</f>
        <v/>
      </c>
      <c r="QL48" s="96" t="str">
        <f>IF(HF48="","",D48)</f>
        <v/>
      </c>
      <c r="QM48" s="96" t="str">
        <f>IF(QK48="","",HN48)</f>
        <v/>
      </c>
      <c r="QN48" s="96" t="str">
        <f>IF(QK48="","",HR48)</f>
        <v/>
      </c>
      <c r="QO48" s="96" t="str">
        <f>IF(QK48="","",HV48)</f>
        <v/>
      </c>
      <c r="QP48" s="96" t="str">
        <f>IF(QK48="","",HZ48)</f>
        <v/>
      </c>
      <c r="QQ48" s="96" t="str">
        <f>IF(QK48="","",ID48)</f>
        <v/>
      </c>
      <c r="QR48" s="96" t="str">
        <f>IF(QK48="","",IH48)</f>
        <v/>
      </c>
      <c r="QS48" s="96" t="str">
        <f>IF(QK48="","",IL48)</f>
        <v/>
      </c>
      <c r="QT48" s="95" t="str">
        <f>IF(QK48="","",IP48)</f>
        <v/>
      </c>
    </row>
    <row r="49" spans="1:462" ht="18" customHeight="1" x14ac:dyDescent="0.25">
      <c r="A49" s="106">
        <f>IF('[1]بيانات الطلاب'!A48="","",'[1]بيانات الطلاب'!A48)</f>
        <v>45</v>
      </c>
      <c r="B49" s="104" t="str">
        <f>'[1]بيانات الطلاب'!B48</f>
        <v>24044</v>
      </c>
      <c r="C49" s="104" t="str">
        <f>IF('[1]بيانات الطلاب'!C48="","",'[1]بيانات الطلاب'!C48)</f>
        <v>1 / 3</v>
      </c>
      <c r="D49" s="105" t="str">
        <f>IF('[1]بيانات الطلاب'!D48="","",'[1]بيانات الطلاب'!D48)</f>
        <v>محمود مجدى ابوسريع</v>
      </c>
      <c r="E49" s="104" t="str">
        <f>IF('[1]بيانات الطلاب'!E48="","",'[1]بيانات الطلاب'!E48)</f>
        <v>مسلم</v>
      </c>
      <c r="F49" s="103" t="str">
        <f>IF('[1]بيانات الطلاب'!F48="","",'[1]بيانات الطلاب'!F48)</f>
        <v>ذكر</v>
      </c>
      <c r="G49" s="136">
        <v>1.5</v>
      </c>
      <c r="H49" s="102">
        <v>1.5</v>
      </c>
      <c r="I49" s="102"/>
      <c r="J49" s="102">
        <v>4</v>
      </c>
      <c r="K49" s="82">
        <f>IF(J49="غ","غ",G49+H49+I49+J49)</f>
        <v>7</v>
      </c>
      <c r="L49" s="136">
        <v>2</v>
      </c>
      <c r="M49" s="136">
        <v>1.9</v>
      </c>
      <c r="N49" s="136"/>
      <c r="O49" s="136">
        <v>2.6</v>
      </c>
      <c r="P49" s="82">
        <f>IF(O49="غ","غ",L49+M49+N49+O49)</f>
        <v>6.5</v>
      </c>
      <c r="Q49" s="136">
        <v>1.6</v>
      </c>
      <c r="R49" s="136">
        <v>1.6</v>
      </c>
      <c r="S49" s="102"/>
      <c r="T49" s="102">
        <v>4.4000000000000004</v>
      </c>
      <c r="U49" s="82">
        <f>IF(T49="غ","غ",Q49+R49+S49+T49)</f>
        <v>7.6000000000000005</v>
      </c>
      <c r="V49" s="136">
        <v>1</v>
      </c>
      <c r="W49" s="102">
        <v>1</v>
      </c>
      <c r="X49" s="102">
        <v>1</v>
      </c>
      <c r="Y49" s="102">
        <v>4</v>
      </c>
      <c r="Z49" s="82">
        <f>IF(Y49="غ","غ",V49+W49+X49+Y49)</f>
        <v>7</v>
      </c>
      <c r="AA49" s="136">
        <v>6</v>
      </c>
      <c r="AB49" s="102">
        <v>2</v>
      </c>
      <c r="AC49" s="102">
        <v>2</v>
      </c>
      <c r="AD49" s="139">
        <v>14</v>
      </c>
      <c r="AE49" s="82">
        <f>IF(AD49="غ","غ",AA49+AB49+AC49+AD49)</f>
        <v>24</v>
      </c>
      <c r="AF49" s="143">
        <v>5.76</v>
      </c>
      <c r="AG49" s="142">
        <v>2</v>
      </c>
      <c r="AH49" s="142">
        <v>2</v>
      </c>
      <c r="AI49" s="141">
        <v>15.36</v>
      </c>
      <c r="AJ49" s="82">
        <f>IF(AI49="غ","غ",AF49+AG49+AH49+AI49)</f>
        <v>25.119999999999997</v>
      </c>
      <c r="AK49" s="102">
        <v>1</v>
      </c>
      <c r="AL49" s="102">
        <v>1</v>
      </c>
      <c r="AM49" s="102">
        <v>1.4</v>
      </c>
      <c r="AN49" s="82">
        <f>IF(AM49="غ","غ",AK49+AL49+AM49)</f>
        <v>3.4</v>
      </c>
      <c r="AO49" s="102">
        <v>1</v>
      </c>
      <c r="AP49" s="102">
        <v>1</v>
      </c>
      <c r="AQ49" s="102">
        <v>1.53</v>
      </c>
      <c r="AR49" s="82">
        <f>IF(AQ49="غ","غ",AO49+AP49+AQ49)</f>
        <v>3.5300000000000002</v>
      </c>
      <c r="AU49" s="102">
        <v>1</v>
      </c>
      <c r="AV49" s="102">
        <v>1</v>
      </c>
      <c r="AW49" s="102">
        <v>1.3</v>
      </c>
      <c r="AX49" s="82">
        <f>IF(AW49="غ","غ",AU49+AV49+AW49)</f>
        <v>3.3</v>
      </c>
      <c r="BN49" s="135"/>
      <c r="BO49" s="104"/>
      <c r="BP49" s="104"/>
      <c r="BQ49" s="140"/>
      <c r="BR49" s="98">
        <f>IF(BQ49="غ","غ",BN49+BO49+BP49+BQ49)</f>
        <v>0</v>
      </c>
      <c r="BS49" s="135"/>
      <c r="BT49" s="104"/>
      <c r="BU49" s="104"/>
      <c r="BV49" s="140"/>
      <c r="BW49" s="98">
        <f>IF(BV49="غ","غ",BS49+BT49+BU49+BV49)</f>
        <v>0</v>
      </c>
      <c r="BX49" s="135"/>
      <c r="BY49" s="104"/>
      <c r="BZ49" s="104"/>
      <c r="CA49" s="140"/>
      <c r="CB49" s="98">
        <f>IF(CA49="غ","غ",BX49+BY49+BZ49+CA49)</f>
        <v>0</v>
      </c>
      <c r="CC49" s="135"/>
      <c r="CD49" s="104"/>
      <c r="CE49" s="104"/>
      <c r="CF49" s="104"/>
      <c r="CG49" s="98">
        <f>IF(CF49="غ","غ",CC49+CD49+CE49+CF49)</f>
        <v>0</v>
      </c>
      <c r="CH49" s="135"/>
      <c r="CI49" s="104"/>
      <c r="CJ49" s="104"/>
      <c r="CK49" s="140"/>
      <c r="CL49" s="98">
        <f>IF(CK49="غ","غ",CH49+CI49+CJ49+CK49)</f>
        <v>0</v>
      </c>
      <c r="CM49" s="135"/>
      <c r="CN49" s="104"/>
      <c r="CO49" s="104"/>
      <c r="CP49" s="140"/>
      <c r="CQ49" s="98">
        <f>IF(CP49="غ","غ",CM49+CN49+CO49+CP49)</f>
        <v>0</v>
      </c>
      <c r="CR49" s="104"/>
      <c r="CS49" s="104"/>
      <c r="CT49" s="140"/>
      <c r="CU49" s="98">
        <f>IF(CT49="غ","غ",CR49+CS49+CT49)</f>
        <v>0</v>
      </c>
      <c r="CV49" s="104"/>
      <c r="CW49" s="104"/>
      <c r="CX49" s="140"/>
      <c r="CY49" s="98">
        <f>IF(CX49="غ","غ",CV49+CW49+CX49)</f>
        <v>0</v>
      </c>
      <c r="DT49" s="135"/>
      <c r="DU49" s="104"/>
      <c r="DV49" s="104"/>
      <c r="DW49" s="140"/>
      <c r="DX49" s="98">
        <f>IF(DW49="غ","غ",DT49+DU49+DV49+DW49)</f>
        <v>0</v>
      </c>
      <c r="DY49" s="135"/>
      <c r="DZ49" s="104"/>
      <c r="EA49" s="104"/>
      <c r="EB49" s="140"/>
      <c r="EC49" s="98">
        <f>IF(EB49="غ","غ",DY49+DZ49+EA49+EB49)</f>
        <v>0</v>
      </c>
      <c r="ED49" s="135"/>
      <c r="EE49" s="104"/>
      <c r="EF49" s="104"/>
      <c r="EG49" s="140"/>
      <c r="EH49" s="98">
        <f>IF(EG49="غ","غ",ED49+EE49+EF49+EG49)</f>
        <v>0</v>
      </c>
      <c r="EI49" s="135"/>
      <c r="EJ49" s="104"/>
      <c r="EK49" s="104"/>
      <c r="EL49" s="140"/>
      <c r="EM49" s="98">
        <f>IF(EL49="غ","غ",EI49+EJ49+EK49+EL49)</f>
        <v>0</v>
      </c>
      <c r="EN49" s="135"/>
      <c r="EO49" s="104"/>
      <c r="EP49" s="104"/>
      <c r="EQ49" s="140"/>
      <c r="ER49" s="98">
        <f>IF(EQ49="غ","غ",EN49+EO49+EP49+EQ49)</f>
        <v>0</v>
      </c>
      <c r="ES49" s="136"/>
      <c r="ET49" s="102"/>
      <c r="EU49" s="102"/>
      <c r="EV49" s="139"/>
      <c r="EW49" s="82">
        <f>IF(EV49="غ","غ",ES49+ET49+EU49+EV49)</f>
        <v>0</v>
      </c>
      <c r="EX49" s="135"/>
      <c r="EY49" s="104"/>
      <c r="EZ49" s="104"/>
      <c r="FA49" s="98">
        <f>IF(EZ49="غ","غ",EX49+EY49+EZ49)</f>
        <v>0</v>
      </c>
      <c r="FB49" s="135"/>
      <c r="FC49" s="104"/>
      <c r="FD49" s="104"/>
      <c r="FE49" s="98">
        <f>IF(FD49="غ","غ",FB49+FC49+FD49)</f>
        <v>0</v>
      </c>
      <c r="HD49" s="136" t="str">
        <f>IF(HH49&gt;=$HD$4,1,"")</f>
        <v/>
      </c>
      <c r="HE49" s="136" t="str">
        <f>IF(HI49&gt;=$HE$4,1,"")</f>
        <v/>
      </c>
      <c r="HF49" s="145" t="str">
        <f>IF(HJ49&gt;=$HF$4,1,"")</f>
        <v/>
      </c>
      <c r="HH49" s="136">
        <f>+HL49+HP49+HT49+HX49+IB49+IF49+IJ49+IN49</f>
        <v>84.15</v>
      </c>
      <c r="HI49" s="136">
        <f>+HM49+HQ49+HU49+HY49+IC49+IG49+IK49+IO49</f>
        <v>0</v>
      </c>
      <c r="HJ49" s="145">
        <f>+HN49+HR49+HV49+HZ49+ID49+IH49+IL49+IP49</f>
        <v>0</v>
      </c>
      <c r="HL49" s="161">
        <f>+K49</f>
        <v>7</v>
      </c>
      <c r="HM49" s="104">
        <f>+BR49</f>
        <v>0</v>
      </c>
      <c r="HN49" s="104">
        <f>+DX49</f>
        <v>0</v>
      </c>
      <c r="HO49" s="82">
        <f>IF(OR(HN49="غ",HM49="غ",HL49="غ"),"غ",(HN49+HM49+HL49)/3)</f>
        <v>2.3333333333333335</v>
      </c>
      <c r="HP49" s="161">
        <f>+P49</f>
        <v>6.5</v>
      </c>
      <c r="HQ49" s="104">
        <f>+BW49</f>
        <v>0</v>
      </c>
      <c r="HR49" s="104">
        <f>+EC49</f>
        <v>0</v>
      </c>
      <c r="HS49" s="82">
        <f>IF(OR(HR49="غ",HQ49="غ",HP49="غ"),"غ",(HR49+HQ49+HP49)/3)</f>
        <v>2.1666666666666665</v>
      </c>
      <c r="HT49" s="161">
        <f>+U49</f>
        <v>7.6000000000000005</v>
      </c>
      <c r="HU49" s="104">
        <f>+CB49</f>
        <v>0</v>
      </c>
      <c r="HV49" s="104">
        <f>+EH49</f>
        <v>0</v>
      </c>
      <c r="HW49" s="82">
        <f>IF(OR(HV49="غ",HU49="غ",HT49="غ"),"غ",(HV49+HU49+HT49)/3)</f>
        <v>2.5333333333333337</v>
      </c>
      <c r="HX49" s="166">
        <f>+Z49</f>
        <v>7</v>
      </c>
      <c r="HY49" s="104">
        <f>+CG49</f>
        <v>0</v>
      </c>
      <c r="HZ49" s="104">
        <f>+EM49</f>
        <v>0</v>
      </c>
      <c r="IA49" s="82">
        <f>IF(OR(HZ49="غ",HY49="غ",HX49="غ"),"غ",(HZ49+HY49+HX49)/3)</f>
        <v>2.3333333333333335</v>
      </c>
      <c r="IB49" s="166">
        <f>+AE49</f>
        <v>24</v>
      </c>
      <c r="IC49" s="104">
        <f>+CL49</f>
        <v>0</v>
      </c>
      <c r="ID49" s="104">
        <f>+ER49</f>
        <v>0</v>
      </c>
      <c r="IE49" s="82">
        <f>IF(OR(ID49="غ",IC49="غ",IB49="غ"),"غ",(ID49+IC49+IB49)/3)</f>
        <v>8</v>
      </c>
      <c r="IF49" s="166">
        <f>+AJ49</f>
        <v>25.119999999999997</v>
      </c>
      <c r="IG49" s="102">
        <f>+CQ49</f>
        <v>0</v>
      </c>
      <c r="IH49" s="102">
        <f>+EW49</f>
        <v>0</v>
      </c>
      <c r="II49" s="82">
        <f>IF(OR(IH49="غ",IG49="غ",IF49="غ"),"غ",(IH49+IG49+IF49)/3)</f>
        <v>8.3733333333333331</v>
      </c>
      <c r="IJ49" s="161">
        <f>+AN49</f>
        <v>3.4</v>
      </c>
      <c r="IK49" s="104">
        <f>+CU49</f>
        <v>0</v>
      </c>
      <c r="IL49" s="104">
        <f>+FA49</f>
        <v>0</v>
      </c>
      <c r="IM49" s="82">
        <f>IF(OR(IL49="غ",IK49="غ",IJ49="غ"),"غ",(IL49+IK49+IJ49)/3)</f>
        <v>1.1333333333333333</v>
      </c>
      <c r="IN49" s="161">
        <f>+AR49</f>
        <v>3.5300000000000002</v>
      </c>
      <c r="IO49" s="104">
        <f>+CY49</f>
        <v>0</v>
      </c>
      <c r="IP49" s="104">
        <f>+FE49</f>
        <v>0</v>
      </c>
      <c r="IQ49" s="82">
        <f>IF(OR(IP49="غ",IO49="غ",IN49="غ"),"غ",(IP49+IO49+IN49)/3)</f>
        <v>1.1766666666666667</v>
      </c>
      <c r="IS49" s="134" t="str">
        <f>IF(OR(HL49&lt;6.5,HP49&lt;6.5,HT49&lt;6.5,HX49&lt;5.2,IB49&lt;10.4,IF49&lt;10.4,IJ49&lt;2.6,IN49&lt;2.6),1,"")</f>
        <v/>
      </c>
      <c r="IT49" s="135">
        <f>IF(OR(HM49&lt;6.5,HQ49&lt;6.5,HU49&lt;6.5,HY49&lt;5.2,IC49&lt;40,IG49&lt;40,IK49&lt;2.6,IO49&lt;2.6),1,"")</f>
        <v>1</v>
      </c>
      <c r="IU49" s="144">
        <f>IF(OR(HN49&lt;6.5,HR49&lt;6.5,HV49&lt;6.5,HZ49&lt;5.2,ID49&lt;40,IH49&lt;40,IL49&lt;2.6,IP49&lt;2.6),1,"")</f>
        <v>1</v>
      </c>
      <c r="IV49" s="36"/>
      <c r="IW49" s="95" t="s">
        <v>87</v>
      </c>
      <c r="IX49" s="134" t="str">
        <f>IF(IS49=1,D49,"")</f>
        <v/>
      </c>
      <c r="IY49" s="135" t="str">
        <f>IF(IS49=1,HL49,"")</f>
        <v/>
      </c>
      <c r="IZ49" s="104" t="str">
        <f>IF(IS49=1,HP49,"")</f>
        <v/>
      </c>
      <c r="JA49" s="104" t="str">
        <f>IF(IS49=1,HT49,"")</f>
        <v/>
      </c>
      <c r="JB49" s="104" t="str">
        <f>IF(IS49=1,HX49,"")</f>
        <v/>
      </c>
      <c r="JC49" s="104" t="str">
        <f>IF(IS49=1,IB49,"")</f>
        <v/>
      </c>
      <c r="JD49" s="104" t="str">
        <f>IF(IS49=1,IF49,"")</f>
        <v/>
      </c>
      <c r="JE49" s="104" t="str">
        <f>IF(IS49=1,IJ49,"")</f>
        <v/>
      </c>
      <c r="JF49" s="103" t="str">
        <f>IF(IS49=1,IN49,"")</f>
        <v/>
      </c>
      <c r="JH49" s="97" t="str">
        <f>B49</f>
        <v>24044</v>
      </c>
      <c r="JI49" s="103" t="str">
        <f>+D49</f>
        <v>محمود مجدى ابوسريع</v>
      </c>
      <c r="JJ49" s="135">
        <f>IF(IT49=1,HM49,"")</f>
        <v>0</v>
      </c>
      <c r="JK49" s="104">
        <f>IF(IT49=1,HQ49,"")</f>
        <v>0</v>
      </c>
      <c r="JL49" s="104">
        <f>IF(IT49=1,HU49,"")</f>
        <v>0</v>
      </c>
      <c r="JM49" s="104">
        <f>IF(IT49=1,HY49,"")</f>
        <v>0</v>
      </c>
      <c r="JN49" s="104">
        <f>IF(IT49=1,IC49,"")</f>
        <v>0</v>
      </c>
      <c r="JO49" s="104">
        <f>IF(IT49=1,IG49,"")</f>
        <v>0</v>
      </c>
      <c r="JP49" s="104">
        <f>IF(IT49=1,IK49,"")</f>
        <v>0</v>
      </c>
      <c r="JQ49" s="103">
        <f>IF(IT49=1,IO49,"")</f>
        <v>0</v>
      </c>
      <c r="JS49" s="97" t="str">
        <f>B49</f>
        <v>24044</v>
      </c>
      <c r="JT49" s="95" t="str">
        <f>+D49</f>
        <v>محمود مجدى ابوسريع</v>
      </c>
      <c r="JU49" s="135">
        <f>IF(IU49=1,HN49,"")</f>
        <v>0</v>
      </c>
      <c r="JV49" s="104">
        <f>IF(IU49=1,HR49,"")</f>
        <v>0</v>
      </c>
      <c r="JW49" s="104">
        <f>IF(IU49=1,HV49,"")</f>
        <v>0</v>
      </c>
      <c r="JX49" s="104">
        <f>IF(IU49=1,HZ49,"")</f>
        <v>0</v>
      </c>
      <c r="JY49" s="104">
        <f>IF(IU49=1,ID49,"")</f>
        <v>0</v>
      </c>
      <c r="JZ49" s="104">
        <f>IF(IU49=1,IH49,"")</f>
        <v>0</v>
      </c>
      <c r="KA49" s="104">
        <f>IF(IU49=1,IL49,"")</f>
        <v>0</v>
      </c>
      <c r="KB49" s="103">
        <f>IF(IU49=1,IP49,"")</f>
        <v>0</v>
      </c>
      <c r="KJ49" s="94">
        <f>+A49</f>
        <v>45</v>
      </c>
      <c r="KK49" s="92" t="str">
        <f>+B49</f>
        <v>24044</v>
      </c>
      <c r="KL49" s="92" t="str">
        <f>+C49</f>
        <v>1 / 3</v>
      </c>
      <c r="KM49" s="93" t="str">
        <f>+D49</f>
        <v>محمود مجدى ابوسريع</v>
      </c>
      <c r="KN49" s="92" t="str">
        <f>+E49</f>
        <v>مسلم</v>
      </c>
      <c r="KO49" s="92" t="str">
        <f>+F49</f>
        <v>ذكر</v>
      </c>
      <c r="KP49" s="91">
        <f>+HO49</f>
        <v>2.3333333333333335</v>
      </c>
      <c r="KQ49" s="91">
        <f>+HS49</f>
        <v>2.1666666666666665</v>
      </c>
      <c r="KR49" s="91">
        <f>+HW49</f>
        <v>2.5333333333333337</v>
      </c>
      <c r="KS49" s="91">
        <f>+IA49</f>
        <v>2.3333333333333335</v>
      </c>
      <c r="KT49" s="91">
        <f>+IE49</f>
        <v>8</v>
      </c>
      <c r="KU49" s="91">
        <f>+II49</f>
        <v>8.3733333333333331</v>
      </c>
      <c r="KV49" s="90">
        <f>+IM49</f>
        <v>1.1333333333333333</v>
      </c>
      <c r="KW49" s="90">
        <f>+IN49</f>
        <v>3.5300000000000002</v>
      </c>
      <c r="MH49" s="125" t="str">
        <f>IF(MI49="","",VLOOKUP(MI49,$B$5:$D$62,2,0))</f>
        <v/>
      </c>
      <c r="MI49" s="110"/>
      <c r="MJ49" s="109"/>
      <c r="MK49" s="108"/>
      <c r="ML49" s="108"/>
      <c r="MM49" s="108"/>
      <c r="MN49" s="108"/>
      <c r="MO49" s="108"/>
      <c r="MP49" s="108"/>
      <c r="MQ49" s="108"/>
      <c r="MR49" s="107"/>
      <c r="NL49" s="1" t="s">
        <v>87</v>
      </c>
      <c r="NM49" s="1" t="s">
        <v>87</v>
      </c>
      <c r="NN49" s="1" t="s">
        <v>87</v>
      </c>
      <c r="NO49" s="1" t="s">
        <v>87</v>
      </c>
      <c r="NP49" s="1">
        <v>45</v>
      </c>
      <c r="NQ49" s="1" t="s">
        <v>87</v>
      </c>
      <c r="NR49" s="1" t="s">
        <v>87</v>
      </c>
      <c r="NS49" s="1" t="s">
        <v>87</v>
      </c>
      <c r="NT49" s="1" t="s">
        <v>87</v>
      </c>
      <c r="NU49" s="1" t="s">
        <v>87</v>
      </c>
      <c r="NV49" s="1" t="s">
        <v>87</v>
      </c>
      <c r="NY49" s="199" t="str">
        <f>IF(NZ49="","",VLOOKUP(NZ49,$B$5:$D$70,2,0))</f>
        <v/>
      </c>
      <c r="NZ49" s="86" t="s">
        <v>87</v>
      </c>
      <c r="OA49" s="85" t="s">
        <v>87</v>
      </c>
      <c r="OB49" s="84" t="s">
        <v>87</v>
      </c>
      <c r="OC49" s="84" t="s">
        <v>87</v>
      </c>
      <c r="OD49" s="84" t="s">
        <v>87</v>
      </c>
      <c r="OE49" s="84" t="s">
        <v>87</v>
      </c>
      <c r="OF49" s="84" t="s">
        <v>87</v>
      </c>
      <c r="OG49" s="84" t="s">
        <v>87</v>
      </c>
      <c r="OH49" s="84" t="s">
        <v>87</v>
      </c>
      <c r="OI49" s="83" t="s">
        <v>87</v>
      </c>
      <c r="OJ49" s="82" t="str">
        <f>IF(NZ49="","",SUM(OB49:OI49))</f>
        <v/>
      </c>
      <c r="OK49" s="81" t="str">
        <f>IFERROR(IF(OJ49&gt;1,OJ49/98,""),"")</f>
        <v/>
      </c>
      <c r="PO49" s="97" t="str">
        <f>IF(HD49="","",B49)</f>
        <v/>
      </c>
      <c r="PP49" s="96" t="str">
        <f>IF(HD49="","",D49)</f>
        <v/>
      </c>
      <c r="PQ49" s="96" t="str">
        <f>IF(PO49="","",HL49)</f>
        <v/>
      </c>
      <c r="PR49" s="96" t="str">
        <f>IF(PO49="","",HP49)</f>
        <v/>
      </c>
      <c r="PS49" s="96" t="str">
        <f>IF(PO49="","",HT49)</f>
        <v/>
      </c>
      <c r="PT49" s="96" t="str">
        <f>IF(PO49="","",HX49)</f>
        <v/>
      </c>
      <c r="PU49" s="96" t="str">
        <f>IF(PO49="","",IB49)</f>
        <v/>
      </c>
      <c r="PV49" s="96" t="str">
        <f>IF(PO49="","",IF49)</f>
        <v/>
      </c>
      <c r="PW49" s="96" t="str">
        <f>IF(PO49="","",IJ49)</f>
        <v/>
      </c>
      <c r="PX49" s="95" t="str">
        <f>IF(PO49="","",IN49)</f>
        <v/>
      </c>
      <c r="PZ49" s="97" t="str">
        <f>IF($HE$5="","",$B$5)</f>
        <v/>
      </c>
      <c r="QA49" s="96" t="str">
        <f>IF($HE$5="","",$D$5)</f>
        <v/>
      </c>
      <c r="QB49" s="96" t="str">
        <f>IF(PZ49="","",HM49)</f>
        <v/>
      </c>
      <c r="QC49" s="96" t="str">
        <f>IF(PZ49="","",HQ49)</f>
        <v/>
      </c>
      <c r="QD49" s="96" t="str">
        <f>IF(PZ49="","",HU49)</f>
        <v/>
      </c>
      <c r="QE49" s="96" t="str">
        <f>IF(PZ49="","",HY49)</f>
        <v/>
      </c>
      <c r="QF49" s="96" t="str">
        <f>IF(PZ49="","",IC49)</f>
        <v/>
      </c>
      <c r="QG49" s="96" t="str">
        <f>IF(PZ49="","",IG49)</f>
        <v/>
      </c>
      <c r="QH49" s="96" t="str">
        <f>IF(PZ49="","",IK49)</f>
        <v/>
      </c>
      <c r="QI49" s="95" t="str">
        <f>IF(PZ49="","",IO49)</f>
        <v/>
      </c>
      <c r="QK49" s="97" t="str">
        <f>IF(HF49="","",B49)</f>
        <v/>
      </c>
      <c r="QL49" s="96" t="str">
        <f>IF(HF49="","",D49)</f>
        <v/>
      </c>
      <c r="QM49" s="96" t="str">
        <f>IF(QK49="","",HN49)</f>
        <v/>
      </c>
      <c r="QN49" s="96" t="str">
        <f>IF(QK49="","",HR49)</f>
        <v/>
      </c>
      <c r="QO49" s="96" t="str">
        <f>IF(QK49="","",HV49)</f>
        <v/>
      </c>
      <c r="QP49" s="96" t="str">
        <f>IF(QK49="","",HZ49)</f>
        <v/>
      </c>
      <c r="QQ49" s="96" t="str">
        <f>IF(QK49="","",ID49)</f>
        <v/>
      </c>
      <c r="QR49" s="96" t="str">
        <f>IF(QK49="","",IH49)</f>
        <v/>
      </c>
      <c r="QS49" s="96" t="str">
        <f>IF(QK49="","",IL49)</f>
        <v/>
      </c>
      <c r="QT49" s="95" t="str">
        <f>IF(QK49="","",IP49)</f>
        <v/>
      </c>
    </row>
    <row r="50" spans="1:462" ht="18" customHeight="1" x14ac:dyDescent="0.25">
      <c r="A50" s="106">
        <f>IF('[1]بيانات الطلاب'!A49="","",'[1]بيانات الطلاب'!A49)</f>
        <v>46</v>
      </c>
      <c r="B50" s="104" t="str">
        <f>'[1]بيانات الطلاب'!B49</f>
        <v>24045</v>
      </c>
      <c r="C50" s="104" t="str">
        <f>IF('[1]بيانات الطلاب'!C49="","",'[1]بيانات الطلاب'!C49)</f>
        <v>1 / 3</v>
      </c>
      <c r="D50" s="105" t="str">
        <f>IF('[1]بيانات الطلاب'!D49="","",'[1]بيانات الطلاب'!D49)</f>
        <v>مصطفى احمد عبد العزيز عبد الوهاب</v>
      </c>
      <c r="E50" s="104" t="str">
        <f>IF('[1]بيانات الطلاب'!E49="","",'[1]بيانات الطلاب'!E49)</f>
        <v>مسلم</v>
      </c>
      <c r="F50" s="103" t="str">
        <f>IF('[1]بيانات الطلاب'!F49="","",'[1]بيانات الطلاب'!F49)</f>
        <v>ذكر</v>
      </c>
      <c r="G50" s="136">
        <v>1.5</v>
      </c>
      <c r="H50" s="102">
        <v>1.5</v>
      </c>
      <c r="I50" s="102"/>
      <c r="J50" s="102">
        <v>4.8</v>
      </c>
      <c r="K50" s="82">
        <f>IF(J50="غ","غ",G50+H50+I50+J50)</f>
        <v>7.8</v>
      </c>
      <c r="L50" s="136">
        <v>2</v>
      </c>
      <c r="M50" s="136">
        <v>1.9</v>
      </c>
      <c r="N50" s="136"/>
      <c r="O50" s="136">
        <v>4.8</v>
      </c>
      <c r="P50" s="82">
        <f>IF(O50="غ","غ",L50+M50+N50+O50)</f>
        <v>8.6999999999999993</v>
      </c>
      <c r="Q50" s="136">
        <v>1.7</v>
      </c>
      <c r="R50" s="136">
        <v>1.7</v>
      </c>
      <c r="S50" s="102"/>
      <c r="T50" s="102">
        <v>4.8</v>
      </c>
      <c r="U50" s="82">
        <f>IF(T50="غ","غ",Q50+R50+S50+T50)</f>
        <v>8.1999999999999993</v>
      </c>
      <c r="V50" s="136">
        <v>1</v>
      </c>
      <c r="W50" s="102">
        <v>1</v>
      </c>
      <c r="X50" s="102">
        <v>1</v>
      </c>
      <c r="Y50" s="102">
        <v>3.4</v>
      </c>
      <c r="Z50" s="82">
        <f>IF(Y50="غ","غ",V50+W50+X50+Y50)</f>
        <v>6.4</v>
      </c>
      <c r="AA50" s="136">
        <v>6</v>
      </c>
      <c r="AB50" s="102">
        <v>2</v>
      </c>
      <c r="AC50" s="102">
        <v>2</v>
      </c>
      <c r="AD50" s="139">
        <v>15</v>
      </c>
      <c r="AE50" s="82">
        <f>IF(AD50="غ","غ",AA50+AB50+AC50+AD50)</f>
        <v>25</v>
      </c>
      <c r="AF50" s="143">
        <v>5.415</v>
      </c>
      <c r="AG50" s="142">
        <v>2</v>
      </c>
      <c r="AH50" s="142">
        <v>2</v>
      </c>
      <c r="AI50" s="141">
        <v>14.440000000000001</v>
      </c>
      <c r="AJ50" s="82">
        <f>IF(AI50="غ","غ",AF50+AG50+AH50+AI50)</f>
        <v>23.855</v>
      </c>
      <c r="AK50" s="102">
        <v>1</v>
      </c>
      <c r="AL50" s="102">
        <v>1</v>
      </c>
      <c r="AM50" s="102">
        <v>1.4</v>
      </c>
      <c r="AN50" s="82">
        <f>IF(AM50="غ","غ",AK50+AL50+AM50)</f>
        <v>3.4</v>
      </c>
      <c r="AO50" s="102">
        <v>1</v>
      </c>
      <c r="AP50" s="102">
        <v>1</v>
      </c>
      <c r="AQ50" s="102">
        <v>1.8</v>
      </c>
      <c r="AR50" s="82">
        <f>IF(AQ50="غ","غ",AO50+AP50+AQ50)</f>
        <v>3.8</v>
      </c>
      <c r="AU50" s="102">
        <v>1</v>
      </c>
      <c r="AV50" s="102">
        <v>1</v>
      </c>
      <c r="AW50" s="102">
        <v>1.6</v>
      </c>
      <c r="AX50" s="82">
        <f>IF(AW50="غ","غ",AU50+AV50+AW50)</f>
        <v>3.6</v>
      </c>
      <c r="BN50" s="135"/>
      <c r="BO50" s="104"/>
      <c r="BP50" s="104"/>
      <c r="BQ50" s="140"/>
      <c r="BR50" s="98">
        <f>IF(BQ50="غ","غ",BN50+BO50+BP50+BQ50)</f>
        <v>0</v>
      </c>
      <c r="BS50" s="135"/>
      <c r="BT50" s="104"/>
      <c r="BU50" s="104"/>
      <c r="BV50" s="140"/>
      <c r="BW50" s="98">
        <f>IF(BV50="غ","غ",BS50+BT50+BU50+BV50)</f>
        <v>0</v>
      </c>
      <c r="BX50" s="135"/>
      <c r="BY50" s="104"/>
      <c r="BZ50" s="104"/>
      <c r="CA50" s="140"/>
      <c r="CB50" s="98">
        <f>IF(CA50="غ","غ",BX50+BY50+BZ50+CA50)</f>
        <v>0</v>
      </c>
      <c r="CC50" s="135"/>
      <c r="CD50" s="104"/>
      <c r="CE50" s="104"/>
      <c r="CF50" s="104"/>
      <c r="CG50" s="98">
        <f>IF(CF50="غ","غ",CC50+CD50+CE50+CF50)</f>
        <v>0</v>
      </c>
      <c r="CH50" s="135"/>
      <c r="CI50" s="104"/>
      <c r="CJ50" s="104"/>
      <c r="CK50" s="140"/>
      <c r="CL50" s="98">
        <f>IF(CK50="غ","غ",CH50+CI50+CJ50+CK50)</f>
        <v>0</v>
      </c>
      <c r="CM50" s="135"/>
      <c r="CN50" s="104"/>
      <c r="CO50" s="104"/>
      <c r="CP50" s="140"/>
      <c r="CQ50" s="98">
        <f>IF(CP50="غ","غ",CM50+CN50+CO50+CP50)</f>
        <v>0</v>
      </c>
      <c r="CR50" s="104"/>
      <c r="CS50" s="104"/>
      <c r="CT50" s="140"/>
      <c r="CU50" s="98">
        <f>IF(CT50="غ","غ",CR50+CS50+CT50)</f>
        <v>0</v>
      </c>
      <c r="CV50" s="104"/>
      <c r="CW50" s="104"/>
      <c r="CX50" s="140"/>
      <c r="CY50" s="98">
        <f>IF(CX50="غ","غ",CV50+CW50+CX50)</f>
        <v>0</v>
      </c>
      <c r="DT50" s="135"/>
      <c r="DU50" s="104"/>
      <c r="DV50" s="104"/>
      <c r="DW50" s="140"/>
      <c r="DX50" s="98">
        <f>IF(DW50="غ","غ",DT50+DU50+DV50+DW50)</f>
        <v>0</v>
      </c>
      <c r="DY50" s="135"/>
      <c r="DZ50" s="104"/>
      <c r="EA50" s="104"/>
      <c r="EB50" s="140"/>
      <c r="EC50" s="98">
        <f>IF(EB50="غ","غ",DY50+DZ50+EA50+EB50)</f>
        <v>0</v>
      </c>
      <c r="ED50" s="135"/>
      <c r="EE50" s="104"/>
      <c r="EF50" s="104"/>
      <c r="EG50" s="140"/>
      <c r="EH50" s="98">
        <f>IF(EG50="غ","غ",ED50+EE50+EF50+EG50)</f>
        <v>0</v>
      </c>
      <c r="EI50" s="135"/>
      <c r="EJ50" s="104"/>
      <c r="EK50" s="104"/>
      <c r="EL50" s="140"/>
      <c r="EM50" s="98">
        <f>IF(EL50="غ","غ",EI50+EJ50+EK50+EL50)</f>
        <v>0</v>
      </c>
      <c r="EN50" s="135"/>
      <c r="EO50" s="104"/>
      <c r="EP50" s="104"/>
      <c r="EQ50" s="140"/>
      <c r="ER50" s="98">
        <f>IF(EQ50="غ","غ",EN50+EO50+EP50+EQ50)</f>
        <v>0</v>
      </c>
      <c r="ES50" s="136"/>
      <c r="ET50" s="102"/>
      <c r="EU50" s="102"/>
      <c r="EV50" s="139"/>
      <c r="EW50" s="82">
        <f>IF(EV50="غ","غ",ES50+ET50+EU50+EV50)</f>
        <v>0</v>
      </c>
      <c r="EX50" s="135"/>
      <c r="EY50" s="104"/>
      <c r="EZ50" s="104"/>
      <c r="FA50" s="98">
        <f>IF(EZ50="غ","غ",EX50+EY50+EZ50)</f>
        <v>0</v>
      </c>
      <c r="FB50" s="135"/>
      <c r="FC50" s="104"/>
      <c r="FD50" s="104"/>
      <c r="FE50" s="98">
        <f>IF(FD50="غ","غ",FB50+FC50+FD50)</f>
        <v>0</v>
      </c>
      <c r="HD50" s="136" t="str">
        <f>IF(HH50&gt;=$HD$4,1,"")</f>
        <v/>
      </c>
      <c r="HE50" s="136" t="str">
        <f>IF(HI50&gt;=$HE$4,1,"")</f>
        <v/>
      </c>
      <c r="HF50" s="145" t="str">
        <f>IF(HJ50&gt;=$HF$4,1,"")</f>
        <v/>
      </c>
      <c r="HH50" s="136">
        <f>+HL50+HP50+HT50+HX50+IB50+IF50+IJ50+IN50</f>
        <v>87.155000000000001</v>
      </c>
      <c r="HI50" s="136">
        <f>+HM50+HQ50+HU50+HY50+IC50+IG50+IK50+IO50</f>
        <v>0</v>
      </c>
      <c r="HJ50" s="145">
        <f>+HN50+HR50+HV50+HZ50+ID50+IH50+IL50+IP50</f>
        <v>0</v>
      </c>
      <c r="HL50" s="161">
        <f>+K50</f>
        <v>7.8</v>
      </c>
      <c r="HM50" s="104">
        <f>+BR50</f>
        <v>0</v>
      </c>
      <c r="HN50" s="104">
        <f>+DX50</f>
        <v>0</v>
      </c>
      <c r="HO50" s="82">
        <f>IF(OR(HN50="غ",HM50="غ",HL50="غ"),"غ",(HN50+HM50+HL50)/3)</f>
        <v>2.6</v>
      </c>
      <c r="HP50" s="161">
        <f>+P50</f>
        <v>8.6999999999999993</v>
      </c>
      <c r="HQ50" s="104">
        <f>+BW50</f>
        <v>0</v>
      </c>
      <c r="HR50" s="104">
        <f>+EC50</f>
        <v>0</v>
      </c>
      <c r="HS50" s="82">
        <f>IF(OR(HR50="غ",HQ50="غ",HP50="غ"),"غ",(HR50+HQ50+HP50)/3)</f>
        <v>2.9</v>
      </c>
      <c r="HT50" s="161">
        <f>+U50</f>
        <v>8.1999999999999993</v>
      </c>
      <c r="HU50" s="104">
        <f>+CB50</f>
        <v>0</v>
      </c>
      <c r="HV50" s="104">
        <f>+EH50</f>
        <v>0</v>
      </c>
      <c r="HW50" s="82">
        <f>IF(OR(HV50="غ",HU50="غ",HT50="غ"),"غ",(HV50+HU50+HT50)/3)</f>
        <v>2.7333333333333329</v>
      </c>
      <c r="HX50" s="166">
        <f>+Z50</f>
        <v>6.4</v>
      </c>
      <c r="HY50" s="104">
        <f>+CG50</f>
        <v>0</v>
      </c>
      <c r="HZ50" s="104">
        <f>+EM50</f>
        <v>0</v>
      </c>
      <c r="IA50" s="82">
        <f>IF(OR(HZ50="غ",HY50="غ",HX50="غ"),"غ",(HZ50+HY50+HX50)/3)</f>
        <v>2.1333333333333333</v>
      </c>
      <c r="IB50" s="166">
        <f>+AE50</f>
        <v>25</v>
      </c>
      <c r="IC50" s="104">
        <f>+CL50</f>
        <v>0</v>
      </c>
      <c r="ID50" s="104">
        <f>+ER50</f>
        <v>0</v>
      </c>
      <c r="IE50" s="82">
        <f>IF(OR(ID50="غ",IC50="غ",IB50="غ"),"غ",(ID50+IC50+IB50)/3)</f>
        <v>8.3333333333333339</v>
      </c>
      <c r="IF50" s="166">
        <f>+AJ50</f>
        <v>23.855</v>
      </c>
      <c r="IG50" s="102">
        <f>+CQ50</f>
        <v>0</v>
      </c>
      <c r="IH50" s="102">
        <f>+EW50</f>
        <v>0</v>
      </c>
      <c r="II50" s="82">
        <f>IF(OR(IH50="غ",IG50="غ",IF50="غ"),"غ",(IH50+IG50+IF50)/3)</f>
        <v>7.9516666666666671</v>
      </c>
      <c r="IJ50" s="161">
        <f>+AN50</f>
        <v>3.4</v>
      </c>
      <c r="IK50" s="104">
        <f>+CU50</f>
        <v>0</v>
      </c>
      <c r="IL50" s="104">
        <f>+FA50</f>
        <v>0</v>
      </c>
      <c r="IM50" s="82">
        <f>IF(OR(IL50="غ",IK50="غ",IJ50="غ"),"غ",(IL50+IK50+IJ50)/3)</f>
        <v>1.1333333333333333</v>
      </c>
      <c r="IN50" s="161">
        <f>+AR50</f>
        <v>3.8</v>
      </c>
      <c r="IO50" s="104">
        <f>+CY50</f>
        <v>0</v>
      </c>
      <c r="IP50" s="104">
        <f>+FE50</f>
        <v>0</v>
      </c>
      <c r="IQ50" s="82">
        <f>IF(OR(IP50="غ",IO50="غ",IN50="غ"),"غ",(IP50+IO50+IN50)/3)</f>
        <v>1.2666666666666666</v>
      </c>
      <c r="IS50" s="134" t="str">
        <f>IF(OR(HL50&lt;6.5,HP50&lt;6.5,HT50&lt;6.5,HX50&lt;5.2,IB50&lt;10.4,IF50&lt;10.4,IJ50&lt;2.6,IN50&lt;2.6),1,"")</f>
        <v/>
      </c>
      <c r="IT50" s="135">
        <f>IF(OR(HM50&lt;6.5,HQ50&lt;6.5,HU50&lt;6.5,HY50&lt;5.2,IC50&lt;40,IG50&lt;40,IK50&lt;2.6,IO50&lt;2.6),1,"")</f>
        <v>1</v>
      </c>
      <c r="IU50" s="144">
        <f>IF(OR(HN50&lt;6.5,HR50&lt;6.5,HV50&lt;6.5,HZ50&lt;5.2,ID50&lt;40,IH50&lt;40,IL50&lt;2.6,IP50&lt;2.6),1,"")</f>
        <v>1</v>
      </c>
      <c r="IV50" s="36"/>
      <c r="IW50" s="95" t="s">
        <v>87</v>
      </c>
      <c r="IX50" s="134" t="str">
        <f>IF(IS50=1,D50,"")</f>
        <v/>
      </c>
      <c r="IY50" s="135" t="str">
        <f>IF(IS50=1,HL50,"")</f>
        <v/>
      </c>
      <c r="IZ50" s="104" t="str">
        <f>IF(IS50=1,HP50,"")</f>
        <v/>
      </c>
      <c r="JA50" s="104" t="str">
        <f>IF(IS50=1,HT50,"")</f>
        <v/>
      </c>
      <c r="JB50" s="104" t="str">
        <f>IF(IS50=1,HX50,"")</f>
        <v/>
      </c>
      <c r="JC50" s="104" t="str">
        <f>IF(IS50=1,IB50,"")</f>
        <v/>
      </c>
      <c r="JD50" s="104" t="str">
        <f>IF(IS50=1,IF50,"")</f>
        <v/>
      </c>
      <c r="JE50" s="104" t="str">
        <f>IF(IS50=1,IJ50,"")</f>
        <v/>
      </c>
      <c r="JF50" s="103" t="str">
        <f>IF(IS50=1,IN50,"")</f>
        <v/>
      </c>
      <c r="JH50" s="97" t="str">
        <f>B50</f>
        <v>24045</v>
      </c>
      <c r="JI50" s="103" t="str">
        <f>+D50</f>
        <v>مصطفى احمد عبد العزيز عبد الوهاب</v>
      </c>
      <c r="JJ50" s="135">
        <f>IF(IT50=1,HM50,"")</f>
        <v>0</v>
      </c>
      <c r="JK50" s="104">
        <f>IF(IT50=1,HQ50,"")</f>
        <v>0</v>
      </c>
      <c r="JL50" s="104">
        <f>IF(IT50=1,HU50,"")</f>
        <v>0</v>
      </c>
      <c r="JM50" s="104">
        <f>IF(IT50=1,HY50,"")</f>
        <v>0</v>
      </c>
      <c r="JN50" s="104">
        <f>IF(IT50=1,IC50,"")</f>
        <v>0</v>
      </c>
      <c r="JO50" s="104">
        <f>IF(IT50=1,IG50,"")</f>
        <v>0</v>
      </c>
      <c r="JP50" s="104">
        <f>IF(IT50=1,IK50,"")</f>
        <v>0</v>
      </c>
      <c r="JQ50" s="103">
        <f>IF(IT50=1,IO50,"")</f>
        <v>0</v>
      </c>
      <c r="JS50" s="97" t="str">
        <f>B50</f>
        <v>24045</v>
      </c>
      <c r="JT50" s="95" t="str">
        <f>+D50</f>
        <v>مصطفى احمد عبد العزيز عبد الوهاب</v>
      </c>
      <c r="JU50" s="135">
        <f>IF(IU50=1,HN50,"")</f>
        <v>0</v>
      </c>
      <c r="JV50" s="104">
        <f>IF(IU50=1,HR50,"")</f>
        <v>0</v>
      </c>
      <c r="JW50" s="104">
        <f>IF(IU50=1,HV50,"")</f>
        <v>0</v>
      </c>
      <c r="JX50" s="104">
        <f>IF(IU50=1,HZ50,"")</f>
        <v>0</v>
      </c>
      <c r="JY50" s="104">
        <f>IF(IU50=1,ID50,"")</f>
        <v>0</v>
      </c>
      <c r="JZ50" s="104">
        <f>IF(IU50=1,IH50,"")</f>
        <v>0</v>
      </c>
      <c r="KA50" s="104">
        <f>IF(IU50=1,IL50,"")</f>
        <v>0</v>
      </c>
      <c r="KB50" s="103">
        <f>IF(IU50=1,IP50,"")</f>
        <v>0</v>
      </c>
      <c r="KJ50" s="94">
        <f>+A50</f>
        <v>46</v>
      </c>
      <c r="KK50" s="92" t="str">
        <f>+B50</f>
        <v>24045</v>
      </c>
      <c r="KL50" s="92" t="str">
        <f>+C50</f>
        <v>1 / 3</v>
      </c>
      <c r="KM50" s="93" t="str">
        <f>+D50</f>
        <v>مصطفى احمد عبد العزيز عبد الوهاب</v>
      </c>
      <c r="KN50" s="92" t="str">
        <f>+E50</f>
        <v>مسلم</v>
      </c>
      <c r="KO50" s="92" t="str">
        <f>+F50</f>
        <v>ذكر</v>
      </c>
      <c r="KP50" s="91">
        <f>+HO50</f>
        <v>2.6</v>
      </c>
      <c r="KQ50" s="91">
        <f>+HS50</f>
        <v>2.9</v>
      </c>
      <c r="KR50" s="91">
        <f>+HW50</f>
        <v>2.7333333333333329</v>
      </c>
      <c r="KS50" s="91">
        <f>+IA50</f>
        <v>2.1333333333333333</v>
      </c>
      <c r="KT50" s="91">
        <f>+IE50</f>
        <v>8.3333333333333339</v>
      </c>
      <c r="KU50" s="91">
        <f>+II50</f>
        <v>7.9516666666666671</v>
      </c>
      <c r="KV50" s="90">
        <f>+IM50</f>
        <v>1.1333333333333333</v>
      </c>
      <c r="KW50" s="90">
        <f>+IN50</f>
        <v>3.8</v>
      </c>
      <c r="MH50" s="125" t="str">
        <f>IF(MI50="","",VLOOKUP(MI50,$B$5:$D$62,2,0))</f>
        <v/>
      </c>
      <c r="MI50" s="110"/>
      <c r="MJ50" s="109"/>
      <c r="MK50" s="108"/>
      <c r="ML50" s="108"/>
      <c r="MM50" s="108"/>
      <c r="MN50" s="108"/>
      <c r="MO50" s="108"/>
      <c r="MP50" s="108"/>
      <c r="MQ50" s="108"/>
      <c r="MR50" s="107"/>
      <c r="NL50" s="1" t="s">
        <v>87</v>
      </c>
      <c r="NM50" s="1" t="s">
        <v>87</v>
      </c>
      <c r="NN50" s="1" t="s">
        <v>87</v>
      </c>
      <c r="NO50" s="1" t="s">
        <v>87</v>
      </c>
      <c r="NP50" s="1">
        <v>46</v>
      </c>
      <c r="NQ50" s="1" t="s">
        <v>87</v>
      </c>
      <c r="NR50" s="1" t="s">
        <v>87</v>
      </c>
      <c r="NS50" s="1" t="s">
        <v>87</v>
      </c>
      <c r="NT50" s="1" t="s">
        <v>87</v>
      </c>
      <c r="NU50" s="1" t="s">
        <v>87</v>
      </c>
      <c r="NV50" s="1" t="s">
        <v>87</v>
      </c>
      <c r="NY50" s="199" t="str">
        <f>IF(NZ50="","",VLOOKUP(NZ50,$B$5:$D$70,2,0))</f>
        <v/>
      </c>
      <c r="NZ50" s="86" t="s">
        <v>87</v>
      </c>
      <c r="OA50" s="85" t="s">
        <v>87</v>
      </c>
      <c r="OB50" s="84" t="s">
        <v>87</v>
      </c>
      <c r="OC50" s="84" t="s">
        <v>87</v>
      </c>
      <c r="OD50" s="84" t="s">
        <v>87</v>
      </c>
      <c r="OE50" s="84" t="s">
        <v>87</v>
      </c>
      <c r="OF50" s="84" t="s">
        <v>87</v>
      </c>
      <c r="OG50" s="84" t="s">
        <v>87</v>
      </c>
      <c r="OH50" s="84" t="s">
        <v>87</v>
      </c>
      <c r="OI50" s="83" t="s">
        <v>87</v>
      </c>
      <c r="OJ50" s="82" t="str">
        <f>IF(NZ50="","",SUM(OB50:OI50))</f>
        <v/>
      </c>
      <c r="OK50" s="81" t="str">
        <f>IFERROR(IF(OJ50&gt;1,OJ50/98,""),"")</f>
        <v/>
      </c>
      <c r="PO50" s="97" t="str">
        <f>IF(HD50="","",B50)</f>
        <v/>
      </c>
      <c r="PP50" s="96" t="str">
        <f>IF(HD50="","",D50)</f>
        <v/>
      </c>
      <c r="PQ50" s="96" t="str">
        <f>IF(PO50="","",HL50)</f>
        <v/>
      </c>
      <c r="PR50" s="96" t="str">
        <f>IF(PO50="","",HP50)</f>
        <v/>
      </c>
      <c r="PS50" s="96" t="str">
        <f>IF(PO50="","",HT50)</f>
        <v/>
      </c>
      <c r="PT50" s="96" t="str">
        <f>IF(PO50="","",HX50)</f>
        <v/>
      </c>
      <c r="PU50" s="96" t="str">
        <f>IF(PO50="","",IB50)</f>
        <v/>
      </c>
      <c r="PV50" s="96" t="str">
        <f>IF(PO50="","",IF50)</f>
        <v/>
      </c>
      <c r="PW50" s="96" t="str">
        <f>IF(PO50="","",IJ50)</f>
        <v/>
      </c>
      <c r="PX50" s="95" t="str">
        <f>IF(PO50="","",IN50)</f>
        <v/>
      </c>
      <c r="PZ50" s="97" t="str">
        <f>IF($HE$5="","",$B$5)</f>
        <v/>
      </c>
      <c r="QA50" s="96" t="str">
        <f>IF($HE$5="","",$D$5)</f>
        <v/>
      </c>
      <c r="QB50" s="96" t="str">
        <f>IF(PZ50="","",HM50)</f>
        <v/>
      </c>
      <c r="QC50" s="96" t="str">
        <f>IF(PZ50="","",HQ50)</f>
        <v/>
      </c>
      <c r="QD50" s="96" t="str">
        <f>IF(PZ50="","",HU50)</f>
        <v/>
      </c>
      <c r="QE50" s="96" t="str">
        <f>IF(PZ50="","",HY50)</f>
        <v/>
      </c>
      <c r="QF50" s="96" t="str">
        <f>IF(PZ50="","",IC50)</f>
        <v/>
      </c>
      <c r="QG50" s="96" t="str">
        <f>IF(PZ50="","",IG50)</f>
        <v/>
      </c>
      <c r="QH50" s="96" t="str">
        <f>IF(PZ50="","",IK50)</f>
        <v/>
      </c>
      <c r="QI50" s="95" t="str">
        <f>IF(PZ50="","",IO50)</f>
        <v/>
      </c>
      <c r="QK50" s="97" t="str">
        <f>IF(HF50="","",B50)</f>
        <v/>
      </c>
      <c r="QL50" s="96" t="str">
        <f>IF(HF50="","",D50)</f>
        <v/>
      </c>
      <c r="QM50" s="96" t="str">
        <f>IF(QK50="","",HN50)</f>
        <v/>
      </c>
      <c r="QN50" s="96" t="str">
        <f>IF(QK50="","",HR50)</f>
        <v/>
      </c>
      <c r="QO50" s="96" t="str">
        <f>IF(QK50="","",HV50)</f>
        <v/>
      </c>
      <c r="QP50" s="96" t="str">
        <f>IF(QK50="","",HZ50)</f>
        <v/>
      </c>
      <c r="QQ50" s="96" t="str">
        <f>IF(QK50="","",ID50)</f>
        <v/>
      </c>
      <c r="QR50" s="96" t="str">
        <f>IF(QK50="","",IH50)</f>
        <v/>
      </c>
      <c r="QS50" s="96" t="str">
        <f>IF(QK50="","",IL50)</f>
        <v/>
      </c>
      <c r="QT50" s="95" t="str">
        <f>IF(QK50="","",IP50)</f>
        <v/>
      </c>
    </row>
    <row r="51" spans="1:462" ht="18" customHeight="1" x14ac:dyDescent="0.25">
      <c r="A51" s="106">
        <f>IF('[1]بيانات الطلاب'!A50="","",'[1]بيانات الطلاب'!A50)</f>
        <v>47</v>
      </c>
      <c r="B51" s="104" t="str">
        <f>'[1]بيانات الطلاب'!B50</f>
        <v>24046</v>
      </c>
      <c r="C51" s="104" t="str">
        <f>IF('[1]بيانات الطلاب'!C50="","",'[1]بيانات الطلاب'!C50)</f>
        <v>1 / 3</v>
      </c>
      <c r="D51" s="105" t="str">
        <f>IF('[1]بيانات الطلاب'!D50="","",'[1]بيانات الطلاب'!D50)</f>
        <v>وليد عمرو احمد احمد احمد النمر</v>
      </c>
      <c r="E51" s="104" t="str">
        <f>IF('[1]بيانات الطلاب'!E50="","",'[1]بيانات الطلاب'!E50)</f>
        <v>مسلم</v>
      </c>
      <c r="F51" s="103" t="str">
        <f>IF('[1]بيانات الطلاب'!F50="","",'[1]بيانات الطلاب'!F50)</f>
        <v>ذكر</v>
      </c>
      <c r="G51" s="136">
        <v>1.5</v>
      </c>
      <c r="H51" s="102">
        <v>1.5</v>
      </c>
      <c r="I51" s="102"/>
      <c r="J51" s="102">
        <v>3</v>
      </c>
      <c r="K51" s="82">
        <f>IF(J51="غ","غ",G51+H51+I51+J51)</f>
        <v>6</v>
      </c>
      <c r="L51" s="136">
        <v>2</v>
      </c>
      <c r="M51" s="136">
        <v>1.9</v>
      </c>
      <c r="N51" s="136"/>
      <c r="O51" s="136">
        <v>2.8</v>
      </c>
      <c r="P51" s="82">
        <f>IF(O51="غ","غ",L51+M51+N51+O51)</f>
        <v>6.6999999999999993</v>
      </c>
      <c r="Q51" s="136">
        <v>1</v>
      </c>
      <c r="R51" s="136">
        <v>1</v>
      </c>
      <c r="S51" s="102"/>
      <c r="T51" s="102">
        <v>2.4</v>
      </c>
      <c r="U51" s="82">
        <f>IF(T51="غ","غ",Q51+R51+S51+T51)</f>
        <v>4.4000000000000004</v>
      </c>
      <c r="V51" s="136">
        <v>1</v>
      </c>
      <c r="W51" s="102">
        <v>1</v>
      </c>
      <c r="X51" s="102">
        <v>1</v>
      </c>
      <c r="Y51" s="102">
        <v>1.6</v>
      </c>
      <c r="Z51" s="82">
        <f>IF(Y51="غ","غ",V51+W51+X51+Y51)</f>
        <v>4.5999999999999996</v>
      </c>
      <c r="AA51" s="136">
        <v>6</v>
      </c>
      <c r="AB51" s="102">
        <v>2</v>
      </c>
      <c r="AC51" s="102">
        <v>2</v>
      </c>
      <c r="AD51" s="139">
        <v>12</v>
      </c>
      <c r="AE51" s="82">
        <f>IF(AD51="غ","غ",AA51+AB51+AC51+AD51)</f>
        <v>22</v>
      </c>
      <c r="AF51" s="143">
        <v>5.52</v>
      </c>
      <c r="AG51" s="142">
        <v>2</v>
      </c>
      <c r="AH51" s="142">
        <v>2</v>
      </c>
      <c r="AI51" s="141">
        <v>14.719999999999999</v>
      </c>
      <c r="AJ51" s="82">
        <f>IF(AI51="غ","غ",AF51+AG51+AH51+AI51)</f>
        <v>24.24</v>
      </c>
      <c r="AK51" s="102">
        <v>0.5</v>
      </c>
      <c r="AL51" s="102">
        <v>0.5</v>
      </c>
      <c r="AM51" s="102">
        <v>1</v>
      </c>
      <c r="AN51" s="82">
        <f>IF(AM51="غ","غ",AK51+AL51+AM51)</f>
        <v>2</v>
      </c>
      <c r="AO51" s="102">
        <v>1</v>
      </c>
      <c r="AP51" s="102">
        <v>1</v>
      </c>
      <c r="AQ51" s="102">
        <v>1.53</v>
      </c>
      <c r="AR51" s="82">
        <f>IF(AQ51="غ","غ",AO51+AP51+AQ51)</f>
        <v>3.5300000000000002</v>
      </c>
      <c r="AU51" s="102">
        <v>1</v>
      </c>
      <c r="AV51" s="102">
        <v>1</v>
      </c>
      <c r="AW51" s="102">
        <v>1.1000000000000001</v>
      </c>
      <c r="AX51" s="82">
        <f>IF(AW51="غ","غ",AU51+AV51+AW51)</f>
        <v>3.1</v>
      </c>
      <c r="BN51" s="135"/>
      <c r="BO51" s="104"/>
      <c r="BP51" s="104"/>
      <c r="BQ51" s="140"/>
      <c r="BR51" s="98">
        <f>IF(BQ51="غ","غ",BN51+BO51+BP51+BQ51)</f>
        <v>0</v>
      </c>
      <c r="BS51" s="135"/>
      <c r="BT51" s="104"/>
      <c r="BU51" s="104"/>
      <c r="BV51" s="140"/>
      <c r="BW51" s="98">
        <f>IF(BV51="غ","غ",BS51+BT51+BU51+BV51)</f>
        <v>0</v>
      </c>
      <c r="BX51" s="135"/>
      <c r="BY51" s="104"/>
      <c r="BZ51" s="104"/>
      <c r="CA51" s="140"/>
      <c r="CB51" s="98">
        <f>IF(CA51="غ","غ",BX51+BY51+BZ51+CA51)</f>
        <v>0</v>
      </c>
      <c r="CC51" s="135"/>
      <c r="CD51" s="104"/>
      <c r="CE51" s="104"/>
      <c r="CF51" s="104"/>
      <c r="CG51" s="98">
        <f>IF(CF51="غ","غ",CC51+CD51+CE51+CF51)</f>
        <v>0</v>
      </c>
      <c r="CH51" s="135"/>
      <c r="CI51" s="104"/>
      <c r="CJ51" s="104"/>
      <c r="CK51" s="140"/>
      <c r="CL51" s="98">
        <f>IF(CK51="غ","غ",CH51+CI51+CJ51+CK51)</f>
        <v>0</v>
      </c>
      <c r="CM51" s="135"/>
      <c r="CN51" s="104"/>
      <c r="CO51" s="104"/>
      <c r="CP51" s="140"/>
      <c r="CQ51" s="98">
        <f>IF(CP51="غ","غ",CM51+CN51+CO51+CP51)</f>
        <v>0</v>
      </c>
      <c r="CR51" s="104"/>
      <c r="CS51" s="104"/>
      <c r="CT51" s="140"/>
      <c r="CU51" s="98">
        <f>IF(CT51="غ","غ",CR51+CS51+CT51)</f>
        <v>0</v>
      </c>
      <c r="CV51" s="104"/>
      <c r="CW51" s="104"/>
      <c r="CX51" s="140"/>
      <c r="CY51" s="98">
        <f>IF(CX51="غ","غ",CV51+CW51+CX51)</f>
        <v>0</v>
      </c>
      <c r="DT51" s="135"/>
      <c r="DU51" s="104"/>
      <c r="DV51" s="104"/>
      <c r="DW51" s="140"/>
      <c r="DX51" s="98">
        <f>IF(DW51="غ","غ",DT51+DU51+DV51+DW51)</f>
        <v>0</v>
      </c>
      <c r="DY51" s="135"/>
      <c r="DZ51" s="104"/>
      <c r="EA51" s="104"/>
      <c r="EB51" s="140"/>
      <c r="EC51" s="98">
        <f>IF(EB51="غ","غ",DY51+DZ51+EA51+EB51)</f>
        <v>0</v>
      </c>
      <c r="ED51" s="135"/>
      <c r="EE51" s="104"/>
      <c r="EF51" s="104"/>
      <c r="EG51" s="140"/>
      <c r="EH51" s="98">
        <f>IF(EG51="غ","غ",ED51+EE51+EF51+EG51)</f>
        <v>0</v>
      </c>
      <c r="EI51" s="135"/>
      <c r="EJ51" s="104"/>
      <c r="EK51" s="104"/>
      <c r="EL51" s="140"/>
      <c r="EM51" s="98">
        <f>IF(EL51="غ","غ",EI51+EJ51+EK51+EL51)</f>
        <v>0</v>
      </c>
      <c r="EN51" s="135"/>
      <c r="EO51" s="104"/>
      <c r="EP51" s="104"/>
      <c r="EQ51" s="140"/>
      <c r="ER51" s="98">
        <f>IF(EQ51="غ","غ",EN51+EO51+EP51+EQ51)</f>
        <v>0</v>
      </c>
      <c r="ES51" s="136"/>
      <c r="ET51" s="102"/>
      <c r="EU51" s="102"/>
      <c r="EV51" s="139"/>
      <c r="EW51" s="82">
        <f>IF(EV51="غ","غ",ES51+ET51+EU51+EV51)</f>
        <v>0</v>
      </c>
      <c r="EX51" s="135"/>
      <c r="EY51" s="104"/>
      <c r="EZ51" s="104"/>
      <c r="FA51" s="98">
        <f>IF(EZ51="غ","غ",EX51+EY51+EZ51)</f>
        <v>0</v>
      </c>
      <c r="FB51" s="135"/>
      <c r="FC51" s="104"/>
      <c r="FD51" s="104"/>
      <c r="FE51" s="98">
        <f>IF(FD51="غ","غ",FB51+FC51+FD51)</f>
        <v>0</v>
      </c>
      <c r="HD51" s="136" t="str">
        <f>IF(HH51&gt;=$HD$4,1,"")</f>
        <v/>
      </c>
      <c r="HE51" s="136" t="str">
        <f>IF(HI51&gt;=$HE$4,1,"")</f>
        <v/>
      </c>
      <c r="HF51" s="145" t="str">
        <f>IF(HJ51&gt;=$HF$4,1,"")</f>
        <v/>
      </c>
      <c r="HH51" s="136">
        <f>+HL51+HP51+HT51+HX51+IB51+IF51+IJ51+IN51</f>
        <v>73.47</v>
      </c>
      <c r="HI51" s="136">
        <f>+HM51+HQ51+HU51+HY51+IC51+IG51+IK51+IO51</f>
        <v>0</v>
      </c>
      <c r="HJ51" s="145">
        <f>+HN51+HR51+HV51+HZ51+ID51+IH51+IL51+IP51</f>
        <v>0</v>
      </c>
      <c r="HL51" s="161">
        <f>+K51</f>
        <v>6</v>
      </c>
      <c r="HM51" s="104">
        <f>+BR51</f>
        <v>0</v>
      </c>
      <c r="HN51" s="104">
        <f>+DX51</f>
        <v>0</v>
      </c>
      <c r="HO51" s="82">
        <f>IF(OR(HN51="غ",HM51="غ",HL51="غ"),"غ",(HN51+HM51+HL51)/3)</f>
        <v>2</v>
      </c>
      <c r="HP51" s="161">
        <f>+P51</f>
        <v>6.6999999999999993</v>
      </c>
      <c r="HQ51" s="104">
        <f>+BW51</f>
        <v>0</v>
      </c>
      <c r="HR51" s="104">
        <f>+EC51</f>
        <v>0</v>
      </c>
      <c r="HS51" s="82">
        <f>IF(OR(HR51="غ",HQ51="غ",HP51="غ"),"غ",(HR51+HQ51+HP51)/3)</f>
        <v>2.2333333333333329</v>
      </c>
      <c r="HT51" s="161">
        <f>+U51</f>
        <v>4.4000000000000004</v>
      </c>
      <c r="HU51" s="104">
        <f>+CB51</f>
        <v>0</v>
      </c>
      <c r="HV51" s="104">
        <f>+EH51</f>
        <v>0</v>
      </c>
      <c r="HW51" s="82">
        <f>IF(OR(HV51="غ",HU51="غ",HT51="غ"),"غ",(HV51+HU51+HT51)/3)</f>
        <v>1.4666666666666668</v>
      </c>
      <c r="HX51" s="166">
        <f>+Z51</f>
        <v>4.5999999999999996</v>
      </c>
      <c r="HY51" s="104">
        <f>+CG51</f>
        <v>0</v>
      </c>
      <c r="HZ51" s="104">
        <f>+EM51</f>
        <v>0</v>
      </c>
      <c r="IA51" s="82">
        <f>IF(OR(HZ51="غ",HY51="غ",HX51="غ"),"غ",(HZ51+HY51+HX51)/3)</f>
        <v>1.5333333333333332</v>
      </c>
      <c r="IB51" s="166">
        <f>+AE51</f>
        <v>22</v>
      </c>
      <c r="IC51" s="104">
        <f>+CL51</f>
        <v>0</v>
      </c>
      <c r="ID51" s="104">
        <f>+ER51</f>
        <v>0</v>
      </c>
      <c r="IE51" s="82">
        <f>IF(OR(ID51="غ",IC51="غ",IB51="غ"),"غ",(ID51+IC51+IB51)/3)</f>
        <v>7.333333333333333</v>
      </c>
      <c r="IF51" s="166">
        <f>+AJ51</f>
        <v>24.24</v>
      </c>
      <c r="IG51" s="102">
        <f>+CQ51</f>
        <v>0</v>
      </c>
      <c r="IH51" s="102">
        <f>+EW51</f>
        <v>0</v>
      </c>
      <c r="II51" s="82">
        <f>IF(OR(IH51="غ",IG51="غ",IF51="غ"),"غ",(IH51+IG51+IF51)/3)</f>
        <v>8.08</v>
      </c>
      <c r="IJ51" s="161">
        <f>+AN51</f>
        <v>2</v>
      </c>
      <c r="IK51" s="104">
        <f>+CU51</f>
        <v>0</v>
      </c>
      <c r="IL51" s="104">
        <f>+FA51</f>
        <v>0</v>
      </c>
      <c r="IM51" s="82">
        <f>IF(OR(IL51="غ",IK51="غ",IJ51="غ"),"غ",(IL51+IK51+IJ51)/3)</f>
        <v>0.66666666666666663</v>
      </c>
      <c r="IN51" s="161">
        <f>+AR51</f>
        <v>3.5300000000000002</v>
      </c>
      <c r="IO51" s="104">
        <f>+CY51</f>
        <v>0</v>
      </c>
      <c r="IP51" s="104">
        <f>+FE51</f>
        <v>0</v>
      </c>
      <c r="IQ51" s="82">
        <f>IF(OR(IP51="غ",IO51="غ",IN51="غ"),"غ",(IP51+IO51+IN51)/3)</f>
        <v>1.1766666666666667</v>
      </c>
      <c r="IS51" s="134">
        <f>IF(OR(HL51&lt;6.5,HP51&lt;6.5,HT51&lt;6.5,HX51&lt;5.2,IB51&lt;10.4,IF51&lt;10.4,IJ51&lt;2.6,IN51&lt;2.6),1,"")</f>
        <v>1</v>
      </c>
      <c r="IT51" s="135">
        <f>IF(OR(HM51&lt;6.5,HQ51&lt;6.5,HU51&lt;6.5,HY51&lt;5.2,IC51&lt;40,IG51&lt;40,IK51&lt;2.6,IO51&lt;2.6),1,"")</f>
        <v>1</v>
      </c>
      <c r="IU51" s="144">
        <f>IF(OR(HN51&lt;6.5,HR51&lt;6.5,HV51&lt;6.5,HZ51&lt;5.2,ID51&lt;40,IH51&lt;40,IL51&lt;2.6,IP51&lt;2.6),1,"")</f>
        <v>1</v>
      </c>
      <c r="IV51" s="36"/>
      <c r="IW51" s="95" t="s">
        <v>33</v>
      </c>
      <c r="IX51" s="134" t="str">
        <f>IF(IS51=1,D51,"")</f>
        <v>وليد عمرو احمد احمد احمد النمر</v>
      </c>
      <c r="IY51" s="135">
        <f>IF(IS51=1,HL51,"")</f>
        <v>6</v>
      </c>
      <c r="IZ51" s="104">
        <f>IF(IS51=1,HP51,"")</f>
        <v>6.6999999999999993</v>
      </c>
      <c r="JA51" s="104">
        <f>IF(IS51=1,HT51,"")</f>
        <v>4.4000000000000004</v>
      </c>
      <c r="JB51" s="104">
        <f>IF(IS51=1,HX51,"")</f>
        <v>4.5999999999999996</v>
      </c>
      <c r="JC51" s="104">
        <f>IF(IS51=1,IB51,"")</f>
        <v>22</v>
      </c>
      <c r="JD51" s="104">
        <f>IF(IS51=1,IF51,"")</f>
        <v>24.24</v>
      </c>
      <c r="JE51" s="104">
        <f>IF(IS51=1,IJ51,"")</f>
        <v>2</v>
      </c>
      <c r="JF51" s="103">
        <f>IF(IS51=1,IN51,"")</f>
        <v>3.5300000000000002</v>
      </c>
      <c r="JH51" s="97" t="str">
        <f>B51</f>
        <v>24046</v>
      </c>
      <c r="JI51" s="103" t="str">
        <f>+D51</f>
        <v>وليد عمرو احمد احمد احمد النمر</v>
      </c>
      <c r="JJ51" s="135">
        <f>IF(IT51=1,HM51,"")</f>
        <v>0</v>
      </c>
      <c r="JK51" s="104">
        <f>IF(IT51=1,HQ51,"")</f>
        <v>0</v>
      </c>
      <c r="JL51" s="104">
        <f>IF(IT51=1,HU51,"")</f>
        <v>0</v>
      </c>
      <c r="JM51" s="104">
        <f>IF(IT51=1,HY51,"")</f>
        <v>0</v>
      </c>
      <c r="JN51" s="104">
        <f>IF(IT51=1,IC51,"")</f>
        <v>0</v>
      </c>
      <c r="JO51" s="104">
        <f>IF(IT51=1,IG51,"")</f>
        <v>0</v>
      </c>
      <c r="JP51" s="104">
        <f>IF(IT51=1,IK51,"")</f>
        <v>0</v>
      </c>
      <c r="JQ51" s="103">
        <f>IF(IT51=1,IO51,"")</f>
        <v>0</v>
      </c>
      <c r="JS51" s="97" t="str">
        <f>B51</f>
        <v>24046</v>
      </c>
      <c r="JT51" s="95" t="str">
        <f>+D51</f>
        <v>وليد عمرو احمد احمد احمد النمر</v>
      </c>
      <c r="JU51" s="135">
        <f>IF(IU51=1,HN51,"")</f>
        <v>0</v>
      </c>
      <c r="JV51" s="104">
        <f>IF(IU51=1,HR51,"")</f>
        <v>0</v>
      </c>
      <c r="JW51" s="104">
        <f>IF(IU51=1,HV51,"")</f>
        <v>0</v>
      </c>
      <c r="JX51" s="104">
        <f>IF(IU51=1,HZ51,"")</f>
        <v>0</v>
      </c>
      <c r="JY51" s="104">
        <f>IF(IU51=1,ID51,"")</f>
        <v>0</v>
      </c>
      <c r="JZ51" s="104">
        <f>IF(IU51=1,IH51,"")</f>
        <v>0</v>
      </c>
      <c r="KA51" s="104">
        <f>IF(IU51=1,IL51,"")</f>
        <v>0</v>
      </c>
      <c r="KB51" s="103">
        <f>IF(IU51=1,IP51,"")</f>
        <v>0</v>
      </c>
      <c r="KJ51" s="94">
        <f>+A51</f>
        <v>47</v>
      </c>
      <c r="KK51" s="92" t="str">
        <f>+B51</f>
        <v>24046</v>
      </c>
      <c r="KL51" s="92" t="str">
        <f>+C51</f>
        <v>1 / 3</v>
      </c>
      <c r="KM51" s="93" t="str">
        <f>+D51</f>
        <v>وليد عمرو احمد احمد احمد النمر</v>
      </c>
      <c r="KN51" s="92" t="str">
        <f>+E51</f>
        <v>مسلم</v>
      </c>
      <c r="KO51" s="92" t="str">
        <f>+F51</f>
        <v>ذكر</v>
      </c>
      <c r="KP51" s="91">
        <f>+HO51</f>
        <v>2</v>
      </c>
      <c r="KQ51" s="91">
        <f>+HS51</f>
        <v>2.2333333333333329</v>
      </c>
      <c r="KR51" s="91">
        <f>+HW51</f>
        <v>1.4666666666666668</v>
      </c>
      <c r="KS51" s="91">
        <f>+IA51</f>
        <v>1.5333333333333332</v>
      </c>
      <c r="KT51" s="91">
        <f>+IE51</f>
        <v>7.333333333333333</v>
      </c>
      <c r="KU51" s="91">
        <f>+II51</f>
        <v>8.08</v>
      </c>
      <c r="KV51" s="90">
        <f>+IM51</f>
        <v>0.66666666666666663</v>
      </c>
      <c r="KW51" s="90">
        <f>+IN51</f>
        <v>3.5300000000000002</v>
      </c>
      <c r="MH51" s="125" t="str">
        <f>IF(MI51="","",VLOOKUP(MI51,$B$5:$D$62,2,0))</f>
        <v/>
      </c>
      <c r="MI51" s="110"/>
      <c r="MJ51" s="109"/>
      <c r="MK51" s="108"/>
      <c r="ML51" s="108"/>
      <c r="MM51" s="108"/>
      <c r="MN51" s="108"/>
      <c r="MO51" s="108"/>
      <c r="MP51" s="108"/>
      <c r="MQ51" s="108"/>
      <c r="MR51" s="107"/>
      <c r="NL51" s="1" t="s">
        <v>87</v>
      </c>
      <c r="NM51" s="1" t="s">
        <v>87</v>
      </c>
      <c r="NN51" s="1" t="s">
        <v>87</v>
      </c>
      <c r="NO51" s="1" t="s">
        <v>87</v>
      </c>
      <c r="NP51" s="1">
        <v>47</v>
      </c>
      <c r="NQ51" s="1" t="s">
        <v>87</v>
      </c>
      <c r="NR51" s="1" t="s">
        <v>87</v>
      </c>
      <c r="NS51" s="1" t="s">
        <v>87</v>
      </c>
      <c r="NT51" s="1" t="s">
        <v>87</v>
      </c>
      <c r="NU51" s="1" t="s">
        <v>87</v>
      </c>
      <c r="NV51" s="1" t="s">
        <v>87</v>
      </c>
      <c r="NY51" s="199" t="str">
        <f>IF(NZ51="","",VLOOKUP(NZ51,$B$5:$D$70,2,0))</f>
        <v/>
      </c>
      <c r="NZ51" s="86" t="s">
        <v>87</v>
      </c>
      <c r="OA51" s="85" t="s">
        <v>87</v>
      </c>
      <c r="OB51" s="84" t="s">
        <v>87</v>
      </c>
      <c r="OC51" s="84" t="s">
        <v>87</v>
      </c>
      <c r="OD51" s="84" t="s">
        <v>87</v>
      </c>
      <c r="OE51" s="84" t="s">
        <v>87</v>
      </c>
      <c r="OF51" s="84" t="s">
        <v>87</v>
      </c>
      <c r="OG51" s="84" t="s">
        <v>87</v>
      </c>
      <c r="OH51" s="84" t="s">
        <v>87</v>
      </c>
      <c r="OI51" s="83" t="s">
        <v>87</v>
      </c>
      <c r="OJ51" s="82" t="str">
        <f>IF(NZ51="","",SUM(OB51:OI51))</f>
        <v/>
      </c>
      <c r="OK51" s="81" t="str">
        <f>IFERROR(IF(OJ51&gt;1,OJ51/98,""),"")</f>
        <v/>
      </c>
      <c r="PO51" s="97" t="str">
        <f>IF(HD51="","",B51)</f>
        <v/>
      </c>
      <c r="PP51" s="96" t="str">
        <f>IF(HD51="","",D51)</f>
        <v/>
      </c>
      <c r="PQ51" s="96" t="str">
        <f>IF(PO51="","",HL51)</f>
        <v/>
      </c>
      <c r="PR51" s="96" t="str">
        <f>IF(PO51="","",HP51)</f>
        <v/>
      </c>
      <c r="PS51" s="96" t="str">
        <f>IF(PO51="","",HT51)</f>
        <v/>
      </c>
      <c r="PT51" s="96" t="str">
        <f>IF(PO51="","",HX51)</f>
        <v/>
      </c>
      <c r="PU51" s="96" t="str">
        <f>IF(PO51="","",IB51)</f>
        <v/>
      </c>
      <c r="PV51" s="96" t="str">
        <f>IF(PO51="","",IF51)</f>
        <v/>
      </c>
      <c r="PW51" s="96" t="str">
        <f>IF(PO51="","",IJ51)</f>
        <v/>
      </c>
      <c r="PX51" s="95" t="str">
        <f>IF(PO51="","",IN51)</f>
        <v/>
      </c>
      <c r="PZ51" s="97" t="str">
        <f>IF($HE$5="","",$B$5)</f>
        <v/>
      </c>
      <c r="QA51" s="96" t="str">
        <f>IF($HE$5="","",$D$5)</f>
        <v/>
      </c>
      <c r="QB51" s="96" t="str">
        <f>IF(PZ51="","",HM51)</f>
        <v/>
      </c>
      <c r="QC51" s="96" t="str">
        <f>IF(PZ51="","",HQ51)</f>
        <v/>
      </c>
      <c r="QD51" s="96" t="str">
        <f>IF(PZ51="","",HU51)</f>
        <v/>
      </c>
      <c r="QE51" s="96" t="str">
        <f>IF(PZ51="","",HY51)</f>
        <v/>
      </c>
      <c r="QF51" s="96" t="str">
        <f>IF(PZ51="","",IC51)</f>
        <v/>
      </c>
      <c r="QG51" s="96" t="str">
        <f>IF(PZ51="","",IG51)</f>
        <v/>
      </c>
      <c r="QH51" s="96" t="str">
        <f>IF(PZ51="","",IK51)</f>
        <v/>
      </c>
      <c r="QI51" s="95" t="str">
        <f>IF(PZ51="","",IO51)</f>
        <v/>
      </c>
      <c r="QK51" s="97" t="str">
        <f>IF(HF51="","",B51)</f>
        <v/>
      </c>
      <c r="QL51" s="96" t="str">
        <f>IF(HF51="","",D51)</f>
        <v/>
      </c>
      <c r="QM51" s="96" t="str">
        <f>IF(QK51="","",HN51)</f>
        <v/>
      </c>
      <c r="QN51" s="96" t="str">
        <f>IF(QK51="","",HR51)</f>
        <v/>
      </c>
      <c r="QO51" s="96" t="str">
        <f>IF(QK51="","",HV51)</f>
        <v/>
      </c>
      <c r="QP51" s="96" t="str">
        <f>IF(QK51="","",HZ51)</f>
        <v/>
      </c>
      <c r="QQ51" s="96" t="str">
        <f>IF(QK51="","",ID51)</f>
        <v/>
      </c>
      <c r="QR51" s="96" t="str">
        <f>IF(QK51="","",IH51)</f>
        <v/>
      </c>
      <c r="QS51" s="96" t="str">
        <f>IF(QK51="","",IL51)</f>
        <v/>
      </c>
      <c r="QT51" s="95" t="str">
        <f>IF(QK51="","",IP51)</f>
        <v/>
      </c>
    </row>
    <row r="52" spans="1:462" ht="18" customHeight="1" x14ac:dyDescent="0.25">
      <c r="A52" s="106">
        <f>IF('[1]بيانات الطلاب'!A51="","",'[1]بيانات الطلاب'!A51)</f>
        <v>48</v>
      </c>
      <c r="B52" s="104" t="str">
        <f>'[1]بيانات الطلاب'!B51</f>
        <v>24047</v>
      </c>
      <c r="C52" s="104" t="str">
        <f>IF('[1]بيانات الطلاب'!C51="","",'[1]بيانات الطلاب'!C51)</f>
        <v>1 / 3</v>
      </c>
      <c r="D52" s="105" t="str">
        <f>IF('[1]بيانات الطلاب'!D51="","",'[1]بيانات الطلاب'!D51)</f>
        <v>يوسف جرجس رضا ميخائيل</v>
      </c>
      <c r="E52" s="104" t="str">
        <f>IF('[1]بيانات الطلاب'!E51="","",'[1]بيانات الطلاب'!E51)</f>
        <v>مسيحي</v>
      </c>
      <c r="F52" s="103" t="str">
        <f>IF('[1]بيانات الطلاب'!F51="","",'[1]بيانات الطلاب'!F51)</f>
        <v>ذكر</v>
      </c>
      <c r="G52" s="136">
        <v>1</v>
      </c>
      <c r="H52" s="102">
        <v>1</v>
      </c>
      <c r="I52" s="102"/>
      <c r="J52" s="102">
        <v>4</v>
      </c>
      <c r="K52" s="82">
        <f>IF(J52="غ","غ",G52+H52+I52+J52)</f>
        <v>6</v>
      </c>
      <c r="L52" s="136">
        <v>2</v>
      </c>
      <c r="M52" s="136">
        <v>2</v>
      </c>
      <c r="N52" s="136"/>
      <c r="O52" s="136">
        <v>5.5</v>
      </c>
      <c r="P52" s="82">
        <f>IF(O52="غ","غ",L52+M52+N52+O52)</f>
        <v>9.5</v>
      </c>
      <c r="Q52" s="136">
        <v>1</v>
      </c>
      <c r="R52" s="136">
        <v>1</v>
      </c>
      <c r="S52" s="102"/>
      <c r="T52" s="102">
        <v>2.4</v>
      </c>
      <c r="U52" s="82">
        <f>IF(T52="غ","غ",Q52+R52+S52+T52)</f>
        <v>4.4000000000000004</v>
      </c>
      <c r="V52" s="136">
        <v>1</v>
      </c>
      <c r="W52" s="102">
        <v>1</v>
      </c>
      <c r="X52" s="102">
        <v>1</v>
      </c>
      <c r="Y52" s="102">
        <v>2.4</v>
      </c>
      <c r="Z52" s="82">
        <f>IF(Y52="غ","غ",V52+W52+X52+Y52)</f>
        <v>5.4</v>
      </c>
      <c r="AA52" s="136">
        <v>6</v>
      </c>
      <c r="AB52" s="102">
        <v>2</v>
      </c>
      <c r="AC52" s="102">
        <v>2</v>
      </c>
      <c r="AD52" s="139">
        <v>13</v>
      </c>
      <c r="AE52" s="82">
        <f>IF(AD52="غ","غ",AA52+AB52+AC52+AD52)</f>
        <v>23</v>
      </c>
      <c r="AF52" s="143">
        <v>5.1599999999999993</v>
      </c>
      <c r="AG52" s="142">
        <v>2</v>
      </c>
      <c r="AH52" s="142">
        <v>2</v>
      </c>
      <c r="AI52" s="141">
        <v>13.76</v>
      </c>
      <c r="AJ52" s="82">
        <f>IF(AI52="غ","غ",AF52+AG52+AH52+AI52)</f>
        <v>22.92</v>
      </c>
      <c r="AK52" s="102">
        <v>1</v>
      </c>
      <c r="AL52" s="102">
        <v>1</v>
      </c>
      <c r="AM52" s="102">
        <v>2</v>
      </c>
      <c r="AN52" s="82">
        <f>IF(AM52="غ","غ",AK52+AL52+AM52)</f>
        <v>4</v>
      </c>
      <c r="AO52" s="102">
        <v>1</v>
      </c>
      <c r="AP52" s="102">
        <v>1</v>
      </c>
      <c r="AQ52" s="102">
        <v>1.86</v>
      </c>
      <c r="AR52" s="82">
        <f>IF(AQ52="غ","غ",AO52+AP52+AQ52)</f>
        <v>3.8600000000000003</v>
      </c>
      <c r="AU52" s="102">
        <v>1</v>
      </c>
      <c r="AV52" s="102">
        <v>1</v>
      </c>
      <c r="AW52" s="102">
        <v>1.4</v>
      </c>
      <c r="AX52" s="82">
        <f>IF(AW52="غ","غ",AU52+AV52+AW52)</f>
        <v>3.4</v>
      </c>
      <c r="BN52" s="135"/>
      <c r="BO52" s="104"/>
      <c r="BP52" s="104"/>
      <c r="BQ52" s="140"/>
      <c r="BR52" s="98">
        <f>IF(BQ52="غ","غ",BN52+BO52+BP52+BQ52)</f>
        <v>0</v>
      </c>
      <c r="BS52" s="135"/>
      <c r="BT52" s="104"/>
      <c r="BU52" s="104"/>
      <c r="BV52" s="140"/>
      <c r="BW52" s="98">
        <f>IF(BV52="غ","غ",BS52+BT52+BU52+BV52)</f>
        <v>0</v>
      </c>
      <c r="BX52" s="135"/>
      <c r="BY52" s="104"/>
      <c r="BZ52" s="104"/>
      <c r="CA52" s="140"/>
      <c r="CB52" s="98">
        <f>IF(CA52="غ","غ",BX52+BY52+BZ52+CA52)</f>
        <v>0</v>
      </c>
      <c r="CC52" s="135"/>
      <c r="CD52" s="104"/>
      <c r="CE52" s="104"/>
      <c r="CF52" s="104"/>
      <c r="CG52" s="98">
        <f>IF(CF52="غ","غ",CC52+CD52+CE52+CF52)</f>
        <v>0</v>
      </c>
      <c r="CH52" s="135"/>
      <c r="CI52" s="104"/>
      <c r="CJ52" s="104"/>
      <c r="CK52" s="140"/>
      <c r="CL52" s="98">
        <f>IF(CK52="غ","غ",CH52+CI52+CJ52+CK52)</f>
        <v>0</v>
      </c>
      <c r="CM52" s="135"/>
      <c r="CN52" s="104"/>
      <c r="CO52" s="104"/>
      <c r="CP52" s="140"/>
      <c r="CQ52" s="98">
        <f>IF(CP52="غ","غ",CM52+CN52+CO52+CP52)</f>
        <v>0</v>
      </c>
      <c r="CR52" s="104"/>
      <c r="CS52" s="104"/>
      <c r="CT52" s="140"/>
      <c r="CU52" s="98">
        <f>IF(CT52="غ","غ",CR52+CS52+CT52)</f>
        <v>0</v>
      </c>
      <c r="CV52" s="104"/>
      <c r="CW52" s="104"/>
      <c r="CX52" s="140"/>
      <c r="CY52" s="98">
        <f>IF(CX52="غ","غ",CV52+CW52+CX52)</f>
        <v>0</v>
      </c>
      <c r="DT52" s="135"/>
      <c r="DU52" s="104"/>
      <c r="DV52" s="104"/>
      <c r="DW52" s="140"/>
      <c r="DX52" s="98">
        <f>IF(DW52="غ","غ",DT52+DU52+DV52+DW52)</f>
        <v>0</v>
      </c>
      <c r="DY52" s="135"/>
      <c r="DZ52" s="104"/>
      <c r="EA52" s="104"/>
      <c r="EB52" s="140"/>
      <c r="EC52" s="98">
        <f>IF(EB52="غ","غ",DY52+DZ52+EA52+EB52)</f>
        <v>0</v>
      </c>
      <c r="ED52" s="135"/>
      <c r="EE52" s="104"/>
      <c r="EF52" s="104"/>
      <c r="EG52" s="140"/>
      <c r="EH52" s="98">
        <f>IF(EG52="غ","غ",ED52+EE52+EF52+EG52)</f>
        <v>0</v>
      </c>
      <c r="EI52" s="135"/>
      <c r="EJ52" s="104"/>
      <c r="EK52" s="104"/>
      <c r="EL52" s="140"/>
      <c r="EM52" s="98">
        <f>IF(EL52="غ","غ",EI52+EJ52+EK52+EL52)</f>
        <v>0</v>
      </c>
      <c r="EN52" s="135"/>
      <c r="EO52" s="104"/>
      <c r="EP52" s="104"/>
      <c r="EQ52" s="140"/>
      <c r="ER52" s="98">
        <f>IF(EQ52="غ","غ",EN52+EO52+EP52+EQ52)</f>
        <v>0</v>
      </c>
      <c r="ES52" s="136"/>
      <c r="ET52" s="102"/>
      <c r="EU52" s="102"/>
      <c r="EV52" s="139"/>
      <c r="EW52" s="82">
        <f>IF(EV52="غ","غ",ES52+ET52+EU52+EV52)</f>
        <v>0</v>
      </c>
      <c r="EX52" s="135"/>
      <c r="EY52" s="104"/>
      <c r="EZ52" s="104"/>
      <c r="FA52" s="98">
        <f>IF(EZ52="غ","غ",EX52+EY52+EZ52)</f>
        <v>0</v>
      </c>
      <c r="FB52" s="135"/>
      <c r="FC52" s="104"/>
      <c r="FD52" s="104"/>
      <c r="FE52" s="98">
        <f>IF(FD52="غ","غ",FB52+FC52+FD52)</f>
        <v>0</v>
      </c>
      <c r="HD52" s="136" t="str">
        <f>IF(HH52&gt;=$HD$4,1,"")</f>
        <v/>
      </c>
      <c r="HE52" s="136" t="str">
        <f>IF(HI52&gt;=$HE$4,1,"")</f>
        <v/>
      </c>
      <c r="HF52" s="145" t="str">
        <f>IF(HJ52&gt;=$HF$4,1,"")</f>
        <v/>
      </c>
      <c r="HH52" s="136">
        <f>+HL52+HP52+HT52+HX52+IB52+IF52+IJ52+IN52</f>
        <v>79.08</v>
      </c>
      <c r="HI52" s="136">
        <f>+HM52+HQ52+HU52+HY52+IC52+IG52+IK52+IO52</f>
        <v>0</v>
      </c>
      <c r="HJ52" s="145">
        <f>+HN52+HR52+HV52+HZ52+ID52+IH52+IL52+IP52</f>
        <v>0</v>
      </c>
      <c r="HL52" s="161">
        <f>+K52</f>
        <v>6</v>
      </c>
      <c r="HM52" s="104">
        <f>+BR52</f>
        <v>0</v>
      </c>
      <c r="HN52" s="104">
        <f>+DX52</f>
        <v>0</v>
      </c>
      <c r="HO52" s="82">
        <f>IF(OR(HN52="غ",HM52="غ",HL52="غ"),"غ",(HN52+HM52+HL52)/3)</f>
        <v>2</v>
      </c>
      <c r="HP52" s="161">
        <f>+P52</f>
        <v>9.5</v>
      </c>
      <c r="HQ52" s="104">
        <f>+BW52</f>
        <v>0</v>
      </c>
      <c r="HR52" s="104">
        <f>+EC52</f>
        <v>0</v>
      </c>
      <c r="HS52" s="82">
        <f>IF(OR(HR52="غ",HQ52="غ",HP52="غ"),"غ",(HR52+HQ52+HP52)/3)</f>
        <v>3.1666666666666665</v>
      </c>
      <c r="HT52" s="161">
        <f>+U52</f>
        <v>4.4000000000000004</v>
      </c>
      <c r="HU52" s="104">
        <f>+CB52</f>
        <v>0</v>
      </c>
      <c r="HV52" s="104">
        <f>+EH52</f>
        <v>0</v>
      </c>
      <c r="HW52" s="82">
        <f>IF(OR(HV52="غ",HU52="غ",HT52="غ"),"غ",(HV52+HU52+HT52)/3)</f>
        <v>1.4666666666666668</v>
      </c>
      <c r="HX52" s="166">
        <f>+Z52</f>
        <v>5.4</v>
      </c>
      <c r="HY52" s="104">
        <f>+CG52</f>
        <v>0</v>
      </c>
      <c r="HZ52" s="104">
        <f>+EM52</f>
        <v>0</v>
      </c>
      <c r="IA52" s="82">
        <f>IF(OR(HZ52="غ",HY52="غ",HX52="غ"),"غ",(HZ52+HY52+HX52)/3)</f>
        <v>1.8</v>
      </c>
      <c r="IB52" s="166">
        <f>+AE52</f>
        <v>23</v>
      </c>
      <c r="IC52" s="104">
        <f>+CL52</f>
        <v>0</v>
      </c>
      <c r="ID52" s="104">
        <f>+ER52</f>
        <v>0</v>
      </c>
      <c r="IE52" s="82">
        <f>IF(OR(ID52="غ",IC52="غ",IB52="غ"),"غ",(ID52+IC52+IB52)/3)</f>
        <v>7.666666666666667</v>
      </c>
      <c r="IF52" s="166">
        <f>+AJ52</f>
        <v>22.92</v>
      </c>
      <c r="IG52" s="102">
        <f>+CQ52</f>
        <v>0</v>
      </c>
      <c r="IH52" s="102">
        <f>+EW52</f>
        <v>0</v>
      </c>
      <c r="II52" s="82">
        <f>IF(OR(IH52="غ",IG52="غ",IF52="غ"),"غ",(IH52+IG52+IF52)/3)</f>
        <v>7.6400000000000006</v>
      </c>
      <c r="IJ52" s="161">
        <f>+AN52</f>
        <v>4</v>
      </c>
      <c r="IK52" s="104">
        <f>+CU52</f>
        <v>0</v>
      </c>
      <c r="IL52" s="104">
        <f>+FA52</f>
        <v>0</v>
      </c>
      <c r="IM52" s="82">
        <f>IF(OR(IL52="غ",IK52="غ",IJ52="غ"),"غ",(IL52+IK52+IJ52)/3)</f>
        <v>1.3333333333333333</v>
      </c>
      <c r="IN52" s="161">
        <f>+AR52</f>
        <v>3.8600000000000003</v>
      </c>
      <c r="IO52" s="104">
        <f>+CY52</f>
        <v>0</v>
      </c>
      <c r="IP52" s="104">
        <f>+FE52</f>
        <v>0</v>
      </c>
      <c r="IQ52" s="82">
        <f>IF(OR(IP52="غ",IO52="غ",IN52="غ"),"غ",(IP52+IO52+IN52)/3)</f>
        <v>1.2866666666666668</v>
      </c>
      <c r="IS52" s="134">
        <f>IF(OR(HL52&lt;6.5,HP52&lt;6.5,HT52&lt;6.5,HX52&lt;5.2,IB52&lt;10.4,IF52&lt;10.4,IJ52&lt;2.6,IN52&lt;2.6),1,"")</f>
        <v>1</v>
      </c>
      <c r="IT52" s="135">
        <f>IF(OR(HM52&lt;6.5,HQ52&lt;6.5,HU52&lt;6.5,HY52&lt;5.2,IC52&lt;40,IG52&lt;40,IK52&lt;2.6,IO52&lt;2.6),1,"")</f>
        <v>1</v>
      </c>
      <c r="IU52" s="144">
        <f>IF(OR(HN52&lt;6.5,HR52&lt;6.5,HV52&lt;6.5,HZ52&lt;5.2,ID52&lt;40,IH52&lt;40,IL52&lt;2.6,IP52&lt;2.6),1,"")</f>
        <v>1</v>
      </c>
      <c r="IV52" s="36"/>
      <c r="IW52" s="95" t="s">
        <v>31</v>
      </c>
      <c r="IX52" s="134" t="str">
        <f>IF(IS52=1,D52,"")</f>
        <v>يوسف جرجس رضا ميخائيل</v>
      </c>
      <c r="IY52" s="135">
        <f>IF(IS52=1,HL52,"")</f>
        <v>6</v>
      </c>
      <c r="IZ52" s="104">
        <f>IF(IS52=1,HP52,"")</f>
        <v>9.5</v>
      </c>
      <c r="JA52" s="104">
        <f>IF(IS52=1,HT52,"")</f>
        <v>4.4000000000000004</v>
      </c>
      <c r="JB52" s="104">
        <f>IF(IS52=1,HX52,"")</f>
        <v>5.4</v>
      </c>
      <c r="JC52" s="104">
        <f>IF(IS52=1,IB52,"")</f>
        <v>23</v>
      </c>
      <c r="JD52" s="104">
        <f>IF(IS52=1,IF52,"")</f>
        <v>22.92</v>
      </c>
      <c r="JE52" s="104">
        <f>IF(IS52=1,IJ52,"")</f>
        <v>4</v>
      </c>
      <c r="JF52" s="103">
        <f>IF(IS52=1,IN52,"")</f>
        <v>3.8600000000000003</v>
      </c>
      <c r="JH52" s="97" t="str">
        <f>B52</f>
        <v>24047</v>
      </c>
      <c r="JI52" s="103" t="str">
        <f>+D52</f>
        <v>يوسف جرجس رضا ميخائيل</v>
      </c>
      <c r="JJ52" s="135">
        <f>IF(IT52=1,HM52,"")</f>
        <v>0</v>
      </c>
      <c r="JK52" s="104">
        <f>IF(IT52=1,HQ52,"")</f>
        <v>0</v>
      </c>
      <c r="JL52" s="104">
        <f>IF(IT52=1,HU52,"")</f>
        <v>0</v>
      </c>
      <c r="JM52" s="104">
        <f>IF(IT52=1,HY52,"")</f>
        <v>0</v>
      </c>
      <c r="JN52" s="104">
        <f>IF(IT52=1,IC52,"")</f>
        <v>0</v>
      </c>
      <c r="JO52" s="104">
        <f>IF(IT52=1,IG52,"")</f>
        <v>0</v>
      </c>
      <c r="JP52" s="104">
        <f>IF(IT52=1,IK52,"")</f>
        <v>0</v>
      </c>
      <c r="JQ52" s="103">
        <f>IF(IT52=1,IO52,"")</f>
        <v>0</v>
      </c>
      <c r="JS52" s="97" t="str">
        <f>B52</f>
        <v>24047</v>
      </c>
      <c r="JT52" s="95" t="str">
        <f>+D52</f>
        <v>يوسف جرجس رضا ميخائيل</v>
      </c>
      <c r="JU52" s="135">
        <f>IF(IU52=1,HN52,"")</f>
        <v>0</v>
      </c>
      <c r="JV52" s="104">
        <f>IF(IU52=1,HR52,"")</f>
        <v>0</v>
      </c>
      <c r="JW52" s="104">
        <f>IF(IU52=1,HV52,"")</f>
        <v>0</v>
      </c>
      <c r="JX52" s="104">
        <f>IF(IU52=1,HZ52,"")</f>
        <v>0</v>
      </c>
      <c r="JY52" s="104">
        <f>IF(IU52=1,ID52,"")</f>
        <v>0</v>
      </c>
      <c r="JZ52" s="104">
        <f>IF(IU52=1,IH52,"")</f>
        <v>0</v>
      </c>
      <c r="KA52" s="104">
        <f>IF(IU52=1,IL52,"")</f>
        <v>0</v>
      </c>
      <c r="KB52" s="103">
        <f>IF(IU52=1,IP52,"")</f>
        <v>0</v>
      </c>
      <c r="KJ52" s="94">
        <f>+A52</f>
        <v>48</v>
      </c>
      <c r="KK52" s="92" t="str">
        <f>+B52</f>
        <v>24047</v>
      </c>
      <c r="KL52" s="92" t="str">
        <f>+C52</f>
        <v>1 / 3</v>
      </c>
      <c r="KM52" s="93" t="str">
        <f>+D52</f>
        <v>يوسف جرجس رضا ميخائيل</v>
      </c>
      <c r="KN52" s="92" t="str">
        <f>+E52</f>
        <v>مسيحي</v>
      </c>
      <c r="KO52" s="92" t="str">
        <f>+F52</f>
        <v>ذكر</v>
      </c>
      <c r="KP52" s="91">
        <f>+HO52</f>
        <v>2</v>
      </c>
      <c r="KQ52" s="91">
        <f>+HS52</f>
        <v>3.1666666666666665</v>
      </c>
      <c r="KR52" s="91">
        <f>+HW52</f>
        <v>1.4666666666666668</v>
      </c>
      <c r="KS52" s="91">
        <f>+IA52</f>
        <v>1.8</v>
      </c>
      <c r="KT52" s="91">
        <f>+IE52</f>
        <v>7.666666666666667</v>
      </c>
      <c r="KU52" s="91">
        <f>+II52</f>
        <v>7.6400000000000006</v>
      </c>
      <c r="KV52" s="90">
        <f>+IM52</f>
        <v>1.3333333333333333</v>
      </c>
      <c r="KW52" s="90">
        <f>+IN52</f>
        <v>3.8600000000000003</v>
      </c>
      <c r="MH52" s="125" t="str">
        <f>IF(MI52="","",VLOOKUP(MI52,$B$5:$D$62,2,0))</f>
        <v/>
      </c>
      <c r="MI52" s="110"/>
      <c r="MJ52" s="109"/>
      <c r="MK52" s="108"/>
      <c r="ML52" s="108"/>
      <c r="MM52" s="108"/>
      <c r="MN52" s="108"/>
      <c r="MO52" s="108"/>
      <c r="MP52" s="108"/>
      <c r="MQ52" s="108"/>
      <c r="MR52" s="107"/>
      <c r="NL52" s="1" t="s">
        <v>87</v>
      </c>
      <c r="NM52" s="1" t="s">
        <v>87</v>
      </c>
      <c r="NN52" s="1" t="s">
        <v>87</v>
      </c>
      <c r="NO52" s="1" t="s">
        <v>87</v>
      </c>
      <c r="NP52" s="1">
        <v>48</v>
      </c>
      <c r="NQ52" s="1" t="s">
        <v>87</v>
      </c>
      <c r="NR52" s="1" t="s">
        <v>87</v>
      </c>
      <c r="NS52" s="1" t="s">
        <v>87</v>
      </c>
      <c r="NT52" s="1" t="s">
        <v>87</v>
      </c>
      <c r="NU52" s="1" t="s">
        <v>87</v>
      </c>
      <c r="NV52" s="1" t="s">
        <v>87</v>
      </c>
      <c r="NY52" s="199" t="str">
        <f>IF(NZ52="","",VLOOKUP(NZ52,$B$5:$D$70,2,0))</f>
        <v/>
      </c>
      <c r="NZ52" s="86" t="s">
        <v>87</v>
      </c>
      <c r="OA52" s="85" t="s">
        <v>87</v>
      </c>
      <c r="OB52" s="84" t="s">
        <v>87</v>
      </c>
      <c r="OC52" s="84" t="s">
        <v>87</v>
      </c>
      <c r="OD52" s="84" t="s">
        <v>87</v>
      </c>
      <c r="OE52" s="84" t="s">
        <v>87</v>
      </c>
      <c r="OF52" s="84" t="s">
        <v>87</v>
      </c>
      <c r="OG52" s="84" t="s">
        <v>87</v>
      </c>
      <c r="OH52" s="84" t="s">
        <v>87</v>
      </c>
      <c r="OI52" s="83" t="s">
        <v>87</v>
      </c>
      <c r="OJ52" s="82" t="str">
        <f>IF(NZ52="","",SUM(OB52:OI52))</f>
        <v/>
      </c>
      <c r="OK52" s="81" t="str">
        <f>IFERROR(IF(OJ52&gt;1,OJ52/98,""),"")</f>
        <v/>
      </c>
      <c r="PO52" s="97" t="str">
        <f>IF(HD52="","",B52)</f>
        <v/>
      </c>
      <c r="PP52" s="96" t="str">
        <f>IF(HD52="","",D52)</f>
        <v/>
      </c>
      <c r="PQ52" s="96" t="str">
        <f>IF(PO52="","",HL52)</f>
        <v/>
      </c>
      <c r="PR52" s="96" t="str">
        <f>IF(PO52="","",HP52)</f>
        <v/>
      </c>
      <c r="PS52" s="96" t="str">
        <f>IF(PO52="","",HT52)</f>
        <v/>
      </c>
      <c r="PT52" s="96" t="str">
        <f>IF(PO52="","",HX52)</f>
        <v/>
      </c>
      <c r="PU52" s="96" t="str">
        <f>IF(PO52="","",IB52)</f>
        <v/>
      </c>
      <c r="PV52" s="96" t="str">
        <f>IF(PO52="","",IF52)</f>
        <v/>
      </c>
      <c r="PW52" s="96" t="str">
        <f>IF(PO52="","",IJ52)</f>
        <v/>
      </c>
      <c r="PX52" s="95" t="str">
        <f>IF(PO52="","",IN52)</f>
        <v/>
      </c>
      <c r="PZ52" s="97" t="str">
        <f>IF($HE$5="","",$B$5)</f>
        <v/>
      </c>
      <c r="QA52" s="96" t="str">
        <f>IF($HE$5="","",$D$5)</f>
        <v/>
      </c>
      <c r="QB52" s="96" t="str">
        <f>IF(PZ52="","",HM52)</f>
        <v/>
      </c>
      <c r="QC52" s="96" t="str">
        <f>IF(PZ52="","",HQ52)</f>
        <v/>
      </c>
      <c r="QD52" s="96" t="str">
        <f>IF(PZ52="","",HU52)</f>
        <v/>
      </c>
      <c r="QE52" s="96" t="str">
        <f>IF(PZ52="","",HY52)</f>
        <v/>
      </c>
      <c r="QF52" s="96" t="str">
        <f>IF(PZ52="","",IC52)</f>
        <v/>
      </c>
      <c r="QG52" s="96" t="str">
        <f>IF(PZ52="","",IG52)</f>
        <v/>
      </c>
      <c r="QH52" s="96" t="str">
        <f>IF(PZ52="","",IK52)</f>
        <v/>
      </c>
      <c r="QI52" s="95" t="str">
        <f>IF(PZ52="","",IO52)</f>
        <v/>
      </c>
      <c r="QK52" s="97" t="str">
        <f>IF(HF52="","",B52)</f>
        <v/>
      </c>
      <c r="QL52" s="96" t="str">
        <f>IF(HF52="","",D52)</f>
        <v/>
      </c>
      <c r="QM52" s="96" t="str">
        <f>IF(QK52="","",HN52)</f>
        <v/>
      </c>
      <c r="QN52" s="96" t="str">
        <f>IF(QK52="","",HR52)</f>
        <v/>
      </c>
      <c r="QO52" s="96" t="str">
        <f>IF(QK52="","",HV52)</f>
        <v/>
      </c>
      <c r="QP52" s="96" t="str">
        <f>IF(QK52="","",HZ52)</f>
        <v/>
      </c>
      <c r="QQ52" s="96" t="str">
        <f>IF(QK52="","",ID52)</f>
        <v/>
      </c>
      <c r="QR52" s="96" t="str">
        <f>IF(QK52="","",IH52)</f>
        <v/>
      </c>
      <c r="QS52" s="96" t="str">
        <f>IF(QK52="","",IL52)</f>
        <v/>
      </c>
      <c r="QT52" s="95" t="str">
        <f>IF(QK52="","",IP52)</f>
        <v/>
      </c>
    </row>
    <row r="53" spans="1:462" ht="18" customHeight="1" x14ac:dyDescent="0.25">
      <c r="A53" s="106">
        <f>IF('[1]بيانات الطلاب'!A52="","",'[1]بيانات الطلاب'!A52)</f>
        <v>49</v>
      </c>
      <c r="B53" s="104" t="str">
        <f>'[1]بيانات الطلاب'!B52</f>
        <v>24048</v>
      </c>
      <c r="C53" s="104" t="str">
        <f>IF('[1]بيانات الطلاب'!C52="","",'[1]بيانات الطلاب'!C52)</f>
        <v>1 / 3</v>
      </c>
      <c r="D53" s="105" t="str">
        <f>IF('[1]بيانات الطلاب'!D52="","",'[1]بيانات الطلاب'!D52)</f>
        <v>يحيى اسامه محمد</v>
      </c>
      <c r="E53" s="104" t="str">
        <f>IF('[1]بيانات الطلاب'!E52="","",'[1]بيانات الطلاب'!E52)</f>
        <v>مسلم</v>
      </c>
      <c r="F53" s="103" t="str">
        <f>IF('[1]بيانات الطلاب'!F52="","",'[1]بيانات الطلاب'!F52)</f>
        <v>ذكر</v>
      </c>
      <c r="G53" s="136">
        <v>1</v>
      </c>
      <c r="H53" s="102">
        <v>1</v>
      </c>
      <c r="I53" s="102"/>
      <c r="J53" s="102">
        <v>3.8</v>
      </c>
      <c r="K53" s="82">
        <f>IF(J53="غ","غ",G53+H53+I53+J53)</f>
        <v>5.8</v>
      </c>
      <c r="L53" s="136">
        <v>2</v>
      </c>
      <c r="M53" s="136">
        <v>1.8</v>
      </c>
      <c r="N53" s="136"/>
      <c r="O53" s="136">
        <v>1.8</v>
      </c>
      <c r="P53" s="82">
        <f>IF(O53="غ","غ",L53+M53+N53+O53)</f>
        <v>5.6</v>
      </c>
      <c r="Q53" s="136">
        <v>1</v>
      </c>
      <c r="R53" s="136">
        <v>1</v>
      </c>
      <c r="S53" s="102"/>
      <c r="T53" s="102">
        <v>2.2000000000000002</v>
      </c>
      <c r="U53" s="82">
        <f>IF(T53="غ","غ",Q53+R53+S53+T53)</f>
        <v>4.2</v>
      </c>
      <c r="V53" s="136">
        <v>1</v>
      </c>
      <c r="W53" s="102">
        <v>1</v>
      </c>
      <c r="X53" s="102">
        <v>1</v>
      </c>
      <c r="Y53" s="102">
        <v>3</v>
      </c>
      <c r="Z53" s="82">
        <f>IF(Y53="غ","غ",V53+W53+X53+Y53)</f>
        <v>6</v>
      </c>
      <c r="AA53" s="136">
        <v>6</v>
      </c>
      <c r="AB53" s="102">
        <v>2</v>
      </c>
      <c r="AC53" s="102">
        <v>2</v>
      </c>
      <c r="AD53" s="139">
        <v>11.5</v>
      </c>
      <c r="AE53" s="82">
        <f>IF(AD53="غ","غ",AA53+AB53+AC53+AD53)</f>
        <v>21.5</v>
      </c>
      <c r="AF53" s="143">
        <v>4.74</v>
      </c>
      <c r="AG53" s="142">
        <v>2</v>
      </c>
      <c r="AH53" s="142">
        <v>2</v>
      </c>
      <c r="AI53" s="141">
        <v>12.64</v>
      </c>
      <c r="AJ53" s="82">
        <f>IF(AI53="غ","غ",AF53+AG53+AH53+AI53)</f>
        <v>21.380000000000003</v>
      </c>
      <c r="AK53" s="102">
        <v>1</v>
      </c>
      <c r="AL53" s="102">
        <v>0.9</v>
      </c>
      <c r="AM53" s="102">
        <v>0.9</v>
      </c>
      <c r="AN53" s="82">
        <f>IF(AM53="غ","غ",AK53+AL53+AM53)</f>
        <v>2.8</v>
      </c>
      <c r="AO53" s="102">
        <v>1</v>
      </c>
      <c r="AP53" s="102">
        <v>1</v>
      </c>
      <c r="AQ53" s="102">
        <v>1.33</v>
      </c>
      <c r="AR53" s="82">
        <f>IF(AQ53="غ","غ",AO53+AP53+AQ53)</f>
        <v>3.33</v>
      </c>
      <c r="AU53" s="102">
        <v>1</v>
      </c>
      <c r="AV53" s="102">
        <v>1</v>
      </c>
      <c r="AW53" s="102">
        <v>1.1000000000000001</v>
      </c>
      <c r="AX53" s="82">
        <f>IF(AW53="غ","غ",AU53+AV53+AW53)</f>
        <v>3.1</v>
      </c>
      <c r="BN53" s="135"/>
      <c r="BO53" s="104"/>
      <c r="BP53" s="104"/>
      <c r="BQ53" s="140"/>
      <c r="BR53" s="98">
        <f>IF(BQ53="غ","غ",BN53+BO53+BP53+BQ53)</f>
        <v>0</v>
      </c>
      <c r="BS53" s="135"/>
      <c r="BT53" s="104"/>
      <c r="BU53" s="104"/>
      <c r="BV53" s="140"/>
      <c r="BW53" s="98">
        <f>IF(BV53="غ","غ",BS53+BT53+BU53+BV53)</f>
        <v>0</v>
      </c>
      <c r="BX53" s="135"/>
      <c r="BY53" s="104"/>
      <c r="BZ53" s="104"/>
      <c r="CA53" s="140"/>
      <c r="CB53" s="98">
        <f>IF(CA53="غ","غ",BX53+BY53+BZ53+CA53)</f>
        <v>0</v>
      </c>
      <c r="CC53" s="135"/>
      <c r="CD53" s="104"/>
      <c r="CE53" s="104"/>
      <c r="CF53" s="104"/>
      <c r="CG53" s="98">
        <f>IF(CF53="غ","غ",CC53+CD53+CE53+CF53)</f>
        <v>0</v>
      </c>
      <c r="CH53" s="135"/>
      <c r="CI53" s="104"/>
      <c r="CJ53" s="104"/>
      <c r="CK53" s="140"/>
      <c r="CL53" s="98">
        <f>IF(CK53="غ","غ",CH53+CI53+CJ53+CK53)</f>
        <v>0</v>
      </c>
      <c r="CM53" s="135"/>
      <c r="CN53" s="104"/>
      <c r="CO53" s="104"/>
      <c r="CP53" s="140"/>
      <c r="CQ53" s="98">
        <f>IF(CP53="غ","غ",CM53+CN53+CO53+CP53)</f>
        <v>0</v>
      </c>
      <c r="CR53" s="104"/>
      <c r="CS53" s="104"/>
      <c r="CT53" s="140"/>
      <c r="CU53" s="98">
        <f>IF(CT53="غ","غ",CR53+CS53+CT53)</f>
        <v>0</v>
      </c>
      <c r="CV53" s="104"/>
      <c r="CW53" s="104"/>
      <c r="CX53" s="140"/>
      <c r="CY53" s="98">
        <f>IF(CX53="غ","غ",CV53+CW53+CX53)</f>
        <v>0</v>
      </c>
      <c r="DT53" s="135"/>
      <c r="DU53" s="104"/>
      <c r="DV53" s="104"/>
      <c r="DW53" s="140"/>
      <c r="DX53" s="98">
        <f>IF(DW53="غ","غ",DT53+DU53+DV53+DW53)</f>
        <v>0</v>
      </c>
      <c r="DY53" s="135"/>
      <c r="DZ53" s="104"/>
      <c r="EA53" s="104"/>
      <c r="EB53" s="140"/>
      <c r="EC53" s="98">
        <f>IF(EB53="غ","غ",DY53+DZ53+EA53+EB53)</f>
        <v>0</v>
      </c>
      <c r="ED53" s="135"/>
      <c r="EE53" s="104"/>
      <c r="EF53" s="104"/>
      <c r="EG53" s="140"/>
      <c r="EH53" s="98">
        <f>IF(EG53="غ","غ",ED53+EE53+EF53+EG53)</f>
        <v>0</v>
      </c>
      <c r="EI53" s="135"/>
      <c r="EJ53" s="104"/>
      <c r="EK53" s="104"/>
      <c r="EL53" s="140"/>
      <c r="EM53" s="98">
        <f>IF(EL53="غ","غ",EI53+EJ53+EK53+EL53)</f>
        <v>0</v>
      </c>
      <c r="EN53" s="135"/>
      <c r="EO53" s="104"/>
      <c r="EP53" s="104"/>
      <c r="EQ53" s="140"/>
      <c r="ER53" s="98">
        <f>IF(EQ53="غ","غ",EN53+EO53+EP53+EQ53)</f>
        <v>0</v>
      </c>
      <c r="ES53" s="136"/>
      <c r="ET53" s="102"/>
      <c r="EU53" s="102"/>
      <c r="EV53" s="139"/>
      <c r="EW53" s="82">
        <f>IF(EV53="غ","غ",ES53+ET53+EU53+EV53)</f>
        <v>0</v>
      </c>
      <c r="EX53" s="135"/>
      <c r="EY53" s="104"/>
      <c r="EZ53" s="104"/>
      <c r="FA53" s="98">
        <f>IF(EZ53="غ","غ",EX53+EY53+EZ53)</f>
        <v>0</v>
      </c>
      <c r="FB53" s="135"/>
      <c r="FC53" s="104"/>
      <c r="FD53" s="104"/>
      <c r="FE53" s="98">
        <f>IF(FD53="غ","غ",FB53+FC53+FD53)</f>
        <v>0</v>
      </c>
      <c r="HD53" s="136" t="str">
        <f>IF(HH53&gt;=$HD$4,1,"")</f>
        <v/>
      </c>
      <c r="HE53" s="136" t="str">
        <f>IF(HI53&gt;=$HE$4,1,"")</f>
        <v/>
      </c>
      <c r="HF53" s="145" t="str">
        <f>IF(HJ53&gt;=$HF$4,1,"")</f>
        <v/>
      </c>
      <c r="HH53" s="136">
        <f>+HL53+HP53+HT53+HX53+IB53+IF53+IJ53+IN53</f>
        <v>70.609999999999985</v>
      </c>
      <c r="HI53" s="136">
        <f>+HM53+HQ53+HU53+HY53+IC53+IG53+IK53+IO53</f>
        <v>0</v>
      </c>
      <c r="HJ53" s="145">
        <f>+HN53+HR53+HV53+HZ53+ID53+IH53+IL53+IP53</f>
        <v>0</v>
      </c>
      <c r="HL53" s="161">
        <f>+K53</f>
        <v>5.8</v>
      </c>
      <c r="HM53" s="104">
        <f>+BR53</f>
        <v>0</v>
      </c>
      <c r="HN53" s="104">
        <f>+DX53</f>
        <v>0</v>
      </c>
      <c r="HO53" s="82">
        <f>IF(OR(HN53="غ",HM53="غ",HL53="غ"),"غ",(HN53+HM53+HL53)/3)</f>
        <v>1.9333333333333333</v>
      </c>
      <c r="HP53" s="161">
        <f>+P53</f>
        <v>5.6</v>
      </c>
      <c r="HQ53" s="104">
        <f>+BW53</f>
        <v>0</v>
      </c>
      <c r="HR53" s="104">
        <f>+EC53</f>
        <v>0</v>
      </c>
      <c r="HS53" s="82">
        <f>IF(OR(HR53="غ",HQ53="غ",HP53="غ"),"غ",(HR53+HQ53+HP53)/3)</f>
        <v>1.8666666666666665</v>
      </c>
      <c r="HT53" s="161">
        <f>+U53</f>
        <v>4.2</v>
      </c>
      <c r="HU53" s="104">
        <f>+CB53</f>
        <v>0</v>
      </c>
      <c r="HV53" s="104">
        <f>+EH53</f>
        <v>0</v>
      </c>
      <c r="HW53" s="82">
        <f>IF(OR(HV53="غ",HU53="غ",HT53="غ"),"غ",(HV53+HU53+HT53)/3)</f>
        <v>1.4000000000000001</v>
      </c>
      <c r="HX53" s="166">
        <f>+Z53</f>
        <v>6</v>
      </c>
      <c r="HY53" s="104">
        <f>+CG53</f>
        <v>0</v>
      </c>
      <c r="HZ53" s="104">
        <f>+EM53</f>
        <v>0</v>
      </c>
      <c r="IA53" s="82">
        <f>IF(OR(HZ53="غ",HY53="غ",HX53="غ"),"غ",(HZ53+HY53+HX53)/3)</f>
        <v>2</v>
      </c>
      <c r="IB53" s="166">
        <f>+AE53</f>
        <v>21.5</v>
      </c>
      <c r="IC53" s="104">
        <f>+CL53</f>
        <v>0</v>
      </c>
      <c r="ID53" s="104">
        <f>+ER53</f>
        <v>0</v>
      </c>
      <c r="IE53" s="82">
        <f>IF(OR(ID53="غ",IC53="غ",IB53="غ"),"غ",(ID53+IC53+IB53)/3)</f>
        <v>7.166666666666667</v>
      </c>
      <c r="IF53" s="166">
        <f>+AJ53</f>
        <v>21.380000000000003</v>
      </c>
      <c r="IG53" s="102">
        <f>+CQ53</f>
        <v>0</v>
      </c>
      <c r="IH53" s="102">
        <f>+EW53</f>
        <v>0</v>
      </c>
      <c r="II53" s="82">
        <f>IF(OR(IH53="غ",IG53="غ",IF53="غ"),"غ",(IH53+IG53+IF53)/3)</f>
        <v>7.1266666666666678</v>
      </c>
      <c r="IJ53" s="161">
        <f>+AN53</f>
        <v>2.8</v>
      </c>
      <c r="IK53" s="104">
        <f>+CU53</f>
        <v>0</v>
      </c>
      <c r="IL53" s="104">
        <f>+FA53</f>
        <v>0</v>
      </c>
      <c r="IM53" s="82">
        <f>IF(OR(IL53="غ",IK53="غ",IJ53="غ"),"غ",(IL53+IK53+IJ53)/3)</f>
        <v>0.93333333333333324</v>
      </c>
      <c r="IN53" s="161">
        <f>+AR53</f>
        <v>3.33</v>
      </c>
      <c r="IO53" s="104">
        <f>+CY53</f>
        <v>0</v>
      </c>
      <c r="IP53" s="104">
        <f>+FE53</f>
        <v>0</v>
      </c>
      <c r="IQ53" s="82">
        <f>IF(OR(IP53="غ",IO53="غ",IN53="غ"),"غ",(IP53+IO53+IN53)/3)</f>
        <v>1.1100000000000001</v>
      </c>
      <c r="IS53" s="134">
        <f>IF(OR(HL53&lt;6.5,HP53&lt;6.5,HT53&lt;6.5,HX53&lt;5.2,IB53&lt;10.4,IF53&lt;10.4,IJ53&lt;2.6,IN53&lt;2.6),1,"")</f>
        <v>1</v>
      </c>
      <c r="IT53" s="135">
        <f>IF(OR(HM53&lt;6.5,HQ53&lt;6.5,HU53&lt;6.5,HY53&lt;5.2,IC53&lt;40,IG53&lt;40,IK53&lt;2.6,IO53&lt;2.6),1,"")</f>
        <v>1</v>
      </c>
      <c r="IU53" s="144">
        <f>IF(OR(HN53&lt;6.5,HR53&lt;6.5,HV53&lt;6.5,HZ53&lt;5.2,ID53&lt;40,IH53&lt;40,IL53&lt;2.6,IP53&lt;2.6),1,"")</f>
        <v>1</v>
      </c>
      <c r="IV53" s="36"/>
      <c r="IW53" s="95" t="s">
        <v>29</v>
      </c>
      <c r="IX53" s="134" t="str">
        <f>IF(IS53=1,D53,"")</f>
        <v>يحيى اسامه محمد</v>
      </c>
      <c r="IY53" s="135">
        <f>IF(IS53=1,HL53,"")</f>
        <v>5.8</v>
      </c>
      <c r="IZ53" s="104">
        <f>IF(IS53=1,HP53,"")</f>
        <v>5.6</v>
      </c>
      <c r="JA53" s="104">
        <f>IF(IS53=1,HT53,"")</f>
        <v>4.2</v>
      </c>
      <c r="JB53" s="104">
        <f>IF(IS53=1,HX53,"")</f>
        <v>6</v>
      </c>
      <c r="JC53" s="104">
        <f>IF(IS53=1,IB53,"")</f>
        <v>21.5</v>
      </c>
      <c r="JD53" s="104">
        <f>IF(IS53=1,IF53,"")</f>
        <v>21.380000000000003</v>
      </c>
      <c r="JE53" s="104">
        <f>IF(IS53=1,IJ53,"")</f>
        <v>2.8</v>
      </c>
      <c r="JF53" s="103">
        <f>IF(IS53=1,IN53,"")</f>
        <v>3.33</v>
      </c>
      <c r="JH53" s="97" t="str">
        <f>B53</f>
        <v>24048</v>
      </c>
      <c r="JI53" s="103" t="str">
        <f>+D53</f>
        <v>يحيى اسامه محمد</v>
      </c>
      <c r="JJ53" s="135">
        <f>IF(IT53=1,HM53,"")</f>
        <v>0</v>
      </c>
      <c r="JK53" s="104">
        <f>IF(IT53=1,HQ53,"")</f>
        <v>0</v>
      </c>
      <c r="JL53" s="104">
        <f>IF(IT53=1,HU53,"")</f>
        <v>0</v>
      </c>
      <c r="JM53" s="104">
        <f>IF(IT53=1,HY53,"")</f>
        <v>0</v>
      </c>
      <c r="JN53" s="104">
        <f>IF(IT53=1,IC53,"")</f>
        <v>0</v>
      </c>
      <c r="JO53" s="104">
        <f>IF(IT53=1,IG53,"")</f>
        <v>0</v>
      </c>
      <c r="JP53" s="104">
        <f>IF(IT53=1,IK53,"")</f>
        <v>0</v>
      </c>
      <c r="JQ53" s="103">
        <f>IF(IT53=1,IO53,"")</f>
        <v>0</v>
      </c>
      <c r="JS53" s="97" t="str">
        <f>B53</f>
        <v>24048</v>
      </c>
      <c r="JT53" s="95" t="str">
        <f>+D53</f>
        <v>يحيى اسامه محمد</v>
      </c>
      <c r="JU53" s="135">
        <f>IF(IU53=1,HN53,"")</f>
        <v>0</v>
      </c>
      <c r="JV53" s="104">
        <f>IF(IU53=1,HR53,"")</f>
        <v>0</v>
      </c>
      <c r="JW53" s="104">
        <f>IF(IU53=1,HV53,"")</f>
        <v>0</v>
      </c>
      <c r="JX53" s="104">
        <f>IF(IU53=1,HZ53,"")</f>
        <v>0</v>
      </c>
      <c r="JY53" s="104">
        <f>IF(IU53=1,ID53,"")</f>
        <v>0</v>
      </c>
      <c r="JZ53" s="104">
        <f>IF(IU53=1,IH53,"")</f>
        <v>0</v>
      </c>
      <c r="KA53" s="104">
        <f>IF(IU53=1,IL53,"")</f>
        <v>0</v>
      </c>
      <c r="KB53" s="103">
        <f>IF(IU53=1,IP53,"")</f>
        <v>0</v>
      </c>
      <c r="KJ53" s="94">
        <f>+A53</f>
        <v>49</v>
      </c>
      <c r="KK53" s="92" t="str">
        <f>+B53</f>
        <v>24048</v>
      </c>
      <c r="KL53" s="92" t="str">
        <f>+C53</f>
        <v>1 / 3</v>
      </c>
      <c r="KM53" s="93" t="str">
        <f>+D53</f>
        <v>يحيى اسامه محمد</v>
      </c>
      <c r="KN53" s="92" t="str">
        <f>+E53</f>
        <v>مسلم</v>
      </c>
      <c r="KO53" s="92" t="str">
        <f>+F53</f>
        <v>ذكر</v>
      </c>
      <c r="KP53" s="91">
        <f>+HO53</f>
        <v>1.9333333333333333</v>
      </c>
      <c r="KQ53" s="91">
        <f>+HS53</f>
        <v>1.8666666666666665</v>
      </c>
      <c r="KR53" s="91">
        <f>+HW53</f>
        <v>1.4000000000000001</v>
      </c>
      <c r="KS53" s="91">
        <f>+IA53</f>
        <v>2</v>
      </c>
      <c r="KT53" s="91">
        <f>+IE53</f>
        <v>7.166666666666667</v>
      </c>
      <c r="KU53" s="91">
        <f>+II53</f>
        <v>7.1266666666666678</v>
      </c>
      <c r="KV53" s="90">
        <f>+IM53</f>
        <v>0.93333333333333324</v>
      </c>
      <c r="KW53" s="90">
        <f>+IN53</f>
        <v>3.33</v>
      </c>
      <c r="MH53" s="125" t="str">
        <f>IF(MI53="","",VLOOKUP(MI53,$B$5:$D$62,2,0))</f>
        <v/>
      </c>
      <c r="MI53" s="110"/>
      <c r="MJ53" s="109"/>
      <c r="MK53" s="108"/>
      <c r="ML53" s="108"/>
      <c r="MM53" s="108"/>
      <c r="MN53" s="108"/>
      <c r="MO53" s="108"/>
      <c r="MP53" s="108"/>
      <c r="MQ53" s="108"/>
      <c r="MR53" s="107"/>
      <c r="NL53" s="1" t="s">
        <v>87</v>
      </c>
      <c r="NM53" s="1" t="s">
        <v>87</v>
      </c>
      <c r="NN53" s="1" t="s">
        <v>87</v>
      </c>
      <c r="NO53" s="1" t="s">
        <v>87</v>
      </c>
      <c r="NP53" s="1">
        <v>49</v>
      </c>
      <c r="NQ53" s="1" t="s">
        <v>87</v>
      </c>
      <c r="NR53" s="1" t="s">
        <v>87</v>
      </c>
      <c r="NS53" s="1" t="s">
        <v>87</v>
      </c>
      <c r="NT53" s="1" t="s">
        <v>87</v>
      </c>
      <c r="NU53" s="1" t="s">
        <v>87</v>
      </c>
      <c r="NV53" s="1" t="s">
        <v>87</v>
      </c>
      <c r="NY53" s="199" t="str">
        <f>IF(NZ53="","",VLOOKUP(NZ53,$B$5:$D$70,2,0))</f>
        <v/>
      </c>
      <c r="NZ53" s="86" t="s">
        <v>87</v>
      </c>
      <c r="OA53" s="85" t="s">
        <v>87</v>
      </c>
      <c r="OB53" s="84" t="s">
        <v>87</v>
      </c>
      <c r="OC53" s="84" t="s">
        <v>87</v>
      </c>
      <c r="OD53" s="84" t="s">
        <v>87</v>
      </c>
      <c r="OE53" s="84" t="s">
        <v>87</v>
      </c>
      <c r="OF53" s="84" t="s">
        <v>87</v>
      </c>
      <c r="OG53" s="84" t="s">
        <v>87</v>
      </c>
      <c r="OH53" s="84" t="s">
        <v>87</v>
      </c>
      <c r="OI53" s="83" t="s">
        <v>87</v>
      </c>
      <c r="OJ53" s="82" t="str">
        <f>IF(NZ53="","",SUM(OB53:OI53))</f>
        <v/>
      </c>
      <c r="OK53" s="81" t="str">
        <f>IFERROR(IF(OJ53&gt;1,OJ53/98,""),"")</f>
        <v/>
      </c>
      <c r="PO53" s="97" t="str">
        <f>IF(HD53="","",B53)</f>
        <v/>
      </c>
      <c r="PP53" s="96" t="str">
        <f>IF(HD53="","",D53)</f>
        <v/>
      </c>
      <c r="PQ53" s="96" t="str">
        <f>IF(PO53="","",HL53)</f>
        <v/>
      </c>
      <c r="PR53" s="96" t="str">
        <f>IF(PO53="","",HP53)</f>
        <v/>
      </c>
      <c r="PS53" s="96" t="str">
        <f>IF(PO53="","",HT53)</f>
        <v/>
      </c>
      <c r="PT53" s="96" t="str">
        <f>IF(PO53="","",HX53)</f>
        <v/>
      </c>
      <c r="PU53" s="96" t="str">
        <f>IF(PO53="","",IB53)</f>
        <v/>
      </c>
      <c r="PV53" s="96" t="str">
        <f>IF(PO53="","",IF53)</f>
        <v/>
      </c>
      <c r="PW53" s="96" t="str">
        <f>IF(PO53="","",IJ53)</f>
        <v/>
      </c>
      <c r="PX53" s="95" t="str">
        <f>IF(PO53="","",IN53)</f>
        <v/>
      </c>
      <c r="PZ53" s="97" t="str">
        <f>IF($HE$5="","",$B$5)</f>
        <v/>
      </c>
      <c r="QA53" s="96" t="str">
        <f>IF($HE$5="","",$D$5)</f>
        <v/>
      </c>
      <c r="QB53" s="96" t="str">
        <f>IF(PZ53="","",HM53)</f>
        <v/>
      </c>
      <c r="QC53" s="96" t="str">
        <f>IF(PZ53="","",HQ53)</f>
        <v/>
      </c>
      <c r="QD53" s="96" t="str">
        <f>IF(PZ53="","",HU53)</f>
        <v/>
      </c>
      <c r="QE53" s="96" t="str">
        <f>IF(PZ53="","",HY53)</f>
        <v/>
      </c>
      <c r="QF53" s="96" t="str">
        <f>IF(PZ53="","",IC53)</f>
        <v/>
      </c>
      <c r="QG53" s="96" t="str">
        <f>IF(PZ53="","",IG53)</f>
        <v/>
      </c>
      <c r="QH53" s="96" t="str">
        <f>IF(PZ53="","",IK53)</f>
        <v/>
      </c>
      <c r="QI53" s="95" t="str">
        <f>IF(PZ53="","",IO53)</f>
        <v/>
      </c>
      <c r="QK53" s="97" t="str">
        <f>IF(HF53="","",B53)</f>
        <v/>
      </c>
      <c r="QL53" s="96" t="str">
        <f>IF(HF53="","",D53)</f>
        <v/>
      </c>
      <c r="QM53" s="96" t="str">
        <f>IF(QK53="","",HN53)</f>
        <v/>
      </c>
      <c r="QN53" s="96" t="str">
        <f>IF(QK53="","",HR53)</f>
        <v/>
      </c>
      <c r="QO53" s="96" t="str">
        <f>IF(QK53="","",HV53)</f>
        <v/>
      </c>
      <c r="QP53" s="96" t="str">
        <f>IF(QK53="","",HZ53)</f>
        <v/>
      </c>
      <c r="QQ53" s="96" t="str">
        <f>IF(QK53="","",ID53)</f>
        <v/>
      </c>
      <c r="QR53" s="96" t="str">
        <f>IF(QK53="","",IH53)</f>
        <v/>
      </c>
      <c r="QS53" s="96" t="str">
        <f>IF(QK53="","",IL53)</f>
        <v/>
      </c>
      <c r="QT53" s="95" t="str">
        <f>IF(QK53="","",IP53)</f>
        <v/>
      </c>
    </row>
    <row r="54" spans="1:462" ht="18" customHeight="1" x14ac:dyDescent="0.25">
      <c r="A54" s="106">
        <f>IF('[1]بيانات الطلاب'!A53="","",'[1]بيانات الطلاب'!A53)</f>
        <v>50</v>
      </c>
      <c r="B54" s="104" t="str">
        <f>'[1]بيانات الطلاب'!B53</f>
        <v>24049</v>
      </c>
      <c r="C54" s="104" t="str">
        <f>IF('[1]بيانات الطلاب'!C53="","",'[1]بيانات الطلاب'!C53)</f>
        <v>1 / 3</v>
      </c>
      <c r="D54" s="105" t="str">
        <f>IF('[1]بيانات الطلاب'!D53="","",'[1]بيانات الطلاب'!D53)</f>
        <v>ليلى فؤاد محمد محمد</v>
      </c>
      <c r="E54" s="104" t="str">
        <f>IF('[1]بيانات الطلاب'!E53="","",'[1]بيانات الطلاب'!E53)</f>
        <v>مسلم</v>
      </c>
      <c r="F54" s="103" t="str">
        <f>IF('[1]بيانات الطلاب'!F53="","",'[1]بيانات الطلاب'!F53)</f>
        <v>انثى</v>
      </c>
      <c r="G54" s="136">
        <v>2</v>
      </c>
      <c r="H54" s="102">
        <v>2</v>
      </c>
      <c r="I54" s="102"/>
      <c r="J54" s="102">
        <v>5.2</v>
      </c>
      <c r="K54" s="82">
        <f>IF(J54="غ","غ",G54+H54+I54+J54)</f>
        <v>9.1999999999999993</v>
      </c>
      <c r="L54" s="136">
        <v>2</v>
      </c>
      <c r="M54" s="136">
        <v>1.8</v>
      </c>
      <c r="N54" s="136"/>
      <c r="O54" s="136">
        <v>3.3</v>
      </c>
      <c r="P54" s="82">
        <f>IF(O54="غ","غ",L54+M54+N54+O54)</f>
        <v>7.1</v>
      </c>
      <c r="Q54" s="136">
        <v>1.7</v>
      </c>
      <c r="R54" s="136">
        <v>1.6</v>
      </c>
      <c r="S54" s="102"/>
      <c r="T54" s="102">
        <v>4.5999999999999996</v>
      </c>
      <c r="U54" s="82">
        <f>IF(T54="غ","غ",Q54+R54+S54+T54)</f>
        <v>7.8999999999999995</v>
      </c>
      <c r="V54" s="136">
        <v>1</v>
      </c>
      <c r="W54" s="102">
        <v>1</v>
      </c>
      <c r="X54" s="102">
        <v>1</v>
      </c>
      <c r="Y54" s="102">
        <v>3.8</v>
      </c>
      <c r="Z54" s="82">
        <f>IF(Y54="غ","غ",V54+W54+X54+Y54)</f>
        <v>6.8</v>
      </c>
      <c r="AA54" s="136">
        <v>6</v>
      </c>
      <c r="AB54" s="102">
        <v>2</v>
      </c>
      <c r="AC54" s="102">
        <v>2</v>
      </c>
      <c r="AD54" s="139">
        <v>15.5</v>
      </c>
      <c r="AE54" s="82">
        <f>IF(AD54="غ","غ",AA54+AB54+AC54+AD54)</f>
        <v>25.5</v>
      </c>
      <c r="AF54" s="143">
        <v>5.625</v>
      </c>
      <c r="AG54" s="142">
        <v>2</v>
      </c>
      <c r="AH54" s="142">
        <v>2</v>
      </c>
      <c r="AI54" s="141">
        <v>15</v>
      </c>
      <c r="AJ54" s="82">
        <f>IF(AI54="غ","غ",AF54+AG54+AH54+AI54)</f>
        <v>24.625</v>
      </c>
      <c r="AK54" s="102">
        <v>1</v>
      </c>
      <c r="AL54" s="102">
        <v>1</v>
      </c>
      <c r="AM54" s="102">
        <v>1.3</v>
      </c>
      <c r="AN54" s="82">
        <f>IF(AM54="غ","غ",AK54+AL54+AM54)</f>
        <v>3.3</v>
      </c>
      <c r="AO54" s="102">
        <v>1</v>
      </c>
      <c r="AP54" s="102">
        <v>1</v>
      </c>
      <c r="AQ54" s="102">
        <v>1.83</v>
      </c>
      <c r="AR54" s="82">
        <f>IF(AQ54="غ","غ",AO54+AP54+AQ54)</f>
        <v>3.83</v>
      </c>
      <c r="AU54" s="102">
        <v>1</v>
      </c>
      <c r="AV54" s="102">
        <v>1</v>
      </c>
      <c r="AW54" s="102">
        <v>1.5</v>
      </c>
      <c r="AX54" s="82">
        <f>IF(AW54="غ","غ",AU54+AV54+AW54)</f>
        <v>3.5</v>
      </c>
      <c r="BN54" s="135"/>
      <c r="BO54" s="104"/>
      <c r="BP54" s="104"/>
      <c r="BQ54" s="140"/>
      <c r="BR54" s="98">
        <f>IF(BQ54="غ","غ",BN54+BO54+BP54+BQ54)</f>
        <v>0</v>
      </c>
      <c r="BS54" s="135"/>
      <c r="BT54" s="104"/>
      <c r="BU54" s="104"/>
      <c r="BV54" s="140"/>
      <c r="BW54" s="98">
        <f>IF(BV54="غ","غ",BS54+BT54+BU54+BV54)</f>
        <v>0</v>
      </c>
      <c r="BX54" s="135"/>
      <c r="BY54" s="104"/>
      <c r="BZ54" s="104"/>
      <c r="CA54" s="140"/>
      <c r="CB54" s="98">
        <f>IF(CA54="غ","غ",BX54+BY54+BZ54+CA54)</f>
        <v>0</v>
      </c>
      <c r="CC54" s="135"/>
      <c r="CD54" s="104"/>
      <c r="CE54" s="104"/>
      <c r="CF54" s="104"/>
      <c r="CG54" s="98">
        <f>IF(CF54="غ","غ",CC54+CD54+CE54+CF54)</f>
        <v>0</v>
      </c>
      <c r="CH54" s="135"/>
      <c r="CI54" s="104"/>
      <c r="CJ54" s="104"/>
      <c r="CK54" s="140"/>
      <c r="CL54" s="98">
        <f>IF(CK54="غ","غ",CH54+CI54+CJ54+CK54)</f>
        <v>0</v>
      </c>
      <c r="CM54" s="135"/>
      <c r="CN54" s="104"/>
      <c r="CO54" s="104"/>
      <c r="CP54" s="140"/>
      <c r="CQ54" s="98">
        <f>IF(CP54="غ","غ",CM54+CN54+CO54+CP54)</f>
        <v>0</v>
      </c>
      <c r="CR54" s="104"/>
      <c r="CS54" s="104"/>
      <c r="CT54" s="140"/>
      <c r="CU54" s="98">
        <f>IF(CT54="غ","غ",CR54+CS54+CT54)</f>
        <v>0</v>
      </c>
      <c r="CV54" s="104"/>
      <c r="CW54" s="104"/>
      <c r="CX54" s="140"/>
      <c r="CY54" s="98">
        <f>IF(CX54="غ","غ",CV54+CW54+CX54)</f>
        <v>0</v>
      </c>
      <c r="DT54" s="135"/>
      <c r="DU54" s="104"/>
      <c r="DV54" s="104"/>
      <c r="DW54" s="140"/>
      <c r="DX54" s="98">
        <f>IF(DW54="غ","غ",DT54+DU54+DV54+DW54)</f>
        <v>0</v>
      </c>
      <c r="DY54" s="135"/>
      <c r="DZ54" s="104"/>
      <c r="EA54" s="104"/>
      <c r="EB54" s="140"/>
      <c r="EC54" s="98">
        <f>IF(EB54="غ","غ",DY54+DZ54+EA54+EB54)</f>
        <v>0</v>
      </c>
      <c r="ED54" s="135"/>
      <c r="EE54" s="104"/>
      <c r="EF54" s="104"/>
      <c r="EG54" s="140"/>
      <c r="EH54" s="98">
        <f>IF(EG54="غ","غ",ED54+EE54+EF54+EG54)</f>
        <v>0</v>
      </c>
      <c r="EI54" s="135"/>
      <c r="EJ54" s="104"/>
      <c r="EK54" s="104"/>
      <c r="EL54" s="140"/>
      <c r="EM54" s="98">
        <f>IF(EL54="غ","غ",EI54+EJ54+EK54+EL54)</f>
        <v>0</v>
      </c>
      <c r="EN54" s="135"/>
      <c r="EO54" s="104"/>
      <c r="EP54" s="104"/>
      <c r="EQ54" s="140"/>
      <c r="ER54" s="98">
        <f>IF(EQ54="غ","غ",EN54+EO54+EP54+EQ54)</f>
        <v>0</v>
      </c>
      <c r="ES54" s="136"/>
      <c r="ET54" s="102"/>
      <c r="EU54" s="102"/>
      <c r="EV54" s="139"/>
      <c r="EW54" s="82">
        <f>IF(EV54="غ","غ",ES54+ET54+EU54+EV54)</f>
        <v>0</v>
      </c>
      <c r="EX54" s="135"/>
      <c r="EY54" s="104"/>
      <c r="EZ54" s="104"/>
      <c r="FA54" s="98">
        <f>IF(EZ54="غ","غ",EX54+EY54+EZ54)</f>
        <v>0</v>
      </c>
      <c r="FB54" s="135"/>
      <c r="FC54" s="104"/>
      <c r="FD54" s="104"/>
      <c r="FE54" s="98">
        <f>IF(FD54="غ","غ",FB54+FC54+FD54)</f>
        <v>0</v>
      </c>
      <c r="HD54" s="136" t="str">
        <f>IF(HH54&gt;=$HD$4,1,"")</f>
        <v/>
      </c>
      <c r="HE54" s="136" t="str">
        <f>IF(HI54&gt;=$HE$4,1,"")</f>
        <v/>
      </c>
      <c r="HF54" s="145" t="str">
        <f>IF(HJ54&gt;=$HF$4,1,"")</f>
        <v/>
      </c>
      <c r="HH54" s="136">
        <f>+HL54+HP54+HT54+HX54+IB54+IF54+IJ54+IN54</f>
        <v>88.254999999999995</v>
      </c>
      <c r="HI54" s="136">
        <f>+HM54+HQ54+HU54+HY54+IC54+IG54+IK54+IO54</f>
        <v>0</v>
      </c>
      <c r="HJ54" s="145">
        <f>+HN54+HR54+HV54+HZ54+ID54+IH54+IL54+IP54</f>
        <v>0</v>
      </c>
      <c r="HL54" s="161">
        <f>+K54</f>
        <v>9.1999999999999993</v>
      </c>
      <c r="HM54" s="104">
        <f>+BR54</f>
        <v>0</v>
      </c>
      <c r="HN54" s="104">
        <f>+DX54</f>
        <v>0</v>
      </c>
      <c r="HO54" s="82">
        <f>IF(OR(HN54="غ",HM54="غ",HL54="غ"),"غ",(HN54+HM54+HL54)/3)</f>
        <v>3.0666666666666664</v>
      </c>
      <c r="HP54" s="161">
        <f>+P54</f>
        <v>7.1</v>
      </c>
      <c r="HQ54" s="104">
        <f>+BW54</f>
        <v>0</v>
      </c>
      <c r="HR54" s="104">
        <f>+EC54</f>
        <v>0</v>
      </c>
      <c r="HS54" s="82">
        <f>IF(OR(HR54="غ",HQ54="غ",HP54="غ"),"غ",(HR54+HQ54+HP54)/3)</f>
        <v>2.3666666666666667</v>
      </c>
      <c r="HT54" s="161">
        <f>+U54</f>
        <v>7.8999999999999995</v>
      </c>
      <c r="HU54" s="104">
        <f>+CB54</f>
        <v>0</v>
      </c>
      <c r="HV54" s="104">
        <f>+EH54</f>
        <v>0</v>
      </c>
      <c r="HW54" s="82">
        <f>IF(OR(HV54="غ",HU54="غ",HT54="غ"),"غ",(HV54+HU54+HT54)/3)</f>
        <v>2.6333333333333333</v>
      </c>
      <c r="HX54" s="166">
        <f>+Z54</f>
        <v>6.8</v>
      </c>
      <c r="HY54" s="104">
        <f>+CG54</f>
        <v>0</v>
      </c>
      <c r="HZ54" s="104">
        <f>+EM54</f>
        <v>0</v>
      </c>
      <c r="IA54" s="82">
        <f>IF(OR(HZ54="غ",HY54="غ",HX54="غ"),"غ",(HZ54+HY54+HX54)/3)</f>
        <v>2.2666666666666666</v>
      </c>
      <c r="IB54" s="166">
        <f>+AE54</f>
        <v>25.5</v>
      </c>
      <c r="IC54" s="104">
        <f>+CL54</f>
        <v>0</v>
      </c>
      <c r="ID54" s="104">
        <f>+ER54</f>
        <v>0</v>
      </c>
      <c r="IE54" s="82">
        <f>IF(OR(ID54="غ",IC54="غ",IB54="غ"),"غ",(ID54+IC54+IB54)/3)</f>
        <v>8.5</v>
      </c>
      <c r="IF54" s="166">
        <f>+AJ54</f>
        <v>24.625</v>
      </c>
      <c r="IG54" s="102">
        <f>+CQ54</f>
        <v>0</v>
      </c>
      <c r="IH54" s="102">
        <f>+EW54</f>
        <v>0</v>
      </c>
      <c r="II54" s="82">
        <f>IF(OR(IH54="غ",IG54="غ",IF54="غ"),"غ",(IH54+IG54+IF54)/3)</f>
        <v>8.2083333333333339</v>
      </c>
      <c r="IJ54" s="161">
        <f>+AN54</f>
        <v>3.3</v>
      </c>
      <c r="IK54" s="104">
        <f>+CU54</f>
        <v>0</v>
      </c>
      <c r="IL54" s="104">
        <f>+FA54</f>
        <v>0</v>
      </c>
      <c r="IM54" s="82">
        <f>IF(OR(IL54="غ",IK54="غ",IJ54="غ"),"غ",(IL54+IK54+IJ54)/3)</f>
        <v>1.0999999999999999</v>
      </c>
      <c r="IN54" s="161">
        <f>+AR54</f>
        <v>3.83</v>
      </c>
      <c r="IO54" s="104">
        <f>+CY54</f>
        <v>0</v>
      </c>
      <c r="IP54" s="104">
        <f>+FE54</f>
        <v>0</v>
      </c>
      <c r="IQ54" s="82">
        <f>IF(OR(IP54="غ",IO54="غ",IN54="غ"),"غ",(IP54+IO54+IN54)/3)</f>
        <v>1.2766666666666666</v>
      </c>
      <c r="IS54" s="134" t="str">
        <f>IF(OR(HL54&lt;6.5,HP54&lt;6.5,HT54&lt;6.5,HX54&lt;5.2,IB54&lt;10.4,IF54&lt;10.4,IJ54&lt;2.6,IN54&lt;2.6),1,"")</f>
        <v/>
      </c>
      <c r="IT54" s="135">
        <f>IF(OR(HM54&lt;6.5,HQ54&lt;6.5,HU54&lt;6.5,HY54&lt;5.2,IC54&lt;40,IG54&lt;40,IK54&lt;2.6,IO54&lt;2.6),1,"")</f>
        <v>1</v>
      </c>
      <c r="IU54" s="144">
        <f>IF(OR(HN54&lt;6.5,HR54&lt;6.5,HV54&lt;6.5,HZ54&lt;5.2,ID54&lt;40,IH54&lt;40,IL54&lt;2.6,IP54&lt;2.6),1,"")</f>
        <v>1</v>
      </c>
      <c r="IV54" s="36"/>
      <c r="IW54" s="95" t="s">
        <v>87</v>
      </c>
      <c r="IX54" s="134" t="str">
        <f>IF(IS54=1,D54,"")</f>
        <v/>
      </c>
      <c r="IY54" s="135" t="str">
        <f>IF(IS54=1,HL54,"")</f>
        <v/>
      </c>
      <c r="IZ54" s="104" t="str">
        <f>IF(IS54=1,HP54,"")</f>
        <v/>
      </c>
      <c r="JA54" s="104" t="str">
        <f>IF(IS54=1,HT54,"")</f>
        <v/>
      </c>
      <c r="JB54" s="104" t="str">
        <f>IF(IS54=1,HX54,"")</f>
        <v/>
      </c>
      <c r="JC54" s="104" t="str">
        <f>IF(IS54=1,IB54,"")</f>
        <v/>
      </c>
      <c r="JD54" s="104" t="str">
        <f>IF(IS54=1,IF54,"")</f>
        <v/>
      </c>
      <c r="JE54" s="104" t="str">
        <f>IF(IS54=1,IJ54,"")</f>
        <v/>
      </c>
      <c r="JF54" s="103" t="str">
        <f>IF(IS54=1,IN54,"")</f>
        <v/>
      </c>
      <c r="JH54" s="97" t="str">
        <f>B54</f>
        <v>24049</v>
      </c>
      <c r="JI54" s="103" t="str">
        <f>+D54</f>
        <v>ليلى فؤاد محمد محمد</v>
      </c>
      <c r="JJ54" s="135">
        <f>IF(IT54=1,HM54,"")</f>
        <v>0</v>
      </c>
      <c r="JK54" s="104">
        <f>IF(IT54=1,HQ54,"")</f>
        <v>0</v>
      </c>
      <c r="JL54" s="104">
        <f>IF(IT54=1,HU54,"")</f>
        <v>0</v>
      </c>
      <c r="JM54" s="104">
        <f>IF(IT54=1,HY54,"")</f>
        <v>0</v>
      </c>
      <c r="JN54" s="104">
        <f>IF(IT54=1,IC54,"")</f>
        <v>0</v>
      </c>
      <c r="JO54" s="104">
        <f>IF(IT54=1,IG54,"")</f>
        <v>0</v>
      </c>
      <c r="JP54" s="104">
        <f>IF(IT54=1,IK54,"")</f>
        <v>0</v>
      </c>
      <c r="JQ54" s="103">
        <f>IF(IT54=1,IO54,"")</f>
        <v>0</v>
      </c>
      <c r="JS54" s="97" t="str">
        <f>B54</f>
        <v>24049</v>
      </c>
      <c r="JT54" s="95" t="str">
        <f>+D54</f>
        <v>ليلى فؤاد محمد محمد</v>
      </c>
      <c r="JU54" s="135">
        <f>IF(IU54=1,HN54,"")</f>
        <v>0</v>
      </c>
      <c r="JV54" s="104">
        <f>IF(IU54=1,HR54,"")</f>
        <v>0</v>
      </c>
      <c r="JW54" s="104">
        <f>IF(IU54=1,HV54,"")</f>
        <v>0</v>
      </c>
      <c r="JX54" s="104">
        <f>IF(IU54=1,HZ54,"")</f>
        <v>0</v>
      </c>
      <c r="JY54" s="104">
        <f>IF(IU54=1,ID54,"")</f>
        <v>0</v>
      </c>
      <c r="JZ54" s="104">
        <f>IF(IU54=1,IH54,"")</f>
        <v>0</v>
      </c>
      <c r="KA54" s="104">
        <f>IF(IU54=1,IL54,"")</f>
        <v>0</v>
      </c>
      <c r="KB54" s="103">
        <f>IF(IU54=1,IP54,"")</f>
        <v>0</v>
      </c>
      <c r="KJ54" s="94">
        <f>+A54</f>
        <v>50</v>
      </c>
      <c r="KK54" s="92" t="str">
        <f>+B54</f>
        <v>24049</v>
      </c>
      <c r="KL54" s="92" t="str">
        <f>+C54</f>
        <v>1 / 3</v>
      </c>
      <c r="KM54" s="93" t="str">
        <f>+D54</f>
        <v>ليلى فؤاد محمد محمد</v>
      </c>
      <c r="KN54" s="92" t="str">
        <f>+E54</f>
        <v>مسلم</v>
      </c>
      <c r="KO54" s="92" t="str">
        <f>+F54</f>
        <v>انثى</v>
      </c>
      <c r="KP54" s="91">
        <f>+HO54</f>
        <v>3.0666666666666664</v>
      </c>
      <c r="KQ54" s="91">
        <f>+HS54</f>
        <v>2.3666666666666667</v>
      </c>
      <c r="KR54" s="91">
        <f>+HW54</f>
        <v>2.6333333333333333</v>
      </c>
      <c r="KS54" s="91">
        <f>+IA54</f>
        <v>2.2666666666666666</v>
      </c>
      <c r="KT54" s="91">
        <f>+IE54</f>
        <v>8.5</v>
      </c>
      <c r="KU54" s="91">
        <f>+II54</f>
        <v>8.2083333333333339</v>
      </c>
      <c r="KV54" s="90">
        <f>+IM54</f>
        <v>1.0999999999999999</v>
      </c>
      <c r="KW54" s="90">
        <f>+IN54</f>
        <v>3.83</v>
      </c>
      <c r="MH54" s="125" t="str">
        <f>IF(MI54="","",VLOOKUP(MI54,$B$5:$D$62,2,0))</f>
        <v/>
      </c>
      <c r="MI54" s="110"/>
      <c r="MJ54" s="109"/>
      <c r="MK54" s="108"/>
      <c r="ML54" s="108"/>
      <c r="MM54" s="108"/>
      <c r="MN54" s="108"/>
      <c r="MO54" s="108"/>
      <c r="MP54" s="108"/>
      <c r="MQ54" s="108"/>
      <c r="MR54" s="107"/>
      <c r="NL54" s="1" t="s">
        <v>87</v>
      </c>
      <c r="NM54" s="1" t="s">
        <v>87</v>
      </c>
      <c r="NN54" s="1" t="s">
        <v>87</v>
      </c>
      <c r="NO54" s="1" t="s">
        <v>87</v>
      </c>
      <c r="NP54" s="1">
        <v>50</v>
      </c>
      <c r="NQ54" s="1" t="s">
        <v>87</v>
      </c>
      <c r="NR54" s="1" t="s">
        <v>87</v>
      </c>
      <c r="NS54" s="1" t="s">
        <v>87</v>
      </c>
      <c r="NT54" s="1" t="s">
        <v>87</v>
      </c>
      <c r="NU54" s="1" t="s">
        <v>87</v>
      </c>
      <c r="NV54" s="1" t="s">
        <v>87</v>
      </c>
      <c r="NY54" s="199" t="str">
        <f>IF(NZ54="","",VLOOKUP(NZ54,$B$5:$D$70,2,0))</f>
        <v/>
      </c>
      <c r="NZ54" s="86" t="s">
        <v>87</v>
      </c>
      <c r="OA54" s="85" t="s">
        <v>87</v>
      </c>
      <c r="OB54" s="84" t="s">
        <v>87</v>
      </c>
      <c r="OC54" s="84" t="s">
        <v>87</v>
      </c>
      <c r="OD54" s="84" t="s">
        <v>87</v>
      </c>
      <c r="OE54" s="84" t="s">
        <v>87</v>
      </c>
      <c r="OF54" s="84" t="s">
        <v>87</v>
      </c>
      <c r="OG54" s="84" t="s">
        <v>87</v>
      </c>
      <c r="OH54" s="84" t="s">
        <v>87</v>
      </c>
      <c r="OI54" s="83" t="s">
        <v>87</v>
      </c>
      <c r="OJ54" s="82" t="str">
        <f>IF(NZ54="","",SUM(OB54:OI54))</f>
        <v/>
      </c>
      <c r="OK54" s="81" t="str">
        <f>IFERROR(IF(OJ54&gt;1,OJ54/98,""),"")</f>
        <v/>
      </c>
      <c r="PO54" s="97" t="str">
        <f>IF(HD54="","",B54)</f>
        <v/>
      </c>
      <c r="PP54" s="96" t="str">
        <f>IF(HD54="","",D54)</f>
        <v/>
      </c>
      <c r="PQ54" s="96" t="str">
        <f>IF(PO54="","",HL54)</f>
        <v/>
      </c>
      <c r="PR54" s="96" t="str">
        <f>IF(PO54="","",HP54)</f>
        <v/>
      </c>
      <c r="PS54" s="96" t="str">
        <f>IF(PO54="","",HT54)</f>
        <v/>
      </c>
      <c r="PT54" s="96" t="str">
        <f>IF(PO54="","",HX54)</f>
        <v/>
      </c>
      <c r="PU54" s="96" t="str">
        <f>IF(PO54="","",IB54)</f>
        <v/>
      </c>
      <c r="PV54" s="96" t="str">
        <f>IF(PO54="","",IF54)</f>
        <v/>
      </c>
      <c r="PW54" s="96" t="str">
        <f>IF(PO54="","",IJ54)</f>
        <v/>
      </c>
      <c r="PX54" s="95" t="str">
        <f>IF(PO54="","",IN54)</f>
        <v/>
      </c>
      <c r="PZ54" s="97" t="str">
        <f>IF($HE$5="","",$B$5)</f>
        <v/>
      </c>
      <c r="QA54" s="96" t="str">
        <f>IF($HE$5="","",$D$5)</f>
        <v/>
      </c>
      <c r="QB54" s="96" t="str">
        <f>IF(PZ54="","",HM54)</f>
        <v/>
      </c>
      <c r="QC54" s="96" t="str">
        <f>IF(PZ54="","",HQ54)</f>
        <v/>
      </c>
      <c r="QD54" s="96" t="str">
        <f>IF(PZ54="","",HU54)</f>
        <v/>
      </c>
      <c r="QE54" s="96" t="str">
        <f>IF(PZ54="","",HY54)</f>
        <v/>
      </c>
      <c r="QF54" s="96" t="str">
        <f>IF(PZ54="","",IC54)</f>
        <v/>
      </c>
      <c r="QG54" s="96" t="str">
        <f>IF(PZ54="","",IG54)</f>
        <v/>
      </c>
      <c r="QH54" s="96" t="str">
        <f>IF(PZ54="","",IK54)</f>
        <v/>
      </c>
      <c r="QI54" s="95" t="str">
        <f>IF(PZ54="","",IO54)</f>
        <v/>
      </c>
      <c r="QK54" s="97" t="str">
        <f>IF(HF54="","",B54)</f>
        <v/>
      </c>
      <c r="QL54" s="96" t="str">
        <f>IF(HF54="","",D54)</f>
        <v/>
      </c>
      <c r="QM54" s="96" t="str">
        <f>IF(QK54="","",HN54)</f>
        <v/>
      </c>
      <c r="QN54" s="96" t="str">
        <f>IF(QK54="","",HR54)</f>
        <v/>
      </c>
      <c r="QO54" s="96" t="str">
        <f>IF(QK54="","",HV54)</f>
        <v/>
      </c>
      <c r="QP54" s="96" t="str">
        <f>IF(QK54="","",HZ54)</f>
        <v/>
      </c>
      <c r="QQ54" s="96" t="str">
        <f>IF(QK54="","",ID54)</f>
        <v/>
      </c>
      <c r="QR54" s="96" t="str">
        <f>IF(QK54="","",IH54)</f>
        <v/>
      </c>
      <c r="QS54" s="96" t="str">
        <f>IF(QK54="","",IL54)</f>
        <v/>
      </c>
      <c r="QT54" s="95" t="str">
        <f>IF(QK54="","",IP54)</f>
        <v/>
      </c>
    </row>
    <row r="55" spans="1:462" ht="18" customHeight="1" x14ac:dyDescent="0.25">
      <c r="A55" s="106">
        <f>IF('[1]بيانات الطلاب'!A54="","",'[1]بيانات الطلاب'!A54)</f>
        <v>51</v>
      </c>
      <c r="B55" s="104" t="str">
        <f>'[1]بيانات الطلاب'!B54</f>
        <v>24050</v>
      </c>
      <c r="C55" s="104" t="str">
        <f>IF('[1]بيانات الطلاب'!C54="","",'[1]بيانات الطلاب'!C54)</f>
        <v>1 / 3</v>
      </c>
      <c r="D55" s="105" t="str">
        <f>IF('[1]بيانات الطلاب'!D54="","",'[1]بيانات الطلاب'!D54)</f>
        <v>مروه سهيل الانكشارى السباعى</v>
      </c>
      <c r="E55" s="104" t="str">
        <f>IF('[1]بيانات الطلاب'!E54="","",'[1]بيانات الطلاب'!E54)</f>
        <v>مسلم</v>
      </c>
      <c r="F55" s="103" t="str">
        <f>IF('[1]بيانات الطلاب'!F54="","",'[1]بيانات الطلاب'!F54)</f>
        <v>انثى</v>
      </c>
      <c r="G55" s="136">
        <v>2</v>
      </c>
      <c r="H55" s="102">
        <v>2</v>
      </c>
      <c r="I55" s="102"/>
      <c r="J55" s="102">
        <v>5.9</v>
      </c>
      <c r="K55" s="82">
        <f>IF(J55="غ","غ",G55+H55+I55+J55)</f>
        <v>9.9</v>
      </c>
      <c r="L55" s="136">
        <v>2</v>
      </c>
      <c r="M55" s="136">
        <v>2</v>
      </c>
      <c r="N55" s="136"/>
      <c r="O55" s="136">
        <v>5.8</v>
      </c>
      <c r="P55" s="82">
        <f>IF(O55="غ","غ",L55+M55+N55+O55)</f>
        <v>9.8000000000000007</v>
      </c>
      <c r="Q55" s="136">
        <v>2</v>
      </c>
      <c r="R55" s="136">
        <v>2</v>
      </c>
      <c r="S55" s="102"/>
      <c r="T55" s="102">
        <v>5.6</v>
      </c>
      <c r="U55" s="82">
        <f>IF(T55="غ","غ",Q55+R55+S55+T55)</f>
        <v>9.6</v>
      </c>
      <c r="V55" s="136">
        <v>1</v>
      </c>
      <c r="W55" s="102">
        <v>1</v>
      </c>
      <c r="X55" s="102">
        <v>1</v>
      </c>
      <c r="Y55" s="102">
        <v>4.8</v>
      </c>
      <c r="Z55" s="82">
        <f>IF(Y55="غ","غ",V55+W55+X55+Y55)</f>
        <v>7.8</v>
      </c>
      <c r="AA55" s="136">
        <v>6</v>
      </c>
      <c r="AB55" s="102">
        <v>2</v>
      </c>
      <c r="AC55" s="102">
        <v>2</v>
      </c>
      <c r="AD55" s="139">
        <v>15</v>
      </c>
      <c r="AE55" s="82">
        <f>IF(AD55="غ","غ",AA55+AB55+AC55+AD55)</f>
        <v>25</v>
      </c>
      <c r="AF55" s="143">
        <v>5.3250000000000002</v>
      </c>
      <c r="AG55" s="142">
        <v>2</v>
      </c>
      <c r="AH55" s="142">
        <v>2</v>
      </c>
      <c r="AI55" s="141">
        <v>14.200000000000001</v>
      </c>
      <c r="AJ55" s="82">
        <f>IF(AI55="غ","غ",AF55+AG55+AH55+AI55)</f>
        <v>23.524999999999999</v>
      </c>
      <c r="AK55" s="102">
        <v>1</v>
      </c>
      <c r="AL55" s="102">
        <v>1</v>
      </c>
      <c r="AM55" s="102">
        <v>2</v>
      </c>
      <c r="AN55" s="82">
        <f>IF(AM55="غ","غ",AK55+AL55+AM55)</f>
        <v>4</v>
      </c>
      <c r="AO55" s="102">
        <v>1</v>
      </c>
      <c r="AP55" s="102">
        <v>1</v>
      </c>
      <c r="AQ55" s="102">
        <v>1.86</v>
      </c>
      <c r="AR55" s="82">
        <f>IF(AQ55="غ","غ",AO55+AP55+AQ55)</f>
        <v>3.8600000000000003</v>
      </c>
      <c r="AU55" s="102">
        <v>1</v>
      </c>
      <c r="AV55" s="102">
        <v>1</v>
      </c>
      <c r="AW55" s="102">
        <v>2</v>
      </c>
      <c r="AX55" s="82">
        <f>IF(AW55="غ","غ",AU55+AV55+AW55)</f>
        <v>4</v>
      </c>
      <c r="BN55" s="135"/>
      <c r="BO55" s="104"/>
      <c r="BP55" s="104"/>
      <c r="BQ55" s="140"/>
      <c r="BR55" s="98">
        <f>IF(BQ55="غ","غ",BN55+BO55+BP55+BQ55)</f>
        <v>0</v>
      </c>
      <c r="BS55" s="135"/>
      <c r="BT55" s="104"/>
      <c r="BU55" s="104"/>
      <c r="BV55" s="140"/>
      <c r="BW55" s="98">
        <f>IF(BV55="غ","غ",BS55+BT55+BU55+BV55)</f>
        <v>0</v>
      </c>
      <c r="BX55" s="135"/>
      <c r="BY55" s="104"/>
      <c r="BZ55" s="104"/>
      <c r="CA55" s="140"/>
      <c r="CB55" s="98">
        <f>IF(CA55="غ","غ",BX55+BY55+BZ55+CA55)</f>
        <v>0</v>
      </c>
      <c r="CC55" s="135"/>
      <c r="CD55" s="104"/>
      <c r="CE55" s="104"/>
      <c r="CF55" s="104"/>
      <c r="CG55" s="98">
        <f>IF(CF55="غ","غ",CC55+CD55+CE55+CF55)</f>
        <v>0</v>
      </c>
      <c r="CH55" s="135"/>
      <c r="CI55" s="104"/>
      <c r="CJ55" s="104"/>
      <c r="CK55" s="140"/>
      <c r="CL55" s="98">
        <f>IF(CK55="غ","غ",CH55+CI55+CJ55+CK55)</f>
        <v>0</v>
      </c>
      <c r="CM55" s="135"/>
      <c r="CN55" s="104"/>
      <c r="CO55" s="104"/>
      <c r="CP55" s="140"/>
      <c r="CQ55" s="98">
        <f>IF(CP55="غ","غ",CM55+CN55+CO55+CP55)</f>
        <v>0</v>
      </c>
      <c r="CR55" s="104"/>
      <c r="CS55" s="104"/>
      <c r="CT55" s="140"/>
      <c r="CU55" s="98">
        <f>IF(CT55="غ","غ",CR55+CS55+CT55)</f>
        <v>0</v>
      </c>
      <c r="CV55" s="104"/>
      <c r="CW55" s="104"/>
      <c r="CX55" s="140"/>
      <c r="CY55" s="98">
        <f>IF(CX55="غ","غ",CV55+CW55+CX55)</f>
        <v>0</v>
      </c>
      <c r="DT55" s="135"/>
      <c r="DU55" s="104"/>
      <c r="DV55" s="104"/>
      <c r="DW55" s="140"/>
      <c r="DX55" s="98">
        <f>IF(DW55="غ","غ",DT55+DU55+DV55+DW55)</f>
        <v>0</v>
      </c>
      <c r="DY55" s="135"/>
      <c r="DZ55" s="104"/>
      <c r="EA55" s="104"/>
      <c r="EB55" s="140"/>
      <c r="EC55" s="98">
        <f>IF(EB55="غ","غ",DY55+DZ55+EA55+EB55)</f>
        <v>0</v>
      </c>
      <c r="ED55" s="135"/>
      <c r="EE55" s="104"/>
      <c r="EF55" s="104"/>
      <c r="EG55" s="140"/>
      <c r="EH55" s="98">
        <f>IF(EG55="غ","غ",ED55+EE55+EF55+EG55)</f>
        <v>0</v>
      </c>
      <c r="EI55" s="135"/>
      <c r="EJ55" s="104"/>
      <c r="EK55" s="104"/>
      <c r="EL55" s="140"/>
      <c r="EM55" s="98">
        <f>IF(EL55="غ","غ",EI55+EJ55+EK55+EL55)</f>
        <v>0</v>
      </c>
      <c r="EN55" s="135"/>
      <c r="EO55" s="104"/>
      <c r="EP55" s="104"/>
      <c r="EQ55" s="140"/>
      <c r="ER55" s="98">
        <f>IF(EQ55="غ","غ",EN55+EO55+EP55+EQ55)</f>
        <v>0</v>
      </c>
      <c r="ES55" s="136"/>
      <c r="ET55" s="102"/>
      <c r="EU55" s="102"/>
      <c r="EV55" s="139"/>
      <c r="EW55" s="82">
        <f>IF(EV55="غ","غ",ES55+ET55+EU55+EV55)</f>
        <v>0</v>
      </c>
      <c r="EX55" s="135"/>
      <c r="EY55" s="104"/>
      <c r="EZ55" s="104"/>
      <c r="FA55" s="98">
        <f>IF(EZ55="غ","غ",EX55+EY55+EZ55)</f>
        <v>0</v>
      </c>
      <c r="FB55" s="135"/>
      <c r="FC55" s="104"/>
      <c r="FD55" s="104"/>
      <c r="FE55" s="98">
        <f>IF(FD55="غ","غ",FB55+FC55+FD55)</f>
        <v>0</v>
      </c>
      <c r="HD55" s="136">
        <f>IF(HH55&gt;=$HD$4,1,"")</f>
        <v>1</v>
      </c>
      <c r="HE55" s="136" t="str">
        <f>IF(HI55&gt;=$HE$4,1,"")</f>
        <v/>
      </c>
      <c r="HF55" s="145" t="str">
        <f>IF(HJ55&gt;=$HF$4,1,"")</f>
        <v/>
      </c>
      <c r="HH55" s="136">
        <f>+HL55+HP55+HT55+HX55+IB55+IF55+IJ55+IN55</f>
        <v>93.484999999999999</v>
      </c>
      <c r="HI55" s="136">
        <f>+HM55+HQ55+HU55+HY55+IC55+IG55+IK55+IO55</f>
        <v>0</v>
      </c>
      <c r="HJ55" s="145">
        <f>+HN55+HR55+HV55+HZ55+ID55+IH55+IL55+IP55</f>
        <v>0</v>
      </c>
      <c r="HL55" s="161">
        <f>+K55</f>
        <v>9.9</v>
      </c>
      <c r="HM55" s="104">
        <f>+BR55</f>
        <v>0</v>
      </c>
      <c r="HN55" s="104">
        <f>+DX55</f>
        <v>0</v>
      </c>
      <c r="HO55" s="82">
        <f>IF(OR(HN55="غ",HM55="غ",HL55="غ"),"غ",(HN55+HM55+HL55)/3)</f>
        <v>3.3000000000000003</v>
      </c>
      <c r="HP55" s="161">
        <f>+P55</f>
        <v>9.8000000000000007</v>
      </c>
      <c r="HQ55" s="104">
        <f>+BW55</f>
        <v>0</v>
      </c>
      <c r="HR55" s="104">
        <f>+EC55</f>
        <v>0</v>
      </c>
      <c r="HS55" s="82">
        <f>IF(OR(HR55="غ",HQ55="غ",HP55="غ"),"غ",(HR55+HQ55+HP55)/3)</f>
        <v>3.2666666666666671</v>
      </c>
      <c r="HT55" s="161">
        <f>+U55</f>
        <v>9.6</v>
      </c>
      <c r="HU55" s="104">
        <f>+CB55</f>
        <v>0</v>
      </c>
      <c r="HV55" s="104">
        <f>+EH55</f>
        <v>0</v>
      </c>
      <c r="HW55" s="82">
        <f>IF(OR(HV55="غ",HU55="غ",HT55="غ"),"غ",(HV55+HU55+HT55)/3)</f>
        <v>3.1999999999999997</v>
      </c>
      <c r="HX55" s="166">
        <f>+Z55</f>
        <v>7.8</v>
      </c>
      <c r="HY55" s="104">
        <f>+CG55</f>
        <v>0</v>
      </c>
      <c r="HZ55" s="104">
        <f>+EM55</f>
        <v>0</v>
      </c>
      <c r="IA55" s="82">
        <f>IF(OR(HZ55="غ",HY55="غ",HX55="غ"),"غ",(HZ55+HY55+HX55)/3)</f>
        <v>2.6</v>
      </c>
      <c r="IB55" s="166">
        <f>+AE55</f>
        <v>25</v>
      </c>
      <c r="IC55" s="104">
        <f>+CL55</f>
        <v>0</v>
      </c>
      <c r="ID55" s="104">
        <f>+ER55</f>
        <v>0</v>
      </c>
      <c r="IE55" s="82">
        <f>IF(OR(ID55="غ",IC55="غ",IB55="غ"),"غ",(ID55+IC55+IB55)/3)</f>
        <v>8.3333333333333339</v>
      </c>
      <c r="IF55" s="166">
        <f>+AJ55</f>
        <v>23.524999999999999</v>
      </c>
      <c r="IG55" s="102">
        <f>+CQ55</f>
        <v>0</v>
      </c>
      <c r="IH55" s="102">
        <f>+EW55</f>
        <v>0</v>
      </c>
      <c r="II55" s="82">
        <f>IF(OR(IH55="غ",IG55="غ",IF55="غ"),"غ",(IH55+IG55+IF55)/3)</f>
        <v>7.8416666666666659</v>
      </c>
      <c r="IJ55" s="161">
        <f>+AN55</f>
        <v>4</v>
      </c>
      <c r="IK55" s="104">
        <f>+CU55</f>
        <v>0</v>
      </c>
      <c r="IL55" s="104">
        <f>+FA55</f>
        <v>0</v>
      </c>
      <c r="IM55" s="82">
        <f>IF(OR(IL55="غ",IK55="غ",IJ55="غ"),"غ",(IL55+IK55+IJ55)/3)</f>
        <v>1.3333333333333333</v>
      </c>
      <c r="IN55" s="161">
        <f>+AR55</f>
        <v>3.8600000000000003</v>
      </c>
      <c r="IO55" s="104">
        <f>+CY55</f>
        <v>0</v>
      </c>
      <c r="IP55" s="104">
        <f>+FE55</f>
        <v>0</v>
      </c>
      <c r="IQ55" s="82">
        <f>IF(OR(IP55="غ",IO55="غ",IN55="غ"),"غ",(IP55+IO55+IN55)/3)</f>
        <v>1.2866666666666668</v>
      </c>
      <c r="IS55" s="134" t="str">
        <f>IF(OR(HL55&lt;6.5,HP55&lt;6.5,HT55&lt;6.5,HX55&lt;5.2,IB55&lt;10.4,IF55&lt;10.4,IJ55&lt;2.6,IN55&lt;2.6),1,"")</f>
        <v/>
      </c>
      <c r="IT55" s="135">
        <f>IF(OR(HM55&lt;6.5,HQ55&lt;6.5,HU55&lt;6.5,HY55&lt;5.2,IC55&lt;40,IG55&lt;40,IK55&lt;2.6,IO55&lt;2.6),1,"")</f>
        <v>1</v>
      </c>
      <c r="IU55" s="144">
        <f>IF(OR(HN55&lt;6.5,HR55&lt;6.5,HV55&lt;6.5,HZ55&lt;5.2,ID55&lt;40,IH55&lt;40,IL55&lt;2.6,IP55&lt;2.6),1,"")</f>
        <v>1</v>
      </c>
      <c r="IV55" s="36"/>
      <c r="IW55" s="95" t="s">
        <v>87</v>
      </c>
      <c r="IX55" s="134" t="str">
        <f>IF(IS55=1,D55,"")</f>
        <v/>
      </c>
      <c r="IY55" s="135" t="str">
        <f>IF(IS55=1,HL55,"")</f>
        <v/>
      </c>
      <c r="IZ55" s="104" t="str">
        <f>IF(IS55=1,HP55,"")</f>
        <v/>
      </c>
      <c r="JA55" s="104" t="str">
        <f>IF(IS55=1,HT55,"")</f>
        <v/>
      </c>
      <c r="JB55" s="104" t="str">
        <f>IF(IS55=1,HX55,"")</f>
        <v/>
      </c>
      <c r="JC55" s="104" t="str">
        <f>IF(IS55=1,IB55,"")</f>
        <v/>
      </c>
      <c r="JD55" s="104" t="str">
        <f>IF(IS55=1,IF55,"")</f>
        <v/>
      </c>
      <c r="JE55" s="104" t="str">
        <f>IF(IS55=1,IJ55,"")</f>
        <v/>
      </c>
      <c r="JF55" s="103" t="str">
        <f>IF(IS55=1,IN55,"")</f>
        <v/>
      </c>
      <c r="JH55" s="97" t="str">
        <f>B55</f>
        <v>24050</v>
      </c>
      <c r="JI55" s="103" t="str">
        <f>+D55</f>
        <v>مروه سهيل الانكشارى السباعى</v>
      </c>
      <c r="JJ55" s="135">
        <f>IF(IT55=1,HM55,"")</f>
        <v>0</v>
      </c>
      <c r="JK55" s="104">
        <f>IF(IT55=1,HQ55,"")</f>
        <v>0</v>
      </c>
      <c r="JL55" s="104">
        <f>IF(IT55=1,HU55,"")</f>
        <v>0</v>
      </c>
      <c r="JM55" s="104">
        <f>IF(IT55=1,HY55,"")</f>
        <v>0</v>
      </c>
      <c r="JN55" s="104">
        <f>IF(IT55=1,IC55,"")</f>
        <v>0</v>
      </c>
      <c r="JO55" s="104">
        <f>IF(IT55=1,IG55,"")</f>
        <v>0</v>
      </c>
      <c r="JP55" s="104">
        <f>IF(IT55=1,IK55,"")</f>
        <v>0</v>
      </c>
      <c r="JQ55" s="103">
        <f>IF(IT55=1,IO55,"")</f>
        <v>0</v>
      </c>
      <c r="JS55" s="97" t="str">
        <f>B55</f>
        <v>24050</v>
      </c>
      <c r="JT55" s="95" t="str">
        <f>+D55</f>
        <v>مروه سهيل الانكشارى السباعى</v>
      </c>
      <c r="JU55" s="135">
        <f>IF(IU55=1,HN55,"")</f>
        <v>0</v>
      </c>
      <c r="JV55" s="104">
        <f>IF(IU55=1,HR55,"")</f>
        <v>0</v>
      </c>
      <c r="JW55" s="104">
        <f>IF(IU55=1,HV55,"")</f>
        <v>0</v>
      </c>
      <c r="JX55" s="104">
        <f>IF(IU55=1,HZ55,"")</f>
        <v>0</v>
      </c>
      <c r="JY55" s="104">
        <f>IF(IU55=1,ID55,"")</f>
        <v>0</v>
      </c>
      <c r="JZ55" s="104">
        <f>IF(IU55=1,IH55,"")</f>
        <v>0</v>
      </c>
      <c r="KA55" s="104">
        <f>IF(IU55=1,IL55,"")</f>
        <v>0</v>
      </c>
      <c r="KB55" s="103">
        <f>IF(IU55=1,IP55,"")</f>
        <v>0</v>
      </c>
      <c r="KJ55" s="94">
        <f>+A55</f>
        <v>51</v>
      </c>
      <c r="KK55" s="92" t="str">
        <f>+B55</f>
        <v>24050</v>
      </c>
      <c r="KL55" s="92" t="str">
        <f>+C55</f>
        <v>1 / 3</v>
      </c>
      <c r="KM55" s="93" t="str">
        <f>+D55</f>
        <v>مروه سهيل الانكشارى السباعى</v>
      </c>
      <c r="KN55" s="92" t="str">
        <f>+E55</f>
        <v>مسلم</v>
      </c>
      <c r="KO55" s="92" t="str">
        <f>+F55</f>
        <v>انثى</v>
      </c>
      <c r="KP55" s="91">
        <f>+HO55</f>
        <v>3.3000000000000003</v>
      </c>
      <c r="KQ55" s="91">
        <f>+HS55</f>
        <v>3.2666666666666671</v>
      </c>
      <c r="KR55" s="91">
        <f>+HW55</f>
        <v>3.1999999999999997</v>
      </c>
      <c r="KS55" s="91">
        <f>+IA55</f>
        <v>2.6</v>
      </c>
      <c r="KT55" s="91">
        <f>+IE55</f>
        <v>8.3333333333333339</v>
      </c>
      <c r="KU55" s="91">
        <f>+II55</f>
        <v>7.8416666666666659</v>
      </c>
      <c r="KV55" s="90">
        <f>+IM55</f>
        <v>1.3333333333333333</v>
      </c>
      <c r="KW55" s="90">
        <f>+IN55</f>
        <v>3.8600000000000003</v>
      </c>
      <c r="MH55" s="125" t="str">
        <f>IF(MI55="","",VLOOKUP(MI55,$B$5:$D$62,2,0))</f>
        <v/>
      </c>
      <c r="MI55" s="110"/>
      <c r="MJ55" s="109"/>
      <c r="MK55" s="108"/>
      <c r="ML55" s="108"/>
      <c r="MM55" s="108"/>
      <c r="MN55" s="108"/>
      <c r="MO55" s="108"/>
      <c r="MP55" s="108"/>
      <c r="MQ55" s="108"/>
      <c r="MR55" s="107"/>
      <c r="NL55" s="1" t="s">
        <v>87</v>
      </c>
      <c r="NM55" s="1" t="s">
        <v>87</v>
      </c>
      <c r="NN55" s="1" t="s">
        <v>87</v>
      </c>
      <c r="NO55" s="1" t="s">
        <v>87</v>
      </c>
      <c r="NP55" s="1">
        <v>51</v>
      </c>
      <c r="NQ55" s="1" t="s">
        <v>87</v>
      </c>
      <c r="NR55" s="1" t="s">
        <v>87</v>
      </c>
      <c r="NS55" s="1" t="s">
        <v>87</v>
      </c>
      <c r="NT55" s="1" t="s">
        <v>87</v>
      </c>
      <c r="NU55" s="1" t="s">
        <v>87</v>
      </c>
      <c r="NV55" s="1" t="s">
        <v>87</v>
      </c>
      <c r="NY55" s="199" t="str">
        <f>IF(NZ55="","",VLOOKUP(NZ55,$B$5:$D$70,2,0))</f>
        <v/>
      </c>
      <c r="NZ55" s="86" t="s">
        <v>87</v>
      </c>
      <c r="OA55" s="85" t="s">
        <v>87</v>
      </c>
      <c r="OB55" s="84" t="s">
        <v>87</v>
      </c>
      <c r="OC55" s="84" t="s">
        <v>87</v>
      </c>
      <c r="OD55" s="84" t="s">
        <v>87</v>
      </c>
      <c r="OE55" s="84" t="s">
        <v>87</v>
      </c>
      <c r="OF55" s="84" t="s">
        <v>87</v>
      </c>
      <c r="OG55" s="84" t="s">
        <v>87</v>
      </c>
      <c r="OH55" s="84" t="s">
        <v>87</v>
      </c>
      <c r="OI55" s="83" t="s">
        <v>87</v>
      </c>
      <c r="OJ55" s="82"/>
      <c r="OK55" s="81"/>
      <c r="PO55" s="97" t="str">
        <f>IF(HD55="","",B55)</f>
        <v>24050</v>
      </c>
      <c r="PP55" s="96" t="str">
        <f>IF(HD55="","",D55)</f>
        <v>مروه سهيل الانكشارى السباعى</v>
      </c>
      <c r="PQ55" s="96">
        <f>IF(PO55="","",HL55)</f>
        <v>9.9</v>
      </c>
      <c r="PR55" s="96">
        <f>IF(PO55="","",HP55)</f>
        <v>9.8000000000000007</v>
      </c>
      <c r="PS55" s="96">
        <f>IF(PO55="","",HT55)</f>
        <v>9.6</v>
      </c>
      <c r="PT55" s="96">
        <f>IF(PO55="","",HX55)</f>
        <v>7.8</v>
      </c>
      <c r="PU55" s="96">
        <f>IF(PO55="","",IB55)</f>
        <v>25</v>
      </c>
      <c r="PV55" s="96">
        <f>IF(PO55="","",IF55)</f>
        <v>23.524999999999999</v>
      </c>
      <c r="PW55" s="96">
        <f>IF(PO55="","",IJ55)</f>
        <v>4</v>
      </c>
      <c r="PX55" s="95">
        <f>IF(PO55="","",IN55)</f>
        <v>3.8600000000000003</v>
      </c>
      <c r="PZ55" s="97" t="str">
        <f>IF($HE$5="","",$B$5)</f>
        <v/>
      </c>
      <c r="QA55" s="96" t="str">
        <f>IF($HE$5="","",$D$5)</f>
        <v/>
      </c>
      <c r="QB55" s="96" t="str">
        <f>IF(PZ55="","",HM55)</f>
        <v/>
      </c>
      <c r="QC55" s="96" t="str">
        <f>IF(PZ55="","",HQ55)</f>
        <v/>
      </c>
      <c r="QD55" s="96" t="str">
        <f>IF(PZ55="","",HU55)</f>
        <v/>
      </c>
      <c r="QE55" s="96" t="str">
        <f>IF(PZ55="","",HY55)</f>
        <v/>
      </c>
      <c r="QF55" s="96" t="str">
        <f>IF(PZ55="","",IC55)</f>
        <v/>
      </c>
      <c r="QG55" s="96" t="str">
        <f>IF(PZ55="","",IG55)</f>
        <v/>
      </c>
      <c r="QH55" s="96" t="str">
        <f>IF(PZ55="","",IK55)</f>
        <v/>
      </c>
      <c r="QI55" s="95" t="str">
        <f>IF(PZ55="","",IO55)</f>
        <v/>
      </c>
      <c r="QK55" s="97" t="str">
        <f>IF(HF55="","",B55)</f>
        <v/>
      </c>
      <c r="QL55" s="96" t="str">
        <f>IF(HF55="","",D55)</f>
        <v/>
      </c>
      <c r="QM55" s="96" t="str">
        <f>IF(QK55="","",HN55)</f>
        <v/>
      </c>
      <c r="QN55" s="96" t="str">
        <f>IF(QK55="","",HR55)</f>
        <v/>
      </c>
      <c r="QO55" s="96" t="str">
        <f>IF(QK55="","",HV55)</f>
        <v/>
      </c>
      <c r="QP55" s="96" t="str">
        <f>IF(QK55="","",HZ55)</f>
        <v/>
      </c>
      <c r="QQ55" s="96" t="str">
        <f>IF(QK55="","",ID55)</f>
        <v/>
      </c>
      <c r="QR55" s="96" t="str">
        <f>IF(QK55="","",IH55)</f>
        <v/>
      </c>
      <c r="QS55" s="96" t="str">
        <f>IF(QK55="","",IL55)</f>
        <v/>
      </c>
      <c r="QT55" s="95" t="str">
        <f>IF(QK55="","",IP55)</f>
        <v/>
      </c>
    </row>
    <row r="56" spans="1:462" ht="18" customHeight="1" x14ac:dyDescent="0.25">
      <c r="A56" s="106">
        <f>IF('[1]بيانات الطلاب'!A55="","",'[1]بيانات الطلاب'!A55)</f>
        <v>52</v>
      </c>
      <c r="B56" s="104" t="str">
        <f>'[1]بيانات الطلاب'!B55</f>
        <v>24051</v>
      </c>
      <c r="C56" s="104" t="str">
        <f>IF('[1]بيانات الطلاب'!C55="","",'[1]بيانات الطلاب'!C55)</f>
        <v>1 / 3</v>
      </c>
      <c r="D56" s="105" t="str">
        <f>IF('[1]بيانات الطلاب'!D55="","",'[1]بيانات الطلاب'!D55)</f>
        <v>مريم حماده صابر علي</v>
      </c>
      <c r="E56" s="104" t="str">
        <f>IF('[1]بيانات الطلاب'!E55="","",'[1]بيانات الطلاب'!E55)</f>
        <v>مسلم</v>
      </c>
      <c r="F56" s="103" t="str">
        <f>IF('[1]بيانات الطلاب'!F55="","",'[1]بيانات الطلاب'!F55)</f>
        <v>انثى</v>
      </c>
      <c r="G56" s="136">
        <v>1.5</v>
      </c>
      <c r="H56" s="102">
        <v>1.5</v>
      </c>
      <c r="I56" s="102"/>
      <c r="J56" s="102">
        <v>4.4000000000000004</v>
      </c>
      <c r="K56" s="82">
        <f>IF(J56="غ","غ",G56+H56+I56+J56)</f>
        <v>7.4</v>
      </c>
      <c r="L56" s="136">
        <v>2</v>
      </c>
      <c r="M56" s="136">
        <v>1.9</v>
      </c>
      <c r="N56" s="136"/>
      <c r="O56" s="136">
        <v>5</v>
      </c>
      <c r="P56" s="82">
        <f>IF(O56="غ","غ",L56+M56+N56+O56)</f>
        <v>8.9</v>
      </c>
      <c r="Q56" s="136">
        <v>2</v>
      </c>
      <c r="R56" s="136">
        <v>2</v>
      </c>
      <c r="S56" s="102"/>
      <c r="T56" s="102">
        <v>5.2</v>
      </c>
      <c r="U56" s="82">
        <f>IF(T56="غ","غ",Q56+R56+S56+T56)</f>
        <v>9.1999999999999993</v>
      </c>
      <c r="V56" s="136">
        <v>1</v>
      </c>
      <c r="W56" s="102">
        <v>1</v>
      </c>
      <c r="X56" s="102">
        <v>1</v>
      </c>
      <c r="Y56" s="102">
        <v>4</v>
      </c>
      <c r="Z56" s="82">
        <f>IF(Y56="غ","غ",V56+W56+X56+Y56)</f>
        <v>7</v>
      </c>
      <c r="AA56" s="136">
        <v>6</v>
      </c>
      <c r="AB56" s="102">
        <v>2</v>
      </c>
      <c r="AC56" s="102">
        <v>2</v>
      </c>
      <c r="AD56" s="139">
        <v>14.5</v>
      </c>
      <c r="AE56" s="82">
        <f>IF(AD56="غ","غ",AA56+AB56+AC56+AD56)</f>
        <v>24.5</v>
      </c>
      <c r="AF56" s="143">
        <v>5.669999999999999</v>
      </c>
      <c r="AG56" s="142">
        <v>2</v>
      </c>
      <c r="AH56" s="142">
        <v>2</v>
      </c>
      <c r="AI56" s="141">
        <v>15.12</v>
      </c>
      <c r="AJ56" s="82">
        <f>IF(AI56="غ","غ",AF56+AG56+AH56+AI56)</f>
        <v>24.79</v>
      </c>
      <c r="AK56" s="102">
        <v>1</v>
      </c>
      <c r="AL56" s="102">
        <v>1</v>
      </c>
      <c r="AM56" s="102">
        <v>1.4</v>
      </c>
      <c r="AN56" s="82">
        <f>IF(AM56="غ","غ",AK56+AL56+AM56)</f>
        <v>3.4</v>
      </c>
      <c r="AO56" s="102">
        <v>1</v>
      </c>
      <c r="AP56" s="102">
        <v>1</v>
      </c>
      <c r="AQ56" s="102">
        <v>1.73</v>
      </c>
      <c r="AR56" s="82">
        <f>IF(AQ56="غ","غ",AO56+AP56+AQ56)</f>
        <v>3.73</v>
      </c>
      <c r="AU56" s="102">
        <v>1</v>
      </c>
      <c r="AV56" s="102">
        <v>1</v>
      </c>
      <c r="AW56" s="102">
        <v>1.6</v>
      </c>
      <c r="AX56" s="82">
        <f>IF(AW56="غ","غ",AU56+AV56+AW56)</f>
        <v>3.6</v>
      </c>
      <c r="BN56" s="135"/>
      <c r="BO56" s="104"/>
      <c r="BP56" s="104"/>
      <c r="BQ56" s="140"/>
      <c r="BR56" s="98">
        <f>IF(BQ56="غ","غ",BN56+BO56+BP56+BQ56)</f>
        <v>0</v>
      </c>
      <c r="BS56" s="135"/>
      <c r="BT56" s="104"/>
      <c r="BU56" s="104"/>
      <c r="BV56" s="140"/>
      <c r="BW56" s="98">
        <f>IF(BV56="غ","غ",BS56+BT56+BU56+BV56)</f>
        <v>0</v>
      </c>
      <c r="BX56" s="135"/>
      <c r="BY56" s="104"/>
      <c r="BZ56" s="104"/>
      <c r="CA56" s="140"/>
      <c r="CB56" s="98">
        <f>IF(CA56="غ","غ",BX56+BY56+BZ56+CA56)</f>
        <v>0</v>
      </c>
      <c r="CC56" s="135"/>
      <c r="CD56" s="104"/>
      <c r="CE56" s="104"/>
      <c r="CF56" s="104"/>
      <c r="CG56" s="98">
        <f>IF(CF56="غ","غ",CC56+CD56+CE56+CF56)</f>
        <v>0</v>
      </c>
      <c r="CH56" s="135"/>
      <c r="CI56" s="104"/>
      <c r="CJ56" s="104"/>
      <c r="CK56" s="140"/>
      <c r="CL56" s="98">
        <f>IF(CK56="غ","غ",CH56+CI56+CJ56+CK56)</f>
        <v>0</v>
      </c>
      <c r="CM56" s="135"/>
      <c r="CN56" s="104"/>
      <c r="CO56" s="104"/>
      <c r="CP56" s="140"/>
      <c r="CQ56" s="98">
        <f>IF(CP56="غ","غ",CM56+CN56+CO56+CP56)</f>
        <v>0</v>
      </c>
      <c r="CR56" s="104"/>
      <c r="CS56" s="104"/>
      <c r="CT56" s="140"/>
      <c r="CU56" s="98">
        <f>IF(CT56="غ","غ",CR56+CS56+CT56)</f>
        <v>0</v>
      </c>
      <c r="CV56" s="104"/>
      <c r="CW56" s="104"/>
      <c r="CX56" s="140"/>
      <c r="CY56" s="98">
        <f>IF(CX56="غ","غ",CV56+CW56+CX56)</f>
        <v>0</v>
      </c>
      <c r="DT56" s="135"/>
      <c r="DU56" s="104"/>
      <c r="DV56" s="104"/>
      <c r="DW56" s="140"/>
      <c r="DX56" s="98">
        <f>IF(DW56="غ","غ",DT56+DU56+DV56+DW56)</f>
        <v>0</v>
      </c>
      <c r="DY56" s="135"/>
      <c r="DZ56" s="104"/>
      <c r="EA56" s="104"/>
      <c r="EB56" s="140"/>
      <c r="EC56" s="98">
        <f>IF(EB56="غ","غ",DY56+DZ56+EA56+EB56)</f>
        <v>0</v>
      </c>
      <c r="ED56" s="135"/>
      <c r="EE56" s="104"/>
      <c r="EF56" s="104"/>
      <c r="EG56" s="140"/>
      <c r="EH56" s="98">
        <f>IF(EG56="غ","غ",ED56+EE56+EF56+EG56)</f>
        <v>0</v>
      </c>
      <c r="EI56" s="135"/>
      <c r="EJ56" s="104"/>
      <c r="EK56" s="104"/>
      <c r="EL56" s="140"/>
      <c r="EM56" s="98">
        <f>IF(EL56="غ","غ",EI56+EJ56+EK56+EL56)</f>
        <v>0</v>
      </c>
      <c r="EN56" s="135"/>
      <c r="EO56" s="104"/>
      <c r="EP56" s="104"/>
      <c r="EQ56" s="140"/>
      <c r="ER56" s="98">
        <f>IF(EQ56="غ","غ",EN56+EO56+EP56+EQ56)</f>
        <v>0</v>
      </c>
      <c r="ES56" s="136"/>
      <c r="ET56" s="102"/>
      <c r="EU56" s="102"/>
      <c r="EV56" s="139"/>
      <c r="EW56" s="82">
        <f>IF(EV56="غ","غ",ES56+ET56+EU56+EV56)</f>
        <v>0</v>
      </c>
      <c r="EX56" s="135"/>
      <c r="EY56" s="104"/>
      <c r="EZ56" s="104"/>
      <c r="FA56" s="98">
        <f>IF(EZ56="غ","غ",EX56+EY56+EZ56)</f>
        <v>0</v>
      </c>
      <c r="FB56" s="135"/>
      <c r="FC56" s="104"/>
      <c r="FD56" s="104"/>
      <c r="FE56" s="98">
        <f>IF(FD56="غ","غ",FB56+FC56+FD56)</f>
        <v>0</v>
      </c>
      <c r="HD56" s="136" t="str">
        <f>IF(HH56&gt;=$HD$4,1,"")</f>
        <v/>
      </c>
      <c r="HE56" s="136" t="str">
        <f>IF(HI56&gt;=$HE$4,1,"")</f>
        <v/>
      </c>
      <c r="HF56" s="145" t="str">
        <f>IF(HJ56&gt;=$HF$4,1,"")</f>
        <v/>
      </c>
      <c r="HH56" s="136">
        <f>+HL56+HP56+HT56+HX56+IB56+IF56+IJ56+IN56</f>
        <v>88.92</v>
      </c>
      <c r="HI56" s="136">
        <f>+HM56+HQ56+HU56+HY56+IC56+IG56+IK56+IO56</f>
        <v>0</v>
      </c>
      <c r="HJ56" s="145">
        <f>+HN56+HR56+HV56+HZ56+ID56+IH56+IL56+IP56</f>
        <v>0</v>
      </c>
      <c r="HL56" s="161">
        <f>+K56</f>
        <v>7.4</v>
      </c>
      <c r="HM56" s="104">
        <f>+BR56</f>
        <v>0</v>
      </c>
      <c r="HN56" s="104">
        <f>+DX56</f>
        <v>0</v>
      </c>
      <c r="HO56" s="82">
        <f>IF(OR(HN56="غ",HM56="غ",HL56="غ"),"غ",(HN56+HM56+HL56)/3)</f>
        <v>2.4666666666666668</v>
      </c>
      <c r="HP56" s="161">
        <f>+P56</f>
        <v>8.9</v>
      </c>
      <c r="HQ56" s="104">
        <f>+BW56</f>
        <v>0</v>
      </c>
      <c r="HR56" s="104">
        <f>+EC56</f>
        <v>0</v>
      </c>
      <c r="HS56" s="82">
        <f>IF(OR(HR56="غ",HQ56="غ",HP56="غ"),"غ",(HR56+HQ56+HP56)/3)</f>
        <v>2.9666666666666668</v>
      </c>
      <c r="HT56" s="161">
        <f>+U56</f>
        <v>9.1999999999999993</v>
      </c>
      <c r="HU56" s="104">
        <f>+CB56</f>
        <v>0</v>
      </c>
      <c r="HV56" s="104">
        <f>+EH56</f>
        <v>0</v>
      </c>
      <c r="HW56" s="82">
        <f>IF(OR(HV56="غ",HU56="غ",HT56="غ"),"غ",(HV56+HU56+HT56)/3)</f>
        <v>3.0666666666666664</v>
      </c>
      <c r="HX56" s="166">
        <f>+Z56</f>
        <v>7</v>
      </c>
      <c r="HY56" s="104">
        <f>+CG56</f>
        <v>0</v>
      </c>
      <c r="HZ56" s="104">
        <f>+EM56</f>
        <v>0</v>
      </c>
      <c r="IA56" s="82">
        <f>IF(OR(HZ56="غ",HY56="غ",HX56="غ"),"غ",(HZ56+HY56+HX56)/3)</f>
        <v>2.3333333333333335</v>
      </c>
      <c r="IB56" s="166">
        <f>+AE56</f>
        <v>24.5</v>
      </c>
      <c r="IC56" s="104">
        <f>+CL56</f>
        <v>0</v>
      </c>
      <c r="ID56" s="104">
        <f>+ER56</f>
        <v>0</v>
      </c>
      <c r="IE56" s="82">
        <f>IF(OR(ID56="غ",IC56="غ",IB56="غ"),"غ",(ID56+IC56+IB56)/3)</f>
        <v>8.1666666666666661</v>
      </c>
      <c r="IF56" s="166">
        <f>+AJ56</f>
        <v>24.79</v>
      </c>
      <c r="IG56" s="102">
        <f>+CQ56</f>
        <v>0</v>
      </c>
      <c r="IH56" s="102">
        <f>+EW56</f>
        <v>0</v>
      </c>
      <c r="II56" s="82">
        <f>IF(OR(IH56="غ",IG56="غ",IF56="غ"),"غ",(IH56+IG56+IF56)/3)</f>
        <v>8.2633333333333336</v>
      </c>
      <c r="IJ56" s="161">
        <f>+AN56</f>
        <v>3.4</v>
      </c>
      <c r="IK56" s="104">
        <f>+CU56</f>
        <v>0</v>
      </c>
      <c r="IL56" s="104">
        <f>+FA56</f>
        <v>0</v>
      </c>
      <c r="IM56" s="82">
        <f>IF(OR(IL56="غ",IK56="غ",IJ56="غ"),"غ",(IL56+IK56+IJ56)/3)</f>
        <v>1.1333333333333333</v>
      </c>
      <c r="IN56" s="161">
        <f>+AR56</f>
        <v>3.73</v>
      </c>
      <c r="IO56" s="104">
        <f>+CY56</f>
        <v>0</v>
      </c>
      <c r="IP56" s="104">
        <f>+FE56</f>
        <v>0</v>
      </c>
      <c r="IQ56" s="82">
        <f>IF(OR(IP56="غ",IO56="غ",IN56="غ"),"غ",(IP56+IO56+IN56)/3)</f>
        <v>1.2433333333333334</v>
      </c>
      <c r="IS56" s="134" t="str">
        <f>IF(OR(HL56&lt;6.5,HP56&lt;6.5,HT56&lt;6.5,HX56&lt;5.2,IB56&lt;10.4,IF56&lt;10.4,IJ56&lt;2.6,IN56&lt;2.6),1,"")</f>
        <v/>
      </c>
      <c r="IT56" s="135">
        <f>IF(OR(HM56&lt;6.5,HQ56&lt;6.5,HU56&lt;6.5,HY56&lt;5.2,IC56&lt;40,IG56&lt;40,IK56&lt;2.6,IO56&lt;2.6),1,"")</f>
        <v>1</v>
      </c>
      <c r="IU56" s="144">
        <f>IF(OR(HN56&lt;6.5,HR56&lt;6.5,HV56&lt;6.5,HZ56&lt;5.2,ID56&lt;40,IH56&lt;40,IL56&lt;2.6,IP56&lt;2.6),1,"")</f>
        <v>1</v>
      </c>
      <c r="IV56" s="36"/>
      <c r="IW56" s="95" t="s">
        <v>87</v>
      </c>
      <c r="IX56" s="134" t="str">
        <f>IF(IS56=1,D56,"")</f>
        <v/>
      </c>
      <c r="IY56" s="135" t="str">
        <f>IF(IS56=1,HL56,"")</f>
        <v/>
      </c>
      <c r="IZ56" s="104" t="str">
        <f>IF(IS56=1,HP56,"")</f>
        <v/>
      </c>
      <c r="JA56" s="104" t="str">
        <f>IF(IS56=1,HT56,"")</f>
        <v/>
      </c>
      <c r="JB56" s="104" t="str">
        <f>IF(IS56=1,HX56,"")</f>
        <v/>
      </c>
      <c r="JC56" s="104" t="str">
        <f>IF(IS56=1,IB56,"")</f>
        <v/>
      </c>
      <c r="JD56" s="104" t="str">
        <f>IF(IS56=1,IF56,"")</f>
        <v/>
      </c>
      <c r="JE56" s="104" t="str">
        <f>IF(IS56=1,IJ56,"")</f>
        <v/>
      </c>
      <c r="JF56" s="103" t="str">
        <f>IF(IS56=1,IN56,"")</f>
        <v/>
      </c>
      <c r="JH56" s="97" t="str">
        <f>B56</f>
        <v>24051</v>
      </c>
      <c r="JI56" s="103" t="str">
        <f>+D56</f>
        <v>مريم حماده صابر علي</v>
      </c>
      <c r="JJ56" s="135">
        <f>IF(IT56=1,HM56,"")</f>
        <v>0</v>
      </c>
      <c r="JK56" s="104">
        <f>IF(IT56=1,HQ56,"")</f>
        <v>0</v>
      </c>
      <c r="JL56" s="104">
        <f>IF(IT56=1,HU56,"")</f>
        <v>0</v>
      </c>
      <c r="JM56" s="104">
        <f>IF(IT56=1,HY56,"")</f>
        <v>0</v>
      </c>
      <c r="JN56" s="104">
        <f>IF(IT56=1,IC56,"")</f>
        <v>0</v>
      </c>
      <c r="JO56" s="104">
        <f>IF(IT56=1,IG56,"")</f>
        <v>0</v>
      </c>
      <c r="JP56" s="104">
        <f>IF(IT56=1,IK56,"")</f>
        <v>0</v>
      </c>
      <c r="JQ56" s="103">
        <f>IF(IT56=1,IO56,"")</f>
        <v>0</v>
      </c>
      <c r="JS56" s="97" t="str">
        <f>B56</f>
        <v>24051</v>
      </c>
      <c r="JT56" s="95" t="str">
        <f>+D56</f>
        <v>مريم حماده صابر علي</v>
      </c>
      <c r="JU56" s="135">
        <f>IF(IU56=1,HN56,"")</f>
        <v>0</v>
      </c>
      <c r="JV56" s="104">
        <f>IF(IU56=1,HR56,"")</f>
        <v>0</v>
      </c>
      <c r="JW56" s="104">
        <f>IF(IU56=1,HV56,"")</f>
        <v>0</v>
      </c>
      <c r="JX56" s="104">
        <f>IF(IU56=1,HZ56,"")</f>
        <v>0</v>
      </c>
      <c r="JY56" s="104">
        <f>IF(IU56=1,ID56,"")</f>
        <v>0</v>
      </c>
      <c r="JZ56" s="104">
        <f>IF(IU56=1,IH56,"")</f>
        <v>0</v>
      </c>
      <c r="KA56" s="104">
        <f>IF(IU56=1,IL56,"")</f>
        <v>0</v>
      </c>
      <c r="KB56" s="103">
        <f>IF(IU56=1,IP56,"")</f>
        <v>0</v>
      </c>
      <c r="KJ56" s="94">
        <f>+A56</f>
        <v>52</v>
      </c>
      <c r="KK56" s="92" t="str">
        <f>+B56</f>
        <v>24051</v>
      </c>
      <c r="KL56" s="92" t="str">
        <f>+C56</f>
        <v>1 / 3</v>
      </c>
      <c r="KM56" s="93" t="str">
        <f>+D56</f>
        <v>مريم حماده صابر علي</v>
      </c>
      <c r="KN56" s="92" t="str">
        <f>+E56</f>
        <v>مسلم</v>
      </c>
      <c r="KO56" s="92" t="str">
        <f>+F56</f>
        <v>انثى</v>
      </c>
      <c r="KP56" s="91">
        <f>+HO56</f>
        <v>2.4666666666666668</v>
      </c>
      <c r="KQ56" s="91">
        <f>+HS56</f>
        <v>2.9666666666666668</v>
      </c>
      <c r="KR56" s="91">
        <f>+HW56</f>
        <v>3.0666666666666664</v>
      </c>
      <c r="KS56" s="91">
        <f>+IA56</f>
        <v>2.3333333333333335</v>
      </c>
      <c r="KT56" s="91">
        <f>+IE56</f>
        <v>8.1666666666666661</v>
      </c>
      <c r="KU56" s="91">
        <f>+II56</f>
        <v>8.2633333333333336</v>
      </c>
      <c r="KV56" s="90">
        <f>+IM56</f>
        <v>1.1333333333333333</v>
      </c>
      <c r="KW56" s="90">
        <f>+IN56</f>
        <v>3.73</v>
      </c>
      <c r="MH56" s="125" t="str">
        <f>IF(MI56="","",VLOOKUP(MI56,$B$5:$D$62,2,0))</f>
        <v/>
      </c>
      <c r="MI56" s="110"/>
      <c r="MJ56" s="109"/>
      <c r="MK56" s="108"/>
      <c r="ML56" s="108"/>
      <c r="MM56" s="108"/>
      <c r="MN56" s="108"/>
      <c r="MO56" s="108"/>
      <c r="MP56" s="108"/>
      <c r="MQ56" s="108"/>
      <c r="MR56" s="107"/>
      <c r="NL56" s="1" t="s">
        <v>87</v>
      </c>
      <c r="NM56" s="1" t="s">
        <v>87</v>
      </c>
      <c r="NN56" s="1" t="s">
        <v>87</v>
      </c>
      <c r="NO56" s="1" t="s">
        <v>87</v>
      </c>
      <c r="NP56" s="1">
        <v>52</v>
      </c>
      <c r="NQ56" s="1" t="s">
        <v>87</v>
      </c>
      <c r="NR56" s="1" t="s">
        <v>87</v>
      </c>
      <c r="NS56" s="1" t="s">
        <v>87</v>
      </c>
      <c r="NT56" s="1" t="s">
        <v>87</v>
      </c>
      <c r="NU56" s="1" t="s">
        <v>87</v>
      </c>
      <c r="NV56" s="1" t="s">
        <v>87</v>
      </c>
      <c r="NY56" s="199" t="str">
        <f>IF(NZ56="","",VLOOKUP(NZ56,$B$5:$D$70,2,0))</f>
        <v/>
      </c>
      <c r="NZ56" s="86" t="s">
        <v>87</v>
      </c>
      <c r="OA56" s="85" t="s">
        <v>87</v>
      </c>
      <c r="OB56" s="84" t="s">
        <v>87</v>
      </c>
      <c r="OC56" s="84" t="s">
        <v>87</v>
      </c>
      <c r="OD56" s="84" t="s">
        <v>87</v>
      </c>
      <c r="OE56" s="84" t="s">
        <v>87</v>
      </c>
      <c r="OF56" s="84" t="s">
        <v>87</v>
      </c>
      <c r="OG56" s="84" t="s">
        <v>87</v>
      </c>
      <c r="OH56" s="84" t="s">
        <v>87</v>
      </c>
      <c r="OI56" s="83" t="s">
        <v>87</v>
      </c>
      <c r="OJ56" s="82"/>
      <c r="OK56" s="81"/>
      <c r="PO56" s="97" t="str">
        <f>IF(HD56="","",B56)</f>
        <v/>
      </c>
      <c r="PP56" s="96" t="str">
        <f>IF(HD56="","",D56)</f>
        <v/>
      </c>
      <c r="PQ56" s="96" t="str">
        <f>IF(PO56="","",HL56)</f>
        <v/>
      </c>
      <c r="PR56" s="96" t="str">
        <f>IF(PO56="","",HP56)</f>
        <v/>
      </c>
      <c r="PS56" s="96" t="str">
        <f>IF(PO56="","",HT56)</f>
        <v/>
      </c>
      <c r="PT56" s="96" t="str">
        <f>IF(PO56="","",HX56)</f>
        <v/>
      </c>
      <c r="PU56" s="96" t="str">
        <f>IF(PO56="","",IB56)</f>
        <v/>
      </c>
      <c r="PV56" s="96" t="str">
        <f>IF(PO56="","",IF56)</f>
        <v/>
      </c>
      <c r="PW56" s="96" t="str">
        <f>IF(PO56="","",IJ56)</f>
        <v/>
      </c>
      <c r="PX56" s="95" t="str">
        <f>IF(PO56="","",IN56)</f>
        <v/>
      </c>
      <c r="PZ56" s="97" t="str">
        <f>IF($HE$5="","",$B$5)</f>
        <v/>
      </c>
      <c r="QA56" s="96" t="str">
        <f>IF($HE$5="","",$D$5)</f>
        <v/>
      </c>
      <c r="QB56" s="96" t="str">
        <f>IF(PZ56="","",HM56)</f>
        <v/>
      </c>
      <c r="QC56" s="96" t="str">
        <f>IF(PZ56="","",HQ56)</f>
        <v/>
      </c>
      <c r="QD56" s="96" t="str">
        <f>IF(PZ56="","",HU56)</f>
        <v/>
      </c>
      <c r="QE56" s="96" t="str">
        <f>IF(PZ56="","",HY56)</f>
        <v/>
      </c>
      <c r="QF56" s="96" t="str">
        <f>IF(PZ56="","",IC56)</f>
        <v/>
      </c>
      <c r="QG56" s="96" t="str">
        <f>IF(PZ56="","",IG56)</f>
        <v/>
      </c>
      <c r="QH56" s="96" t="str">
        <f>IF(PZ56="","",IK56)</f>
        <v/>
      </c>
      <c r="QI56" s="95" t="str">
        <f>IF(PZ56="","",IO56)</f>
        <v/>
      </c>
      <c r="QK56" s="97" t="str">
        <f>IF(HF56="","",B56)</f>
        <v/>
      </c>
      <c r="QL56" s="96" t="str">
        <f>IF(HF56="","",D56)</f>
        <v/>
      </c>
      <c r="QM56" s="96" t="str">
        <f>IF(QK56="","",HN56)</f>
        <v/>
      </c>
      <c r="QN56" s="96" t="str">
        <f>IF(QK56="","",HR56)</f>
        <v/>
      </c>
      <c r="QO56" s="96" t="str">
        <f>IF(QK56="","",HV56)</f>
        <v/>
      </c>
      <c r="QP56" s="96" t="str">
        <f>IF(QK56="","",HZ56)</f>
        <v/>
      </c>
      <c r="QQ56" s="96" t="str">
        <f>IF(QK56="","",ID56)</f>
        <v/>
      </c>
      <c r="QR56" s="96" t="str">
        <f>IF(QK56="","",IH56)</f>
        <v/>
      </c>
      <c r="QS56" s="96" t="str">
        <f>IF(QK56="","",IL56)</f>
        <v/>
      </c>
      <c r="QT56" s="95" t="str">
        <f>IF(QK56="","",IP56)</f>
        <v/>
      </c>
    </row>
    <row r="57" spans="1:462" ht="18" customHeight="1" x14ac:dyDescent="0.25">
      <c r="A57" s="106">
        <f>IF('[1]بيانات الطلاب'!A56="","",'[1]بيانات الطلاب'!A56)</f>
        <v>53</v>
      </c>
      <c r="B57" s="104" t="str">
        <f>'[1]بيانات الطلاب'!B56</f>
        <v>24052</v>
      </c>
      <c r="C57" s="104" t="str">
        <f>IF('[1]بيانات الطلاب'!C56="","",'[1]بيانات الطلاب'!C56)</f>
        <v>1 / 3</v>
      </c>
      <c r="D57" s="105" t="str">
        <f>IF('[1]بيانات الطلاب'!D56="","",'[1]بيانات الطلاب'!D56)</f>
        <v>مريم سمير نصيف</v>
      </c>
      <c r="E57" s="104" t="str">
        <f>IF('[1]بيانات الطلاب'!E56="","",'[1]بيانات الطلاب'!E56)</f>
        <v>مسيحي</v>
      </c>
      <c r="F57" s="103" t="str">
        <f>IF('[1]بيانات الطلاب'!F56="","",'[1]بيانات الطلاب'!F56)</f>
        <v>انثى</v>
      </c>
      <c r="G57" s="136">
        <v>1.5</v>
      </c>
      <c r="H57" s="102">
        <v>1.5</v>
      </c>
      <c r="I57" s="102"/>
      <c r="J57" s="102">
        <v>4.4000000000000004</v>
      </c>
      <c r="K57" s="82">
        <f>IF(J57="غ","غ",G57+H57+I57+J57)</f>
        <v>7.4</v>
      </c>
      <c r="L57" s="136">
        <v>2</v>
      </c>
      <c r="M57" s="136">
        <v>1.8</v>
      </c>
      <c r="N57" s="136"/>
      <c r="O57" s="136">
        <v>5.6</v>
      </c>
      <c r="P57" s="82">
        <f>IF(O57="غ","غ",L57+M57+N57+O57)</f>
        <v>9.3999999999999986</v>
      </c>
      <c r="Q57" s="136">
        <v>1.5</v>
      </c>
      <c r="R57" s="136">
        <v>1.5</v>
      </c>
      <c r="S57" s="102"/>
      <c r="T57" s="102">
        <v>3.8</v>
      </c>
      <c r="U57" s="82">
        <f>IF(T57="غ","غ",Q57+R57+S57+T57)</f>
        <v>6.8</v>
      </c>
      <c r="V57" s="136">
        <v>1</v>
      </c>
      <c r="W57" s="102">
        <v>1</v>
      </c>
      <c r="X57" s="102">
        <v>1</v>
      </c>
      <c r="Y57" s="102">
        <v>3.2</v>
      </c>
      <c r="Z57" s="82">
        <f>IF(Y57="غ","غ",V57+W57+X57+Y57)</f>
        <v>6.2</v>
      </c>
      <c r="AA57" s="136">
        <v>6</v>
      </c>
      <c r="AB57" s="102">
        <v>1</v>
      </c>
      <c r="AC57" s="102">
        <v>2</v>
      </c>
      <c r="AD57" s="139">
        <v>11.5</v>
      </c>
      <c r="AE57" s="82">
        <f>IF(AD57="غ","غ",AA57+AB57+AC57+AD57)</f>
        <v>20.5</v>
      </c>
      <c r="AF57" s="143">
        <v>5.34</v>
      </c>
      <c r="AG57" s="142">
        <v>2</v>
      </c>
      <c r="AH57" s="142">
        <v>2</v>
      </c>
      <c r="AI57" s="141">
        <v>14.240000000000002</v>
      </c>
      <c r="AJ57" s="82">
        <f>IF(AI57="غ","غ",AF57+AG57+AH57+AI57)</f>
        <v>23.580000000000002</v>
      </c>
      <c r="AK57" s="102">
        <v>1</v>
      </c>
      <c r="AL57" s="102">
        <v>1</v>
      </c>
      <c r="AM57" s="102">
        <v>2</v>
      </c>
      <c r="AN57" s="82">
        <f>IF(AM57="غ","غ",AK57+AL57+AM57)</f>
        <v>4</v>
      </c>
      <c r="AO57" s="102">
        <v>1</v>
      </c>
      <c r="AP57" s="102">
        <v>1</v>
      </c>
      <c r="AQ57" s="102">
        <v>1.93</v>
      </c>
      <c r="AR57" s="82">
        <f>IF(AQ57="غ","غ",AO57+AP57+AQ57)</f>
        <v>3.9299999999999997</v>
      </c>
      <c r="AU57" s="102">
        <v>1</v>
      </c>
      <c r="AV57" s="102">
        <v>1</v>
      </c>
      <c r="AW57" s="102">
        <v>1.1000000000000001</v>
      </c>
      <c r="AX57" s="82">
        <f>IF(AW57="غ","غ",AU57+AV57+AW57)</f>
        <v>3.1</v>
      </c>
      <c r="BN57" s="135"/>
      <c r="BO57" s="104"/>
      <c r="BP57" s="104"/>
      <c r="BQ57" s="140"/>
      <c r="BR57" s="98">
        <f>IF(BQ57="غ","غ",BN57+BO57+BP57+BQ57)</f>
        <v>0</v>
      </c>
      <c r="BS57" s="135"/>
      <c r="BT57" s="104"/>
      <c r="BU57" s="104"/>
      <c r="BV57" s="140"/>
      <c r="BW57" s="98">
        <f>IF(BV57="غ","غ",BS57+BT57+BU57+BV57)</f>
        <v>0</v>
      </c>
      <c r="BX57" s="135"/>
      <c r="BY57" s="104"/>
      <c r="BZ57" s="104"/>
      <c r="CA57" s="140"/>
      <c r="CB57" s="98">
        <f>IF(CA57="غ","غ",BX57+BY57+BZ57+CA57)</f>
        <v>0</v>
      </c>
      <c r="CC57" s="135"/>
      <c r="CD57" s="104"/>
      <c r="CE57" s="104"/>
      <c r="CF57" s="104"/>
      <c r="CG57" s="98">
        <f>IF(CF57="غ","غ",CC57+CD57+CE57+CF57)</f>
        <v>0</v>
      </c>
      <c r="CH57" s="135"/>
      <c r="CI57" s="104"/>
      <c r="CJ57" s="104"/>
      <c r="CK57" s="140"/>
      <c r="CL57" s="98">
        <f>IF(CK57="غ","غ",CH57+CI57+CJ57+CK57)</f>
        <v>0</v>
      </c>
      <c r="CM57" s="135"/>
      <c r="CN57" s="104"/>
      <c r="CO57" s="104"/>
      <c r="CP57" s="140"/>
      <c r="CQ57" s="98">
        <f>IF(CP57="غ","غ",CM57+CN57+CO57+CP57)</f>
        <v>0</v>
      </c>
      <c r="CR57" s="104"/>
      <c r="CS57" s="104"/>
      <c r="CT57" s="140"/>
      <c r="CU57" s="98">
        <f>IF(CT57="غ","غ",CR57+CS57+CT57)</f>
        <v>0</v>
      </c>
      <c r="CV57" s="104"/>
      <c r="CW57" s="104"/>
      <c r="CX57" s="140"/>
      <c r="CY57" s="98">
        <f>IF(CX57="غ","غ",CV57+CW57+CX57)</f>
        <v>0</v>
      </c>
      <c r="DT57" s="135"/>
      <c r="DU57" s="104"/>
      <c r="DV57" s="104"/>
      <c r="DW57" s="140"/>
      <c r="DX57" s="98">
        <f>IF(DW57="غ","غ",DT57+DU57+DV57+DW57)</f>
        <v>0</v>
      </c>
      <c r="DY57" s="135"/>
      <c r="DZ57" s="104"/>
      <c r="EA57" s="104"/>
      <c r="EB57" s="140"/>
      <c r="EC57" s="98">
        <f>IF(EB57="غ","غ",DY57+DZ57+EA57+EB57)</f>
        <v>0</v>
      </c>
      <c r="ED57" s="135"/>
      <c r="EE57" s="104"/>
      <c r="EF57" s="104"/>
      <c r="EG57" s="140"/>
      <c r="EH57" s="98">
        <f>IF(EG57="غ","غ",ED57+EE57+EF57+EG57)</f>
        <v>0</v>
      </c>
      <c r="EI57" s="135"/>
      <c r="EJ57" s="104"/>
      <c r="EK57" s="104"/>
      <c r="EL57" s="140"/>
      <c r="EM57" s="98">
        <f>IF(EL57="غ","غ",EI57+EJ57+EK57+EL57)</f>
        <v>0</v>
      </c>
      <c r="EN57" s="135"/>
      <c r="EO57" s="104"/>
      <c r="EP57" s="104"/>
      <c r="EQ57" s="140"/>
      <c r="ER57" s="98">
        <f>IF(EQ57="غ","غ",EN57+EO57+EP57+EQ57)</f>
        <v>0</v>
      </c>
      <c r="ES57" s="136"/>
      <c r="ET57" s="102"/>
      <c r="EU57" s="102"/>
      <c r="EV57" s="139"/>
      <c r="EW57" s="82">
        <f>IF(EV57="غ","غ",ES57+ET57+EU57+EV57)</f>
        <v>0</v>
      </c>
      <c r="EX57" s="135"/>
      <c r="EY57" s="104"/>
      <c r="EZ57" s="104"/>
      <c r="FA57" s="98">
        <f>IF(EZ57="غ","غ",EX57+EY57+EZ57)</f>
        <v>0</v>
      </c>
      <c r="FB57" s="135"/>
      <c r="FC57" s="104"/>
      <c r="FD57" s="104"/>
      <c r="FE57" s="98">
        <f>IF(FD57="غ","غ",FB57+FC57+FD57)</f>
        <v>0</v>
      </c>
      <c r="HD57" s="136" t="str">
        <f>IF(HH57&gt;=$HD$4,1,"")</f>
        <v/>
      </c>
      <c r="HE57" s="136" t="str">
        <f>IF(HI57&gt;=$HE$4,1,"")</f>
        <v/>
      </c>
      <c r="HF57" s="145" t="str">
        <f>IF(HJ57&gt;=$HF$4,1,"")</f>
        <v/>
      </c>
      <c r="HH57" s="136">
        <f>+HL57+HP57+HT57+HX57+IB57+IF57+IJ57+IN57</f>
        <v>81.81</v>
      </c>
      <c r="HI57" s="136">
        <f>+HM57+HQ57+HU57+HY57+IC57+IG57+IK57+IO57</f>
        <v>0</v>
      </c>
      <c r="HJ57" s="145">
        <f>+HN57+HR57+HV57+HZ57+ID57+IH57+IL57+IP57</f>
        <v>0</v>
      </c>
      <c r="HL57" s="161">
        <f>+K57</f>
        <v>7.4</v>
      </c>
      <c r="HM57" s="104">
        <f>+BR57</f>
        <v>0</v>
      </c>
      <c r="HN57" s="104">
        <f>+DX57</f>
        <v>0</v>
      </c>
      <c r="HO57" s="82">
        <f>IF(OR(HN57="غ",HM57="غ",HL57="غ"),"غ",(HN57+HM57+HL57)/3)</f>
        <v>2.4666666666666668</v>
      </c>
      <c r="HP57" s="161">
        <f>+P57</f>
        <v>9.3999999999999986</v>
      </c>
      <c r="HQ57" s="104">
        <f>+BW57</f>
        <v>0</v>
      </c>
      <c r="HR57" s="104">
        <f>+EC57</f>
        <v>0</v>
      </c>
      <c r="HS57" s="82">
        <f>IF(OR(HR57="غ",HQ57="غ",HP57="غ"),"غ",(HR57+HQ57+HP57)/3)</f>
        <v>3.1333333333333329</v>
      </c>
      <c r="HT57" s="161">
        <f>+U57</f>
        <v>6.8</v>
      </c>
      <c r="HU57" s="104">
        <f>+CB57</f>
        <v>0</v>
      </c>
      <c r="HV57" s="104">
        <f>+EH57</f>
        <v>0</v>
      </c>
      <c r="HW57" s="82">
        <f>IF(OR(HV57="غ",HU57="غ",HT57="غ"),"غ",(HV57+HU57+HT57)/3)</f>
        <v>2.2666666666666666</v>
      </c>
      <c r="HX57" s="166">
        <f>+Z57</f>
        <v>6.2</v>
      </c>
      <c r="HY57" s="104">
        <f>+CG57</f>
        <v>0</v>
      </c>
      <c r="HZ57" s="104">
        <f>+EM57</f>
        <v>0</v>
      </c>
      <c r="IA57" s="82">
        <f>IF(OR(HZ57="غ",HY57="غ",HX57="غ"),"غ",(HZ57+HY57+HX57)/3)</f>
        <v>2.0666666666666669</v>
      </c>
      <c r="IB57" s="166">
        <f>+AE57</f>
        <v>20.5</v>
      </c>
      <c r="IC57" s="104">
        <f>+CL57</f>
        <v>0</v>
      </c>
      <c r="ID57" s="104">
        <f>+ER57</f>
        <v>0</v>
      </c>
      <c r="IE57" s="82">
        <f>IF(OR(ID57="غ",IC57="غ",IB57="غ"),"غ",(ID57+IC57+IB57)/3)</f>
        <v>6.833333333333333</v>
      </c>
      <c r="IF57" s="166">
        <f>+AJ57</f>
        <v>23.580000000000002</v>
      </c>
      <c r="IG57" s="102">
        <f>+CQ57</f>
        <v>0</v>
      </c>
      <c r="IH57" s="102">
        <f>+EW57</f>
        <v>0</v>
      </c>
      <c r="II57" s="82">
        <f>IF(OR(IH57="غ",IG57="غ",IF57="غ"),"غ",(IH57+IG57+IF57)/3)</f>
        <v>7.86</v>
      </c>
      <c r="IJ57" s="161">
        <f>+AN57</f>
        <v>4</v>
      </c>
      <c r="IK57" s="104">
        <f>+CU57</f>
        <v>0</v>
      </c>
      <c r="IL57" s="104">
        <f>+FA57</f>
        <v>0</v>
      </c>
      <c r="IM57" s="82">
        <f>IF(OR(IL57="غ",IK57="غ",IJ57="غ"),"غ",(IL57+IK57+IJ57)/3)</f>
        <v>1.3333333333333333</v>
      </c>
      <c r="IN57" s="161">
        <f>+AR57</f>
        <v>3.9299999999999997</v>
      </c>
      <c r="IO57" s="104">
        <f>+CY57</f>
        <v>0</v>
      </c>
      <c r="IP57" s="104">
        <f>+FE57</f>
        <v>0</v>
      </c>
      <c r="IQ57" s="82">
        <f>IF(OR(IP57="غ",IO57="غ",IN57="غ"),"غ",(IP57+IO57+IN57)/3)</f>
        <v>1.3099999999999998</v>
      </c>
      <c r="IS57" s="134" t="str">
        <f>IF(OR(HL57&lt;6.5,HP57&lt;6.5,HT57&lt;6.5,HX57&lt;5.2,IB57&lt;10.4,IF57&lt;10.4,IJ57&lt;2.6,IN57&lt;2.6),1,"")</f>
        <v/>
      </c>
      <c r="IT57" s="135">
        <f>IF(OR(HM57&lt;6.5,HQ57&lt;6.5,HU57&lt;6.5,HY57&lt;5.2,IC57&lt;40,IG57&lt;40,IK57&lt;2.6,IO57&lt;2.6),1,"")</f>
        <v>1</v>
      </c>
      <c r="IU57" s="144">
        <f>IF(OR(HN57&lt;6.5,HR57&lt;6.5,HV57&lt;6.5,HZ57&lt;5.2,ID57&lt;40,IH57&lt;40,IL57&lt;2.6,IP57&lt;2.6),1,"")</f>
        <v>1</v>
      </c>
      <c r="IV57" s="36"/>
      <c r="IW57" s="95" t="s">
        <v>87</v>
      </c>
      <c r="IX57" s="134" t="str">
        <f>IF(IS57=1,D57,"")</f>
        <v/>
      </c>
      <c r="IY57" s="135" t="str">
        <f>IF(IS57=1,HL57,"")</f>
        <v/>
      </c>
      <c r="IZ57" s="104" t="str">
        <f>IF(IS57=1,HP57,"")</f>
        <v/>
      </c>
      <c r="JA57" s="104" t="str">
        <f>IF(IS57=1,HT57,"")</f>
        <v/>
      </c>
      <c r="JB57" s="104" t="str">
        <f>IF(IS57=1,HX57,"")</f>
        <v/>
      </c>
      <c r="JC57" s="104" t="str">
        <f>IF(IS57=1,IB57,"")</f>
        <v/>
      </c>
      <c r="JD57" s="104" t="str">
        <f>IF(IS57=1,IF57,"")</f>
        <v/>
      </c>
      <c r="JE57" s="104" t="str">
        <f>IF(IS57=1,IJ57,"")</f>
        <v/>
      </c>
      <c r="JF57" s="103" t="str">
        <f>IF(IS57=1,IN57,"")</f>
        <v/>
      </c>
      <c r="JH57" s="97" t="str">
        <f>B57</f>
        <v>24052</v>
      </c>
      <c r="JI57" s="103" t="str">
        <f>+D57</f>
        <v>مريم سمير نصيف</v>
      </c>
      <c r="JJ57" s="135">
        <f>IF(IT57=1,HM57,"")</f>
        <v>0</v>
      </c>
      <c r="JK57" s="104">
        <f>IF(IT57=1,HQ57,"")</f>
        <v>0</v>
      </c>
      <c r="JL57" s="104">
        <f>IF(IT57=1,HU57,"")</f>
        <v>0</v>
      </c>
      <c r="JM57" s="104">
        <f>IF(IT57=1,HY57,"")</f>
        <v>0</v>
      </c>
      <c r="JN57" s="104">
        <f>IF(IT57=1,IC57,"")</f>
        <v>0</v>
      </c>
      <c r="JO57" s="104">
        <f>IF(IT57=1,IG57,"")</f>
        <v>0</v>
      </c>
      <c r="JP57" s="104">
        <f>IF(IT57=1,IK57,"")</f>
        <v>0</v>
      </c>
      <c r="JQ57" s="103">
        <f>IF(IT57=1,IO57,"")</f>
        <v>0</v>
      </c>
      <c r="JS57" s="97" t="str">
        <f>B57</f>
        <v>24052</v>
      </c>
      <c r="JT57" s="95" t="str">
        <f>+D57</f>
        <v>مريم سمير نصيف</v>
      </c>
      <c r="JU57" s="135">
        <f>IF(IU57=1,HN57,"")</f>
        <v>0</v>
      </c>
      <c r="JV57" s="104">
        <f>IF(IU57=1,HR57,"")</f>
        <v>0</v>
      </c>
      <c r="JW57" s="104">
        <f>IF(IU57=1,HV57,"")</f>
        <v>0</v>
      </c>
      <c r="JX57" s="104">
        <f>IF(IU57=1,HZ57,"")</f>
        <v>0</v>
      </c>
      <c r="JY57" s="104">
        <f>IF(IU57=1,ID57,"")</f>
        <v>0</v>
      </c>
      <c r="JZ57" s="104">
        <f>IF(IU57=1,IH57,"")</f>
        <v>0</v>
      </c>
      <c r="KA57" s="104">
        <f>IF(IU57=1,IL57,"")</f>
        <v>0</v>
      </c>
      <c r="KB57" s="103">
        <f>IF(IU57=1,IP57,"")</f>
        <v>0</v>
      </c>
      <c r="KJ57" s="94">
        <f>+A57</f>
        <v>53</v>
      </c>
      <c r="KK57" s="92" t="str">
        <f>+B57</f>
        <v>24052</v>
      </c>
      <c r="KL57" s="92" t="str">
        <f>+C57</f>
        <v>1 / 3</v>
      </c>
      <c r="KM57" s="93" t="str">
        <f>+D57</f>
        <v>مريم سمير نصيف</v>
      </c>
      <c r="KN57" s="92" t="str">
        <f>+E57</f>
        <v>مسيحي</v>
      </c>
      <c r="KO57" s="92" t="str">
        <f>+F57</f>
        <v>انثى</v>
      </c>
      <c r="KP57" s="91">
        <f>+HO57</f>
        <v>2.4666666666666668</v>
      </c>
      <c r="KQ57" s="91">
        <f>+HS57</f>
        <v>3.1333333333333329</v>
      </c>
      <c r="KR57" s="91">
        <f>+HW57</f>
        <v>2.2666666666666666</v>
      </c>
      <c r="KS57" s="91">
        <f>+IA57</f>
        <v>2.0666666666666669</v>
      </c>
      <c r="KT57" s="91">
        <f>+IE57</f>
        <v>6.833333333333333</v>
      </c>
      <c r="KU57" s="91">
        <f>+II57</f>
        <v>7.86</v>
      </c>
      <c r="KV57" s="90">
        <f>+IM57</f>
        <v>1.3333333333333333</v>
      </c>
      <c r="KW57" s="90">
        <f>+IN57</f>
        <v>3.9299999999999997</v>
      </c>
      <c r="MH57" s="125" t="str">
        <f>IF(MI57="","",VLOOKUP(MI57,$B$5:$D$62,2,0))</f>
        <v/>
      </c>
      <c r="MI57" s="110"/>
      <c r="MJ57" s="109"/>
      <c r="MK57" s="108"/>
      <c r="ML57" s="108"/>
      <c r="MM57" s="108"/>
      <c r="MN57" s="108"/>
      <c r="MO57" s="108"/>
      <c r="MP57" s="108"/>
      <c r="MQ57" s="108"/>
      <c r="MR57" s="107"/>
      <c r="NL57" s="1" t="s">
        <v>87</v>
      </c>
      <c r="NM57" s="1" t="s">
        <v>87</v>
      </c>
      <c r="NN57" s="1" t="s">
        <v>87</v>
      </c>
      <c r="NO57" s="1" t="s">
        <v>87</v>
      </c>
      <c r="NP57" s="1">
        <v>53</v>
      </c>
      <c r="NQ57" s="1" t="s">
        <v>87</v>
      </c>
      <c r="NR57" s="1" t="s">
        <v>87</v>
      </c>
      <c r="NS57" s="1" t="s">
        <v>87</v>
      </c>
      <c r="NT57" s="1" t="s">
        <v>87</v>
      </c>
      <c r="NU57" s="1" t="s">
        <v>87</v>
      </c>
      <c r="NV57" s="1" t="s">
        <v>87</v>
      </c>
      <c r="NY57" s="199" t="str">
        <f>IF(NZ57="","",VLOOKUP(NZ57,$B$5:$D$70,2,0))</f>
        <v/>
      </c>
      <c r="NZ57" s="86" t="s">
        <v>87</v>
      </c>
      <c r="OA57" s="85" t="s">
        <v>87</v>
      </c>
      <c r="OB57" s="84" t="s">
        <v>87</v>
      </c>
      <c r="OC57" s="84" t="s">
        <v>87</v>
      </c>
      <c r="OD57" s="84" t="s">
        <v>87</v>
      </c>
      <c r="OE57" s="84" t="s">
        <v>87</v>
      </c>
      <c r="OF57" s="84" t="s">
        <v>87</v>
      </c>
      <c r="OG57" s="84" t="s">
        <v>87</v>
      </c>
      <c r="OH57" s="84" t="s">
        <v>87</v>
      </c>
      <c r="OI57" s="83" t="s">
        <v>87</v>
      </c>
      <c r="OJ57" s="82"/>
      <c r="OK57" s="81"/>
      <c r="PO57" s="97" t="str">
        <f>IF(HD57="","",B57)</f>
        <v/>
      </c>
      <c r="PP57" s="96" t="str">
        <f>IF(HD57="","",D57)</f>
        <v/>
      </c>
      <c r="PQ57" s="96" t="str">
        <f>IF(PO57="","",HL57)</f>
        <v/>
      </c>
      <c r="PR57" s="96" t="str">
        <f>IF(PO57="","",HP57)</f>
        <v/>
      </c>
      <c r="PS57" s="96" t="str">
        <f>IF(PO57="","",HT57)</f>
        <v/>
      </c>
      <c r="PT57" s="96" t="str">
        <f>IF(PO57="","",HX57)</f>
        <v/>
      </c>
      <c r="PU57" s="96" t="str">
        <f>IF(PO57="","",IB57)</f>
        <v/>
      </c>
      <c r="PV57" s="96" t="str">
        <f>IF(PO57="","",IF57)</f>
        <v/>
      </c>
      <c r="PW57" s="96" t="str">
        <f>IF(PO57="","",IJ57)</f>
        <v/>
      </c>
      <c r="PX57" s="95" t="str">
        <f>IF(PO57="","",IN57)</f>
        <v/>
      </c>
      <c r="PZ57" s="97" t="str">
        <f>IF($HE$5="","",$B$5)</f>
        <v/>
      </c>
      <c r="QA57" s="96" t="str">
        <f>IF($HE$5="","",$D$5)</f>
        <v/>
      </c>
      <c r="QB57" s="96" t="str">
        <f>IF(PZ57="","",HM57)</f>
        <v/>
      </c>
      <c r="QC57" s="96" t="str">
        <f>IF(PZ57="","",HQ57)</f>
        <v/>
      </c>
      <c r="QD57" s="96" t="str">
        <f>IF(PZ57="","",HU57)</f>
        <v/>
      </c>
      <c r="QE57" s="96" t="str">
        <f>IF(PZ57="","",HY57)</f>
        <v/>
      </c>
      <c r="QF57" s="96" t="str">
        <f>IF(PZ57="","",IC57)</f>
        <v/>
      </c>
      <c r="QG57" s="96" t="str">
        <f>IF(PZ57="","",IG57)</f>
        <v/>
      </c>
      <c r="QH57" s="96" t="str">
        <f>IF(PZ57="","",IK57)</f>
        <v/>
      </c>
      <c r="QI57" s="95" t="str">
        <f>IF(PZ57="","",IO57)</f>
        <v/>
      </c>
      <c r="QK57" s="97" t="str">
        <f>IF(HF57="","",B57)</f>
        <v/>
      </c>
      <c r="QL57" s="96" t="str">
        <f>IF(HF57="","",D57)</f>
        <v/>
      </c>
      <c r="QM57" s="96" t="str">
        <f>IF(QK57="","",HN57)</f>
        <v/>
      </c>
      <c r="QN57" s="96" t="str">
        <f>IF(QK57="","",HR57)</f>
        <v/>
      </c>
      <c r="QO57" s="96" t="str">
        <f>IF(QK57="","",HV57)</f>
        <v/>
      </c>
      <c r="QP57" s="96" t="str">
        <f>IF(QK57="","",HZ57)</f>
        <v/>
      </c>
      <c r="QQ57" s="96" t="str">
        <f>IF(QK57="","",ID57)</f>
        <v/>
      </c>
      <c r="QR57" s="96" t="str">
        <f>IF(QK57="","",IH57)</f>
        <v/>
      </c>
      <c r="QS57" s="96" t="str">
        <f>IF(QK57="","",IL57)</f>
        <v/>
      </c>
      <c r="QT57" s="95" t="str">
        <f>IF(QK57="","",IP57)</f>
        <v/>
      </c>
    </row>
    <row r="58" spans="1:462" ht="18" customHeight="1" x14ac:dyDescent="0.25">
      <c r="A58" s="106">
        <f>IF('[1]بيانات الطلاب'!A57="","",'[1]بيانات الطلاب'!A57)</f>
        <v>54</v>
      </c>
      <c r="B58" s="104" t="str">
        <f>'[1]بيانات الطلاب'!B57</f>
        <v>24053</v>
      </c>
      <c r="C58" s="104" t="str">
        <f>IF('[1]بيانات الطلاب'!C57="","",'[1]بيانات الطلاب'!C57)</f>
        <v>1 / 3</v>
      </c>
      <c r="D58" s="105" t="str">
        <f>IF('[1]بيانات الطلاب'!D57="","",'[1]بيانات الطلاب'!D57)</f>
        <v>نسرين نبيل عبد الغفار عبدالله محمد</v>
      </c>
      <c r="E58" s="104" t="str">
        <f>IF('[1]بيانات الطلاب'!E57="","",'[1]بيانات الطلاب'!E57)</f>
        <v>مسلم</v>
      </c>
      <c r="F58" s="103" t="str">
        <f>IF('[1]بيانات الطلاب'!F57="","",'[1]بيانات الطلاب'!F57)</f>
        <v>انثى</v>
      </c>
      <c r="G58" s="136">
        <v>2</v>
      </c>
      <c r="H58" s="102">
        <v>2</v>
      </c>
      <c r="I58" s="102"/>
      <c r="J58" s="102">
        <v>5</v>
      </c>
      <c r="K58" s="82">
        <f>IF(J58="غ","غ",G58+H58+I58+J58)</f>
        <v>9</v>
      </c>
      <c r="L58" s="136">
        <v>2</v>
      </c>
      <c r="M58" s="136">
        <v>2</v>
      </c>
      <c r="N58" s="136"/>
      <c r="O58" s="136">
        <v>4.3</v>
      </c>
      <c r="P58" s="82">
        <f>IF(O58="غ","غ",L58+M58+N58+O58)</f>
        <v>8.3000000000000007</v>
      </c>
      <c r="Q58" s="136">
        <v>2</v>
      </c>
      <c r="R58" s="136">
        <v>2</v>
      </c>
      <c r="S58" s="102"/>
      <c r="T58" s="102">
        <v>5.6</v>
      </c>
      <c r="U58" s="82">
        <f>IF(T58="غ","غ",Q58+R58+S58+T58)</f>
        <v>9.6</v>
      </c>
      <c r="V58" s="136">
        <v>1</v>
      </c>
      <c r="W58" s="102">
        <v>1</v>
      </c>
      <c r="X58" s="102">
        <v>1</v>
      </c>
      <c r="Y58" s="102">
        <v>3.6</v>
      </c>
      <c r="Z58" s="82">
        <f>IF(Y58="غ","غ",V58+W58+X58+Y58)</f>
        <v>6.6</v>
      </c>
      <c r="AA58" s="136">
        <v>6</v>
      </c>
      <c r="AB58" s="102">
        <v>2</v>
      </c>
      <c r="AC58" s="102">
        <v>2</v>
      </c>
      <c r="AD58" s="139" t="s">
        <v>62</v>
      </c>
      <c r="AE58" s="82" t="str">
        <f>IF(AD58="غ","غ",AA58+AB58+AC58+AD58)</f>
        <v>غ</v>
      </c>
      <c r="AF58" s="143">
        <v>5.22</v>
      </c>
      <c r="AG58" s="142">
        <v>2</v>
      </c>
      <c r="AH58" s="142">
        <v>2</v>
      </c>
      <c r="AI58" s="141">
        <v>13.92</v>
      </c>
      <c r="AJ58" s="82">
        <f>IF(AI58="غ","غ",AF58+AG58+AH58+AI58)</f>
        <v>23.14</v>
      </c>
      <c r="AK58" s="102">
        <v>1</v>
      </c>
      <c r="AL58" s="102">
        <v>1</v>
      </c>
      <c r="AM58" s="102">
        <v>1.4</v>
      </c>
      <c r="AN58" s="82">
        <f>IF(AM58="غ","غ",AK58+AL58+AM58)</f>
        <v>3.4</v>
      </c>
      <c r="AO58" s="102">
        <v>1</v>
      </c>
      <c r="AP58" s="102">
        <v>1</v>
      </c>
      <c r="AQ58" s="102">
        <v>1.73</v>
      </c>
      <c r="AR58" s="82">
        <f>IF(AQ58="غ","غ",AO58+AP58+AQ58)</f>
        <v>3.73</v>
      </c>
      <c r="AU58" s="102">
        <v>1</v>
      </c>
      <c r="AV58" s="102">
        <v>1</v>
      </c>
      <c r="AW58" s="102">
        <v>1.7</v>
      </c>
      <c r="AX58" s="82">
        <f>IF(AW58="غ","غ",AU58+AV58+AW58)</f>
        <v>3.7</v>
      </c>
      <c r="BN58" s="135"/>
      <c r="BO58" s="104"/>
      <c r="BP58" s="104"/>
      <c r="BQ58" s="140"/>
      <c r="BR58" s="98">
        <f>IF(BQ58="غ","غ",BN58+BO58+BP58+BQ58)</f>
        <v>0</v>
      </c>
      <c r="BS58" s="135"/>
      <c r="BT58" s="104"/>
      <c r="BU58" s="104"/>
      <c r="BV58" s="140"/>
      <c r="BW58" s="98">
        <f>IF(BV58="غ","غ",BS58+BT58+BU58+BV58)</f>
        <v>0</v>
      </c>
      <c r="BX58" s="135"/>
      <c r="BY58" s="104"/>
      <c r="BZ58" s="104"/>
      <c r="CA58" s="140"/>
      <c r="CB58" s="98">
        <f>IF(CA58="غ","غ",BX58+BY58+BZ58+CA58)</f>
        <v>0</v>
      </c>
      <c r="CC58" s="135"/>
      <c r="CD58" s="104"/>
      <c r="CE58" s="104"/>
      <c r="CF58" s="104"/>
      <c r="CG58" s="98">
        <f>IF(CF58="غ","غ",CC58+CD58+CE58+CF58)</f>
        <v>0</v>
      </c>
      <c r="CH58" s="135"/>
      <c r="CI58" s="104"/>
      <c r="CJ58" s="104"/>
      <c r="CK58" s="140"/>
      <c r="CL58" s="98">
        <f>IF(CK58="غ","غ",CH58+CI58+CJ58+CK58)</f>
        <v>0</v>
      </c>
      <c r="CM58" s="135"/>
      <c r="CN58" s="104"/>
      <c r="CO58" s="104"/>
      <c r="CP58" s="140"/>
      <c r="CQ58" s="98">
        <f>IF(CP58="غ","غ",CM58+CN58+CO58+CP58)</f>
        <v>0</v>
      </c>
      <c r="CR58" s="104"/>
      <c r="CS58" s="104"/>
      <c r="CT58" s="140"/>
      <c r="CU58" s="98">
        <f>IF(CT58="غ","غ",CR58+CS58+CT58)</f>
        <v>0</v>
      </c>
      <c r="CV58" s="104"/>
      <c r="CW58" s="104"/>
      <c r="CX58" s="140"/>
      <c r="CY58" s="98">
        <f>IF(CX58="غ","غ",CV58+CW58+CX58)</f>
        <v>0</v>
      </c>
      <c r="DT58" s="135"/>
      <c r="DU58" s="104"/>
      <c r="DV58" s="104"/>
      <c r="DW58" s="140"/>
      <c r="DX58" s="98">
        <f>IF(DW58="غ","غ",DT58+DU58+DV58+DW58)</f>
        <v>0</v>
      </c>
      <c r="DY58" s="135"/>
      <c r="DZ58" s="104"/>
      <c r="EA58" s="104"/>
      <c r="EB58" s="140"/>
      <c r="EC58" s="98">
        <f>IF(EB58="غ","غ",DY58+DZ58+EA58+EB58)</f>
        <v>0</v>
      </c>
      <c r="ED58" s="135"/>
      <c r="EE58" s="104"/>
      <c r="EF58" s="104"/>
      <c r="EG58" s="140"/>
      <c r="EH58" s="98">
        <f>IF(EG58="غ","غ",ED58+EE58+EF58+EG58)</f>
        <v>0</v>
      </c>
      <c r="EI58" s="135"/>
      <c r="EJ58" s="104"/>
      <c r="EK58" s="104"/>
      <c r="EL58" s="140"/>
      <c r="EM58" s="98">
        <f>IF(EL58="غ","غ",EI58+EJ58+EK58+EL58)</f>
        <v>0</v>
      </c>
      <c r="EN58" s="135"/>
      <c r="EO58" s="104"/>
      <c r="EP58" s="104"/>
      <c r="EQ58" s="140"/>
      <c r="ER58" s="98">
        <f>IF(EQ58="غ","غ",EN58+EO58+EP58+EQ58)</f>
        <v>0</v>
      </c>
      <c r="ES58" s="136"/>
      <c r="ET58" s="102"/>
      <c r="EU58" s="102"/>
      <c r="EV58" s="139"/>
      <c r="EW58" s="82">
        <f>IF(EV58="غ","غ",ES58+ET58+EU58+EV58)</f>
        <v>0</v>
      </c>
      <c r="EX58" s="135"/>
      <c r="EY58" s="104"/>
      <c r="EZ58" s="104"/>
      <c r="FA58" s="98">
        <f>IF(EZ58="غ","غ",EX58+EY58+EZ58)</f>
        <v>0</v>
      </c>
      <c r="FB58" s="135"/>
      <c r="FC58" s="104"/>
      <c r="FD58" s="104"/>
      <c r="FE58" s="98">
        <f>IF(FD58="غ","غ",FB58+FC58+FD58)</f>
        <v>0</v>
      </c>
      <c r="HD58" s="136" t="e">
        <f>IF(HH58&gt;=$HD$4,1,"")</f>
        <v>#VALUE!</v>
      </c>
      <c r="HE58" s="136" t="str">
        <f>IF(HI58&gt;=$HE$4,1,"")</f>
        <v/>
      </c>
      <c r="HF58" s="145" t="str">
        <f>IF(HJ58&gt;=$HF$4,1,"")</f>
        <v/>
      </c>
      <c r="HH58" s="136" t="e">
        <f>+HL58+HP58+HT58+HX58+IB58+IF58+IJ58+IN58</f>
        <v>#VALUE!</v>
      </c>
      <c r="HI58" s="136">
        <f>+HM58+HQ58+HU58+HY58+IC58+IG58+IK58+IO58</f>
        <v>0</v>
      </c>
      <c r="HJ58" s="145">
        <f>+HN58+HR58+HV58+HZ58+ID58+IH58+IL58+IP58</f>
        <v>0</v>
      </c>
      <c r="HL58" s="161">
        <f>+K58</f>
        <v>9</v>
      </c>
      <c r="HM58" s="104">
        <f>+BR58</f>
        <v>0</v>
      </c>
      <c r="HN58" s="104">
        <f>+DX58</f>
        <v>0</v>
      </c>
      <c r="HO58" s="82">
        <f>IF(OR(HN58="غ",HM58="غ",HL58="غ"),"غ",(HN58+HM58+HL58)/3)</f>
        <v>3</v>
      </c>
      <c r="HP58" s="161">
        <f>+P58</f>
        <v>8.3000000000000007</v>
      </c>
      <c r="HQ58" s="104">
        <f>+BW58</f>
        <v>0</v>
      </c>
      <c r="HR58" s="104">
        <f>+EC58</f>
        <v>0</v>
      </c>
      <c r="HS58" s="82">
        <f>IF(OR(HR58="غ",HQ58="غ",HP58="غ"),"غ",(HR58+HQ58+HP58)/3)</f>
        <v>2.7666666666666671</v>
      </c>
      <c r="HT58" s="161">
        <f>+U58</f>
        <v>9.6</v>
      </c>
      <c r="HU58" s="104">
        <f>+CB58</f>
        <v>0</v>
      </c>
      <c r="HV58" s="104">
        <f>+EH58</f>
        <v>0</v>
      </c>
      <c r="HW58" s="82">
        <f>IF(OR(HV58="غ",HU58="غ",HT58="غ"),"غ",(HV58+HU58+HT58)/3)</f>
        <v>3.1999999999999997</v>
      </c>
      <c r="HX58" s="166">
        <f>+Z58</f>
        <v>6.6</v>
      </c>
      <c r="HY58" s="104">
        <f>+CG58</f>
        <v>0</v>
      </c>
      <c r="HZ58" s="104">
        <f>+EM58</f>
        <v>0</v>
      </c>
      <c r="IA58" s="82">
        <f>IF(OR(HZ58="غ",HY58="غ",HX58="غ"),"غ",(HZ58+HY58+HX58)/3)</f>
        <v>2.1999999999999997</v>
      </c>
      <c r="IB58" s="166" t="str">
        <f>+AE58</f>
        <v>غ</v>
      </c>
      <c r="IC58" s="104">
        <f>+CL58</f>
        <v>0</v>
      </c>
      <c r="ID58" s="104">
        <f>+ER58</f>
        <v>0</v>
      </c>
      <c r="IE58" s="82" t="str">
        <f>IF(OR(ID58="غ",IC58="غ",IB58="غ"),"غ",(ID58+IC58+IB58)/3)</f>
        <v>غ</v>
      </c>
      <c r="IF58" s="166">
        <f>+AJ58</f>
        <v>23.14</v>
      </c>
      <c r="IG58" s="102">
        <f>+CQ58</f>
        <v>0</v>
      </c>
      <c r="IH58" s="102">
        <f>+EW58</f>
        <v>0</v>
      </c>
      <c r="II58" s="82">
        <f>IF(OR(IH58="غ",IG58="غ",IF58="غ"),"غ",(IH58+IG58+IF58)/3)</f>
        <v>7.7133333333333338</v>
      </c>
      <c r="IJ58" s="161">
        <f>+AN58</f>
        <v>3.4</v>
      </c>
      <c r="IK58" s="104">
        <f>+CU58</f>
        <v>0</v>
      </c>
      <c r="IL58" s="104">
        <f>+FA58</f>
        <v>0</v>
      </c>
      <c r="IM58" s="82">
        <f>IF(OR(IL58="غ",IK58="غ",IJ58="غ"),"غ",(IL58+IK58+IJ58)/3)</f>
        <v>1.1333333333333333</v>
      </c>
      <c r="IN58" s="161">
        <f>+AR58</f>
        <v>3.73</v>
      </c>
      <c r="IO58" s="104">
        <f>+CY58</f>
        <v>0</v>
      </c>
      <c r="IP58" s="104">
        <f>+FE58</f>
        <v>0</v>
      </c>
      <c r="IQ58" s="82">
        <f>IF(OR(IP58="غ",IO58="غ",IN58="غ"),"غ",(IP58+IO58+IN58)/3)</f>
        <v>1.2433333333333334</v>
      </c>
      <c r="IS58" s="134" t="str">
        <f>IF(OR(HL58&lt;6.5,HP58&lt;6.5,HT58&lt;6.5,HX58&lt;5.2,IB58&lt;10.4,IF58&lt;10.4,IJ58&lt;2.6,IN58&lt;2.6),1,"")</f>
        <v/>
      </c>
      <c r="IT58" s="135">
        <f>IF(OR(HM58&lt;6.5,HQ58&lt;6.5,HU58&lt;6.5,HY58&lt;5.2,IC58&lt;40,IG58&lt;40,IK58&lt;2.6,IO58&lt;2.6),1,"")</f>
        <v>1</v>
      </c>
      <c r="IU58" s="144">
        <f>IF(OR(HN58&lt;6.5,HR58&lt;6.5,HV58&lt;6.5,HZ58&lt;5.2,ID58&lt;40,IH58&lt;40,IL58&lt;2.6,IP58&lt;2.6),1,"")</f>
        <v>1</v>
      </c>
      <c r="IV58" s="36"/>
      <c r="IW58" s="95" t="s">
        <v>87</v>
      </c>
      <c r="IX58" s="134" t="str">
        <f>IF(IS58=1,D58,"")</f>
        <v/>
      </c>
      <c r="IY58" s="135" t="str">
        <f>IF(IS58=1,HL58,"")</f>
        <v/>
      </c>
      <c r="IZ58" s="104" t="str">
        <f>IF(IS58=1,HP58,"")</f>
        <v/>
      </c>
      <c r="JA58" s="104" t="str">
        <f>IF(IS58=1,HT58,"")</f>
        <v/>
      </c>
      <c r="JB58" s="104" t="str">
        <f>IF(IS58=1,HX58,"")</f>
        <v/>
      </c>
      <c r="JC58" s="104" t="str">
        <f>IF(IS58=1,IB58,"")</f>
        <v/>
      </c>
      <c r="JD58" s="104" t="str">
        <f>IF(IS58=1,IF58,"")</f>
        <v/>
      </c>
      <c r="JE58" s="104" t="str">
        <f>IF(IS58=1,IJ58,"")</f>
        <v/>
      </c>
      <c r="JF58" s="103" t="str">
        <f>IF(IS58=1,IN58,"")</f>
        <v/>
      </c>
      <c r="JH58" s="97" t="str">
        <f>B58</f>
        <v>24053</v>
      </c>
      <c r="JI58" s="103" t="str">
        <f>+D58</f>
        <v>نسرين نبيل عبد الغفار عبدالله محمد</v>
      </c>
      <c r="JJ58" s="135">
        <f>IF(IT58=1,HM58,"")</f>
        <v>0</v>
      </c>
      <c r="JK58" s="104">
        <f>IF(IT58=1,HQ58,"")</f>
        <v>0</v>
      </c>
      <c r="JL58" s="104">
        <f>IF(IT58=1,HU58,"")</f>
        <v>0</v>
      </c>
      <c r="JM58" s="104">
        <f>IF(IT58=1,HY58,"")</f>
        <v>0</v>
      </c>
      <c r="JN58" s="104">
        <f>IF(IT58=1,IC58,"")</f>
        <v>0</v>
      </c>
      <c r="JO58" s="104">
        <f>IF(IT58=1,IG58,"")</f>
        <v>0</v>
      </c>
      <c r="JP58" s="104">
        <f>IF(IT58=1,IK58,"")</f>
        <v>0</v>
      </c>
      <c r="JQ58" s="103">
        <f>IF(IT58=1,IO58,"")</f>
        <v>0</v>
      </c>
      <c r="JS58" s="97" t="str">
        <f>B58</f>
        <v>24053</v>
      </c>
      <c r="JT58" s="95" t="str">
        <f>+D58</f>
        <v>نسرين نبيل عبد الغفار عبدالله محمد</v>
      </c>
      <c r="JU58" s="135">
        <f>IF(IU58=1,HN58,"")</f>
        <v>0</v>
      </c>
      <c r="JV58" s="104">
        <f>IF(IU58=1,HR58,"")</f>
        <v>0</v>
      </c>
      <c r="JW58" s="104">
        <f>IF(IU58=1,HV58,"")</f>
        <v>0</v>
      </c>
      <c r="JX58" s="104">
        <f>IF(IU58=1,HZ58,"")</f>
        <v>0</v>
      </c>
      <c r="JY58" s="104">
        <f>IF(IU58=1,ID58,"")</f>
        <v>0</v>
      </c>
      <c r="JZ58" s="104">
        <f>IF(IU58=1,IH58,"")</f>
        <v>0</v>
      </c>
      <c r="KA58" s="104">
        <f>IF(IU58=1,IL58,"")</f>
        <v>0</v>
      </c>
      <c r="KB58" s="103">
        <f>IF(IU58=1,IP58,"")</f>
        <v>0</v>
      </c>
      <c r="KJ58" s="94">
        <f>+A58</f>
        <v>54</v>
      </c>
      <c r="KK58" s="92" t="str">
        <f>+B58</f>
        <v>24053</v>
      </c>
      <c r="KL58" s="92" t="str">
        <f>+C58</f>
        <v>1 / 3</v>
      </c>
      <c r="KM58" s="93" t="str">
        <f>+D58</f>
        <v>نسرين نبيل عبد الغفار عبدالله محمد</v>
      </c>
      <c r="KN58" s="92" t="str">
        <f>+E58</f>
        <v>مسلم</v>
      </c>
      <c r="KO58" s="92" t="str">
        <f>+F58</f>
        <v>انثى</v>
      </c>
      <c r="KP58" s="91">
        <f>+HO58</f>
        <v>3</v>
      </c>
      <c r="KQ58" s="91">
        <f>+HS58</f>
        <v>2.7666666666666671</v>
      </c>
      <c r="KR58" s="91">
        <f>+HW58</f>
        <v>3.1999999999999997</v>
      </c>
      <c r="KS58" s="91">
        <f>+IA58</f>
        <v>2.1999999999999997</v>
      </c>
      <c r="KT58" s="91" t="str">
        <f>+IE58</f>
        <v>غ</v>
      </c>
      <c r="KU58" s="91">
        <f>+II58</f>
        <v>7.7133333333333338</v>
      </c>
      <c r="KV58" s="90">
        <f>+IM58</f>
        <v>1.1333333333333333</v>
      </c>
      <c r="KW58" s="90">
        <f>+IN58</f>
        <v>3.73</v>
      </c>
      <c r="MH58" s="125" t="str">
        <f>IF(MI58="","",VLOOKUP(MI58,$B$5:$D$62,2,0))</f>
        <v/>
      </c>
      <c r="MI58" s="110"/>
      <c r="MJ58" s="109"/>
      <c r="MK58" s="108"/>
      <c r="ML58" s="108"/>
      <c r="MM58" s="108"/>
      <c r="MN58" s="108"/>
      <c r="MO58" s="108"/>
      <c r="MP58" s="108"/>
      <c r="MQ58" s="108"/>
      <c r="MR58" s="107"/>
      <c r="NL58" s="1" t="s">
        <v>87</v>
      </c>
      <c r="NM58" s="1" t="s">
        <v>87</v>
      </c>
      <c r="NN58" s="1" t="s">
        <v>87</v>
      </c>
      <c r="NO58" s="1" t="s">
        <v>87</v>
      </c>
      <c r="NP58" s="1">
        <v>54</v>
      </c>
      <c r="NQ58" s="1" t="s">
        <v>87</v>
      </c>
      <c r="NR58" s="1" t="s">
        <v>87</v>
      </c>
      <c r="NS58" s="1" t="s">
        <v>87</v>
      </c>
      <c r="NT58" s="1" t="s">
        <v>87</v>
      </c>
      <c r="NU58" s="1" t="s">
        <v>87</v>
      </c>
      <c r="NV58" s="1" t="s">
        <v>87</v>
      </c>
      <c r="NY58" s="199" t="str">
        <f>IF(NZ58="","",VLOOKUP(NZ58,$B$5:$D$70,2,0))</f>
        <v/>
      </c>
      <c r="NZ58" s="86" t="s">
        <v>87</v>
      </c>
      <c r="OA58" s="85" t="s">
        <v>87</v>
      </c>
      <c r="OB58" s="84" t="s">
        <v>87</v>
      </c>
      <c r="OC58" s="84" t="s">
        <v>87</v>
      </c>
      <c r="OD58" s="84" t="s">
        <v>87</v>
      </c>
      <c r="OE58" s="84" t="s">
        <v>87</v>
      </c>
      <c r="OF58" s="84" t="s">
        <v>87</v>
      </c>
      <c r="OG58" s="84" t="s">
        <v>87</v>
      </c>
      <c r="OH58" s="84" t="s">
        <v>87</v>
      </c>
      <c r="OI58" s="83" t="s">
        <v>87</v>
      </c>
      <c r="OJ58" s="82"/>
      <c r="OK58" s="81"/>
      <c r="PO58" s="97" t="e">
        <f>IF(HD58="","",B58)</f>
        <v>#VALUE!</v>
      </c>
      <c r="PP58" s="96" t="e">
        <f>IF(HD58="","",D58)</f>
        <v>#VALUE!</v>
      </c>
      <c r="PQ58" s="96" t="e">
        <f>IF(PO58="","",HL58)</f>
        <v>#VALUE!</v>
      </c>
      <c r="PR58" s="96" t="e">
        <f>IF(PO58="","",HP58)</f>
        <v>#VALUE!</v>
      </c>
      <c r="PS58" s="96" t="e">
        <f>IF(PO58="","",HT58)</f>
        <v>#VALUE!</v>
      </c>
      <c r="PT58" s="96" t="e">
        <f>IF(PO58="","",HX58)</f>
        <v>#VALUE!</v>
      </c>
      <c r="PU58" s="96" t="e">
        <f>IF(PO58="","",IB58)</f>
        <v>#VALUE!</v>
      </c>
      <c r="PV58" s="96" t="e">
        <f>IF(PO58="","",IF58)</f>
        <v>#VALUE!</v>
      </c>
      <c r="PW58" s="96" t="e">
        <f>IF(PO58="","",IJ58)</f>
        <v>#VALUE!</v>
      </c>
      <c r="PX58" s="95" t="e">
        <f>IF(PO58="","",IN58)</f>
        <v>#VALUE!</v>
      </c>
      <c r="PZ58" s="97" t="str">
        <f>IF($HE$5="","",$B$5)</f>
        <v/>
      </c>
      <c r="QA58" s="96" t="str">
        <f>IF($HE$5="","",$D$5)</f>
        <v/>
      </c>
      <c r="QB58" s="96" t="str">
        <f>IF(PZ58="","",HM58)</f>
        <v/>
      </c>
      <c r="QC58" s="96" t="str">
        <f>IF(PZ58="","",HQ58)</f>
        <v/>
      </c>
      <c r="QD58" s="96" t="str">
        <f>IF(PZ58="","",HU58)</f>
        <v/>
      </c>
      <c r="QE58" s="96" t="str">
        <f>IF(PZ58="","",HY58)</f>
        <v/>
      </c>
      <c r="QF58" s="96" t="str">
        <f>IF(PZ58="","",IC58)</f>
        <v/>
      </c>
      <c r="QG58" s="96" t="str">
        <f>IF(PZ58="","",IG58)</f>
        <v/>
      </c>
      <c r="QH58" s="96" t="str">
        <f>IF(PZ58="","",IK58)</f>
        <v/>
      </c>
      <c r="QI58" s="95" t="str">
        <f>IF(PZ58="","",IO58)</f>
        <v/>
      </c>
      <c r="QK58" s="97" t="str">
        <f>IF(HF58="","",B58)</f>
        <v/>
      </c>
      <c r="QL58" s="96" t="str">
        <f>IF(HF58="","",D58)</f>
        <v/>
      </c>
      <c r="QM58" s="96" t="str">
        <f>IF(QK58="","",HN58)</f>
        <v/>
      </c>
      <c r="QN58" s="96" t="str">
        <f>IF(QK58="","",HR58)</f>
        <v/>
      </c>
      <c r="QO58" s="96" t="str">
        <f>IF(QK58="","",HV58)</f>
        <v/>
      </c>
      <c r="QP58" s="96" t="str">
        <f>IF(QK58="","",HZ58)</f>
        <v/>
      </c>
      <c r="QQ58" s="96" t="str">
        <f>IF(QK58="","",ID58)</f>
        <v/>
      </c>
      <c r="QR58" s="96" t="str">
        <f>IF(QK58="","",IH58)</f>
        <v/>
      </c>
      <c r="QS58" s="96" t="str">
        <f>IF(QK58="","",IL58)</f>
        <v/>
      </c>
      <c r="QT58" s="95" t="str">
        <f>IF(QK58="","",IP58)</f>
        <v/>
      </c>
    </row>
    <row r="59" spans="1:462" ht="18" customHeight="1" x14ac:dyDescent="0.25">
      <c r="A59" s="106">
        <f>IF('[1]بيانات الطلاب'!A58="","",'[1]بيانات الطلاب'!A58)</f>
        <v>55</v>
      </c>
      <c r="B59" s="104" t="str">
        <f>'[1]بيانات الطلاب'!B58</f>
        <v>24054</v>
      </c>
      <c r="C59" s="104" t="str">
        <f>IF('[1]بيانات الطلاب'!C58="","",'[1]بيانات الطلاب'!C58)</f>
        <v>1 / 3</v>
      </c>
      <c r="D59" s="105" t="str">
        <f>IF('[1]بيانات الطلاب'!D58="","",'[1]بيانات الطلاب'!D58)</f>
        <v>نور اشرف محمد علام</v>
      </c>
      <c r="E59" s="104" t="str">
        <f>IF('[1]بيانات الطلاب'!E58="","",'[1]بيانات الطلاب'!E58)</f>
        <v>مسلم</v>
      </c>
      <c r="F59" s="103" t="str">
        <f>IF('[1]بيانات الطلاب'!F58="","",'[1]بيانات الطلاب'!F58)</f>
        <v>انثى</v>
      </c>
      <c r="G59" s="136">
        <v>1.5</v>
      </c>
      <c r="H59" s="102">
        <v>1.5</v>
      </c>
      <c r="I59" s="102"/>
      <c r="J59" s="102">
        <v>4.4000000000000004</v>
      </c>
      <c r="K59" s="82">
        <f>IF(J59="غ","غ",G59+H59+I59+J59)</f>
        <v>7.4</v>
      </c>
      <c r="L59" s="136">
        <v>2</v>
      </c>
      <c r="M59" s="136">
        <v>2</v>
      </c>
      <c r="N59" s="136"/>
      <c r="O59" s="136">
        <v>4.8</v>
      </c>
      <c r="P59" s="82">
        <f>IF(O59="غ","غ",L59+M59+N59+O59)</f>
        <v>8.8000000000000007</v>
      </c>
      <c r="Q59" s="136">
        <v>1.8</v>
      </c>
      <c r="R59" s="136">
        <v>1.6</v>
      </c>
      <c r="S59" s="102"/>
      <c r="T59" s="102">
        <v>4.5999999999999996</v>
      </c>
      <c r="U59" s="82">
        <f>IF(T59="غ","غ",Q59+R59+S59+T59)</f>
        <v>8</v>
      </c>
      <c r="V59" s="136">
        <v>1</v>
      </c>
      <c r="W59" s="102">
        <v>1</v>
      </c>
      <c r="X59" s="102">
        <v>1</v>
      </c>
      <c r="Y59" s="102">
        <v>3.4</v>
      </c>
      <c r="Z59" s="82">
        <f>IF(Y59="غ","غ",V59+W59+X59+Y59)</f>
        <v>6.4</v>
      </c>
      <c r="AA59" s="136">
        <v>6</v>
      </c>
      <c r="AB59" s="102">
        <v>2</v>
      </c>
      <c r="AC59" s="102">
        <v>2</v>
      </c>
      <c r="AD59" s="139">
        <v>14.5</v>
      </c>
      <c r="AE59" s="82">
        <f>IF(AD59="غ","غ",AA59+AB59+AC59+AD59)</f>
        <v>24.5</v>
      </c>
      <c r="AF59" s="143">
        <v>5.4749999999999996</v>
      </c>
      <c r="AG59" s="142">
        <v>2</v>
      </c>
      <c r="AH59" s="142">
        <v>2</v>
      </c>
      <c r="AI59" s="141">
        <v>14.600000000000001</v>
      </c>
      <c r="AJ59" s="82">
        <f>IF(AI59="غ","غ",AF59+AG59+AH59+AI59)</f>
        <v>24.075000000000003</v>
      </c>
      <c r="AK59" s="102">
        <v>1</v>
      </c>
      <c r="AL59" s="102">
        <v>0.8</v>
      </c>
      <c r="AM59" s="102">
        <v>1.2</v>
      </c>
      <c r="AN59" s="82">
        <f>IF(AM59="غ","غ",AK59+AL59+AM59)</f>
        <v>3</v>
      </c>
      <c r="AO59" s="102">
        <v>1</v>
      </c>
      <c r="AP59" s="102">
        <v>1</v>
      </c>
      <c r="AQ59" s="102">
        <v>1.8</v>
      </c>
      <c r="AR59" s="82">
        <f>IF(AQ59="غ","غ",AO59+AP59+AQ59)</f>
        <v>3.8</v>
      </c>
      <c r="AU59" s="102">
        <v>1</v>
      </c>
      <c r="AV59" s="102">
        <v>1</v>
      </c>
      <c r="AW59" s="102">
        <v>1.6</v>
      </c>
      <c r="AX59" s="82">
        <f>IF(AW59="غ","غ",AU59+AV59+AW59)</f>
        <v>3.6</v>
      </c>
      <c r="BN59" s="135"/>
      <c r="BO59" s="104"/>
      <c r="BP59" s="104"/>
      <c r="BQ59" s="140"/>
      <c r="BR59" s="98">
        <f>IF(BQ59="غ","غ",BN59+BO59+BP59+BQ59)</f>
        <v>0</v>
      </c>
      <c r="BS59" s="135"/>
      <c r="BT59" s="104"/>
      <c r="BU59" s="104"/>
      <c r="BV59" s="140"/>
      <c r="BW59" s="98">
        <f>IF(BV59="غ","غ",BS59+BT59+BU59+BV59)</f>
        <v>0</v>
      </c>
      <c r="BX59" s="135"/>
      <c r="BY59" s="104"/>
      <c r="BZ59" s="104"/>
      <c r="CA59" s="140"/>
      <c r="CB59" s="98">
        <f>IF(CA59="غ","غ",BX59+BY59+BZ59+CA59)</f>
        <v>0</v>
      </c>
      <c r="CC59" s="135"/>
      <c r="CD59" s="104"/>
      <c r="CE59" s="104"/>
      <c r="CF59" s="104"/>
      <c r="CG59" s="98">
        <f>IF(CF59="غ","غ",CC59+CD59+CE59+CF59)</f>
        <v>0</v>
      </c>
      <c r="CH59" s="135"/>
      <c r="CI59" s="104"/>
      <c r="CJ59" s="104"/>
      <c r="CK59" s="140"/>
      <c r="CL59" s="98">
        <f>IF(CK59="غ","غ",CH59+CI59+CJ59+CK59)</f>
        <v>0</v>
      </c>
      <c r="CM59" s="135"/>
      <c r="CN59" s="104"/>
      <c r="CO59" s="104"/>
      <c r="CP59" s="140"/>
      <c r="CQ59" s="98">
        <f>IF(CP59="غ","غ",CM59+CN59+CO59+CP59)</f>
        <v>0</v>
      </c>
      <c r="CR59" s="104"/>
      <c r="CS59" s="104"/>
      <c r="CT59" s="140"/>
      <c r="CU59" s="98">
        <f>IF(CT59="غ","غ",CR59+CS59+CT59)</f>
        <v>0</v>
      </c>
      <c r="CV59" s="104"/>
      <c r="CW59" s="104"/>
      <c r="CX59" s="140"/>
      <c r="CY59" s="98">
        <f>IF(CX59="غ","غ",CV59+CW59+CX59)</f>
        <v>0</v>
      </c>
      <c r="DT59" s="135"/>
      <c r="DU59" s="104"/>
      <c r="DV59" s="104"/>
      <c r="DW59" s="140"/>
      <c r="DX59" s="98">
        <f>IF(DW59="غ","غ",DT59+DU59+DV59+DW59)</f>
        <v>0</v>
      </c>
      <c r="DY59" s="135"/>
      <c r="DZ59" s="104"/>
      <c r="EA59" s="104"/>
      <c r="EB59" s="140"/>
      <c r="EC59" s="98">
        <f>IF(EB59="غ","غ",DY59+DZ59+EA59+EB59)</f>
        <v>0</v>
      </c>
      <c r="ED59" s="135"/>
      <c r="EE59" s="104"/>
      <c r="EF59" s="104"/>
      <c r="EG59" s="140"/>
      <c r="EH59" s="98">
        <f>IF(EG59="غ","غ",ED59+EE59+EF59+EG59)</f>
        <v>0</v>
      </c>
      <c r="EI59" s="135"/>
      <c r="EJ59" s="104"/>
      <c r="EK59" s="104"/>
      <c r="EL59" s="140"/>
      <c r="EM59" s="98">
        <f>IF(EL59="غ","غ",EI59+EJ59+EK59+EL59)</f>
        <v>0</v>
      </c>
      <c r="EN59" s="135"/>
      <c r="EO59" s="104"/>
      <c r="EP59" s="104"/>
      <c r="EQ59" s="140"/>
      <c r="ER59" s="98">
        <f>IF(EQ59="غ","غ",EN59+EO59+EP59+EQ59)</f>
        <v>0</v>
      </c>
      <c r="ES59" s="136"/>
      <c r="ET59" s="102"/>
      <c r="EU59" s="102"/>
      <c r="EV59" s="139"/>
      <c r="EW59" s="82">
        <f>IF(EV59="غ","غ",ES59+ET59+EU59+EV59)</f>
        <v>0</v>
      </c>
      <c r="EX59" s="135"/>
      <c r="EY59" s="104"/>
      <c r="EZ59" s="104"/>
      <c r="FA59" s="98">
        <f>IF(EZ59="غ","غ",EX59+EY59+EZ59)</f>
        <v>0</v>
      </c>
      <c r="FB59" s="135"/>
      <c r="FC59" s="104"/>
      <c r="FD59" s="104"/>
      <c r="FE59" s="98">
        <f>IF(FD59="غ","غ",FB59+FC59+FD59)</f>
        <v>0</v>
      </c>
      <c r="HD59" s="136" t="str">
        <f>IF(HH59&gt;=$HD$4,1,"")</f>
        <v/>
      </c>
      <c r="HE59" s="136" t="str">
        <f>IF(HI59&gt;=$HE$4,1,"")</f>
        <v/>
      </c>
      <c r="HF59" s="145" t="str">
        <f>IF(HJ59&gt;=$HF$4,1,"")</f>
        <v/>
      </c>
      <c r="HH59" s="136">
        <f>+HL59+HP59+HT59+HX59+IB59+IF59+IJ59+IN59</f>
        <v>85.975000000000009</v>
      </c>
      <c r="HI59" s="136">
        <f>+HM59+HQ59+HU59+HY59+IC59+IG59+IK59+IO59</f>
        <v>0</v>
      </c>
      <c r="HJ59" s="145">
        <f>+HN59+HR59+HV59+HZ59+ID59+IH59+IL59+IP59</f>
        <v>0</v>
      </c>
      <c r="HL59" s="161">
        <f>+K59</f>
        <v>7.4</v>
      </c>
      <c r="HM59" s="104">
        <f>+BR59</f>
        <v>0</v>
      </c>
      <c r="HN59" s="104">
        <f>+DX59</f>
        <v>0</v>
      </c>
      <c r="HO59" s="82">
        <f>IF(OR(HN59="غ",HM59="غ",HL59="غ"),"غ",(HN59+HM59+HL59)/3)</f>
        <v>2.4666666666666668</v>
      </c>
      <c r="HP59" s="161">
        <f>+P59</f>
        <v>8.8000000000000007</v>
      </c>
      <c r="HQ59" s="104">
        <f>+BW59</f>
        <v>0</v>
      </c>
      <c r="HR59" s="104">
        <f>+EC59</f>
        <v>0</v>
      </c>
      <c r="HS59" s="82">
        <f>IF(OR(HR59="غ",HQ59="غ",HP59="غ"),"غ",(HR59+HQ59+HP59)/3)</f>
        <v>2.9333333333333336</v>
      </c>
      <c r="HT59" s="161">
        <f>+U59</f>
        <v>8</v>
      </c>
      <c r="HU59" s="104">
        <f>+CB59</f>
        <v>0</v>
      </c>
      <c r="HV59" s="104">
        <f>+EH59</f>
        <v>0</v>
      </c>
      <c r="HW59" s="82">
        <f>IF(OR(HV59="غ",HU59="غ",HT59="غ"),"غ",(HV59+HU59+HT59)/3)</f>
        <v>2.6666666666666665</v>
      </c>
      <c r="HX59" s="166">
        <f>+Z59</f>
        <v>6.4</v>
      </c>
      <c r="HY59" s="104">
        <f>+CG59</f>
        <v>0</v>
      </c>
      <c r="HZ59" s="104">
        <f>+EM59</f>
        <v>0</v>
      </c>
      <c r="IA59" s="82">
        <f>IF(OR(HZ59="غ",HY59="غ",HX59="غ"),"غ",(HZ59+HY59+HX59)/3)</f>
        <v>2.1333333333333333</v>
      </c>
      <c r="IB59" s="166">
        <f>+AE59</f>
        <v>24.5</v>
      </c>
      <c r="IC59" s="104">
        <f>+CL59</f>
        <v>0</v>
      </c>
      <c r="ID59" s="104">
        <f>+ER59</f>
        <v>0</v>
      </c>
      <c r="IE59" s="82">
        <f>IF(OR(ID59="غ",IC59="غ",IB59="غ"),"غ",(ID59+IC59+IB59)/3)</f>
        <v>8.1666666666666661</v>
      </c>
      <c r="IF59" s="166">
        <f>+AJ59</f>
        <v>24.075000000000003</v>
      </c>
      <c r="IG59" s="102">
        <f>+CQ59</f>
        <v>0</v>
      </c>
      <c r="IH59" s="102">
        <f>+EW59</f>
        <v>0</v>
      </c>
      <c r="II59" s="82">
        <f>IF(OR(IH59="غ",IG59="غ",IF59="غ"),"غ",(IH59+IG59+IF59)/3)</f>
        <v>8.0250000000000004</v>
      </c>
      <c r="IJ59" s="161">
        <f>+AN59</f>
        <v>3</v>
      </c>
      <c r="IK59" s="104">
        <f>+CU59</f>
        <v>0</v>
      </c>
      <c r="IL59" s="104">
        <f>+FA59</f>
        <v>0</v>
      </c>
      <c r="IM59" s="82">
        <f>IF(OR(IL59="غ",IK59="غ",IJ59="غ"),"غ",(IL59+IK59+IJ59)/3)</f>
        <v>1</v>
      </c>
      <c r="IN59" s="161">
        <f>+AR59</f>
        <v>3.8</v>
      </c>
      <c r="IO59" s="104">
        <f>+CY59</f>
        <v>0</v>
      </c>
      <c r="IP59" s="104">
        <f>+FE59</f>
        <v>0</v>
      </c>
      <c r="IQ59" s="82">
        <f>IF(OR(IP59="غ",IO59="غ",IN59="غ"),"غ",(IP59+IO59+IN59)/3)</f>
        <v>1.2666666666666666</v>
      </c>
      <c r="IS59" s="134" t="str">
        <f>IF(OR(HL59&lt;6.5,HP59&lt;6.5,HT59&lt;6.5,HX59&lt;5.2,IB59&lt;10.4,IF59&lt;10.4,IJ59&lt;2.6,IN59&lt;2.6),1,"")</f>
        <v/>
      </c>
      <c r="IT59" s="135">
        <f>IF(OR(HM59&lt;6.5,HQ59&lt;6.5,HU59&lt;6.5,HY59&lt;5.2,IC59&lt;40,IG59&lt;40,IK59&lt;2.6,IO59&lt;2.6),1,"")</f>
        <v>1</v>
      </c>
      <c r="IU59" s="144">
        <f>IF(OR(HN59&lt;6.5,HR59&lt;6.5,HV59&lt;6.5,HZ59&lt;5.2,ID59&lt;40,IH59&lt;40,IL59&lt;2.6,IP59&lt;2.6),1,"")</f>
        <v>1</v>
      </c>
      <c r="IV59" s="36"/>
      <c r="IW59" s="95" t="s">
        <v>87</v>
      </c>
      <c r="IX59" s="134" t="str">
        <f>IF(IS59=1,D59,"")</f>
        <v/>
      </c>
      <c r="IY59" s="135" t="str">
        <f>IF(IS59=1,HL59,"")</f>
        <v/>
      </c>
      <c r="IZ59" s="104" t="str">
        <f>IF(IS59=1,HP59,"")</f>
        <v/>
      </c>
      <c r="JA59" s="104" t="str">
        <f>IF(IS59=1,HT59,"")</f>
        <v/>
      </c>
      <c r="JB59" s="104" t="str">
        <f>IF(IS59=1,HX59,"")</f>
        <v/>
      </c>
      <c r="JC59" s="104" t="str">
        <f>IF(IS59=1,IB59,"")</f>
        <v/>
      </c>
      <c r="JD59" s="104" t="str">
        <f>IF(IS59=1,IF59,"")</f>
        <v/>
      </c>
      <c r="JE59" s="104" t="str">
        <f>IF(IS59=1,IJ59,"")</f>
        <v/>
      </c>
      <c r="JF59" s="103" t="str">
        <f>IF(IS59=1,IN59,"")</f>
        <v/>
      </c>
      <c r="JH59" s="97" t="str">
        <f>B59</f>
        <v>24054</v>
      </c>
      <c r="JI59" s="103" t="str">
        <f>+D59</f>
        <v>نور اشرف محمد علام</v>
      </c>
      <c r="JJ59" s="135">
        <f>IF(IT59=1,HM59,"")</f>
        <v>0</v>
      </c>
      <c r="JK59" s="104">
        <f>IF(IT59=1,HQ59,"")</f>
        <v>0</v>
      </c>
      <c r="JL59" s="104">
        <f>IF(IT59=1,HU59,"")</f>
        <v>0</v>
      </c>
      <c r="JM59" s="104">
        <f>IF(IT59=1,HY59,"")</f>
        <v>0</v>
      </c>
      <c r="JN59" s="104">
        <f>IF(IT59=1,IC59,"")</f>
        <v>0</v>
      </c>
      <c r="JO59" s="104">
        <f>IF(IT59=1,IG59,"")</f>
        <v>0</v>
      </c>
      <c r="JP59" s="104">
        <f>IF(IT59=1,IK59,"")</f>
        <v>0</v>
      </c>
      <c r="JQ59" s="103">
        <f>IF(IT59=1,IO59,"")</f>
        <v>0</v>
      </c>
      <c r="JS59" s="97" t="str">
        <f>B59</f>
        <v>24054</v>
      </c>
      <c r="JT59" s="95" t="str">
        <f>+D59</f>
        <v>نور اشرف محمد علام</v>
      </c>
      <c r="JU59" s="135">
        <f>IF(IU59=1,HN59,"")</f>
        <v>0</v>
      </c>
      <c r="JV59" s="104">
        <f>IF(IU59=1,HR59,"")</f>
        <v>0</v>
      </c>
      <c r="JW59" s="104">
        <f>IF(IU59=1,HV59,"")</f>
        <v>0</v>
      </c>
      <c r="JX59" s="104">
        <f>IF(IU59=1,HZ59,"")</f>
        <v>0</v>
      </c>
      <c r="JY59" s="104">
        <f>IF(IU59=1,ID59,"")</f>
        <v>0</v>
      </c>
      <c r="JZ59" s="104">
        <f>IF(IU59=1,IH59,"")</f>
        <v>0</v>
      </c>
      <c r="KA59" s="104">
        <f>IF(IU59=1,IL59,"")</f>
        <v>0</v>
      </c>
      <c r="KB59" s="103">
        <f>IF(IU59=1,IP59,"")</f>
        <v>0</v>
      </c>
      <c r="KJ59" s="94">
        <f>+A59</f>
        <v>55</v>
      </c>
      <c r="KK59" s="92" t="str">
        <f>+B59</f>
        <v>24054</v>
      </c>
      <c r="KL59" s="92" t="str">
        <f>+C59</f>
        <v>1 / 3</v>
      </c>
      <c r="KM59" s="93" t="str">
        <f>+D59</f>
        <v>نور اشرف محمد علام</v>
      </c>
      <c r="KN59" s="92" t="str">
        <f>+E59</f>
        <v>مسلم</v>
      </c>
      <c r="KO59" s="92" t="str">
        <f>+F59</f>
        <v>انثى</v>
      </c>
      <c r="KP59" s="91">
        <f>+HO59</f>
        <v>2.4666666666666668</v>
      </c>
      <c r="KQ59" s="91">
        <f>+HS59</f>
        <v>2.9333333333333336</v>
      </c>
      <c r="KR59" s="91">
        <f>+HW59</f>
        <v>2.6666666666666665</v>
      </c>
      <c r="KS59" s="91">
        <f>+IA59</f>
        <v>2.1333333333333333</v>
      </c>
      <c r="KT59" s="91">
        <f>+IE59</f>
        <v>8.1666666666666661</v>
      </c>
      <c r="KU59" s="91">
        <f>+II59</f>
        <v>8.0250000000000004</v>
      </c>
      <c r="KV59" s="90">
        <f>+IM59</f>
        <v>1</v>
      </c>
      <c r="KW59" s="90">
        <f>+IN59</f>
        <v>3.8</v>
      </c>
      <c r="MH59" s="125" t="str">
        <f>IF(MI59="","",VLOOKUP(MI59,$B$5:$D$62,2,0))</f>
        <v/>
      </c>
      <c r="MI59" s="110"/>
      <c r="MJ59" s="109"/>
      <c r="MK59" s="108"/>
      <c r="ML59" s="108"/>
      <c r="MM59" s="108"/>
      <c r="MN59" s="108"/>
      <c r="MO59" s="108"/>
      <c r="MP59" s="108"/>
      <c r="MQ59" s="108"/>
      <c r="MR59" s="107"/>
      <c r="NL59" s="1" t="s">
        <v>87</v>
      </c>
      <c r="NM59" s="1" t="s">
        <v>87</v>
      </c>
      <c r="NN59" s="1" t="s">
        <v>87</v>
      </c>
      <c r="NO59" s="1" t="s">
        <v>87</v>
      </c>
      <c r="NP59" s="1">
        <v>55</v>
      </c>
      <c r="NQ59" s="1" t="s">
        <v>87</v>
      </c>
      <c r="NR59" s="1" t="s">
        <v>87</v>
      </c>
      <c r="NS59" s="1" t="s">
        <v>87</v>
      </c>
      <c r="NT59" s="1" t="s">
        <v>87</v>
      </c>
      <c r="NU59" s="1" t="s">
        <v>87</v>
      </c>
      <c r="NV59" s="1" t="s">
        <v>87</v>
      </c>
      <c r="NY59" s="199" t="str">
        <f>IF(NZ59="","",VLOOKUP(NZ59,$B$5:$D$70,2,0))</f>
        <v/>
      </c>
      <c r="NZ59" s="86" t="s">
        <v>87</v>
      </c>
      <c r="OA59" s="85" t="s">
        <v>87</v>
      </c>
      <c r="OB59" s="84" t="s">
        <v>87</v>
      </c>
      <c r="OC59" s="84" t="s">
        <v>87</v>
      </c>
      <c r="OD59" s="84" t="s">
        <v>87</v>
      </c>
      <c r="OE59" s="84" t="s">
        <v>87</v>
      </c>
      <c r="OF59" s="84" t="s">
        <v>87</v>
      </c>
      <c r="OG59" s="84" t="s">
        <v>87</v>
      </c>
      <c r="OH59" s="84" t="s">
        <v>87</v>
      </c>
      <c r="OI59" s="83" t="s">
        <v>87</v>
      </c>
      <c r="OJ59" s="82"/>
      <c r="OK59" s="81"/>
      <c r="PO59" s="97" t="str">
        <f>IF(HD59="","",B59)</f>
        <v/>
      </c>
      <c r="PP59" s="96" t="str">
        <f>IF(HD59="","",D59)</f>
        <v/>
      </c>
      <c r="PQ59" s="96" t="str">
        <f>IF(PO59="","",HL59)</f>
        <v/>
      </c>
      <c r="PR59" s="96" t="str">
        <f>IF(PO59="","",HP59)</f>
        <v/>
      </c>
      <c r="PS59" s="96" t="str">
        <f>IF(PO59="","",HT59)</f>
        <v/>
      </c>
      <c r="PT59" s="96" t="str">
        <f>IF(PO59="","",HX59)</f>
        <v/>
      </c>
      <c r="PU59" s="96" t="str">
        <f>IF(PO59="","",IB59)</f>
        <v/>
      </c>
      <c r="PV59" s="96" t="str">
        <f>IF(PO59="","",IF59)</f>
        <v/>
      </c>
      <c r="PW59" s="96" t="str">
        <f>IF(PO59="","",IJ59)</f>
        <v/>
      </c>
      <c r="PX59" s="95" t="str">
        <f>IF(PO59="","",IN59)</f>
        <v/>
      </c>
      <c r="PZ59" s="97" t="str">
        <f>IF($HE$5="","",$B$5)</f>
        <v/>
      </c>
      <c r="QA59" s="96" t="str">
        <f>IF($HE$5="","",$D$5)</f>
        <v/>
      </c>
      <c r="QB59" s="96" t="str">
        <f>IF(PZ59="","",HM59)</f>
        <v/>
      </c>
      <c r="QC59" s="96" t="str">
        <f>IF(PZ59="","",HQ59)</f>
        <v/>
      </c>
      <c r="QD59" s="96" t="str">
        <f>IF(PZ59="","",HU59)</f>
        <v/>
      </c>
      <c r="QE59" s="96" t="str">
        <f>IF(PZ59="","",HY59)</f>
        <v/>
      </c>
      <c r="QF59" s="96" t="str">
        <f>IF(PZ59="","",IC59)</f>
        <v/>
      </c>
      <c r="QG59" s="96" t="str">
        <f>IF(PZ59="","",IG59)</f>
        <v/>
      </c>
      <c r="QH59" s="96" t="str">
        <f>IF(PZ59="","",IK59)</f>
        <v/>
      </c>
      <c r="QI59" s="95" t="str">
        <f>IF(PZ59="","",IO59)</f>
        <v/>
      </c>
      <c r="QK59" s="97" t="str">
        <f>IF(HF59="","",B59)</f>
        <v/>
      </c>
      <c r="QL59" s="96" t="str">
        <f>IF(HF59="","",D59)</f>
        <v/>
      </c>
      <c r="QM59" s="96" t="str">
        <f>IF(QK59="","",HN59)</f>
        <v/>
      </c>
      <c r="QN59" s="96" t="str">
        <f>IF(QK59="","",HR59)</f>
        <v/>
      </c>
      <c r="QO59" s="96" t="str">
        <f>IF(QK59="","",HV59)</f>
        <v/>
      </c>
      <c r="QP59" s="96" t="str">
        <f>IF(QK59="","",HZ59)</f>
        <v/>
      </c>
      <c r="QQ59" s="96" t="str">
        <f>IF(QK59="","",ID59)</f>
        <v/>
      </c>
      <c r="QR59" s="96" t="str">
        <f>IF(QK59="","",IH59)</f>
        <v/>
      </c>
      <c r="QS59" s="96" t="str">
        <f>IF(QK59="","",IL59)</f>
        <v/>
      </c>
      <c r="QT59" s="95" t="str">
        <f>IF(QK59="","",IP59)</f>
        <v/>
      </c>
    </row>
    <row r="60" spans="1:462" ht="18" customHeight="1" x14ac:dyDescent="0.25">
      <c r="A60" s="106">
        <f>IF('[1]بيانات الطلاب'!A59="","",'[1]بيانات الطلاب'!A59)</f>
        <v>56</v>
      </c>
      <c r="B60" s="104" t="str">
        <f>'[1]بيانات الطلاب'!B59</f>
        <v>24055</v>
      </c>
      <c r="C60" s="104" t="str">
        <f>IF('[1]بيانات الطلاب'!C59="","",'[1]بيانات الطلاب'!C59)</f>
        <v>1 / 3</v>
      </c>
      <c r="D60" s="105" t="str">
        <f>IF('[1]بيانات الطلاب'!D59="","",'[1]بيانات الطلاب'!D59)</f>
        <v>هدير محمد محى احمد</v>
      </c>
      <c r="E60" s="104" t="str">
        <f>IF('[1]بيانات الطلاب'!E59="","",'[1]بيانات الطلاب'!E59)</f>
        <v>مسلم</v>
      </c>
      <c r="F60" s="103" t="str">
        <f>IF('[1]بيانات الطلاب'!F59="","",'[1]بيانات الطلاب'!F59)</f>
        <v>انثى</v>
      </c>
      <c r="G60" s="136">
        <v>2</v>
      </c>
      <c r="H60" s="102">
        <v>2</v>
      </c>
      <c r="I60" s="102"/>
      <c r="J60" s="102">
        <v>5</v>
      </c>
      <c r="K60" s="82">
        <f>IF(J60="غ","غ",G60+H60+I60+J60)</f>
        <v>9</v>
      </c>
      <c r="L60" s="136">
        <v>2</v>
      </c>
      <c r="M60" s="136">
        <v>1.8</v>
      </c>
      <c r="N60" s="136"/>
      <c r="O60" s="136">
        <v>4.0999999999999996</v>
      </c>
      <c r="P60" s="82">
        <f>IF(O60="غ","غ",L60+M60+N60+O60)</f>
        <v>7.8999999999999995</v>
      </c>
      <c r="Q60" s="136">
        <v>1.8</v>
      </c>
      <c r="R60" s="136">
        <v>1.8</v>
      </c>
      <c r="S60" s="102"/>
      <c r="T60" s="102">
        <v>4.5999999999999996</v>
      </c>
      <c r="U60" s="82">
        <f>IF(T60="غ","غ",Q60+R60+S60+T60)</f>
        <v>8.1999999999999993</v>
      </c>
      <c r="V60" s="136">
        <v>1</v>
      </c>
      <c r="W60" s="102">
        <v>1</v>
      </c>
      <c r="X60" s="102">
        <v>1</v>
      </c>
      <c r="Y60" s="102">
        <v>2.8</v>
      </c>
      <c r="Z60" s="82">
        <f>IF(Y60="غ","غ",V60+W60+X60+Y60)</f>
        <v>5.8</v>
      </c>
      <c r="AA60" s="136">
        <v>6</v>
      </c>
      <c r="AB60" s="102">
        <v>2</v>
      </c>
      <c r="AC60" s="102">
        <v>2</v>
      </c>
      <c r="AD60" s="139">
        <v>11.5</v>
      </c>
      <c r="AE60" s="82">
        <f>IF(AD60="غ","غ",AA60+AB60+AC60+AD60)</f>
        <v>21.5</v>
      </c>
      <c r="AF60" s="143">
        <v>5.3849999999999998</v>
      </c>
      <c r="AG60" s="142">
        <v>2</v>
      </c>
      <c r="AH60" s="142">
        <v>2</v>
      </c>
      <c r="AI60" s="141">
        <v>14.36</v>
      </c>
      <c r="AJ60" s="82">
        <f>IF(AI60="غ","غ",AF60+AG60+AH60+AI60)</f>
        <v>23.744999999999997</v>
      </c>
      <c r="AK60" s="102">
        <v>1</v>
      </c>
      <c r="AL60" s="102">
        <v>0.8</v>
      </c>
      <c r="AM60" s="102">
        <v>1.2</v>
      </c>
      <c r="AN60" s="82">
        <f>IF(AM60="غ","غ",AK60+AL60+AM60)</f>
        <v>3</v>
      </c>
      <c r="AO60" s="102">
        <v>1</v>
      </c>
      <c r="AP60" s="102">
        <v>1</v>
      </c>
      <c r="AQ60" s="102">
        <v>1.73</v>
      </c>
      <c r="AR60" s="82">
        <f>IF(AQ60="غ","غ",AO60+AP60+AQ60)</f>
        <v>3.73</v>
      </c>
      <c r="AU60" s="102">
        <v>1</v>
      </c>
      <c r="AV60" s="102">
        <v>1</v>
      </c>
      <c r="AW60" s="102">
        <v>1.4</v>
      </c>
      <c r="AX60" s="82">
        <f>IF(AW60="غ","غ",AU60+AV60+AW60)</f>
        <v>3.4</v>
      </c>
      <c r="BN60" s="135"/>
      <c r="BO60" s="104"/>
      <c r="BP60" s="104"/>
      <c r="BQ60" s="140"/>
      <c r="BR60" s="98">
        <f>IF(BQ60="غ","غ",BN60+BO60+BP60+BQ60)</f>
        <v>0</v>
      </c>
      <c r="BS60" s="135"/>
      <c r="BT60" s="104"/>
      <c r="BU60" s="104"/>
      <c r="BV60" s="140"/>
      <c r="BW60" s="98">
        <f>IF(BV60="غ","غ",BS60+BT60+BU60+BV60)</f>
        <v>0</v>
      </c>
      <c r="BX60" s="135"/>
      <c r="BY60" s="104"/>
      <c r="BZ60" s="104"/>
      <c r="CA60" s="140"/>
      <c r="CB60" s="98">
        <f>IF(CA60="غ","غ",BX60+BY60+BZ60+CA60)</f>
        <v>0</v>
      </c>
      <c r="CC60" s="135"/>
      <c r="CD60" s="104"/>
      <c r="CE60" s="104"/>
      <c r="CF60" s="104"/>
      <c r="CG60" s="98">
        <f>IF(CF60="غ","غ",CC60+CD60+CE60+CF60)</f>
        <v>0</v>
      </c>
      <c r="CH60" s="135"/>
      <c r="CI60" s="104"/>
      <c r="CJ60" s="104"/>
      <c r="CK60" s="140"/>
      <c r="CL60" s="98">
        <f>IF(CK60="غ","غ",CH60+CI60+CJ60+CK60)</f>
        <v>0</v>
      </c>
      <c r="CM60" s="135"/>
      <c r="CN60" s="104"/>
      <c r="CO60" s="104"/>
      <c r="CP60" s="140"/>
      <c r="CQ60" s="98">
        <f>IF(CP60="غ","غ",CM60+CN60+CO60+CP60)</f>
        <v>0</v>
      </c>
      <c r="CR60" s="104"/>
      <c r="CS60" s="104"/>
      <c r="CT60" s="140"/>
      <c r="CU60" s="98">
        <f>IF(CT60="غ","غ",CR60+CS60+CT60)</f>
        <v>0</v>
      </c>
      <c r="CV60" s="104"/>
      <c r="CW60" s="104"/>
      <c r="CX60" s="140"/>
      <c r="CY60" s="98">
        <f>IF(CX60="غ","غ",CV60+CW60+CX60)</f>
        <v>0</v>
      </c>
      <c r="DT60" s="135"/>
      <c r="DU60" s="104"/>
      <c r="DV60" s="104"/>
      <c r="DW60" s="140"/>
      <c r="DX60" s="98">
        <f>IF(DW60="غ","غ",DT60+DU60+DV60+DW60)</f>
        <v>0</v>
      </c>
      <c r="DY60" s="135"/>
      <c r="DZ60" s="104"/>
      <c r="EA60" s="104"/>
      <c r="EB60" s="140"/>
      <c r="EC60" s="98">
        <f>IF(EB60="غ","غ",DY60+DZ60+EA60+EB60)</f>
        <v>0</v>
      </c>
      <c r="ED60" s="135"/>
      <c r="EE60" s="104"/>
      <c r="EF60" s="104"/>
      <c r="EG60" s="140"/>
      <c r="EH60" s="98">
        <f>IF(EG60="غ","غ",ED60+EE60+EF60+EG60)</f>
        <v>0</v>
      </c>
      <c r="EI60" s="135"/>
      <c r="EJ60" s="104"/>
      <c r="EK60" s="104"/>
      <c r="EL60" s="140"/>
      <c r="EM60" s="98">
        <f>IF(EL60="غ","غ",EI60+EJ60+EK60+EL60)</f>
        <v>0</v>
      </c>
      <c r="EN60" s="135"/>
      <c r="EO60" s="104"/>
      <c r="EP60" s="104"/>
      <c r="EQ60" s="140"/>
      <c r="ER60" s="98">
        <f>IF(EQ60="غ","غ",EN60+EO60+EP60+EQ60)</f>
        <v>0</v>
      </c>
      <c r="ES60" s="136"/>
      <c r="ET60" s="102"/>
      <c r="EU60" s="102"/>
      <c r="EV60" s="139"/>
      <c r="EW60" s="82">
        <f>IF(EV60="غ","غ",ES60+ET60+EU60+EV60)</f>
        <v>0</v>
      </c>
      <c r="EX60" s="135"/>
      <c r="EY60" s="104"/>
      <c r="EZ60" s="104"/>
      <c r="FA60" s="98">
        <f>IF(EZ60="غ","غ",EX60+EY60+EZ60)</f>
        <v>0</v>
      </c>
      <c r="FB60" s="135"/>
      <c r="FC60" s="104"/>
      <c r="FD60" s="104"/>
      <c r="FE60" s="98">
        <f>IF(FD60="غ","غ",FB60+FC60+FD60)</f>
        <v>0</v>
      </c>
      <c r="HD60" s="136" t="str">
        <f>IF(HH60&gt;=$HD$4,1,"")</f>
        <v/>
      </c>
      <c r="HE60" s="136" t="str">
        <f>IF(HI60&gt;=$HE$4,1,"")</f>
        <v/>
      </c>
      <c r="HF60" s="145" t="str">
        <f>IF(HJ60&gt;=$HF$4,1,"")</f>
        <v/>
      </c>
      <c r="HH60" s="136">
        <f>+HL60+HP60+HT60+HX60+IB60+IF60+IJ60+IN60</f>
        <v>82.875</v>
      </c>
      <c r="HI60" s="136">
        <f>+HM60+HQ60+HU60+HY60+IC60+IG60+IK60+IO60</f>
        <v>0</v>
      </c>
      <c r="HJ60" s="145">
        <f>+HN60+HR60+HV60+HZ60+ID60+IH60+IL60+IP60</f>
        <v>0</v>
      </c>
      <c r="HL60" s="161">
        <f>+K60</f>
        <v>9</v>
      </c>
      <c r="HM60" s="104">
        <f>+BR60</f>
        <v>0</v>
      </c>
      <c r="HN60" s="104">
        <f>+DX60</f>
        <v>0</v>
      </c>
      <c r="HO60" s="82">
        <f>IF(OR(HN60="غ",HM60="غ",HL60="غ"),"غ",(HN60+HM60+HL60)/3)</f>
        <v>3</v>
      </c>
      <c r="HP60" s="161">
        <f>+P60</f>
        <v>7.8999999999999995</v>
      </c>
      <c r="HQ60" s="104">
        <f>+BW60</f>
        <v>0</v>
      </c>
      <c r="HR60" s="104">
        <f>+EC60</f>
        <v>0</v>
      </c>
      <c r="HS60" s="82">
        <f>IF(OR(HR60="غ",HQ60="غ",HP60="غ"),"غ",(HR60+HQ60+HP60)/3)</f>
        <v>2.6333333333333333</v>
      </c>
      <c r="HT60" s="161">
        <f>+U60</f>
        <v>8.1999999999999993</v>
      </c>
      <c r="HU60" s="104">
        <f>+CB60</f>
        <v>0</v>
      </c>
      <c r="HV60" s="104">
        <f>+EH60</f>
        <v>0</v>
      </c>
      <c r="HW60" s="82">
        <f>IF(OR(HV60="غ",HU60="غ",HT60="غ"),"غ",(HV60+HU60+HT60)/3)</f>
        <v>2.7333333333333329</v>
      </c>
      <c r="HX60" s="166">
        <f>+Z60</f>
        <v>5.8</v>
      </c>
      <c r="HY60" s="104">
        <f>+CG60</f>
        <v>0</v>
      </c>
      <c r="HZ60" s="104">
        <f>+EM60</f>
        <v>0</v>
      </c>
      <c r="IA60" s="82">
        <f>IF(OR(HZ60="غ",HY60="غ",HX60="غ"),"غ",(HZ60+HY60+HX60)/3)</f>
        <v>1.9333333333333333</v>
      </c>
      <c r="IB60" s="166">
        <f>+AE60</f>
        <v>21.5</v>
      </c>
      <c r="IC60" s="104">
        <f>+CL60</f>
        <v>0</v>
      </c>
      <c r="ID60" s="104">
        <f>+ER60</f>
        <v>0</v>
      </c>
      <c r="IE60" s="82">
        <f>IF(OR(ID60="غ",IC60="غ",IB60="غ"),"غ",(ID60+IC60+IB60)/3)</f>
        <v>7.166666666666667</v>
      </c>
      <c r="IF60" s="166">
        <f>+AJ60</f>
        <v>23.744999999999997</v>
      </c>
      <c r="IG60" s="102">
        <f>+CQ60</f>
        <v>0</v>
      </c>
      <c r="IH60" s="102">
        <f>+EW60</f>
        <v>0</v>
      </c>
      <c r="II60" s="82">
        <f>IF(OR(IH60="غ",IG60="غ",IF60="غ"),"غ",(IH60+IG60+IF60)/3)</f>
        <v>7.9149999999999991</v>
      </c>
      <c r="IJ60" s="161">
        <f>+AN60</f>
        <v>3</v>
      </c>
      <c r="IK60" s="104">
        <f>+CU60</f>
        <v>0</v>
      </c>
      <c r="IL60" s="104">
        <f>+FA60</f>
        <v>0</v>
      </c>
      <c r="IM60" s="82">
        <f>IF(OR(IL60="غ",IK60="غ",IJ60="غ"),"غ",(IL60+IK60+IJ60)/3)</f>
        <v>1</v>
      </c>
      <c r="IN60" s="161">
        <f>+AR60</f>
        <v>3.73</v>
      </c>
      <c r="IO60" s="104">
        <f>+CY60</f>
        <v>0</v>
      </c>
      <c r="IP60" s="104">
        <f>+FE60</f>
        <v>0</v>
      </c>
      <c r="IQ60" s="82">
        <f>IF(OR(IP60="غ",IO60="غ",IN60="غ"),"غ",(IP60+IO60+IN60)/3)</f>
        <v>1.2433333333333334</v>
      </c>
      <c r="IS60" s="134" t="str">
        <f>IF(OR(HL60&lt;6.5,HP60&lt;6.5,HT60&lt;6.5,HX60&lt;5.2,IB60&lt;10.4,IF60&lt;10.4,IJ60&lt;2.6,IN60&lt;2.6),1,"")</f>
        <v/>
      </c>
      <c r="IT60" s="135">
        <f>IF(OR(HM60&lt;6.5,HQ60&lt;6.5,HU60&lt;6.5,HY60&lt;5.2,IC60&lt;40,IG60&lt;40,IK60&lt;2.6,IO60&lt;2.6),1,"")</f>
        <v>1</v>
      </c>
      <c r="IU60" s="144">
        <f>IF(OR(HN60&lt;6.5,HR60&lt;6.5,HV60&lt;6.5,HZ60&lt;5.2,ID60&lt;40,IH60&lt;40,IL60&lt;2.6,IP60&lt;2.6),1,"")</f>
        <v>1</v>
      </c>
      <c r="IV60" s="36"/>
      <c r="IW60" s="95" t="s">
        <v>87</v>
      </c>
      <c r="IX60" s="134" t="str">
        <f>IF(IS60=1,D60,"")</f>
        <v/>
      </c>
      <c r="IY60" s="135" t="str">
        <f>IF(IS60=1,HL60,"")</f>
        <v/>
      </c>
      <c r="IZ60" s="104" t="str">
        <f>IF(IS60=1,HP60,"")</f>
        <v/>
      </c>
      <c r="JA60" s="104" t="str">
        <f>IF(IS60=1,HT60,"")</f>
        <v/>
      </c>
      <c r="JB60" s="104" t="str">
        <f>IF(IS60=1,HX60,"")</f>
        <v/>
      </c>
      <c r="JC60" s="104" t="str">
        <f>IF(IS60=1,IB60,"")</f>
        <v/>
      </c>
      <c r="JD60" s="104" t="str">
        <f>IF(IS60=1,IF60,"")</f>
        <v/>
      </c>
      <c r="JE60" s="104" t="str">
        <f>IF(IS60=1,IJ60,"")</f>
        <v/>
      </c>
      <c r="JF60" s="103" t="str">
        <f>IF(IS60=1,IN60,"")</f>
        <v/>
      </c>
      <c r="JH60" s="97" t="str">
        <f>B60</f>
        <v>24055</v>
      </c>
      <c r="JI60" s="103" t="str">
        <f>+D60</f>
        <v>هدير محمد محى احمد</v>
      </c>
      <c r="JJ60" s="135">
        <f>IF(IT60=1,HM60,"")</f>
        <v>0</v>
      </c>
      <c r="JK60" s="104">
        <f>IF(IT60=1,HQ60,"")</f>
        <v>0</v>
      </c>
      <c r="JL60" s="104">
        <f>IF(IT60=1,HU60,"")</f>
        <v>0</v>
      </c>
      <c r="JM60" s="104">
        <f>IF(IT60=1,HY60,"")</f>
        <v>0</v>
      </c>
      <c r="JN60" s="104">
        <f>IF(IT60=1,IC60,"")</f>
        <v>0</v>
      </c>
      <c r="JO60" s="104">
        <f>IF(IT60=1,IG60,"")</f>
        <v>0</v>
      </c>
      <c r="JP60" s="104">
        <f>IF(IT60=1,IK60,"")</f>
        <v>0</v>
      </c>
      <c r="JQ60" s="103">
        <f>IF(IT60=1,IO60,"")</f>
        <v>0</v>
      </c>
      <c r="JS60" s="97" t="str">
        <f>B60</f>
        <v>24055</v>
      </c>
      <c r="JT60" s="95" t="str">
        <f>+D60</f>
        <v>هدير محمد محى احمد</v>
      </c>
      <c r="JU60" s="135">
        <f>IF(IU60=1,HN60,"")</f>
        <v>0</v>
      </c>
      <c r="JV60" s="104">
        <f>IF(IU60=1,HR60,"")</f>
        <v>0</v>
      </c>
      <c r="JW60" s="104">
        <f>IF(IU60=1,HV60,"")</f>
        <v>0</v>
      </c>
      <c r="JX60" s="104">
        <f>IF(IU60=1,HZ60,"")</f>
        <v>0</v>
      </c>
      <c r="JY60" s="104">
        <f>IF(IU60=1,ID60,"")</f>
        <v>0</v>
      </c>
      <c r="JZ60" s="104">
        <f>IF(IU60=1,IH60,"")</f>
        <v>0</v>
      </c>
      <c r="KA60" s="104">
        <f>IF(IU60=1,IL60,"")</f>
        <v>0</v>
      </c>
      <c r="KB60" s="103">
        <f>IF(IU60=1,IP60,"")</f>
        <v>0</v>
      </c>
      <c r="KJ60" s="94">
        <f>+A60</f>
        <v>56</v>
      </c>
      <c r="KK60" s="92" t="str">
        <f>+B60</f>
        <v>24055</v>
      </c>
      <c r="KL60" s="92" t="str">
        <f>+C60</f>
        <v>1 / 3</v>
      </c>
      <c r="KM60" s="93" t="str">
        <f>+D60</f>
        <v>هدير محمد محى احمد</v>
      </c>
      <c r="KN60" s="92" t="str">
        <f>+E60</f>
        <v>مسلم</v>
      </c>
      <c r="KO60" s="92" t="str">
        <f>+F60</f>
        <v>انثى</v>
      </c>
      <c r="KP60" s="91">
        <f>+HO60</f>
        <v>3</v>
      </c>
      <c r="KQ60" s="91">
        <f>+HS60</f>
        <v>2.6333333333333333</v>
      </c>
      <c r="KR60" s="91">
        <f>+HW60</f>
        <v>2.7333333333333329</v>
      </c>
      <c r="KS60" s="91">
        <f>+IA60</f>
        <v>1.9333333333333333</v>
      </c>
      <c r="KT60" s="91">
        <f>+IE60</f>
        <v>7.166666666666667</v>
      </c>
      <c r="KU60" s="91">
        <f>+II60</f>
        <v>7.9149999999999991</v>
      </c>
      <c r="KV60" s="90">
        <f>+IM60</f>
        <v>1</v>
      </c>
      <c r="KW60" s="90">
        <f>+IN60</f>
        <v>3.73</v>
      </c>
      <c r="MH60" s="125" t="str">
        <f>IF(MI60="","",VLOOKUP(MI60,$B$5:$D$62,2,0))</f>
        <v/>
      </c>
      <c r="MI60" s="110"/>
      <c r="MJ60" s="109"/>
      <c r="MK60" s="108"/>
      <c r="ML60" s="108"/>
      <c r="MM60" s="108"/>
      <c r="MN60" s="108"/>
      <c r="MO60" s="108"/>
      <c r="MP60" s="108"/>
      <c r="MQ60" s="108"/>
      <c r="MR60" s="107"/>
      <c r="NL60" s="1" t="s">
        <v>87</v>
      </c>
      <c r="NM60" s="1" t="s">
        <v>87</v>
      </c>
      <c r="NN60" s="1" t="s">
        <v>87</v>
      </c>
      <c r="NO60" s="1" t="s">
        <v>87</v>
      </c>
      <c r="NP60" s="1">
        <v>56</v>
      </c>
      <c r="NQ60" s="1" t="s">
        <v>87</v>
      </c>
      <c r="NR60" s="1" t="s">
        <v>87</v>
      </c>
      <c r="NS60" s="1" t="s">
        <v>87</v>
      </c>
      <c r="NT60" s="1" t="s">
        <v>87</v>
      </c>
      <c r="NU60" s="1" t="s">
        <v>87</v>
      </c>
      <c r="NV60" s="1" t="s">
        <v>87</v>
      </c>
      <c r="NY60" s="199" t="str">
        <f>IF(NZ60="","",VLOOKUP(NZ60,$B$5:$D$70,2,0))</f>
        <v/>
      </c>
      <c r="NZ60" s="86" t="s">
        <v>87</v>
      </c>
      <c r="OA60" s="85" t="s">
        <v>87</v>
      </c>
      <c r="OB60" s="84" t="s">
        <v>87</v>
      </c>
      <c r="OC60" s="84" t="s">
        <v>87</v>
      </c>
      <c r="OD60" s="84" t="s">
        <v>87</v>
      </c>
      <c r="OE60" s="84" t="s">
        <v>87</v>
      </c>
      <c r="OF60" s="84" t="s">
        <v>87</v>
      </c>
      <c r="OG60" s="84" t="s">
        <v>87</v>
      </c>
      <c r="OH60" s="84" t="s">
        <v>87</v>
      </c>
      <c r="OI60" s="83" t="s">
        <v>87</v>
      </c>
      <c r="OJ60" s="82" t="str">
        <f>IF(NZ60="","",SUM(OB60:OI60))</f>
        <v/>
      </c>
      <c r="OK60" s="81" t="str">
        <f>IFERROR(IF(OJ60&gt;1,OJ60/98,""),"")</f>
        <v/>
      </c>
      <c r="PO60" s="97" t="str">
        <f>IF(HD60="","",B60)</f>
        <v/>
      </c>
      <c r="PP60" s="96" t="str">
        <f>IF(HD60="","",D60)</f>
        <v/>
      </c>
      <c r="PQ60" s="96" t="str">
        <f>IF(PO60="","",HL60)</f>
        <v/>
      </c>
      <c r="PR60" s="96" t="str">
        <f>IF(PO60="","",HP60)</f>
        <v/>
      </c>
      <c r="PS60" s="96" t="str">
        <f>IF(PO60="","",HT60)</f>
        <v/>
      </c>
      <c r="PT60" s="96" t="str">
        <f>IF(PO60="","",HX60)</f>
        <v/>
      </c>
      <c r="PU60" s="96" t="str">
        <f>IF(PO60="","",IB60)</f>
        <v/>
      </c>
      <c r="PV60" s="96" t="str">
        <f>IF(PO60="","",IF60)</f>
        <v/>
      </c>
      <c r="PW60" s="96" t="str">
        <f>IF(PO60="","",IJ60)</f>
        <v/>
      </c>
      <c r="PX60" s="95" t="str">
        <f>IF(PO60="","",IN60)</f>
        <v/>
      </c>
      <c r="PZ60" s="97" t="str">
        <f>IF($HE$5="","",$B$5)</f>
        <v/>
      </c>
      <c r="QA60" s="96" t="str">
        <f>IF($HE$5="","",$D$5)</f>
        <v/>
      </c>
      <c r="QB60" s="96" t="str">
        <f>IF(PZ60="","",HM60)</f>
        <v/>
      </c>
      <c r="QC60" s="96" t="str">
        <f>IF(PZ60="","",HQ60)</f>
        <v/>
      </c>
      <c r="QD60" s="96" t="str">
        <f>IF(PZ60="","",HU60)</f>
        <v/>
      </c>
      <c r="QE60" s="96" t="str">
        <f>IF(PZ60="","",HY60)</f>
        <v/>
      </c>
      <c r="QF60" s="96" t="str">
        <f>IF(PZ60="","",IC60)</f>
        <v/>
      </c>
      <c r="QG60" s="96" t="str">
        <f>IF(PZ60="","",IG60)</f>
        <v/>
      </c>
      <c r="QH60" s="96" t="str">
        <f>IF(PZ60="","",IK60)</f>
        <v/>
      </c>
      <c r="QI60" s="95" t="str">
        <f>IF(PZ60="","",IO60)</f>
        <v/>
      </c>
      <c r="QK60" s="97" t="str">
        <f>IF(HF60="","",B60)</f>
        <v/>
      </c>
      <c r="QL60" s="96" t="str">
        <f>IF(HF60="","",D60)</f>
        <v/>
      </c>
      <c r="QM60" s="96" t="str">
        <f>IF(QK60="","",HN60)</f>
        <v/>
      </c>
      <c r="QN60" s="96" t="str">
        <f>IF(QK60="","",HR60)</f>
        <v/>
      </c>
      <c r="QO60" s="96" t="str">
        <f>IF(QK60="","",HV60)</f>
        <v/>
      </c>
      <c r="QP60" s="96" t="str">
        <f>IF(QK60="","",HZ60)</f>
        <v/>
      </c>
      <c r="QQ60" s="96" t="str">
        <f>IF(QK60="","",ID60)</f>
        <v/>
      </c>
      <c r="QR60" s="96" t="str">
        <f>IF(QK60="","",IH60)</f>
        <v/>
      </c>
      <c r="QS60" s="96" t="str">
        <f>IF(QK60="","",IL60)</f>
        <v/>
      </c>
      <c r="QT60" s="95" t="str">
        <f>IF(QK60="","",IP60)</f>
        <v/>
      </c>
    </row>
    <row r="61" spans="1:462" ht="18" customHeight="1" x14ac:dyDescent="0.25">
      <c r="A61" s="106">
        <f>IF('[1]بيانات الطلاب'!A60="","",'[1]بيانات الطلاب'!A60)</f>
        <v>57</v>
      </c>
      <c r="B61" s="104" t="str">
        <f>'[1]بيانات الطلاب'!B60</f>
        <v>24056</v>
      </c>
      <c r="C61" s="104" t="str">
        <f>IF('[1]بيانات الطلاب'!C60="","",'[1]بيانات الطلاب'!C60)</f>
        <v>1 / 3</v>
      </c>
      <c r="D61" s="105" t="str">
        <f>IF('[1]بيانات الطلاب'!D60="","",'[1]بيانات الطلاب'!D60)</f>
        <v>هنا احمد عبدالعزيز سيد</v>
      </c>
      <c r="E61" s="104" t="str">
        <f>IF('[1]بيانات الطلاب'!E60="","",'[1]بيانات الطلاب'!E60)</f>
        <v>مسلم</v>
      </c>
      <c r="F61" s="103" t="str">
        <f>IF('[1]بيانات الطلاب'!F60="","",'[1]بيانات الطلاب'!F60)</f>
        <v>انثى</v>
      </c>
      <c r="G61" s="136">
        <v>1.5</v>
      </c>
      <c r="H61" s="102">
        <v>1.5</v>
      </c>
      <c r="I61" s="102"/>
      <c r="J61" s="102">
        <v>4.2</v>
      </c>
      <c r="K61" s="82">
        <f>IF(J61="غ","غ",G61+H61+I61+J61)</f>
        <v>7.2</v>
      </c>
      <c r="L61" s="136">
        <v>2</v>
      </c>
      <c r="M61" s="136">
        <v>1.8</v>
      </c>
      <c r="N61" s="136"/>
      <c r="O61" s="136">
        <v>2.8</v>
      </c>
      <c r="P61" s="82">
        <f>IF(O61="غ","غ",L61+M61+N61+O61)</f>
        <v>6.6</v>
      </c>
      <c r="Q61" s="136">
        <v>1.5</v>
      </c>
      <c r="R61" s="136">
        <v>1.5</v>
      </c>
      <c r="S61" s="102"/>
      <c r="T61" s="102">
        <v>3.8</v>
      </c>
      <c r="U61" s="82">
        <f>IF(T61="غ","غ",Q61+R61+S61+T61)</f>
        <v>6.8</v>
      </c>
      <c r="V61" s="136">
        <v>1</v>
      </c>
      <c r="W61" s="102">
        <v>1</v>
      </c>
      <c r="X61" s="102">
        <v>1</v>
      </c>
      <c r="Y61" s="102">
        <v>3.4</v>
      </c>
      <c r="Z61" s="82">
        <f>IF(Y61="غ","غ",V61+W61+X61+Y61)</f>
        <v>6.4</v>
      </c>
      <c r="AA61" s="136">
        <v>6</v>
      </c>
      <c r="AB61" s="102">
        <v>2</v>
      </c>
      <c r="AC61" s="102">
        <v>1</v>
      </c>
      <c r="AD61" s="139">
        <v>8.5</v>
      </c>
      <c r="AE61" s="82">
        <f>IF(AD61="غ","غ",AA61+AB61+AC61+AD61)</f>
        <v>17.5</v>
      </c>
      <c r="AF61" s="143">
        <v>5.3999999999999995</v>
      </c>
      <c r="AG61" s="142">
        <v>2</v>
      </c>
      <c r="AH61" s="142">
        <v>2</v>
      </c>
      <c r="AI61" s="141">
        <v>14.4</v>
      </c>
      <c r="AJ61" s="82">
        <f>IF(AI61="غ","غ",AF61+AG61+AH61+AI61)</f>
        <v>23.799999999999997</v>
      </c>
      <c r="AK61" s="102">
        <v>0.6</v>
      </c>
      <c r="AL61" s="102">
        <v>0.7</v>
      </c>
      <c r="AM61" s="102">
        <v>0.7</v>
      </c>
      <c r="AN61" s="82">
        <f>IF(AM61="غ","غ",AK61+AL61+AM61)</f>
        <v>1.9999999999999998</v>
      </c>
      <c r="AO61" s="102">
        <v>1</v>
      </c>
      <c r="AP61" s="102">
        <v>1</v>
      </c>
      <c r="AQ61" s="102">
        <v>1.33</v>
      </c>
      <c r="AR61" s="82">
        <f>IF(AQ61="غ","غ",AO61+AP61+AQ61)</f>
        <v>3.33</v>
      </c>
      <c r="AU61" s="102">
        <v>1</v>
      </c>
      <c r="AV61" s="102">
        <v>1</v>
      </c>
      <c r="AW61" s="102">
        <v>1.3</v>
      </c>
      <c r="AX61" s="82">
        <f>IF(AW61="غ","غ",AU61+AV61+AW61)</f>
        <v>3.3</v>
      </c>
      <c r="BN61" s="135"/>
      <c r="BO61" s="104"/>
      <c r="BP61" s="104"/>
      <c r="BQ61" s="140"/>
      <c r="BR61" s="98">
        <f>IF(BQ61="غ","غ",BN61+BO61+BP61+BQ61)</f>
        <v>0</v>
      </c>
      <c r="BS61" s="135"/>
      <c r="BT61" s="104"/>
      <c r="BU61" s="104"/>
      <c r="BV61" s="140"/>
      <c r="BW61" s="98">
        <f>IF(BV61="غ","غ",BS61+BT61+BU61+BV61)</f>
        <v>0</v>
      </c>
      <c r="BX61" s="135"/>
      <c r="BY61" s="104"/>
      <c r="BZ61" s="104"/>
      <c r="CA61" s="140"/>
      <c r="CB61" s="98">
        <f>IF(CA61="غ","غ",BX61+BY61+BZ61+CA61)</f>
        <v>0</v>
      </c>
      <c r="CC61" s="135"/>
      <c r="CD61" s="104"/>
      <c r="CE61" s="104"/>
      <c r="CF61" s="104"/>
      <c r="CG61" s="98">
        <f>IF(CF61="غ","غ",CC61+CD61+CE61+CF61)</f>
        <v>0</v>
      </c>
      <c r="CH61" s="135"/>
      <c r="CI61" s="104"/>
      <c r="CJ61" s="104"/>
      <c r="CK61" s="140"/>
      <c r="CL61" s="98">
        <f>IF(CK61="غ","غ",CH61+CI61+CJ61+CK61)</f>
        <v>0</v>
      </c>
      <c r="CM61" s="135"/>
      <c r="CN61" s="104"/>
      <c r="CO61" s="104"/>
      <c r="CP61" s="140"/>
      <c r="CQ61" s="98">
        <f>IF(CP61="غ","غ",CM61+CN61+CO61+CP61)</f>
        <v>0</v>
      </c>
      <c r="CR61" s="104"/>
      <c r="CS61" s="104"/>
      <c r="CT61" s="140"/>
      <c r="CU61" s="98">
        <f>IF(CT61="غ","غ",CR61+CS61+CT61)</f>
        <v>0</v>
      </c>
      <c r="CV61" s="104"/>
      <c r="CW61" s="104"/>
      <c r="CX61" s="140"/>
      <c r="CY61" s="98">
        <f>IF(CX61="غ","غ",CV61+CW61+CX61)</f>
        <v>0</v>
      </c>
      <c r="DT61" s="135"/>
      <c r="DU61" s="104"/>
      <c r="DV61" s="104"/>
      <c r="DW61" s="140"/>
      <c r="DX61" s="98">
        <f>IF(DW61="غ","غ",DT61+DU61+DV61+DW61)</f>
        <v>0</v>
      </c>
      <c r="DY61" s="135"/>
      <c r="DZ61" s="104"/>
      <c r="EA61" s="104"/>
      <c r="EB61" s="140"/>
      <c r="EC61" s="98">
        <f>IF(EB61="غ","غ",DY61+DZ61+EA61+EB61)</f>
        <v>0</v>
      </c>
      <c r="ED61" s="135"/>
      <c r="EE61" s="104"/>
      <c r="EF61" s="104"/>
      <c r="EG61" s="140"/>
      <c r="EH61" s="98">
        <f>IF(EG61="غ","غ",ED61+EE61+EF61+EG61)</f>
        <v>0</v>
      </c>
      <c r="EI61" s="135"/>
      <c r="EJ61" s="104"/>
      <c r="EK61" s="104"/>
      <c r="EL61" s="140"/>
      <c r="EM61" s="98">
        <f>IF(EL61="غ","غ",EI61+EJ61+EK61+EL61)</f>
        <v>0</v>
      </c>
      <c r="EN61" s="135"/>
      <c r="EO61" s="104"/>
      <c r="EP61" s="104"/>
      <c r="EQ61" s="140"/>
      <c r="ER61" s="98">
        <f>IF(EQ61="غ","غ",EN61+EO61+EP61+EQ61)</f>
        <v>0</v>
      </c>
      <c r="ES61" s="136"/>
      <c r="ET61" s="102"/>
      <c r="EU61" s="102"/>
      <c r="EV61" s="139"/>
      <c r="EW61" s="82">
        <f>IF(EV61="غ","غ",ES61+ET61+EU61+EV61)</f>
        <v>0</v>
      </c>
      <c r="EX61" s="135"/>
      <c r="EY61" s="104"/>
      <c r="EZ61" s="104"/>
      <c r="FA61" s="98">
        <f>IF(EZ61="غ","غ",EX61+EY61+EZ61)</f>
        <v>0</v>
      </c>
      <c r="FB61" s="135"/>
      <c r="FC61" s="104"/>
      <c r="FD61" s="104"/>
      <c r="FE61" s="98">
        <f>IF(FD61="غ","غ",FB61+FC61+FD61)</f>
        <v>0</v>
      </c>
      <c r="HD61" s="136" t="str">
        <f>IF(HH61&gt;=$HD$4,1,"")</f>
        <v/>
      </c>
      <c r="HE61" s="136" t="str">
        <f>IF(HI61&gt;=$HE$4,1,"")</f>
        <v/>
      </c>
      <c r="HF61" s="145" t="str">
        <f>IF(HJ61&gt;=$HF$4,1,"")</f>
        <v/>
      </c>
      <c r="HH61" s="136">
        <f>+HL61+HP61+HT61+HX61+IB61+IF61+IJ61+IN61</f>
        <v>73.63</v>
      </c>
      <c r="HI61" s="136">
        <f>+HM61+HQ61+HU61+HY61+IC61+IG61+IK61+IO61</f>
        <v>0</v>
      </c>
      <c r="HJ61" s="145">
        <f>+HN61+HR61+HV61+HZ61+ID61+IH61+IL61+IP61</f>
        <v>0</v>
      </c>
      <c r="HL61" s="161">
        <f>+K61</f>
        <v>7.2</v>
      </c>
      <c r="HM61" s="104">
        <f>+BR61</f>
        <v>0</v>
      </c>
      <c r="HN61" s="104">
        <f>+DX61</f>
        <v>0</v>
      </c>
      <c r="HO61" s="82">
        <f>IF(OR(HN61="غ",HM61="غ",HL61="غ"),"غ",(HN61+HM61+HL61)/3)</f>
        <v>2.4</v>
      </c>
      <c r="HP61" s="161">
        <f>+P61</f>
        <v>6.6</v>
      </c>
      <c r="HQ61" s="104">
        <f>+BW61</f>
        <v>0</v>
      </c>
      <c r="HR61" s="104">
        <f>+EC61</f>
        <v>0</v>
      </c>
      <c r="HS61" s="82">
        <f>IF(OR(HR61="غ",HQ61="غ",HP61="غ"),"غ",(HR61+HQ61+HP61)/3)</f>
        <v>2.1999999999999997</v>
      </c>
      <c r="HT61" s="161">
        <f>+U61</f>
        <v>6.8</v>
      </c>
      <c r="HU61" s="104">
        <f>+CB61</f>
        <v>0</v>
      </c>
      <c r="HV61" s="104">
        <f>+EH61</f>
        <v>0</v>
      </c>
      <c r="HW61" s="82">
        <f>IF(OR(HV61="غ",HU61="غ",HT61="غ"),"غ",(HV61+HU61+HT61)/3)</f>
        <v>2.2666666666666666</v>
      </c>
      <c r="HX61" s="166">
        <f>+Z61</f>
        <v>6.4</v>
      </c>
      <c r="HY61" s="104">
        <f>+CG61</f>
        <v>0</v>
      </c>
      <c r="HZ61" s="104">
        <f>+EM61</f>
        <v>0</v>
      </c>
      <c r="IA61" s="82">
        <f>IF(OR(HZ61="غ",HY61="غ",HX61="غ"),"غ",(HZ61+HY61+HX61)/3)</f>
        <v>2.1333333333333333</v>
      </c>
      <c r="IB61" s="166">
        <f>+AE61</f>
        <v>17.5</v>
      </c>
      <c r="IC61" s="104">
        <f>+CL61</f>
        <v>0</v>
      </c>
      <c r="ID61" s="104">
        <f>+ER61</f>
        <v>0</v>
      </c>
      <c r="IE61" s="82">
        <f>IF(OR(ID61="غ",IC61="غ",IB61="غ"),"غ",(ID61+IC61+IB61)/3)</f>
        <v>5.833333333333333</v>
      </c>
      <c r="IF61" s="166">
        <f>+AJ61</f>
        <v>23.799999999999997</v>
      </c>
      <c r="IG61" s="102">
        <f>+CQ61</f>
        <v>0</v>
      </c>
      <c r="IH61" s="102">
        <f>+EW61</f>
        <v>0</v>
      </c>
      <c r="II61" s="82">
        <f>IF(OR(IH61="غ",IG61="غ",IF61="غ"),"غ",(IH61+IG61+IF61)/3)</f>
        <v>7.9333333333333327</v>
      </c>
      <c r="IJ61" s="161">
        <f>+AN61</f>
        <v>1.9999999999999998</v>
      </c>
      <c r="IK61" s="104">
        <f>+CU61</f>
        <v>0</v>
      </c>
      <c r="IL61" s="104">
        <f>+FA61</f>
        <v>0</v>
      </c>
      <c r="IM61" s="82">
        <f>IF(OR(IL61="غ",IK61="غ",IJ61="غ"),"غ",(IL61+IK61+IJ61)/3)</f>
        <v>0.66666666666666663</v>
      </c>
      <c r="IN61" s="161">
        <f>+AR61</f>
        <v>3.33</v>
      </c>
      <c r="IO61" s="104">
        <f>+CY61</f>
        <v>0</v>
      </c>
      <c r="IP61" s="104">
        <f>+FE61</f>
        <v>0</v>
      </c>
      <c r="IQ61" s="82">
        <f>IF(OR(IP61="غ",IO61="غ",IN61="غ"),"غ",(IP61+IO61+IN61)/3)</f>
        <v>1.1100000000000001</v>
      </c>
      <c r="IS61" s="134">
        <f>IF(OR(HL61&lt;6.5,HP61&lt;6.5,HT61&lt;6.5,HX61&lt;5.2,IB61&lt;10.4,IF61&lt;10.4,IJ61&lt;2.6,IN61&lt;2.6),1,"")</f>
        <v>1</v>
      </c>
      <c r="IT61" s="135">
        <f>IF(OR(HM61&lt;6.5,HQ61&lt;6.5,HU61&lt;6.5,HY61&lt;5.2,IC61&lt;40,IG61&lt;40,IK61&lt;2.6,IO61&lt;2.6),1,"")</f>
        <v>1</v>
      </c>
      <c r="IU61" s="144">
        <f>IF(OR(HN61&lt;6.5,HR61&lt;6.5,HV61&lt;6.5,HZ61&lt;5.2,ID61&lt;40,IH61&lt;40,IL61&lt;2.6,IP61&lt;2.6),1,"")</f>
        <v>1</v>
      </c>
      <c r="IV61" s="36"/>
      <c r="IW61" s="95">
        <v>24056</v>
      </c>
      <c r="IX61" s="134" t="str">
        <f>IF(IS61=1,D61,"")</f>
        <v>هنا احمد عبدالعزيز سيد</v>
      </c>
      <c r="IY61" s="135">
        <f>IF(IS61=1,HL61,"")</f>
        <v>7.2</v>
      </c>
      <c r="IZ61" s="104">
        <f>IF(IS61=1,HP61,"")</f>
        <v>6.6</v>
      </c>
      <c r="JA61" s="104">
        <f>IF(IS61=1,HT61,"")</f>
        <v>6.8</v>
      </c>
      <c r="JB61" s="104">
        <f>IF(IS61=1,HX61,"")</f>
        <v>6.4</v>
      </c>
      <c r="JC61" s="104">
        <f>IF(IS61=1,IB61,"")</f>
        <v>17.5</v>
      </c>
      <c r="JD61" s="104">
        <f>IF(IS61=1,IF61,"")</f>
        <v>23.799999999999997</v>
      </c>
      <c r="JE61" s="104">
        <f>IF(IS61=1,IJ61,"")</f>
        <v>1.9999999999999998</v>
      </c>
      <c r="JF61" s="103">
        <f>IF(IS61=1,IN61,"")</f>
        <v>3.33</v>
      </c>
      <c r="JH61" s="97" t="str">
        <f>B61</f>
        <v>24056</v>
      </c>
      <c r="JI61" s="103" t="str">
        <f>+D61</f>
        <v>هنا احمد عبدالعزيز سيد</v>
      </c>
      <c r="JJ61" s="135">
        <f>IF(IT61=1,HM61,"")</f>
        <v>0</v>
      </c>
      <c r="JK61" s="104">
        <f>IF(IT61=1,HQ61,"")</f>
        <v>0</v>
      </c>
      <c r="JL61" s="104">
        <f>IF(IT61=1,HU61,"")</f>
        <v>0</v>
      </c>
      <c r="JM61" s="104">
        <f>IF(IT61=1,HY61,"")</f>
        <v>0</v>
      </c>
      <c r="JN61" s="104">
        <f>IF(IT61=1,IC61,"")</f>
        <v>0</v>
      </c>
      <c r="JO61" s="104">
        <f>IF(IT61=1,IG61,"")</f>
        <v>0</v>
      </c>
      <c r="JP61" s="104">
        <f>IF(IT61=1,IK61,"")</f>
        <v>0</v>
      </c>
      <c r="JQ61" s="103">
        <f>IF(IT61=1,IO61,"")</f>
        <v>0</v>
      </c>
      <c r="JS61" s="97" t="str">
        <f>B61</f>
        <v>24056</v>
      </c>
      <c r="JT61" s="95" t="str">
        <f>+D61</f>
        <v>هنا احمد عبدالعزيز سيد</v>
      </c>
      <c r="JU61" s="135">
        <f>IF(IU61=1,HN61,"")</f>
        <v>0</v>
      </c>
      <c r="JV61" s="104">
        <f>IF(IU61=1,HR61,"")</f>
        <v>0</v>
      </c>
      <c r="JW61" s="104">
        <f>IF(IU61=1,HV61,"")</f>
        <v>0</v>
      </c>
      <c r="JX61" s="104">
        <f>IF(IU61=1,HZ61,"")</f>
        <v>0</v>
      </c>
      <c r="JY61" s="104">
        <f>IF(IU61=1,ID61,"")</f>
        <v>0</v>
      </c>
      <c r="JZ61" s="104">
        <f>IF(IU61=1,IH61,"")</f>
        <v>0</v>
      </c>
      <c r="KA61" s="104">
        <f>IF(IU61=1,IL61,"")</f>
        <v>0</v>
      </c>
      <c r="KB61" s="103">
        <f>IF(IU61=1,IP61,"")</f>
        <v>0</v>
      </c>
      <c r="KJ61" s="94">
        <f>+A61</f>
        <v>57</v>
      </c>
      <c r="KK61" s="92" t="str">
        <f>+B61</f>
        <v>24056</v>
      </c>
      <c r="KL61" s="92" t="str">
        <f>+C61</f>
        <v>1 / 3</v>
      </c>
      <c r="KM61" s="93" t="str">
        <f>+D61</f>
        <v>هنا احمد عبدالعزيز سيد</v>
      </c>
      <c r="KN61" s="92" t="str">
        <f>+E61</f>
        <v>مسلم</v>
      </c>
      <c r="KO61" s="92" t="str">
        <f>+F61</f>
        <v>انثى</v>
      </c>
      <c r="KP61" s="91">
        <f>+HO61</f>
        <v>2.4</v>
      </c>
      <c r="KQ61" s="91">
        <f>+HS61</f>
        <v>2.1999999999999997</v>
      </c>
      <c r="KR61" s="91">
        <f>+HW61</f>
        <v>2.2666666666666666</v>
      </c>
      <c r="KS61" s="91">
        <f>+IA61</f>
        <v>2.1333333333333333</v>
      </c>
      <c r="KT61" s="91">
        <f>+IE61</f>
        <v>5.833333333333333</v>
      </c>
      <c r="KU61" s="91">
        <f>+II61</f>
        <v>7.9333333333333327</v>
      </c>
      <c r="KV61" s="90">
        <f>+IM61</f>
        <v>0.66666666666666663</v>
      </c>
      <c r="KW61" s="90">
        <f>+IN61</f>
        <v>3.33</v>
      </c>
      <c r="MH61" s="125" t="str">
        <f>IF(MI61="","",VLOOKUP(MI61,$B$5:$D$62,2,0))</f>
        <v/>
      </c>
      <c r="MI61" s="110"/>
      <c r="MJ61" s="109"/>
      <c r="MK61" s="108"/>
      <c r="ML61" s="108"/>
      <c r="MM61" s="108"/>
      <c r="MN61" s="108"/>
      <c r="MO61" s="108"/>
      <c r="MP61" s="108"/>
      <c r="MQ61" s="108"/>
      <c r="MR61" s="107"/>
      <c r="NL61" s="1" t="s">
        <v>87</v>
      </c>
      <c r="NM61" s="1" t="s">
        <v>87</v>
      </c>
      <c r="NN61" s="1" t="s">
        <v>87</v>
      </c>
      <c r="NO61" s="1" t="s">
        <v>87</v>
      </c>
      <c r="NP61" s="1">
        <v>57</v>
      </c>
      <c r="NQ61" s="1" t="s">
        <v>87</v>
      </c>
      <c r="NR61" s="1" t="s">
        <v>87</v>
      </c>
      <c r="NS61" s="1" t="s">
        <v>87</v>
      </c>
      <c r="NT61" s="1" t="s">
        <v>87</v>
      </c>
      <c r="NU61" s="1" t="s">
        <v>87</v>
      </c>
      <c r="NV61" s="1" t="s">
        <v>87</v>
      </c>
      <c r="NY61" s="199" t="str">
        <f>IF(NZ61="","",VLOOKUP(NZ61,$B$5:$D$70,2,0))</f>
        <v/>
      </c>
      <c r="NZ61" s="86" t="s">
        <v>87</v>
      </c>
      <c r="OA61" s="85" t="s">
        <v>87</v>
      </c>
      <c r="OB61" s="84" t="s">
        <v>87</v>
      </c>
      <c r="OC61" s="84" t="s">
        <v>87</v>
      </c>
      <c r="OD61" s="84" t="s">
        <v>87</v>
      </c>
      <c r="OE61" s="84" t="s">
        <v>87</v>
      </c>
      <c r="OF61" s="84" t="s">
        <v>87</v>
      </c>
      <c r="OG61" s="84" t="s">
        <v>87</v>
      </c>
      <c r="OH61" s="84" t="s">
        <v>87</v>
      </c>
      <c r="OI61" s="83" t="s">
        <v>87</v>
      </c>
      <c r="OJ61" s="82" t="str">
        <f>IF(NZ61="","",SUM(OB61:OI61))</f>
        <v/>
      </c>
      <c r="OK61" s="81" t="str">
        <f>IFERROR(IF(OJ61&gt;1,OJ61/98,""),"")</f>
        <v/>
      </c>
      <c r="PO61" s="97" t="str">
        <f>IF(HD61="","",B61)</f>
        <v/>
      </c>
      <c r="PP61" s="96" t="str">
        <f>IF(HD61="","",D61)</f>
        <v/>
      </c>
      <c r="PQ61" s="96" t="str">
        <f>IF(PO61="","",HL61)</f>
        <v/>
      </c>
      <c r="PR61" s="96" t="str">
        <f>IF(PO61="","",HP61)</f>
        <v/>
      </c>
      <c r="PS61" s="96" t="str">
        <f>IF(PO61="","",HT61)</f>
        <v/>
      </c>
      <c r="PT61" s="96" t="str">
        <f>IF(PO61="","",HX61)</f>
        <v/>
      </c>
      <c r="PU61" s="96" t="str">
        <f>IF(PO61="","",IB61)</f>
        <v/>
      </c>
      <c r="PV61" s="96" t="str">
        <f>IF(PO61="","",IF61)</f>
        <v/>
      </c>
      <c r="PW61" s="96" t="str">
        <f>IF(PO61="","",IJ61)</f>
        <v/>
      </c>
      <c r="PX61" s="95" t="str">
        <f>IF(PO61="","",IN61)</f>
        <v/>
      </c>
      <c r="PZ61" s="97" t="str">
        <f>IF($HE$5="","",$B$5)</f>
        <v/>
      </c>
      <c r="QA61" s="96" t="str">
        <f>IF($HE$5="","",$D$5)</f>
        <v/>
      </c>
      <c r="QB61" s="96" t="str">
        <f>IF(PZ61="","",HM61)</f>
        <v/>
      </c>
      <c r="QC61" s="96" t="str">
        <f>IF(PZ61="","",HQ61)</f>
        <v/>
      </c>
      <c r="QD61" s="96" t="str">
        <f>IF(PZ61="","",HU61)</f>
        <v/>
      </c>
      <c r="QE61" s="96" t="str">
        <f>IF(PZ61="","",HY61)</f>
        <v/>
      </c>
      <c r="QF61" s="96" t="str">
        <f>IF(PZ61="","",IC61)</f>
        <v/>
      </c>
      <c r="QG61" s="96" t="str">
        <f>IF(PZ61="","",IG61)</f>
        <v/>
      </c>
      <c r="QH61" s="96" t="str">
        <f>IF(PZ61="","",IK61)</f>
        <v/>
      </c>
      <c r="QI61" s="95" t="str">
        <f>IF(PZ61="","",IO61)</f>
        <v/>
      </c>
      <c r="QK61" s="97" t="str">
        <f>IF(HF61="","",B61)</f>
        <v/>
      </c>
      <c r="QL61" s="96" t="str">
        <f>IF(HF61="","",D61)</f>
        <v/>
      </c>
      <c r="QM61" s="96" t="str">
        <f>IF(QK61="","",HN61)</f>
        <v/>
      </c>
      <c r="QN61" s="96" t="str">
        <f>IF(QK61="","",HR61)</f>
        <v/>
      </c>
      <c r="QO61" s="96" t="str">
        <f>IF(QK61="","",HV61)</f>
        <v/>
      </c>
      <c r="QP61" s="96" t="str">
        <f>IF(QK61="","",HZ61)</f>
        <v/>
      </c>
      <c r="QQ61" s="96" t="str">
        <f>IF(QK61="","",ID61)</f>
        <v/>
      </c>
      <c r="QR61" s="96" t="str">
        <f>IF(QK61="","",IH61)</f>
        <v/>
      </c>
      <c r="QS61" s="96" t="str">
        <f>IF(QK61="","",IL61)</f>
        <v/>
      </c>
      <c r="QT61" s="95" t="str">
        <f>IF(QK61="","",IP61)</f>
        <v/>
      </c>
    </row>
    <row r="62" spans="1:462" ht="18" customHeight="1" x14ac:dyDescent="0.25">
      <c r="A62" s="106">
        <f>IF('[1]بيانات الطلاب'!A61="","",'[1]بيانات الطلاب'!A61)</f>
        <v>58</v>
      </c>
      <c r="B62" s="104" t="str">
        <f>'[1]بيانات الطلاب'!B61</f>
        <v>24057</v>
      </c>
      <c r="C62" s="104" t="str">
        <f>IF('[1]بيانات الطلاب'!C61="","",'[1]بيانات الطلاب'!C61)</f>
        <v>1 / 3</v>
      </c>
      <c r="D62" s="105" t="str">
        <f>IF('[1]بيانات الطلاب'!D61="","",'[1]بيانات الطلاب'!D61)</f>
        <v>يوستينا هانى زكريا</v>
      </c>
      <c r="E62" s="104" t="str">
        <f>IF('[1]بيانات الطلاب'!E61="","",'[1]بيانات الطلاب'!E61)</f>
        <v>مسيحي</v>
      </c>
      <c r="F62" s="103" t="str">
        <f>IF('[1]بيانات الطلاب'!F61="","",'[1]بيانات الطلاب'!F61)</f>
        <v>انثى</v>
      </c>
      <c r="G62" s="136">
        <v>1.5</v>
      </c>
      <c r="H62" s="102">
        <v>1.5</v>
      </c>
      <c r="I62" s="102"/>
      <c r="J62" s="102">
        <v>4.5999999999999996</v>
      </c>
      <c r="K62" s="82">
        <f>IF(J62="غ","غ",G62+H62+I62+J62)</f>
        <v>7.6</v>
      </c>
      <c r="L62" s="136">
        <v>2</v>
      </c>
      <c r="M62" s="136">
        <v>2</v>
      </c>
      <c r="N62" s="136"/>
      <c r="O62" s="136">
        <v>5</v>
      </c>
      <c r="P62" s="82">
        <f>IF(O62="غ","غ",L62+M62+N62+O62)</f>
        <v>9</v>
      </c>
      <c r="Q62" s="136">
        <v>1.6</v>
      </c>
      <c r="R62" s="136">
        <v>1.6</v>
      </c>
      <c r="S62" s="102"/>
      <c r="T62" s="102">
        <v>4.2</v>
      </c>
      <c r="U62" s="82">
        <f>IF(T62="غ","غ",Q62+R62+S62+T62)</f>
        <v>7.4</v>
      </c>
      <c r="V62" s="136">
        <v>1</v>
      </c>
      <c r="W62" s="102">
        <v>1</v>
      </c>
      <c r="X62" s="102">
        <v>1</v>
      </c>
      <c r="Y62" s="102">
        <v>3.4</v>
      </c>
      <c r="Z62" s="82">
        <f>IF(Y62="غ","غ",V62+W62+X62+Y62)</f>
        <v>6.4</v>
      </c>
      <c r="AA62" s="136">
        <v>6</v>
      </c>
      <c r="AB62" s="102">
        <v>2</v>
      </c>
      <c r="AC62" s="102">
        <v>2</v>
      </c>
      <c r="AD62" s="139">
        <v>13.5</v>
      </c>
      <c r="AE62" s="82">
        <f>IF(AD62="غ","غ",AA62+AB62+AC62+AD62)</f>
        <v>23.5</v>
      </c>
      <c r="AF62" s="143">
        <v>5.6550000000000002</v>
      </c>
      <c r="AG62" s="142">
        <v>2</v>
      </c>
      <c r="AH62" s="142">
        <v>2</v>
      </c>
      <c r="AI62" s="141">
        <v>15.080000000000002</v>
      </c>
      <c r="AJ62" s="82">
        <f>IF(AI62="غ","غ",AF62+AG62+AH62+AI62)</f>
        <v>24.735000000000003</v>
      </c>
      <c r="AK62" s="102">
        <v>1</v>
      </c>
      <c r="AL62" s="102">
        <v>1</v>
      </c>
      <c r="AM62" s="102">
        <v>2</v>
      </c>
      <c r="AN62" s="82">
        <f>IF(AM62="غ","غ",AK62+AL62+AM62)</f>
        <v>4</v>
      </c>
      <c r="AO62" s="102">
        <v>1</v>
      </c>
      <c r="AP62" s="102">
        <v>1</v>
      </c>
      <c r="AQ62" s="102">
        <v>1.8</v>
      </c>
      <c r="AR62" s="82">
        <f>IF(AQ62="غ","غ",AO62+AP62+AQ62)</f>
        <v>3.8</v>
      </c>
      <c r="AU62" s="102">
        <v>1</v>
      </c>
      <c r="AV62" s="102">
        <v>1</v>
      </c>
      <c r="AW62" s="102">
        <v>1.1000000000000001</v>
      </c>
      <c r="AX62" s="82">
        <f>IF(AW62="غ","غ",AU62+AV62+AW62)</f>
        <v>3.1</v>
      </c>
      <c r="BN62" s="135"/>
      <c r="BO62" s="104"/>
      <c r="BP62" s="104"/>
      <c r="BQ62" s="140"/>
      <c r="BR62" s="98">
        <f>IF(BQ62="غ","غ",BN62+BO62+BP62+BQ62)</f>
        <v>0</v>
      </c>
      <c r="BS62" s="135"/>
      <c r="BT62" s="104"/>
      <c r="BU62" s="104"/>
      <c r="BV62" s="140"/>
      <c r="BW62" s="98">
        <f>IF(BV62="غ","غ",BS62+BT62+BU62+BV62)</f>
        <v>0</v>
      </c>
      <c r="BX62" s="135"/>
      <c r="BY62" s="104"/>
      <c r="BZ62" s="104"/>
      <c r="CA62" s="140"/>
      <c r="CB62" s="98">
        <f>IF(CA62="غ","غ",BX62+BY62+BZ62+CA62)</f>
        <v>0</v>
      </c>
      <c r="CC62" s="135"/>
      <c r="CD62" s="104"/>
      <c r="CE62" s="104"/>
      <c r="CF62" s="104"/>
      <c r="CG62" s="98">
        <f>IF(CF62="غ","غ",CC62+CD62+CE62+CF62)</f>
        <v>0</v>
      </c>
      <c r="CH62" s="135"/>
      <c r="CI62" s="104"/>
      <c r="CJ62" s="104"/>
      <c r="CK62" s="140"/>
      <c r="CL62" s="98">
        <f>IF(CK62="غ","غ",CH62+CI62+CJ62+CK62)</f>
        <v>0</v>
      </c>
      <c r="CM62" s="135"/>
      <c r="CN62" s="104"/>
      <c r="CO62" s="104"/>
      <c r="CP62" s="140"/>
      <c r="CQ62" s="98">
        <f>IF(CP62="غ","غ",CM62+CN62+CO62+CP62)</f>
        <v>0</v>
      </c>
      <c r="CR62" s="104"/>
      <c r="CS62" s="104"/>
      <c r="CT62" s="140"/>
      <c r="CU62" s="98">
        <f>IF(CT62="غ","غ",CR62+CS62+CT62)</f>
        <v>0</v>
      </c>
      <c r="CV62" s="104"/>
      <c r="CW62" s="104"/>
      <c r="CX62" s="140"/>
      <c r="CY62" s="98">
        <f>IF(CX62="غ","غ",CV62+CW62+CX62)</f>
        <v>0</v>
      </c>
      <c r="DT62" s="135"/>
      <c r="DU62" s="104"/>
      <c r="DV62" s="104"/>
      <c r="DW62" s="140"/>
      <c r="DX62" s="98">
        <f>IF(DW62="غ","غ",DT62+DU62+DV62+DW62)</f>
        <v>0</v>
      </c>
      <c r="DY62" s="135"/>
      <c r="DZ62" s="104"/>
      <c r="EA62" s="104"/>
      <c r="EB62" s="140"/>
      <c r="EC62" s="98">
        <f>IF(EB62="غ","غ",DY62+DZ62+EA62+EB62)</f>
        <v>0</v>
      </c>
      <c r="ED62" s="135"/>
      <c r="EE62" s="104"/>
      <c r="EF62" s="104"/>
      <c r="EG62" s="140"/>
      <c r="EH62" s="98">
        <f>IF(EG62="غ","غ",ED62+EE62+EF62+EG62)</f>
        <v>0</v>
      </c>
      <c r="EI62" s="135"/>
      <c r="EJ62" s="104"/>
      <c r="EK62" s="104"/>
      <c r="EL62" s="140"/>
      <c r="EM62" s="98">
        <f>IF(EL62="غ","غ",EI62+EJ62+EK62+EL62)</f>
        <v>0</v>
      </c>
      <c r="EN62" s="135"/>
      <c r="EO62" s="104"/>
      <c r="EP62" s="104"/>
      <c r="EQ62" s="140"/>
      <c r="ER62" s="98">
        <f>IF(EQ62="غ","غ",EN62+EO62+EP62+EQ62)</f>
        <v>0</v>
      </c>
      <c r="ES62" s="136"/>
      <c r="ET62" s="102"/>
      <c r="EU62" s="102"/>
      <c r="EV62" s="139"/>
      <c r="EW62" s="82">
        <f>IF(EV62="غ","غ",ES62+ET62+EU62+EV62)</f>
        <v>0</v>
      </c>
      <c r="EX62" s="135"/>
      <c r="EY62" s="104"/>
      <c r="EZ62" s="104"/>
      <c r="FA62" s="98">
        <f>IF(EZ62="غ","غ",EX62+EY62+EZ62)</f>
        <v>0</v>
      </c>
      <c r="FB62" s="135"/>
      <c r="FC62" s="104"/>
      <c r="FD62" s="104"/>
      <c r="FE62" s="98">
        <f>IF(FD62="غ","غ",FB62+FC62+FD62)</f>
        <v>0</v>
      </c>
      <c r="HD62" s="136" t="str">
        <f>IF(HH62&gt;=$HD$4,1,"")</f>
        <v/>
      </c>
      <c r="HE62" s="136" t="str">
        <f>IF(HI62&gt;=$HE$4,1,"")</f>
        <v/>
      </c>
      <c r="HF62" s="145" t="str">
        <f>IF(HJ62&gt;=$HF$4,1,"")</f>
        <v/>
      </c>
      <c r="HH62" s="136">
        <f>+HL62+HP62+HT62+HX62+IB62+IF62+IJ62+IN62</f>
        <v>86.435000000000002</v>
      </c>
      <c r="HI62" s="136">
        <f>+HM62+HQ62+HU62+HY62+IC62+IG62+IK62+IO62</f>
        <v>0</v>
      </c>
      <c r="HJ62" s="145">
        <f>+HN62+HR62+HV62+HZ62+ID62+IH62+IL62+IP62</f>
        <v>0</v>
      </c>
      <c r="HL62" s="161">
        <f>+K62</f>
        <v>7.6</v>
      </c>
      <c r="HM62" s="104">
        <f>+BR62</f>
        <v>0</v>
      </c>
      <c r="HN62" s="104">
        <f>+DX62</f>
        <v>0</v>
      </c>
      <c r="HO62" s="82">
        <f>IF(OR(HN62="غ",HM62="غ",HL62="غ"),"غ",(HN62+HM62+HL62)/3)</f>
        <v>2.5333333333333332</v>
      </c>
      <c r="HP62" s="161">
        <f>+P62</f>
        <v>9</v>
      </c>
      <c r="HQ62" s="104">
        <f>+BW62</f>
        <v>0</v>
      </c>
      <c r="HR62" s="104">
        <f>+EC62</f>
        <v>0</v>
      </c>
      <c r="HS62" s="82">
        <f>IF(OR(HR62="غ",HQ62="غ",HP62="غ"),"غ",(HR62+HQ62+HP62)/3)</f>
        <v>3</v>
      </c>
      <c r="HT62" s="161">
        <f>+U62</f>
        <v>7.4</v>
      </c>
      <c r="HU62" s="104">
        <f>+CB62</f>
        <v>0</v>
      </c>
      <c r="HV62" s="104">
        <f>+EH62</f>
        <v>0</v>
      </c>
      <c r="HW62" s="82">
        <f>IF(OR(HV62="غ",HU62="غ",HT62="غ"),"غ",(HV62+HU62+HT62)/3)</f>
        <v>2.4666666666666668</v>
      </c>
      <c r="HX62" s="166">
        <f>+Z62</f>
        <v>6.4</v>
      </c>
      <c r="HY62" s="104">
        <f>+CG62</f>
        <v>0</v>
      </c>
      <c r="HZ62" s="104">
        <f>+EM62</f>
        <v>0</v>
      </c>
      <c r="IA62" s="82">
        <f>IF(OR(HZ62="غ",HY62="غ",HX62="غ"),"غ",(HZ62+HY62+HX62)/3)</f>
        <v>2.1333333333333333</v>
      </c>
      <c r="IB62" s="166">
        <f>+AE62</f>
        <v>23.5</v>
      </c>
      <c r="IC62" s="104">
        <f>+CL62</f>
        <v>0</v>
      </c>
      <c r="ID62" s="104">
        <f>+ER62</f>
        <v>0</v>
      </c>
      <c r="IE62" s="82">
        <f>IF(OR(ID62="غ",IC62="غ",IB62="غ"),"غ",(ID62+IC62+IB62)/3)</f>
        <v>7.833333333333333</v>
      </c>
      <c r="IF62" s="166">
        <f>+AJ62</f>
        <v>24.735000000000003</v>
      </c>
      <c r="IG62" s="102">
        <f>+CQ62</f>
        <v>0</v>
      </c>
      <c r="IH62" s="102">
        <f>+EW62</f>
        <v>0</v>
      </c>
      <c r="II62" s="82">
        <f>IF(OR(IH62="غ",IG62="غ",IF62="غ"),"غ",(IH62+IG62+IF62)/3)</f>
        <v>8.245000000000001</v>
      </c>
      <c r="IJ62" s="161">
        <f>+AN62</f>
        <v>4</v>
      </c>
      <c r="IK62" s="104">
        <f>+CU62</f>
        <v>0</v>
      </c>
      <c r="IL62" s="104">
        <f>+FA62</f>
        <v>0</v>
      </c>
      <c r="IM62" s="82">
        <f>IF(OR(IL62="غ",IK62="غ",IJ62="غ"),"غ",(IL62+IK62+IJ62)/3)</f>
        <v>1.3333333333333333</v>
      </c>
      <c r="IN62" s="161">
        <f>+AR62</f>
        <v>3.8</v>
      </c>
      <c r="IO62" s="104">
        <f>+CY62</f>
        <v>0</v>
      </c>
      <c r="IP62" s="104">
        <f>+FE62</f>
        <v>0</v>
      </c>
      <c r="IQ62" s="82">
        <f>IF(OR(IP62="غ",IO62="غ",IN62="غ"),"غ",(IP62+IO62+IN62)/3)</f>
        <v>1.2666666666666666</v>
      </c>
      <c r="IS62" s="134" t="str">
        <f>IF(OR(HL62&lt;6.5,HP62&lt;6.5,HT62&lt;6.5,HX62&lt;5.2,IB62&lt;10.4,IF62&lt;10.4,IJ62&lt;2.6,IN62&lt;2.6),1,"")</f>
        <v/>
      </c>
      <c r="IT62" s="135">
        <f>IF(OR(HM62&lt;6.5,HQ62&lt;6.5,HU62&lt;6.5,HY62&lt;5.2,IC62&lt;40,IG62&lt;40,IK62&lt;2.6,IO62&lt;2.6),1,"")</f>
        <v>1</v>
      </c>
      <c r="IU62" s="144">
        <f>IF(OR(HN62&lt;6.5,HR62&lt;6.5,HV62&lt;6.5,HZ62&lt;5.2,ID62&lt;40,IH62&lt;40,IL62&lt;2.6,IP62&lt;2.6),1,"")</f>
        <v>1</v>
      </c>
      <c r="IV62" s="36"/>
      <c r="IW62" s="95" t="s">
        <v>87</v>
      </c>
      <c r="IX62" s="134" t="str">
        <f>IF(IS62=1,D62,"")</f>
        <v/>
      </c>
      <c r="IY62" s="135" t="str">
        <f>IF(IS62=1,HL62,"")</f>
        <v/>
      </c>
      <c r="IZ62" s="104" t="str">
        <f>IF(IS62=1,HP62,"")</f>
        <v/>
      </c>
      <c r="JA62" s="104" t="str">
        <f>IF(IS62=1,HT62,"")</f>
        <v/>
      </c>
      <c r="JB62" s="104" t="str">
        <f>IF(IS62=1,HX62,"")</f>
        <v/>
      </c>
      <c r="JC62" s="104" t="str">
        <f>IF(IS62=1,IB62,"")</f>
        <v/>
      </c>
      <c r="JD62" s="104" t="str">
        <f>IF(IS62=1,IF62,"")</f>
        <v/>
      </c>
      <c r="JE62" s="104" t="str">
        <f>IF(IS62=1,IJ62,"")</f>
        <v/>
      </c>
      <c r="JF62" s="103" t="str">
        <f>IF(IS62=1,IN62,"")</f>
        <v/>
      </c>
      <c r="JH62" s="97" t="str">
        <f>B62</f>
        <v>24057</v>
      </c>
      <c r="JI62" s="103" t="str">
        <f>+D62</f>
        <v>يوستينا هانى زكريا</v>
      </c>
      <c r="JJ62" s="135">
        <f>IF(IT62=1,HM62,"")</f>
        <v>0</v>
      </c>
      <c r="JK62" s="104">
        <f>IF(IT62=1,HQ62,"")</f>
        <v>0</v>
      </c>
      <c r="JL62" s="104">
        <f>IF(IT62=1,HU62,"")</f>
        <v>0</v>
      </c>
      <c r="JM62" s="104">
        <f>IF(IT62=1,HY62,"")</f>
        <v>0</v>
      </c>
      <c r="JN62" s="104">
        <f>IF(IT62=1,IC62,"")</f>
        <v>0</v>
      </c>
      <c r="JO62" s="104">
        <f>IF(IT62=1,IG62,"")</f>
        <v>0</v>
      </c>
      <c r="JP62" s="104">
        <f>IF(IT62=1,IK62,"")</f>
        <v>0</v>
      </c>
      <c r="JQ62" s="103">
        <f>IF(IT62=1,IO62,"")</f>
        <v>0</v>
      </c>
      <c r="JS62" s="97" t="str">
        <f>B62</f>
        <v>24057</v>
      </c>
      <c r="JT62" s="95" t="str">
        <f>+D62</f>
        <v>يوستينا هانى زكريا</v>
      </c>
      <c r="JU62" s="135">
        <f>IF(IU62=1,HN62,"")</f>
        <v>0</v>
      </c>
      <c r="JV62" s="104">
        <f>IF(IU62=1,HR62,"")</f>
        <v>0</v>
      </c>
      <c r="JW62" s="104">
        <f>IF(IU62=1,HV62,"")</f>
        <v>0</v>
      </c>
      <c r="JX62" s="104">
        <f>IF(IU62=1,HZ62,"")</f>
        <v>0</v>
      </c>
      <c r="JY62" s="104">
        <f>IF(IU62=1,ID62,"")</f>
        <v>0</v>
      </c>
      <c r="JZ62" s="104">
        <f>IF(IU62=1,IH62,"")</f>
        <v>0</v>
      </c>
      <c r="KA62" s="104">
        <f>IF(IU62=1,IL62,"")</f>
        <v>0</v>
      </c>
      <c r="KB62" s="103">
        <f>IF(IU62=1,IP62,"")</f>
        <v>0</v>
      </c>
      <c r="KJ62" s="94">
        <f>+A62</f>
        <v>58</v>
      </c>
      <c r="KK62" s="92" t="str">
        <f>+B62</f>
        <v>24057</v>
      </c>
      <c r="KL62" s="92" t="str">
        <f>+C62</f>
        <v>1 / 3</v>
      </c>
      <c r="KM62" s="93" t="str">
        <f>+D62</f>
        <v>يوستينا هانى زكريا</v>
      </c>
      <c r="KN62" s="92" t="str">
        <f>+E62</f>
        <v>مسيحي</v>
      </c>
      <c r="KO62" s="92" t="str">
        <f>+F62</f>
        <v>انثى</v>
      </c>
      <c r="KP62" s="91">
        <f>+HO62</f>
        <v>2.5333333333333332</v>
      </c>
      <c r="KQ62" s="91">
        <f>+HS62</f>
        <v>3</v>
      </c>
      <c r="KR62" s="91">
        <f>+HW62</f>
        <v>2.4666666666666668</v>
      </c>
      <c r="KS62" s="91">
        <f>+IA62</f>
        <v>2.1333333333333333</v>
      </c>
      <c r="KT62" s="91">
        <f>+IE62</f>
        <v>7.833333333333333</v>
      </c>
      <c r="KU62" s="91">
        <f>+II62</f>
        <v>8.245000000000001</v>
      </c>
      <c r="KV62" s="90">
        <f>+IM62</f>
        <v>1.3333333333333333</v>
      </c>
      <c r="KW62" s="90">
        <f>+IN62</f>
        <v>3.8</v>
      </c>
      <c r="MH62" s="125" t="str">
        <f>IF(MI62="","",VLOOKUP(MI62,$B$5:$D$62,2,0))</f>
        <v/>
      </c>
      <c r="MI62" s="110"/>
      <c r="MJ62" s="109"/>
      <c r="MK62" s="108"/>
      <c r="ML62" s="108"/>
      <c r="MM62" s="108"/>
      <c r="MN62" s="108"/>
      <c r="MO62" s="108"/>
      <c r="MP62" s="108"/>
      <c r="MQ62" s="108"/>
      <c r="MR62" s="107"/>
      <c r="NL62" s="1" t="s">
        <v>87</v>
      </c>
      <c r="NM62" s="1" t="s">
        <v>87</v>
      </c>
      <c r="NN62" s="1" t="s">
        <v>87</v>
      </c>
      <c r="NO62" s="1" t="s">
        <v>87</v>
      </c>
      <c r="NP62" s="1">
        <v>58</v>
      </c>
      <c r="NQ62" s="1" t="s">
        <v>87</v>
      </c>
      <c r="NR62" s="1" t="s">
        <v>87</v>
      </c>
      <c r="NS62" s="1" t="s">
        <v>87</v>
      </c>
      <c r="NT62" s="1" t="s">
        <v>87</v>
      </c>
      <c r="NU62" s="1" t="s">
        <v>87</v>
      </c>
      <c r="NV62" s="1" t="s">
        <v>87</v>
      </c>
      <c r="NY62" s="87"/>
      <c r="NZ62" s="86" t="s">
        <v>87</v>
      </c>
      <c r="OA62" s="85" t="s">
        <v>87</v>
      </c>
      <c r="OB62" s="84" t="s">
        <v>87</v>
      </c>
      <c r="OC62" s="84" t="s">
        <v>87</v>
      </c>
      <c r="OD62" s="84" t="s">
        <v>87</v>
      </c>
      <c r="OE62" s="84" t="s">
        <v>87</v>
      </c>
      <c r="OF62" s="84" t="s">
        <v>87</v>
      </c>
      <c r="OG62" s="84" t="s">
        <v>87</v>
      </c>
      <c r="OH62" s="84" t="s">
        <v>87</v>
      </c>
      <c r="OI62" s="83" t="s">
        <v>87</v>
      </c>
      <c r="OJ62" s="82" t="str">
        <f>IF(NZ62="","",SUM(OB62:OI62))</f>
        <v/>
      </c>
      <c r="OK62" s="81" t="str">
        <f>IFERROR(IF(OJ62&gt;1,OJ62/98,""),"")</f>
        <v/>
      </c>
      <c r="PO62" s="97" t="str">
        <f>IF(HD62="","",B62)</f>
        <v/>
      </c>
      <c r="PP62" s="96" t="str">
        <f>IF(HD62="","",D62)</f>
        <v/>
      </c>
      <c r="PQ62" s="96" t="str">
        <f>IF(PO62="","",HL62)</f>
        <v/>
      </c>
      <c r="PR62" s="96" t="str">
        <f>IF(PO62="","",HP62)</f>
        <v/>
      </c>
      <c r="PS62" s="96" t="str">
        <f>IF(PO62="","",HT62)</f>
        <v/>
      </c>
      <c r="PT62" s="96" t="str">
        <f>IF(PO62="","",HX62)</f>
        <v/>
      </c>
      <c r="PU62" s="96" t="str">
        <f>IF(PO62="","",IB62)</f>
        <v/>
      </c>
      <c r="PV62" s="96" t="str">
        <f>IF(PO62="","",IF62)</f>
        <v/>
      </c>
      <c r="PW62" s="96" t="str">
        <f>IF(PO62="","",IJ62)</f>
        <v/>
      </c>
      <c r="PX62" s="95" t="str">
        <f>IF(PO62="","",IN62)</f>
        <v/>
      </c>
      <c r="PZ62" s="97" t="str">
        <f>IF($HE$5="","",$B$5)</f>
        <v/>
      </c>
      <c r="QA62" s="96" t="str">
        <f>IF($HE$5="","",$D$5)</f>
        <v/>
      </c>
      <c r="QB62" s="96" t="str">
        <f>IF(PZ62="","",HM62)</f>
        <v/>
      </c>
      <c r="QC62" s="96" t="str">
        <f>IF(PZ62="","",HQ62)</f>
        <v/>
      </c>
      <c r="QD62" s="96" t="str">
        <f>IF(PZ62="","",HU62)</f>
        <v/>
      </c>
      <c r="QE62" s="96" t="str">
        <f>IF(PZ62="","",HY62)</f>
        <v/>
      </c>
      <c r="QF62" s="96" t="str">
        <f>IF(PZ62="","",IC62)</f>
        <v/>
      </c>
      <c r="QG62" s="96" t="str">
        <f>IF(PZ62="","",IG62)</f>
        <v/>
      </c>
      <c r="QH62" s="96" t="str">
        <f>IF(PZ62="","",IK62)</f>
        <v/>
      </c>
      <c r="QI62" s="95" t="str">
        <f>IF(PZ62="","",IO62)</f>
        <v/>
      </c>
      <c r="QK62" s="97" t="str">
        <f>IF(HF62="","",B62)</f>
        <v/>
      </c>
      <c r="QL62" s="96" t="str">
        <f>IF(HF62="","",D62)</f>
        <v/>
      </c>
      <c r="QM62" s="96" t="str">
        <f>IF(QK62="","",HN62)</f>
        <v/>
      </c>
      <c r="QN62" s="96" t="str">
        <f>IF(QK62="","",HR62)</f>
        <v/>
      </c>
      <c r="QO62" s="96" t="str">
        <f>IF(QK62="","",HV62)</f>
        <v/>
      </c>
      <c r="QP62" s="96" t="str">
        <f>IF(QK62="","",HZ62)</f>
        <v/>
      </c>
      <c r="QQ62" s="96" t="str">
        <f>IF(QK62="","",ID62)</f>
        <v/>
      </c>
      <c r="QR62" s="96" t="str">
        <f>IF(QK62="","",IH62)</f>
        <v/>
      </c>
      <c r="QS62" s="96" t="str">
        <f>IF(QK62="","",IL62)</f>
        <v/>
      </c>
      <c r="QT62" s="95" t="str">
        <f>IF(QK62="","",IP62)</f>
        <v/>
      </c>
    </row>
    <row r="63" spans="1:462" ht="18" customHeight="1" x14ac:dyDescent="0.25">
      <c r="A63" s="106"/>
      <c r="B63" s="104"/>
      <c r="C63" s="104"/>
      <c r="D63" s="105"/>
      <c r="E63" s="104"/>
      <c r="F63" s="103"/>
      <c r="G63" s="136"/>
      <c r="H63" s="102"/>
      <c r="I63" s="102"/>
      <c r="J63" s="102"/>
      <c r="K63" s="82"/>
      <c r="L63" s="143"/>
      <c r="M63" s="142"/>
      <c r="N63" s="142"/>
      <c r="O63" s="141"/>
      <c r="P63" s="82"/>
      <c r="Q63" s="136"/>
      <c r="R63" s="102"/>
      <c r="S63" s="102"/>
      <c r="T63" s="102"/>
      <c r="U63" s="82"/>
      <c r="V63" s="143"/>
      <c r="W63" s="142"/>
      <c r="X63" s="142"/>
      <c r="Y63" s="141"/>
      <c r="Z63" s="82"/>
      <c r="AA63" s="143"/>
      <c r="AB63" s="142"/>
      <c r="AC63" s="142"/>
      <c r="AD63" s="141"/>
      <c r="AE63" s="82"/>
      <c r="AF63" s="143"/>
      <c r="AG63" s="142"/>
      <c r="AH63" s="142"/>
      <c r="AI63" s="141"/>
      <c r="AJ63" s="82"/>
      <c r="AK63" s="102"/>
      <c r="AL63" s="102"/>
      <c r="AM63" s="102"/>
      <c r="AN63" s="82"/>
      <c r="AO63" s="102"/>
      <c r="AP63" s="102"/>
      <c r="AQ63" s="102"/>
      <c r="AR63" s="82"/>
      <c r="AU63" s="102"/>
      <c r="AV63" s="102"/>
      <c r="AW63" s="102"/>
      <c r="AX63" s="82"/>
      <c r="BN63" s="135"/>
      <c r="BO63" s="104"/>
      <c r="BP63" s="104"/>
      <c r="BQ63" s="140"/>
      <c r="BR63" s="98"/>
      <c r="BS63" s="135"/>
      <c r="BT63" s="104"/>
      <c r="BU63" s="104"/>
      <c r="BV63" s="140"/>
      <c r="BW63" s="98"/>
      <c r="BX63" s="135"/>
      <c r="BY63" s="104"/>
      <c r="BZ63" s="104"/>
      <c r="CA63" s="140"/>
      <c r="CB63" s="98"/>
      <c r="CC63" s="135"/>
      <c r="CD63" s="104"/>
      <c r="CE63" s="104"/>
      <c r="CF63" s="104"/>
      <c r="CG63" s="98"/>
      <c r="CH63" s="135"/>
      <c r="CI63" s="104"/>
      <c r="CJ63" s="104"/>
      <c r="CK63" s="140"/>
      <c r="CL63" s="98"/>
      <c r="CM63" s="135"/>
      <c r="CN63" s="104"/>
      <c r="CO63" s="104"/>
      <c r="CP63" s="140"/>
      <c r="CQ63" s="98"/>
      <c r="CR63" s="104"/>
      <c r="CS63" s="104"/>
      <c r="CT63" s="140"/>
      <c r="CU63" s="98"/>
      <c r="CV63" s="104"/>
      <c r="CW63" s="104"/>
      <c r="CX63" s="140"/>
      <c r="CY63" s="98"/>
      <c r="DT63" s="135"/>
      <c r="DU63" s="104"/>
      <c r="DV63" s="104"/>
      <c r="DW63" s="140"/>
      <c r="DX63" s="98"/>
      <c r="DY63" s="135"/>
      <c r="DZ63" s="104"/>
      <c r="EA63" s="104"/>
      <c r="EB63" s="140"/>
      <c r="EC63" s="98"/>
      <c r="ED63" s="135"/>
      <c r="EE63" s="104"/>
      <c r="EF63" s="104"/>
      <c r="EG63" s="140"/>
      <c r="EH63" s="98"/>
      <c r="EI63" s="135"/>
      <c r="EJ63" s="104"/>
      <c r="EK63" s="104"/>
      <c r="EL63" s="140"/>
      <c r="EM63" s="98"/>
      <c r="EN63" s="135"/>
      <c r="EO63" s="104"/>
      <c r="EP63" s="104"/>
      <c r="EQ63" s="140"/>
      <c r="ER63" s="98"/>
      <c r="ES63" s="136"/>
      <c r="ET63" s="102"/>
      <c r="EU63" s="102"/>
      <c r="EV63" s="139"/>
      <c r="EW63" s="82"/>
      <c r="EX63" s="135"/>
      <c r="EY63" s="104"/>
      <c r="EZ63" s="104"/>
      <c r="FA63" s="98"/>
      <c r="FB63" s="135"/>
      <c r="FC63" s="104"/>
      <c r="FD63" s="104"/>
      <c r="FE63" s="98"/>
      <c r="HD63" s="136"/>
      <c r="HE63" s="136"/>
      <c r="HF63" s="145"/>
      <c r="HH63" s="136"/>
      <c r="HI63" s="136"/>
      <c r="HJ63" s="145"/>
      <c r="HL63" s="161"/>
      <c r="HM63" s="104"/>
      <c r="HN63" s="104"/>
      <c r="HO63" s="82"/>
      <c r="HP63" s="161"/>
      <c r="HQ63" s="104"/>
      <c r="HR63" s="104"/>
      <c r="HS63" s="82"/>
      <c r="HT63" s="161"/>
      <c r="HU63" s="104"/>
      <c r="HV63" s="104"/>
      <c r="HW63" s="82"/>
      <c r="HX63" s="166"/>
      <c r="HY63" s="104"/>
      <c r="HZ63" s="104"/>
      <c r="IA63" s="82"/>
      <c r="IB63" s="166"/>
      <c r="IC63" s="104"/>
      <c r="ID63" s="104"/>
      <c r="IE63" s="82"/>
      <c r="IF63" s="166"/>
      <c r="IG63" s="102"/>
      <c r="IH63" s="102"/>
      <c r="II63" s="82"/>
      <c r="IJ63" s="161"/>
      <c r="IK63" s="104"/>
      <c r="IL63" s="104"/>
      <c r="IM63" s="82"/>
      <c r="IN63" s="161"/>
      <c r="IO63" s="104"/>
      <c r="IP63" s="104"/>
      <c r="IQ63" s="82"/>
      <c r="IS63" s="134"/>
      <c r="IT63" s="135"/>
      <c r="IU63" s="144"/>
      <c r="IV63" s="36"/>
      <c r="IW63" s="198" t="s">
        <v>87</v>
      </c>
      <c r="IX63" s="134"/>
      <c r="IY63" s="135"/>
      <c r="IZ63" s="104"/>
      <c r="JA63" s="104"/>
      <c r="JB63" s="104"/>
      <c r="JC63" s="104"/>
      <c r="JD63" s="104"/>
      <c r="JE63" s="104"/>
      <c r="JF63" s="103"/>
      <c r="JH63" s="97"/>
      <c r="JI63" s="103"/>
      <c r="JJ63" s="135"/>
      <c r="JK63" s="104"/>
      <c r="JL63" s="104"/>
      <c r="JM63" s="104"/>
      <c r="JN63" s="104"/>
      <c r="JO63" s="104"/>
      <c r="JP63" s="104"/>
      <c r="JQ63" s="103"/>
      <c r="JS63" s="97"/>
      <c r="JT63" s="95"/>
      <c r="JU63" s="135"/>
      <c r="JV63" s="104"/>
      <c r="JW63" s="104"/>
      <c r="JX63" s="104"/>
      <c r="JY63" s="104"/>
      <c r="JZ63" s="104"/>
      <c r="KA63" s="104"/>
      <c r="KB63" s="103"/>
      <c r="KJ63" s="94"/>
      <c r="KK63" s="92"/>
      <c r="KL63" s="92"/>
      <c r="KM63" s="93"/>
      <c r="KN63" s="92"/>
      <c r="KO63" s="92"/>
      <c r="KP63" s="91"/>
      <c r="KQ63" s="91"/>
      <c r="KR63" s="91"/>
      <c r="KS63" s="91"/>
      <c r="KT63" s="91"/>
      <c r="KU63" s="91"/>
      <c r="KV63" s="90"/>
      <c r="KW63" s="90"/>
      <c r="MH63" s="125" t="str">
        <f>IF(MI63="","",MH62+1)</f>
        <v/>
      </c>
      <c r="MI63" s="110"/>
      <c r="MJ63" s="109"/>
      <c r="MK63" s="108"/>
      <c r="ML63" s="108"/>
      <c r="MM63" s="108"/>
      <c r="MN63" s="108"/>
      <c r="MO63" s="108"/>
      <c r="MP63" s="108"/>
      <c r="MQ63" s="108"/>
      <c r="MR63" s="107"/>
      <c r="NL63" s="1" t="s">
        <v>87</v>
      </c>
      <c r="NM63" s="1" t="s">
        <v>87</v>
      </c>
      <c r="NN63" s="1" t="s">
        <v>87</v>
      </c>
      <c r="NO63" s="1" t="s">
        <v>87</v>
      </c>
      <c r="NP63" s="1">
        <v>59</v>
      </c>
      <c r="NQ63" s="1" t="s">
        <v>87</v>
      </c>
      <c r="NR63" s="1" t="s">
        <v>87</v>
      </c>
      <c r="NS63" s="1" t="s">
        <v>87</v>
      </c>
      <c r="NT63" s="1" t="s">
        <v>87</v>
      </c>
      <c r="NU63" s="1" t="s">
        <v>87</v>
      </c>
      <c r="NV63" s="1" t="s">
        <v>87</v>
      </c>
      <c r="NY63" s="87"/>
      <c r="NZ63" s="86" t="s">
        <v>87</v>
      </c>
      <c r="OA63" s="85" t="s">
        <v>87</v>
      </c>
      <c r="OB63" s="84" t="s">
        <v>87</v>
      </c>
      <c r="OC63" s="84" t="s">
        <v>87</v>
      </c>
      <c r="OD63" s="84" t="s">
        <v>87</v>
      </c>
      <c r="OE63" s="84" t="s">
        <v>87</v>
      </c>
      <c r="OF63" s="84" t="s">
        <v>87</v>
      </c>
      <c r="OG63" s="84" t="s">
        <v>87</v>
      </c>
      <c r="OH63" s="84" t="s">
        <v>87</v>
      </c>
      <c r="OI63" s="83" t="s">
        <v>87</v>
      </c>
      <c r="OJ63" s="82"/>
      <c r="OK63" s="81"/>
      <c r="PO63" s="97"/>
      <c r="PP63" s="96"/>
      <c r="PQ63" s="96"/>
      <c r="PR63" s="96"/>
      <c r="PS63" s="96"/>
      <c r="PT63" s="96"/>
      <c r="PU63" s="96"/>
      <c r="PV63" s="96"/>
      <c r="PW63" s="96"/>
      <c r="PX63" s="95"/>
      <c r="PZ63" s="97"/>
      <c r="QA63" s="96"/>
      <c r="QB63" s="96"/>
      <c r="QC63" s="96"/>
      <c r="QD63" s="96"/>
      <c r="QE63" s="96"/>
      <c r="QF63" s="96"/>
      <c r="QG63" s="96"/>
      <c r="QH63" s="96"/>
      <c r="QI63" s="95"/>
      <c r="QK63" s="97"/>
      <c r="QL63" s="96"/>
      <c r="QM63" s="96"/>
      <c r="QN63" s="96"/>
      <c r="QO63" s="96"/>
      <c r="QP63" s="96"/>
      <c r="QQ63" s="96"/>
      <c r="QR63" s="96"/>
      <c r="QS63" s="96"/>
      <c r="QT63" s="95"/>
    </row>
    <row r="64" spans="1:462" s="172" customFormat="1" ht="18" customHeight="1" x14ac:dyDescent="0.25">
      <c r="A64" s="197">
        <f>IF('[1]بيانات الطلاب'!A63="","",'[1]بيانات الطلاب'!A63)</f>
        <v>60</v>
      </c>
      <c r="B64" s="186">
        <f>'[1]بيانات الطلاب'!B63</f>
        <v>60</v>
      </c>
      <c r="C64" s="186" t="str">
        <f>IF('[1]بيانات الطلاب'!C63="","",'[1]بيانات الطلاب'!C63)</f>
        <v/>
      </c>
      <c r="D64" s="196" t="str">
        <f>IF('[1]بيانات الطلاب'!D63="","",'[1]بيانات الطلاب'!D63)</f>
        <v/>
      </c>
      <c r="E64" s="186" t="str">
        <f>IF('[1]بيانات الطلاب'!E63="","",'[1]بيانات الطلاب'!E63)</f>
        <v/>
      </c>
      <c r="F64" s="185" t="str">
        <f>IF('[1]بيانات الطلاب'!F63="","",'[1]بيانات الطلاب'!F63)</f>
        <v/>
      </c>
      <c r="G64" s="192">
        <f>MAX(G5:G62)</f>
        <v>2</v>
      </c>
      <c r="H64" s="192">
        <f>MAX(H5:H62)</f>
        <v>2</v>
      </c>
      <c r="I64" s="192">
        <f>MAX(I5:I62)</f>
        <v>0</v>
      </c>
      <c r="J64" s="192">
        <f>MAX(J5:J62)</f>
        <v>5.9</v>
      </c>
      <c r="K64" s="192">
        <f>MAX(K5:K62)</f>
        <v>9.9</v>
      </c>
      <c r="L64" s="192">
        <f>MAX(L5:L62)</f>
        <v>2</v>
      </c>
      <c r="M64" s="192">
        <f>MAX(M5:M62)</f>
        <v>2</v>
      </c>
      <c r="N64" s="192">
        <f>MAX(N5:N62)</f>
        <v>0</v>
      </c>
      <c r="O64" s="192">
        <f>MAX(O5:O62)</f>
        <v>6</v>
      </c>
      <c r="P64" s="192">
        <f>MAX(P5:P62)</f>
        <v>9.9</v>
      </c>
      <c r="Q64" s="192">
        <f>MAX(Q5:Q62)</f>
        <v>2</v>
      </c>
      <c r="R64" s="192">
        <f>MAX(R5:R62)</f>
        <v>2</v>
      </c>
      <c r="S64" s="192">
        <f>MAX(S5:S62)</f>
        <v>0</v>
      </c>
      <c r="T64" s="192">
        <f>MAX(T5:T62)</f>
        <v>5.8</v>
      </c>
      <c r="U64" s="192">
        <f>MAX(U5:U62)</f>
        <v>9.8000000000000007</v>
      </c>
      <c r="V64" s="192">
        <f>MAX(V5:V62)</f>
        <v>1</v>
      </c>
      <c r="W64" s="192">
        <f>MAX(W5:W62)</f>
        <v>1</v>
      </c>
      <c r="X64" s="192">
        <f>MAX(X5:X62)</f>
        <v>1</v>
      </c>
      <c r="Y64" s="192">
        <f>MAX(Y5:Y62)</f>
        <v>5</v>
      </c>
      <c r="Z64" s="192">
        <f>MAX(Z5:Z62)</f>
        <v>8</v>
      </c>
      <c r="AA64" s="192">
        <f>MAX(AA5:AA62)</f>
        <v>6</v>
      </c>
      <c r="AB64" s="192">
        <f>MAX(AB5:AB62)</f>
        <v>2</v>
      </c>
      <c r="AC64" s="192">
        <f>MAX(AC5:AC62)</f>
        <v>2</v>
      </c>
      <c r="AD64" s="192">
        <f>MAX(AD5:AD62)</f>
        <v>16</v>
      </c>
      <c r="AE64" s="192">
        <f>MAX(AE5:AE62)</f>
        <v>26</v>
      </c>
      <c r="AF64" s="192">
        <f>MAX(AF5:AF62)</f>
        <v>5.76</v>
      </c>
      <c r="AG64" s="192">
        <f>MAX(AG5:AG62)</f>
        <v>2</v>
      </c>
      <c r="AH64" s="192">
        <f>MAX(AH5:AH62)</f>
        <v>2</v>
      </c>
      <c r="AI64" s="192">
        <f>MAX(AI5:AI62)</f>
        <v>15.36</v>
      </c>
      <c r="AJ64" s="192">
        <f>MAX(AJ5:AJ62)</f>
        <v>25.119999999999997</v>
      </c>
      <c r="AK64" s="192">
        <f>MAX(AK5:AK62)</f>
        <v>1</v>
      </c>
      <c r="AL64" s="192">
        <f>MAX(AL5:AL62)</f>
        <v>1</v>
      </c>
      <c r="AM64" s="192">
        <f>MAX(AM5:AM62)</f>
        <v>2</v>
      </c>
      <c r="AN64" s="192">
        <f>MAX(AN5:AN62)</f>
        <v>4</v>
      </c>
      <c r="AO64" s="192">
        <f>MAX(AO5:AO62)</f>
        <v>1</v>
      </c>
      <c r="AP64" s="192">
        <f>MAX(AP5:AP62)</f>
        <v>1</v>
      </c>
      <c r="AQ64" s="192">
        <f>MAX(AQ5:AQ62)</f>
        <v>1.93</v>
      </c>
      <c r="AR64" s="192">
        <f>MAX(AR5:AR62)</f>
        <v>3.9299999999999997</v>
      </c>
      <c r="AU64" s="192">
        <f>MAX(AU5:AU62)</f>
        <v>1</v>
      </c>
      <c r="AV64" s="192">
        <f>MAX(AV5:AV62)</f>
        <v>1</v>
      </c>
      <c r="AW64" s="192"/>
      <c r="AX64" s="192">
        <f>MAX(AX5:AX62)</f>
        <v>4</v>
      </c>
      <c r="BN64" s="187"/>
      <c r="BO64" s="186"/>
      <c r="BP64" s="186"/>
      <c r="BQ64" s="195"/>
      <c r="BR64" s="185">
        <f>IF(BQ64="غ","غ",BN64+BO64+BP64+BQ64)</f>
        <v>0</v>
      </c>
      <c r="BS64" s="187"/>
      <c r="BT64" s="186"/>
      <c r="BU64" s="186"/>
      <c r="BV64" s="195"/>
      <c r="BW64" s="185">
        <f>IF(BV64="غ","غ",BS64+BT64+BU64+BV64)</f>
        <v>0</v>
      </c>
      <c r="BX64" s="187"/>
      <c r="BY64" s="186"/>
      <c r="BZ64" s="186"/>
      <c r="CA64" s="195"/>
      <c r="CB64" s="185">
        <f>IF(CA64="غ","غ",BX64+BY64+BZ64+CA64)</f>
        <v>0</v>
      </c>
      <c r="CC64" s="187"/>
      <c r="CD64" s="186"/>
      <c r="CE64" s="186"/>
      <c r="CF64" s="186"/>
      <c r="CG64" s="185">
        <f>IF(CF64="غ","غ",CC64+CD64+CE64+CF64)</f>
        <v>0</v>
      </c>
      <c r="CH64" s="187"/>
      <c r="CI64" s="186"/>
      <c r="CJ64" s="186"/>
      <c r="CK64" s="195"/>
      <c r="CL64" s="185">
        <f>IF(CK64="غ","غ",CH64+CI64+CJ64+CK64)</f>
        <v>0</v>
      </c>
      <c r="CM64" s="187"/>
      <c r="CN64" s="186"/>
      <c r="CO64" s="186"/>
      <c r="CP64" s="195"/>
      <c r="CQ64" s="185">
        <f>IF(CP64="غ","غ",CM64+CN64+CO64+CP64)</f>
        <v>0</v>
      </c>
      <c r="CR64" s="186"/>
      <c r="CS64" s="186"/>
      <c r="CT64" s="195"/>
      <c r="CU64" s="185">
        <f>IF(CT64="غ","غ",CR64+CS64+CT64)</f>
        <v>0</v>
      </c>
      <c r="CV64" s="186"/>
      <c r="CW64" s="186"/>
      <c r="CX64" s="195"/>
      <c r="CY64" s="185">
        <f>IF(CX64="غ","غ",CV64+CW64+CX64)</f>
        <v>0</v>
      </c>
      <c r="DT64" s="187"/>
      <c r="DU64" s="186"/>
      <c r="DV64" s="186"/>
      <c r="DW64" s="195"/>
      <c r="DX64" s="185">
        <f>IF(DW64="غ","غ",DT64+DU64+DV64+DW64)</f>
        <v>0</v>
      </c>
      <c r="DY64" s="187"/>
      <c r="DZ64" s="186"/>
      <c r="EA64" s="186"/>
      <c r="EB64" s="195"/>
      <c r="EC64" s="185">
        <f>IF(EB64="غ","غ",DY64+DZ64+EA64+EB64)</f>
        <v>0</v>
      </c>
      <c r="ED64" s="187"/>
      <c r="EE64" s="186"/>
      <c r="EF64" s="186"/>
      <c r="EG64" s="195"/>
      <c r="EH64" s="185">
        <f>IF(EG64="غ","غ",ED64+EE64+EF64+EG64)</f>
        <v>0</v>
      </c>
      <c r="EI64" s="187"/>
      <c r="EJ64" s="186"/>
      <c r="EK64" s="186"/>
      <c r="EL64" s="195"/>
      <c r="EM64" s="185">
        <f>IF(EL64="غ","غ",EI64+EJ64+EK64+EL64)</f>
        <v>0</v>
      </c>
      <c r="EN64" s="187"/>
      <c r="EO64" s="186"/>
      <c r="EP64" s="186"/>
      <c r="EQ64" s="195"/>
      <c r="ER64" s="185">
        <f>IF(EQ64="غ","غ",EN64+EO64+EP64+EQ64)</f>
        <v>0</v>
      </c>
      <c r="ES64" s="192"/>
      <c r="ET64" s="191"/>
      <c r="EU64" s="191"/>
      <c r="EV64" s="194"/>
      <c r="EW64" s="177">
        <f>IF(EV64="غ","غ",ES64+ET64+EU64+EV64)</f>
        <v>0</v>
      </c>
      <c r="EX64" s="187"/>
      <c r="EY64" s="186"/>
      <c r="EZ64" s="186"/>
      <c r="FA64" s="185">
        <f>IF(EZ64="غ","غ",EX64+EY64+EZ64)</f>
        <v>0</v>
      </c>
      <c r="FB64" s="187"/>
      <c r="FC64" s="186"/>
      <c r="FD64" s="186"/>
      <c r="FE64" s="185">
        <f>IF(FD64="غ","غ",FB64+FC64+FD64)</f>
        <v>0</v>
      </c>
      <c r="HD64" s="192">
        <f>IF(HH64&gt;=$HD$4,1,"")</f>
        <v>1</v>
      </c>
      <c r="HE64" s="192" t="str">
        <f>IF(HI64&gt;=$HE$4,1,"")</f>
        <v/>
      </c>
      <c r="HF64" s="193" t="str">
        <f>IF(HJ64&gt;=$HF$4,1,"")</f>
        <v/>
      </c>
      <c r="HH64" s="192">
        <f>+HL64+HP64+HT64+HX64+IB64+IF64+IJ64+IN64</f>
        <v>96.65</v>
      </c>
      <c r="HI64" s="192">
        <f>+HM64+HQ64+HU64+HY64+IC64+IG64+IK64+IO64</f>
        <v>0</v>
      </c>
      <c r="HJ64" s="193">
        <f>+HN64+HR64+HV64+HZ64+ID64+IH64+IL64+IP64</f>
        <v>0</v>
      </c>
      <c r="HL64" s="161">
        <f>+K64</f>
        <v>9.9</v>
      </c>
      <c r="HM64" s="186">
        <f>+BR64</f>
        <v>0</v>
      </c>
      <c r="HN64" s="186">
        <f>+DX64</f>
        <v>0</v>
      </c>
      <c r="HO64" s="177">
        <f>IF(OR(HN64="غ",HM64="غ",HL64="غ"),"غ",(HN64+HM64+HL64)/3)</f>
        <v>3.3000000000000003</v>
      </c>
      <c r="HP64" s="161">
        <f>+P64</f>
        <v>9.9</v>
      </c>
      <c r="HQ64" s="186">
        <f>+BW64</f>
        <v>0</v>
      </c>
      <c r="HR64" s="186">
        <f>+EC64</f>
        <v>0</v>
      </c>
      <c r="HS64" s="177">
        <f>IF(OR(HR64="غ",HQ64="غ",HP64="غ"),"غ",(HR64+HQ64+HP64)/3)</f>
        <v>3.3000000000000003</v>
      </c>
      <c r="HT64" s="161">
        <f>+U64</f>
        <v>9.8000000000000007</v>
      </c>
      <c r="HU64" s="186">
        <f>+CB64</f>
        <v>0</v>
      </c>
      <c r="HV64" s="186">
        <f>+EH64</f>
        <v>0</v>
      </c>
      <c r="HW64" s="177">
        <f>IF(OR(HV64="غ",HU64="غ",HT64="غ"),"غ",(HV64+HU64+HT64)/3)</f>
        <v>3.2666666666666671</v>
      </c>
      <c r="HX64" s="166">
        <f>+Z64</f>
        <v>8</v>
      </c>
      <c r="HY64" s="186">
        <f>+CG64</f>
        <v>0</v>
      </c>
      <c r="HZ64" s="186">
        <f>+EM64</f>
        <v>0</v>
      </c>
      <c r="IA64" s="177">
        <f>IF(OR(HZ64="غ",HY64="غ",HX64="غ"),"غ",(HZ64+HY64+HX64)/3)</f>
        <v>2.6666666666666665</v>
      </c>
      <c r="IB64" s="166">
        <f>+AE64</f>
        <v>26</v>
      </c>
      <c r="IC64" s="186">
        <f>+CL64</f>
        <v>0</v>
      </c>
      <c r="ID64" s="186">
        <f>+ER64</f>
        <v>0</v>
      </c>
      <c r="IE64" s="177">
        <f>IF(OR(ID64="غ",IC64="غ",IB64="غ"),"غ",(ID64+IC64+IB64)/3)</f>
        <v>8.6666666666666661</v>
      </c>
      <c r="IF64" s="166">
        <f>+AJ64</f>
        <v>25.119999999999997</v>
      </c>
      <c r="IG64" s="191">
        <f>+CQ64</f>
        <v>0</v>
      </c>
      <c r="IH64" s="191">
        <f>+EW64</f>
        <v>0</v>
      </c>
      <c r="II64" s="177">
        <f>IF(OR(IH64="غ",IG64="غ",IF64="غ"),"غ",(IH64+IG64+IF64)/3)</f>
        <v>8.3733333333333331</v>
      </c>
      <c r="IJ64" s="161">
        <f>+AN64</f>
        <v>4</v>
      </c>
      <c r="IK64" s="186">
        <f>+CU64</f>
        <v>0</v>
      </c>
      <c r="IL64" s="186">
        <f>+FA64</f>
        <v>0</v>
      </c>
      <c r="IM64" s="177">
        <f>IF(OR(IL64="غ",IK64="غ",IJ64="غ"),"غ",(IL64+IK64+IJ64)/3)</f>
        <v>1.3333333333333333</v>
      </c>
      <c r="IN64" s="161">
        <f>+AR64</f>
        <v>3.9299999999999997</v>
      </c>
      <c r="IO64" s="186">
        <f>+CY64</f>
        <v>0</v>
      </c>
      <c r="IP64" s="186">
        <f>+FE64</f>
        <v>0</v>
      </c>
      <c r="IQ64" s="177">
        <f>IF(OR(IP64="غ",IO64="غ",IN64="غ"),"غ",(IP64+IO64+IN64)/3)</f>
        <v>1.3099999999999998</v>
      </c>
      <c r="IS64" s="188" t="str">
        <f>IF(OR(HL64&lt;6.5,HP64&lt;6.5,HT64&lt;6.5,HX64&lt;5.2,IB64&lt;10.4,IF64&lt;10.4,IJ64&lt;2.6,IN64&lt;2.6),1,"")</f>
        <v/>
      </c>
      <c r="IT64" s="187">
        <f>IF(OR(HM64&lt;6.5,HQ64&lt;6.5,HU64&lt;6.5,HY64&lt;5.2,IC64&lt;40,IG64&lt;40,IK64&lt;2.6,IO64&lt;2.6),1,"")</f>
        <v>1</v>
      </c>
      <c r="IU64" s="190">
        <f>IF(OR(HN64&lt;6.5,HR64&lt;6.5,HV64&lt;6.5,HZ64&lt;5.2,ID64&lt;40,IH64&lt;40,IL64&lt;2.6,IP64&lt;2.6),1,"")</f>
        <v>1</v>
      </c>
      <c r="IV64" s="189"/>
      <c r="IW64" s="185"/>
      <c r="IX64" s="188"/>
      <c r="IY64" s="187"/>
      <c r="IZ64" s="186"/>
      <c r="JA64" s="186"/>
      <c r="JB64" s="186"/>
      <c r="JC64" s="186"/>
      <c r="JD64" s="186"/>
      <c r="JE64" s="186"/>
      <c r="JF64" s="185"/>
      <c r="JH64" s="175"/>
      <c r="JI64" s="185"/>
      <c r="JJ64" s="187"/>
      <c r="JK64" s="186"/>
      <c r="JL64" s="186"/>
      <c r="JM64" s="186"/>
      <c r="JN64" s="186"/>
      <c r="JO64" s="186"/>
      <c r="JP64" s="186"/>
      <c r="JQ64" s="185"/>
      <c r="JS64" s="175"/>
      <c r="JT64" s="173"/>
      <c r="JU64" s="187"/>
      <c r="JV64" s="186"/>
      <c r="JW64" s="186"/>
      <c r="JX64" s="186"/>
      <c r="JY64" s="186"/>
      <c r="JZ64" s="186"/>
      <c r="KA64" s="186"/>
      <c r="KB64" s="185"/>
      <c r="KJ64" s="184">
        <f>+A64</f>
        <v>60</v>
      </c>
      <c r="KK64" s="182">
        <f>+B64</f>
        <v>60</v>
      </c>
      <c r="KL64" s="182" t="str">
        <f>+C64</f>
        <v/>
      </c>
      <c r="KM64" s="183" t="str">
        <f>+D64</f>
        <v/>
      </c>
      <c r="KN64" s="182" t="str">
        <f>+E64</f>
        <v/>
      </c>
      <c r="KO64" s="182" t="str">
        <f>+F64</f>
        <v/>
      </c>
      <c r="KP64" s="179">
        <f>+HO64</f>
        <v>3.3000000000000003</v>
      </c>
      <c r="KQ64" s="179">
        <f>+HS64</f>
        <v>3.3000000000000003</v>
      </c>
      <c r="KR64" s="179">
        <f>+HW64</f>
        <v>3.2666666666666671</v>
      </c>
      <c r="KS64" s="179">
        <f>+IA64</f>
        <v>2.6666666666666665</v>
      </c>
      <c r="KT64" s="179">
        <f>+IE64</f>
        <v>8.6666666666666661</v>
      </c>
      <c r="KU64" s="179">
        <f>+II64</f>
        <v>8.3733333333333331</v>
      </c>
      <c r="KV64" s="178">
        <f>+IM64</f>
        <v>1.3333333333333333</v>
      </c>
      <c r="KW64" s="178">
        <f>+IN64</f>
        <v>3.9299999999999997</v>
      </c>
      <c r="MH64" s="181" t="str">
        <f>IF(MI64="","",VLOOKUP(MI64,$B$5:$D$70,2,0))</f>
        <v/>
      </c>
      <c r="MI64" s="174"/>
      <c r="MJ64" s="180"/>
      <c r="MK64" s="179"/>
      <c r="ML64" s="179"/>
      <c r="MM64" s="179"/>
      <c r="MN64" s="179"/>
      <c r="MO64" s="179"/>
      <c r="MP64" s="179"/>
      <c r="MQ64" s="179"/>
      <c r="MR64" s="178"/>
      <c r="NL64" s="172" t="s">
        <v>87</v>
      </c>
      <c r="NM64" s="172" t="s">
        <v>87</v>
      </c>
      <c r="NN64" s="172" t="s">
        <v>87</v>
      </c>
      <c r="NO64" s="172" t="s">
        <v>87</v>
      </c>
      <c r="NP64" s="172">
        <v>60</v>
      </c>
      <c r="NQ64" s="172" t="s">
        <v>87</v>
      </c>
      <c r="NR64" s="172" t="s">
        <v>87</v>
      </c>
      <c r="NS64" s="172" t="s">
        <v>87</v>
      </c>
      <c r="NT64" s="172" t="s">
        <v>87</v>
      </c>
      <c r="NU64" s="172" t="s">
        <v>87</v>
      </c>
      <c r="NV64" s="172" t="s">
        <v>87</v>
      </c>
      <c r="NY64" s="175"/>
      <c r="NZ64" s="174" t="s">
        <v>87</v>
      </c>
      <c r="OA64" s="180" t="s">
        <v>87</v>
      </c>
      <c r="OB64" s="179" t="s">
        <v>87</v>
      </c>
      <c r="OC64" s="179" t="s">
        <v>87</v>
      </c>
      <c r="OD64" s="179" t="s">
        <v>87</v>
      </c>
      <c r="OE64" s="179" t="s">
        <v>87</v>
      </c>
      <c r="OF64" s="179" t="s">
        <v>87</v>
      </c>
      <c r="OG64" s="179" t="s">
        <v>87</v>
      </c>
      <c r="OH64" s="179" t="s">
        <v>87</v>
      </c>
      <c r="OI64" s="178" t="s">
        <v>87</v>
      </c>
      <c r="OJ64" s="177" t="str">
        <f>IF(NZ64="","",SUM(OB64:OI64))</f>
        <v/>
      </c>
      <c r="OK64" s="176" t="str">
        <f>IFERROR(IF(OJ64&gt;1,OJ64/98,""),"")</f>
        <v/>
      </c>
      <c r="PO64" s="175">
        <f>IF(HD64="","",B64)</f>
        <v>60</v>
      </c>
      <c r="PP64" s="174" t="str">
        <f>IF(HD64="","",D64)</f>
        <v/>
      </c>
      <c r="PQ64" s="174">
        <f>IF(PO64="","",HL64)</f>
        <v>9.9</v>
      </c>
      <c r="PR64" s="174">
        <f>IF(PO64="","",HP64)</f>
        <v>9.9</v>
      </c>
      <c r="PS64" s="174">
        <f>IF(PO64="","",HT64)</f>
        <v>9.8000000000000007</v>
      </c>
      <c r="PT64" s="174">
        <f>IF(PO64="","",HX64)</f>
        <v>8</v>
      </c>
      <c r="PU64" s="174">
        <f>IF(PO64="","",IB64)</f>
        <v>26</v>
      </c>
      <c r="PV64" s="174">
        <f>IF(PO64="","",IF64)</f>
        <v>25.119999999999997</v>
      </c>
      <c r="PW64" s="174">
        <f>IF(PO64="","",IJ64)</f>
        <v>4</v>
      </c>
      <c r="PX64" s="173">
        <f>IF(PO64="","",IN64)</f>
        <v>3.9299999999999997</v>
      </c>
      <c r="PZ64" s="175" t="str">
        <f>IF($HE$5="","",$B$5)</f>
        <v/>
      </c>
      <c r="QA64" s="174" t="str">
        <f>IF($HE$5="","",$D$5)</f>
        <v/>
      </c>
      <c r="QB64" s="174" t="str">
        <f>IF(PZ64="","",HM64)</f>
        <v/>
      </c>
      <c r="QC64" s="174" t="str">
        <f>IF(PZ64="","",HQ64)</f>
        <v/>
      </c>
      <c r="QD64" s="174" t="str">
        <f>IF(PZ64="","",HU64)</f>
        <v/>
      </c>
      <c r="QE64" s="174" t="str">
        <f>IF(PZ64="","",HY64)</f>
        <v/>
      </c>
      <c r="QF64" s="174" t="str">
        <f>IF(PZ64="","",IC64)</f>
        <v/>
      </c>
      <c r="QG64" s="174" t="str">
        <f>IF(PZ64="","",IG64)</f>
        <v/>
      </c>
      <c r="QH64" s="174" t="str">
        <f>IF(PZ64="","",IK64)</f>
        <v/>
      </c>
      <c r="QI64" s="173" t="str">
        <f>IF(PZ64="","",IO64)</f>
        <v/>
      </c>
      <c r="QK64" s="175" t="str">
        <f>IF(HF64="","",B64)</f>
        <v/>
      </c>
      <c r="QL64" s="174" t="str">
        <f>IF(HF64="","",D64)</f>
        <v/>
      </c>
      <c r="QM64" s="174" t="str">
        <f>IF(QK64="","",HN64)</f>
        <v/>
      </c>
      <c r="QN64" s="174" t="str">
        <f>IF(QK64="","",HR64)</f>
        <v/>
      </c>
      <c r="QO64" s="174" t="str">
        <f>IF(QK64="","",HV64)</f>
        <v/>
      </c>
      <c r="QP64" s="174" t="str">
        <f>IF(QK64="","",HZ64)</f>
        <v/>
      </c>
      <c r="QQ64" s="174" t="str">
        <f>IF(QK64="","",ID64)</f>
        <v/>
      </c>
      <c r="QR64" s="174" t="str">
        <f>IF(QK64="","",IH64)</f>
        <v/>
      </c>
      <c r="QS64" s="174" t="str">
        <f>IF(QK64="","",IL64)</f>
        <v/>
      </c>
      <c r="QT64" s="173" t="str">
        <f>IF(QK64="","",IP64)</f>
        <v/>
      </c>
    </row>
    <row r="65" spans="1:462" s="146" customFormat="1" ht="18" customHeight="1" x14ac:dyDescent="0.25">
      <c r="A65" s="171">
        <f>IF('[1]بيانات الطلاب'!A64="","",'[1]بيانات الطلاب'!A64)</f>
        <v>61</v>
      </c>
      <c r="B65" s="160">
        <f>'[1]بيانات الطلاب'!B64</f>
        <v>61</v>
      </c>
      <c r="C65" s="160" t="str">
        <f>IF('[1]بيانات الطلاب'!C64="","",'[1]بيانات الطلاب'!C64)</f>
        <v/>
      </c>
      <c r="D65" s="170" t="str">
        <f>IF('[1]بيانات الطلاب'!D64="","",'[1]بيانات الطلاب'!D64)</f>
        <v/>
      </c>
      <c r="E65" s="160" t="str">
        <f>IF('[1]بيانات الطلاب'!E64="","",'[1]بيانات الطلاب'!E64)</f>
        <v/>
      </c>
      <c r="F65" s="159" t="str">
        <f>IF('[1]بيانات الطلاب'!F64="","",'[1]بيانات الطلاب'!F64)</f>
        <v/>
      </c>
      <c r="G65" s="166">
        <f>MIN(G5:G62)</f>
        <v>1</v>
      </c>
      <c r="H65" s="166">
        <f>MIN(H5:H62)</f>
        <v>1</v>
      </c>
      <c r="I65" s="166">
        <f>MIN(I5:I62)</f>
        <v>0</v>
      </c>
      <c r="J65" s="166">
        <f>MIN(J5:J62)</f>
        <v>2.2000000000000002</v>
      </c>
      <c r="K65" s="166">
        <f>MIN(K5:K62)</f>
        <v>5</v>
      </c>
      <c r="L65" s="166">
        <f>MIN(L5:L62)</f>
        <v>2</v>
      </c>
      <c r="M65" s="166">
        <f>MIN(M5:M62)</f>
        <v>1</v>
      </c>
      <c r="N65" s="166">
        <f>MIN(N5:N62)</f>
        <v>0</v>
      </c>
      <c r="O65" s="166">
        <f>MIN(O5:O62)</f>
        <v>1.5</v>
      </c>
      <c r="P65" s="166">
        <f>MIN(P5:P62)</f>
        <v>4.5</v>
      </c>
      <c r="Q65" s="166">
        <f>MIN(Q5:Q62)</f>
        <v>1</v>
      </c>
      <c r="R65" s="166">
        <f>MIN(R5:R62)</f>
        <v>1</v>
      </c>
      <c r="S65" s="166">
        <f>MIN(S5:S62)</f>
        <v>0</v>
      </c>
      <c r="T65" s="166">
        <f>MIN(T5:T62)</f>
        <v>0.8</v>
      </c>
      <c r="U65" s="166">
        <f>MIN(U5:U62)</f>
        <v>2.8</v>
      </c>
      <c r="V65" s="166">
        <f>MIN(V5:V62)</f>
        <v>1</v>
      </c>
      <c r="W65" s="166">
        <f>MIN(W5:W62)</f>
        <v>1</v>
      </c>
      <c r="X65" s="166">
        <f>MIN(X5:X62)</f>
        <v>1</v>
      </c>
      <c r="Y65" s="166">
        <f>MIN(Y5:Y62)</f>
        <v>1.4</v>
      </c>
      <c r="Z65" s="166">
        <f>MIN(Z5:Z62)</f>
        <v>4.4000000000000004</v>
      </c>
      <c r="AA65" s="166">
        <f>MIN(AA5:AA62)</f>
        <v>6</v>
      </c>
      <c r="AB65" s="166">
        <f>MIN(AB5:AB62)</f>
        <v>1</v>
      </c>
      <c r="AC65" s="166">
        <f>MIN(AC5:AC62)</f>
        <v>1</v>
      </c>
      <c r="AD65" s="166">
        <f>MIN(AD5:AD62)</f>
        <v>6</v>
      </c>
      <c r="AE65" s="166">
        <f>MIN(AE5:AE62)</f>
        <v>16</v>
      </c>
      <c r="AF65" s="166">
        <f>MIN(AF5:AF62)</f>
        <v>4.3</v>
      </c>
      <c r="AG65" s="166">
        <f>MIN(AG5:AG62)</f>
        <v>2</v>
      </c>
      <c r="AH65" s="166">
        <f>MIN(AH5:AH62)</f>
        <v>2</v>
      </c>
      <c r="AI65" s="166">
        <f>MIN(AI5:AI62)</f>
        <v>11.466666666666669</v>
      </c>
      <c r="AJ65" s="166">
        <f>MIN(AJ5:AJ62)</f>
        <v>19.766666666666669</v>
      </c>
      <c r="AK65" s="166">
        <f>MIN(AK5:AK62)</f>
        <v>0.5</v>
      </c>
      <c r="AL65" s="166">
        <f>MIN(AL5:AL62)</f>
        <v>0.4</v>
      </c>
      <c r="AM65" s="166">
        <f>MIN(AM5:AM62)</f>
        <v>0.7</v>
      </c>
      <c r="AN65" s="166">
        <f>MIN(AN5:AN62)</f>
        <v>1.9999999999999998</v>
      </c>
      <c r="AO65" s="166">
        <f>MIN(AO5:AO62)</f>
        <v>1</v>
      </c>
      <c r="AP65" s="166">
        <f>MIN(AP5:AP62)</f>
        <v>1</v>
      </c>
      <c r="AQ65" s="166">
        <f>MIN(AQ5:AQ62)</f>
        <v>1</v>
      </c>
      <c r="AR65" s="166">
        <f>MIN(AR5:AR62)</f>
        <v>3</v>
      </c>
      <c r="AU65" s="166">
        <f>MIN(AU5:AU62)</f>
        <v>1</v>
      </c>
      <c r="AV65" s="166">
        <f>MIN(AV5:AV62)</f>
        <v>1</v>
      </c>
      <c r="AW65" s="166"/>
      <c r="AX65" s="166">
        <f>MIN(AX5:AX62)</f>
        <v>2.7</v>
      </c>
      <c r="BN65" s="161"/>
      <c r="BO65" s="160"/>
      <c r="BP65" s="160"/>
      <c r="BQ65" s="169"/>
      <c r="BR65" s="159">
        <f>IF(BQ65="غ","غ",BN65+BO65+BP65+BQ65)</f>
        <v>0</v>
      </c>
      <c r="BS65" s="161"/>
      <c r="BT65" s="160"/>
      <c r="BU65" s="160"/>
      <c r="BV65" s="169"/>
      <c r="BW65" s="159">
        <f>IF(BV65="غ","غ",BS65+BT65+BU65+BV65)</f>
        <v>0</v>
      </c>
      <c r="BX65" s="161"/>
      <c r="BY65" s="160"/>
      <c r="BZ65" s="160"/>
      <c r="CA65" s="169"/>
      <c r="CB65" s="159">
        <f>IF(CA65="غ","غ",BX65+BY65+BZ65+CA65)</f>
        <v>0</v>
      </c>
      <c r="CC65" s="161"/>
      <c r="CD65" s="160"/>
      <c r="CE65" s="160"/>
      <c r="CF65" s="160"/>
      <c r="CG65" s="159">
        <f>IF(CF65="غ","غ",CC65+CD65+CE65+CF65)</f>
        <v>0</v>
      </c>
      <c r="CH65" s="161"/>
      <c r="CI65" s="160"/>
      <c r="CJ65" s="160"/>
      <c r="CK65" s="169"/>
      <c r="CL65" s="159">
        <f>IF(CK65="غ","غ",CH65+CI65+CJ65+CK65)</f>
        <v>0</v>
      </c>
      <c r="CM65" s="161"/>
      <c r="CN65" s="160"/>
      <c r="CO65" s="160"/>
      <c r="CP65" s="169"/>
      <c r="CQ65" s="159">
        <f>IF(CP65="غ","غ",CM65+CN65+CO65+CP65)</f>
        <v>0</v>
      </c>
      <c r="CR65" s="160"/>
      <c r="CS65" s="160"/>
      <c r="CT65" s="169"/>
      <c r="CU65" s="159">
        <f>IF(CT65="غ","غ",CR65+CS65+CT65)</f>
        <v>0</v>
      </c>
      <c r="CV65" s="160"/>
      <c r="CW65" s="160"/>
      <c r="CX65" s="169"/>
      <c r="CY65" s="159">
        <f>IF(CX65="غ","غ",CV65+CW65+CX65)</f>
        <v>0</v>
      </c>
      <c r="DT65" s="161"/>
      <c r="DU65" s="160"/>
      <c r="DV65" s="160"/>
      <c r="DW65" s="169"/>
      <c r="DX65" s="159">
        <f>IF(DW65="غ","غ",DT65+DU65+DV65+DW65)</f>
        <v>0</v>
      </c>
      <c r="DY65" s="161"/>
      <c r="DZ65" s="160"/>
      <c r="EA65" s="160"/>
      <c r="EB65" s="169"/>
      <c r="EC65" s="159">
        <f>IF(EB65="غ","غ",DY65+DZ65+EA65+EB65)</f>
        <v>0</v>
      </c>
      <c r="ED65" s="161"/>
      <c r="EE65" s="160"/>
      <c r="EF65" s="160"/>
      <c r="EG65" s="169"/>
      <c r="EH65" s="159">
        <f>IF(EG65="غ","غ",ED65+EE65+EF65+EG65)</f>
        <v>0</v>
      </c>
      <c r="EI65" s="161"/>
      <c r="EJ65" s="160"/>
      <c r="EK65" s="160"/>
      <c r="EL65" s="169"/>
      <c r="EM65" s="159">
        <f>IF(EL65="غ","غ",EI65+EJ65+EK65+EL65)</f>
        <v>0</v>
      </c>
      <c r="EN65" s="161"/>
      <c r="EO65" s="160"/>
      <c r="EP65" s="160"/>
      <c r="EQ65" s="169"/>
      <c r="ER65" s="159">
        <f>IF(EQ65="غ","غ",EN65+EO65+EP65+EQ65)</f>
        <v>0</v>
      </c>
      <c r="ES65" s="166"/>
      <c r="ET65" s="165"/>
      <c r="EU65" s="165"/>
      <c r="EV65" s="168"/>
      <c r="EW65" s="151">
        <f>IF(EV65="غ","غ",ES65+ET65+EU65+EV65)</f>
        <v>0</v>
      </c>
      <c r="EX65" s="161"/>
      <c r="EY65" s="160"/>
      <c r="EZ65" s="160"/>
      <c r="FA65" s="159">
        <f>IF(EZ65="غ","غ",EX65+EY65+EZ65)</f>
        <v>0</v>
      </c>
      <c r="FB65" s="161"/>
      <c r="FC65" s="160"/>
      <c r="FD65" s="160"/>
      <c r="FE65" s="159">
        <f>IF(FD65="غ","غ",FB65+FC65+FD65)</f>
        <v>0</v>
      </c>
      <c r="HD65" s="166" t="str">
        <f>IF(HH65&gt;=$HD$4,1,"")</f>
        <v/>
      </c>
      <c r="HE65" s="166" t="str">
        <f>IF(HI65&gt;=$HE$4,1,"")</f>
        <v/>
      </c>
      <c r="HF65" s="167" t="str">
        <f>IF(HJ65&gt;=$HF$4,1,"")</f>
        <v/>
      </c>
      <c r="HH65" s="166">
        <f>+HL65+HP65+HT65+HX65+IB65+IF65+IJ65+IN65</f>
        <v>57.466666666666669</v>
      </c>
      <c r="HI65" s="166">
        <f>+HM65+HQ65+HU65+HY65+IC65+IG65+IK65+IO65</f>
        <v>0</v>
      </c>
      <c r="HJ65" s="167">
        <f>+HN65+HR65+HV65+HZ65+ID65+IH65+IL65+IP65</f>
        <v>0</v>
      </c>
      <c r="HL65" s="161">
        <f>+K65</f>
        <v>5</v>
      </c>
      <c r="HM65" s="160">
        <f>+BR65</f>
        <v>0</v>
      </c>
      <c r="HN65" s="160">
        <f>+DX65</f>
        <v>0</v>
      </c>
      <c r="HO65" s="151">
        <f>IF(OR(HN65="غ",HM65="غ",HL65="غ"),"غ",(HN65+HM65+HL65)/3)</f>
        <v>1.6666666666666667</v>
      </c>
      <c r="HP65" s="161">
        <f>+P65</f>
        <v>4.5</v>
      </c>
      <c r="HQ65" s="160">
        <f>+BW65</f>
        <v>0</v>
      </c>
      <c r="HR65" s="160">
        <f>+EC65</f>
        <v>0</v>
      </c>
      <c r="HS65" s="151">
        <f>IF(OR(HR65="غ",HQ65="غ",HP65="غ"),"غ",(HR65+HQ65+HP65)/3)</f>
        <v>1.5</v>
      </c>
      <c r="HT65" s="161">
        <f>+U65</f>
        <v>2.8</v>
      </c>
      <c r="HU65" s="160">
        <f>+CB65</f>
        <v>0</v>
      </c>
      <c r="HV65" s="160">
        <f>+EH65</f>
        <v>0</v>
      </c>
      <c r="HW65" s="151">
        <f>IF(OR(HV65="غ",HU65="غ",HT65="غ"),"غ",(HV65+HU65+HT65)/3)</f>
        <v>0.93333333333333324</v>
      </c>
      <c r="HX65" s="166">
        <f>+Z65</f>
        <v>4.4000000000000004</v>
      </c>
      <c r="HY65" s="160">
        <f>+CG65</f>
        <v>0</v>
      </c>
      <c r="HZ65" s="160">
        <f>+EM65</f>
        <v>0</v>
      </c>
      <c r="IA65" s="151">
        <f>IF(OR(HZ65="غ",HY65="غ",HX65="غ"),"غ",(HZ65+HY65+HX65)/3)</f>
        <v>1.4666666666666668</v>
      </c>
      <c r="IB65" s="166">
        <f>+AE65</f>
        <v>16</v>
      </c>
      <c r="IC65" s="160">
        <f>+CL65</f>
        <v>0</v>
      </c>
      <c r="ID65" s="160">
        <f>+ER65</f>
        <v>0</v>
      </c>
      <c r="IE65" s="151">
        <f>IF(OR(ID65="غ",IC65="غ",IB65="غ"),"غ",(ID65+IC65+IB65)/3)</f>
        <v>5.333333333333333</v>
      </c>
      <c r="IF65" s="166">
        <f>+AJ65</f>
        <v>19.766666666666669</v>
      </c>
      <c r="IG65" s="165">
        <f>+CQ65</f>
        <v>0</v>
      </c>
      <c r="IH65" s="165">
        <f>+EW65</f>
        <v>0</v>
      </c>
      <c r="II65" s="151">
        <f>IF(OR(IH65="غ",IG65="غ",IF65="غ"),"غ",(IH65+IG65+IF65)/3)</f>
        <v>6.5888888888888895</v>
      </c>
      <c r="IJ65" s="161">
        <f>+AN65</f>
        <v>1.9999999999999998</v>
      </c>
      <c r="IK65" s="160">
        <f>+CU65</f>
        <v>0</v>
      </c>
      <c r="IL65" s="160">
        <f>+FA65</f>
        <v>0</v>
      </c>
      <c r="IM65" s="151">
        <f>IF(OR(IL65="غ",IK65="غ",IJ65="غ"),"غ",(IL65+IK65+IJ65)/3)</f>
        <v>0.66666666666666663</v>
      </c>
      <c r="IN65" s="161">
        <f>+AR65</f>
        <v>3</v>
      </c>
      <c r="IO65" s="160">
        <f>+CY65</f>
        <v>0</v>
      </c>
      <c r="IP65" s="160">
        <f>+FE65</f>
        <v>0</v>
      </c>
      <c r="IQ65" s="151">
        <f>IF(OR(IP65="غ",IO65="غ",IN65="غ"),"غ",(IP65+IO65+IN65)/3)</f>
        <v>1</v>
      </c>
      <c r="IS65" s="162">
        <f>IF(OR(HL65&lt;6.5,HP65&lt;6.5,HT65&lt;6.5,HX65&lt;5.2,IB65&lt;10.4,IF65&lt;10.4,IJ65&lt;2.6,IN65&lt;2.6),1,"")</f>
        <v>1</v>
      </c>
      <c r="IT65" s="161">
        <f>IF(OR(HM65&lt;6.5,HQ65&lt;6.5,HU65&lt;6.5,HY65&lt;5.2,IC65&lt;40,IG65&lt;40,IK65&lt;2.6,IO65&lt;2.6),1,"")</f>
        <v>1</v>
      </c>
      <c r="IU65" s="164">
        <f>IF(OR(HN65&lt;6.5,HR65&lt;6.5,HV65&lt;6.5,HZ65&lt;5.2,ID65&lt;40,IH65&lt;40,IL65&lt;2.6,IP65&lt;2.6),1,"")</f>
        <v>1</v>
      </c>
      <c r="IV65" s="163"/>
      <c r="IW65" s="159"/>
      <c r="IX65" s="162"/>
      <c r="IY65" s="161"/>
      <c r="IZ65" s="160"/>
      <c r="JA65" s="160"/>
      <c r="JB65" s="160"/>
      <c r="JC65" s="160"/>
      <c r="JD65" s="160"/>
      <c r="JE65" s="160"/>
      <c r="JF65" s="159"/>
      <c r="JH65" s="149"/>
      <c r="JI65" s="159"/>
      <c r="JJ65" s="161"/>
      <c r="JK65" s="160"/>
      <c r="JL65" s="160"/>
      <c r="JM65" s="160"/>
      <c r="JN65" s="160"/>
      <c r="JO65" s="160"/>
      <c r="JP65" s="160"/>
      <c r="JQ65" s="159"/>
      <c r="JS65" s="149"/>
      <c r="JT65" s="147"/>
      <c r="JU65" s="161"/>
      <c r="JV65" s="160"/>
      <c r="JW65" s="160"/>
      <c r="JX65" s="160"/>
      <c r="JY65" s="160"/>
      <c r="JZ65" s="160"/>
      <c r="KA65" s="160"/>
      <c r="KB65" s="159"/>
      <c r="KJ65" s="158">
        <f>+A65</f>
        <v>61</v>
      </c>
      <c r="KK65" s="156">
        <f>+B65</f>
        <v>61</v>
      </c>
      <c r="KL65" s="156" t="str">
        <f>+C65</f>
        <v/>
      </c>
      <c r="KM65" s="157" t="str">
        <f>+D65</f>
        <v/>
      </c>
      <c r="KN65" s="156" t="str">
        <f>+E65</f>
        <v/>
      </c>
      <c r="KO65" s="156" t="str">
        <f>+F65</f>
        <v/>
      </c>
      <c r="KP65" s="153">
        <f>+HO65</f>
        <v>1.6666666666666667</v>
      </c>
      <c r="KQ65" s="153">
        <f>+HS65</f>
        <v>1.5</v>
      </c>
      <c r="KR65" s="153">
        <f>+HW65</f>
        <v>0.93333333333333324</v>
      </c>
      <c r="KS65" s="153">
        <f>+IA65</f>
        <v>1.4666666666666668</v>
      </c>
      <c r="KT65" s="153">
        <f>+IE65</f>
        <v>5.333333333333333</v>
      </c>
      <c r="KU65" s="153">
        <f>+II65</f>
        <v>6.5888888888888895</v>
      </c>
      <c r="KV65" s="152">
        <f>+IM65</f>
        <v>0.66666666666666663</v>
      </c>
      <c r="KW65" s="152">
        <f>+IN65</f>
        <v>3</v>
      </c>
      <c r="MH65" s="155" t="str">
        <f>IF(MI65="","",VLOOKUP(MI65,$B$5:$D$70,2,0))</f>
        <v/>
      </c>
      <c r="MI65" s="148"/>
      <c r="MJ65" s="154"/>
      <c r="MK65" s="153"/>
      <c r="ML65" s="153"/>
      <c r="MM65" s="153"/>
      <c r="MN65" s="153"/>
      <c r="MO65" s="153"/>
      <c r="MP65" s="153"/>
      <c r="MQ65" s="153"/>
      <c r="MR65" s="152"/>
      <c r="NL65" s="146" t="s">
        <v>87</v>
      </c>
      <c r="NM65" s="146" t="s">
        <v>87</v>
      </c>
      <c r="NN65" s="146" t="s">
        <v>87</v>
      </c>
      <c r="NO65" s="146" t="s">
        <v>87</v>
      </c>
      <c r="NP65" s="146">
        <v>61</v>
      </c>
      <c r="NQ65" s="146" t="s">
        <v>87</v>
      </c>
      <c r="NR65" s="146" t="s">
        <v>87</v>
      </c>
      <c r="NS65" s="146" t="s">
        <v>87</v>
      </c>
      <c r="NT65" s="146" t="s">
        <v>87</v>
      </c>
      <c r="NU65" s="146" t="s">
        <v>87</v>
      </c>
      <c r="NV65" s="146" t="s">
        <v>87</v>
      </c>
      <c r="NY65" s="149"/>
      <c r="NZ65" s="148" t="s">
        <v>87</v>
      </c>
      <c r="OA65" s="154" t="s">
        <v>87</v>
      </c>
      <c r="OB65" s="153" t="s">
        <v>87</v>
      </c>
      <c r="OC65" s="153" t="s">
        <v>87</v>
      </c>
      <c r="OD65" s="153" t="s">
        <v>87</v>
      </c>
      <c r="OE65" s="153" t="s">
        <v>87</v>
      </c>
      <c r="OF65" s="153" t="s">
        <v>87</v>
      </c>
      <c r="OG65" s="153" t="s">
        <v>87</v>
      </c>
      <c r="OH65" s="153" t="s">
        <v>87</v>
      </c>
      <c r="OI65" s="152" t="s">
        <v>87</v>
      </c>
      <c r="OJ65" s="151" t="str">
        <f>IF(NZ65="","",SUM(OB65:OI65))</f>
        <v/>
      </c>
      <c r="OK65" s="150" t="str">
        <f>IFERROR(IF(OJ65&gt;1,OJ65/98,""),"")</f>
        <v/>
      </c>
      <c r="PO65" s="149" t="str">
        <f>IF(HD65="","",B65)</f>
        <v/>
      </c>
      <c r="PP65" s="148" t="str">
        <f>IF(HD65="","",D65)</f>
        <v/>
      </c>
      <c r="PQ65" s="148" t="str">
        <f>IF(PO65="","",HL65)</f>
        <v/>
      </c>
      <c r="PR65" s="148" t="str">
        <f>IF(PO65="","",HP65)</f>
        <v/>
      </c>
      <c r="PS65" s="148" t="str">
        <f>IF(PO65="","",HT65)</f>
        <v/>
      </c>
      <c r="PT65" s="148" t="str">
        <f>IF(PO65="","",HX65)</f>
        <v/>
      </c>
      <c r="PU65" s="148" t="str">
        <f>IF(PO65="","",IB65)</f>
        <v/>
      </c>
      <c r="PV65" s="148" t="str">
        <f>IF(PO65="","",IF65)</f>
        <v/>
      </c>
      <c r="PW65" s="148" t="str">
        <f>IF(PO65="","",IJ65)</f>
        <v/>
      </c>
      <c r="PX65" s="147" t="str">
        <f>IF(PO65="","",IN65)</f>
        <v/>
      </c>
      <c r="PZ65" s="149" t="str">
        <f>IF($HE$5="","",$B$5)</f>
        <v/>
      </c>
      <c r="QA65" s="148" t="str">
        <f>IF($HE$5="","",$D$5)</f>
        <v/>
      </c>
      <c r="QB65" s="148" t="str">
        <f>IF(PZ65="","",HM65)</f>
        <v/>
      </c>
      <c r="QC65" s="148" t="str">
        <f>IF(PZ65="","",HQ65)</f>
        <v/>
      </c>
      <c r="QD65" s="148" t="str">
        <f>IF(PZ65="","",HU65)</f>
        <v/>
      </c>
      <c r="QE65" s="148" t="str">
        <f>IF(PZ65="","",HY65)</f>
        <v/>
      </c>
      <c r="QF65" s="148" t="str">
        <f>IF(PZ65="","",IC65)</f>
        <v/>
      </c>
      <c r="QG65" s="148" t="str">
        <f>IF(PZ65="","",IG65)</f>
        <v/>
      </c>
      <c r="QH65" s="148" t="str">
        <f>IF(PZ65="","",IK65)</f>
        <v/>
      </c>
      <c r="QI65" s="147" t="str">
        <f>IF(PZ65="","",IO65)</f>
        <v/>
      </c>
      <c r="QK65" s="149" t="str">
        <f>IF(HF65="","",B65)</f>
        <v/>
      </c>
      <c r="QL65" s="148" t="str">
        <f>IF(HF65="","",D65)</f>
        <v/>
      </c>
      <c r="QM65" s="148" t="str">
        <f>IF(QK65="","",HN65)</f>
        <v/>
      </c>
      <c r="QN65" s="148" t="str">
        <f>IF(QK65="","",HR65)</f>
        <v/>
      </c>
      <c r="QO65" s="148" t="str">
        <f>IF(QK65="","",HV65)</f>
        <v/>
      </c>
      <c r="QP65" s="148" t="str">
        <f>IF(QK65="","",HZ65)</f>
        <v/>
      </c>
      <c r="QQ65" s="148" t="str">
        <f>IF(QK65="","",ID65)</f>
        <v/>
      </c>
      <c r="QR65" s="148" t="str">
        <f>IF(QK65="","",IH65)</f>
        <v/>
      </c>
      <c r="QS65" s="148" t="str">
        <f>IF(QK65="","",IL65)</f>
        <v/>
      </c>
      <c r="QT65" s="147" t="str">
        <f>IF(QK65="","",IP65)</f>
        <v/>
      </c>
    </row>
    <row r="66" spans="1:462" ht="18" customHeight="1" x14ac:dyDescent="0.25">
      <c r="A66" s="106">
        <f>IF('[1]بيانات الطلاب'!A65="","",'[1]بيانات الطلاب'!A65)</f>
        <v>62</v>
      </c>
      <c r="B66" s="104">
        <f>'[1]بيانات الطلاب'!B65</f>
        <v>62</v>
      </c>
      <c r="C66" s="104" t="str">
        <f>IF('[1]بيانات الطلاب'!C65="","",'[1]بيانات الطلاب'!C65)</f>
        <v/>
      </c>
      <c r="D66" s="105" t="str">
        <f>IF('[1]بيانات الطلاب'!D65="","",'[1]بيانات الطلاب'!D65)</f>
        <v/>
      </c>
      <c r="E66" s="104" t="str">
        <f>IF('[1]بيانات الطلاب'!E65="","",'[1]بيانات الطلاب'!E65)</f>
        <v/>
      </c>
      <c r="F66" s="103" t="str">
        <f>IF('[1]بيانات الطلاب'!F65="","",'[1]بيانات الطلاب'!F65)</f>
        <v/>
      </c>
      <c r="G66" s="136"/>
      <c r="H66" s="102"/>
      <c r="I66" s="102"/>
      <c r="J66" s="141"/>
      <c r="K66" s="82">
        <f>IF(J66="غ","غ",G66+H66+I66+J66)</f>
        <v>0</v>
      </c>
      <c r="L66" s="143"/>
      <c r="M66" s="142"/>
      <c r="N66" s="142"/>
      <c r="O66" s="141"/>
      <c r="P66" s="82">
        <f>IF(O66="غ","غ",L66+M66+N66+O66)</f>
        <v>0</v>
      </c>
      <c r="Q66" s="136"/>
      <c r="R66" s="102"/>
      <c r="S66" s="102"/>
      <c r="T66" s="141"/>
      <c r="U66" s="82">
        <f>IF(T66="غ","غ",Q66+R66+S66+T66)</f>
        <v>0</v>
      </c>
      <c r="V66" s="143"/>
      <c r="W66" s="142"/>
      <c r="X66" s="142"/>
      <c r="Y66" s="141"/>
      <c r="Z66" s="82">
        <f>IF(Y66="غ","غ",V66+W66+X66+Y66)</f>
        <v>0</v>
      </c>
      <c r="AA66" s="143"/>
      <c r="AB66" s="142"/>
      <c r="AC66" s="142"/>
      <c r="AD66" s="141"/>
      <c r="AE66" s="82">
        <f>IF(AD66="غ","غ",AA66+AB66+AC66+AD66)</f>
        <v>0</v>
      </c>
      <c r="AF66" s="143"/>
      <c r="AG66" s="142"/>
      <c r="AH66" s="142"/>
      <c r="AI66" s="141"/>
      <c r="AJ66" s="82">
        <f>IF(AI66="غ","غ",AF66+AG66+AH66+AI66)</f>
        <v>0</v>
      </c>
      <c r="AK66" s="102"/>
      <c r="AL66" s="102"/>
      <c r="AM66" s="102"/>
      <c r="AN66" s="82">
        <f>IF(AM66="غ","غ",AK66+AL66+AM66)</f>
        <v>0</v>
      </c>
      <c r="AO66" s="102"/>
      <c r="AP66" s="102"/>
      <c r="AQ66" s="102"/>
      <c r="AR66" s="82">
        <f>IF(AQ66="غ","غ",AO66+AP66+AQ66)</f>
        <v>0</v>
      </c>
      <c r="AU66" s="102"/>
      <c r="AV66" s="102"/>
      <c r="AW66" s="102"/>
      <c r="AX66" s="82"/>
      <c r="BN66" s="135"/>
      <c r="BO66" s="104"/>
      <c r="BP66" s="104"/>
      <c r="BQ66" s="140"/>
      <c r="BR66" s="98">
        <f>IF(BQ66="غ","غ",BN66+BO66+BP66+BQ66)</f>
        <v>0</v>
      </c>
      <c r="BS66" s="135"/>
      <c r="BT66" s="104"/>
      <c r="BU66" s="104"/>
      <c r="BV66" s="140"/>
      <c r="BW66" s="98">
        <f>IF(BV66="غ","غ",BS66+BT66+BU66+BV66)</f>
        <v>0</v>
      </c>
      <c r="BX66" s="135"/>
      <c r="BY66" s="104"/>
      <c r="BZ66" s="104"/>
      <c r="CA66" s="140"/>
      <c r="CB66" s="98">
        <f>IF(CA66="غ","غ",BX66+BY66+BZ66+CA66)</f>
        <v>0</v>
      </c>
      <c r="CC66" s="135"/>
      <c r="CD66" s="104"/>
      <c r="CE66" s="104"/>
      <c r="CF66" s="104"/>
      <c r="CG66" s="98">
        <f>IF(CF66="غ","غ",CC66+CD66+CE66+CF66)</f>
        <v>0</v>
      </c>
      <c r="CH66" s="135"/>
      <c r="CI66" s="104"/>
      <c r="CJ66" s="104"/>
      <c r="CK66" s="140"/>
      <c r="CL66" s="98">
        <f>IF(CK66="غ","غ",CH66+CI66+CJ66+CK66)</f>
        <v>0</v>
      </c>
      <c r="CM66" s="135"/>
      <c r="CN66" s="104"/>
      <c r="CO66" s="104"/>
      <c r="CP66" s="140"/>
      <c r="CQ66" s="98">
        <f>IF(CP66="غ","غ",CM66+CN66+CO66+CP66)</f>
        <v>0</v>
      </c>
      <c r="CR66" s="104"/>
      <c r="CS66" s="104"/>
      <c r="CT66" s="140"/>
      <c r="CU66" s="98">
        <f>IF(CT66="غ","غ",CR66+CS66+CT66)</f>
        <v>0</v>
      </c>
      <c r="CV66" s="104"/>
      <c r="CW66" s="104"/>
      <c r="CX66" s="140"/>
      <c r="CY66" s="98">
        <f>IF(CX66="غ","غ",CV66+CW66+CX66)</f>
        <v>0</v>
      </c>
      <c r="DT66" s="135"/>
      <c r="DU66" s="104"/>
      <c r="DV66" s="104"/>
      <c r="DW66" s="140"/>
      <c r="DX66" s="98">
        <f>IF(DW66="غ","غ",DT66+DU66+DV66+DW66)</f>
        <v>0</v>
      </c>
      <c r="DY66" s="135"/>
      <c r="DZ66" s="104"/>
      <c r="EA66" s="104"/>
      <c r="EB66" s="140"/>
      <c r="EC66" s="98">
        <f>IF(EB66="غ","غ",DY66+DZ66+EA66+EB66)</f>
        <v>0</v>
      </c>
      <c r="ED66" s="135"/>
      <c r="EE66" s="104"/>
      <c r="EF66" s="104"/>
      <c r="EG66" s="140"/>
      <c r="EH66" s="98">
        <f>IF(EG66="غ","غ",ED66+EE66+EF66+EG66)</f>
        <v>0</v>
      </c>
      <c r="EI66" s="135"/>
      <c r="EJ66" s="104"/>
      <c r="EK66" s="104"/>
      <c r="EL66" s="140"/>
      <c r="EM66" s="98">
        <f>IF(EL66="غ","غ",EI66+EJ66+EK66+EL66)</f>
        <v>0</v>
      </c>
      <c r="EN66" s="135"/>
      <c r="EO66" s="104"/>
      <c r="EP66" s="104"/>
      <c r="EQ66" s="140"/>
      <c r="ER66" s="98">
        <f>IF(EQ66="غ","غ",EN66+EO66+EP66+EQ66)</f>
        <v>0</v>
      </c>
      <c r="ES66" s="136"/>
      <c r="ET66" s="102"/>
      <c r="EU66" s="102"/>
      <c r="EV66" s="139"/>
      <c r="EW66" s="82">
        <f>IF(EV66="غ","غ",ES66+ET66+EU66+EV66)</f>
        <v>0</v>
      </c>
      <c r="EX66" s="135"/>
      <c r="EY66" s="104"/>
      <c r="EZ66" s="104"/>
      <c r="FA66" s="98">
        <f>IF(EZ66="غ","غ",EX66+EY66+EZ66)</f>
        <v>0</v>
      </c>
      <c r="FB66" s="135"/>
      <c r="FC66" s="104"/>
      <c r="FD66" s="104"/>
      <c r="FE66" s="98">
        <f>IF(FD66="غ","غ",FB66+FC66+FD66)</f>
        <v>0</v>
      </c>
      <c r="HD66" s="136" t="str">
        <f>IF(HH66&gt;=$HD$4,1,"")</f>
        <v/>
      </c>
      <c r="HE66" s="136" t="str">
        <f>IF(HI66&gt;=$HE$4,1,"")</f>
        <v/>
      </c>
      <c r="HF66" s="145" t="str">
        <f>IF(HJ66&gt;=$HF$4,1,"")</f>
        <v/>
      </c>
      <c r="HH66" s="136">
        <f>+HL66+HP66+HT66+HX66+IB66+IF66+IJ66+IN66</f>
        <v>0</v>
      </c>
      <c r="HI66" s="136">
        <f>+HM66+HQ66+HU66+HY66+IC66+IG66+IK66+IO66</f>
        <v>0</v>
      </c>
      <c r="HJ66" s="145">
        <f>+HN66+HR66+HV66+HZ66+ID66+IH66+IL66+IP66</f>
        <v>0</v>
      </c>
      <c r="HL66" s="161">
        <f>+K66</f>
        <v>0</v>
      </c>
      <c r="HM66" s="104">
        <f>+BR66</f>
        <v>0</v>
      </c>
      <c r="HN66" s="104">
        <f>+DX66</f>
        <v>0</v>
      </c>
      <c r="HO66" s="82">
        <f>IF(OR(HN66="غ",HM66="غ",HL66="غ"),"غ",(HN66+HM66+HL66)/3)</f>
        <v>0</v>
      </c>
      <c r="HP66" s="161">
        <f>+P66</f>
        <v>0</v>
      </c>
      <c r="HQ66" s="104">
        <f>+BW66</f>
        <v>0</v>
      </c>
      <c r="HR66" s="104">
        <f>+EC66</f>
        <v>0</v>
      </c>
      <c r="HS66" s="82">
        <f>IF(OR(HR66="غ",HQ66="غ",HP66="غ"),"غ",(HR66+HQ66+HP66)/3)</f>
        <v>0</v>
      </c>
      <c r="HT66" s="161">
        <f>+U66</f>
        <v>0</v>
      </c>
      <c r="HU66" s="104">
        <f>+CB66</f>
        <v>0</v>
      </c>
      <c r="HV66" s="104">
        <f>+EH66</f>
        <v>0</v>
      </c>
      <c r="HW66" s="82">
        <f>IF(OR(HV66="غ",HU66="غ",HT66="غ"),"غ",(HV66+HU66+HT66)/3)</f>
        <v>0</v>
      </c>
      <c r="HX66" s="166">
        <f>+Z66</f>
        <v>0</v>
      </c>
      <c r="HY66" s="104">
        <f>+CG66</f>
        <v>0</v>
      </c>
      <c r="HZ66" s="104">
        <f>+EM66</f>
        <v>0</v>
      </c>
      <c r="IA66" s="82">
        <f>IF(OR(HZ66="غ",HY66="غ",HX66="غ"),"غ",(HZ66+HY66+HX66)/3)</f>
        <v>0</v>
      </c>
      <c r="IB66" s="166">
        <f>+AE66</f>
        <v>0</v>
      </c>
      <c r="IC66" s="104">
        <f>+CL66</f>
        <v>0</v>
      </c>
      <c r="ID66" s="104">
        <f>+ER66</f>
        <v>0</v>
      </c>
      <c r="IE66" s="82">
        <f>IF(OR(ID66="غ",IC66="غ",IB66="غ"),"غ",(ID66+IC66+IB66)/3)</f>
        <v>0</v>
      </c>
      <c r="IF66" s="166">
        <f>+AJ66</f>
        <v>0</v>
      </c>
      <c r="IG66" s="102">
        <f>+CQ66</f>
        <v>0</v>
      </c>
      <c r="IH66" s="102">
        <f>+EW66</f>
        <v>0</v>
      </c>
      <c r="II66" s="82">
        <f>IF(OR(IH66="غ",IG66="غ",IF66="غ"),"غ",(IH66+IG66+IF66)/3)</f>
        <v>0</v>
      </c>
      <c r="IJ66" s="161">
        <f>+AN66</f>
        <v>0</v>
      </c>
      <c r="IK66" s="104">
        <f>+CU66</f>
        <v>0</v>
      </c>
      <c r="IL66" s="104">
        <f>+FA66</f>
        <v>0</v>
      </c>
      <c r="IM66" s="82">
        <f>IF(OR(IL66="غ",IK66="غ",IJ66="غ"),"غ",(IL66+IK66+IJ66)/3)</f>
        <v>0</v>
      </c>
      <c r="IN66" s="161">
        <f>+AR66</f>
        <v>0</v>
      </c>
      <c r="IO66" s="104">
        <f>+CY66</f>
        <v>0</v>
      </c>
      <c r="IP66" s="104">
        <f>+FE66</f>
        <v>0</v>
      </c>
      <c r="IQ66" s="82">
        <f>IF(OR(IP66="غ",IO66="غ",IN66="غ"),"غ",(IP66+IO66+IN66)/3)</f>
        <v>0</v>
      </c>
      <c r="IS66" s="134">
        <f>IF(OR(HL66&lt;6.5,HP66&lt;6.5,HT66&lt;6.5,HX66&lt;5.2,IB66&lt;10.4,IF66&lt;10.4,IJ66&lt;2.6,IN66&lt;2.6),1,"")</f>
        <v>1</v>
      </c>
      <c r="IT66" s="135">
        <f>IF(OR(HM66&lt;6.5,HQ66&lt;6.5,HU66&lt;6.5,HY66&lt;5.2,IC66&lt;40,IG66&lt;40,IK66&lt;2.6,IO66&lt;2.6),1,"")</f>
        <v>1</v>
      </c>
      <c r="IU66" s="144">
        <f>IF(OR(HN66&lt;6.5,HR66&lt;6.5,HV66&lt;6.5,HZ66&lt;5.2,ID66&lt;40,IH66&lt;40,IL66&lt;2.6,IP66&lt;2.6),1,"")</f>
        <v>1</v>
      </c>
      <c r="IV66" s="36"/>
      <c r="IW66" s="103"/>
      <c r="IX66" s="134"/>
      <c r="IY66" s="135"/>
      <c r="IZ66" s="104"/>
      <c r="JA66" s="104"/>
      <c r="JB66" s="104"/>
      <c r="JC66" s="104"/>
      <c r="JD66" s="104"/>
      <c r="JE66" s="104"/>
      <c r="JF66" s="103"/>
      <c r="JH66" s="97"/>
      <c r="JI66" s="103"/>
      <c r="JJ66" s="135"/>
      <c r="JK66" s="104"/>
      <c r="JL66" s="104"/>
      <c r="JM66" s="104"/>
      <c r="JN66" s="104"/>
      <c r="JO66" s="104"/>
      <c r="JP66" s="104"/>
      <c r="JQ66" s="103"/>
      <c r="JS66" s="97"/>
      <c r="JT66" s="95"/>
      <c r="JU66" s="135"/>
      <c r="JV66" s="104"/>
      <c r="JW66" s="104"/>
      <c r="JX66" s="104"/>
      <c r="JY66" s="104"/>
      <c r="JZ66" s="104"/>
      <c r="KA66" s="104"/>
      <c r="KB66" s="103"/>
      <c r="KJ66" s="94">
        <f>+A66</f>
        <v>62</v>
      </c>
      <c r="KK66" s="92">
        <f>+B66</f>
        <v>62</v>
      </c>
      <c r="KL66" s="92" t="str">
        <f>+C66</f>
        <v/>
      </c>
      <c r="KM66" s="93" t="str">
        <f>+D66</f>
        <v/>
      </c>
      <c r="KN66" s="92" t="str">
        <f>+E66</f>
        <v/>
      </c>
      <c r="KO66" s="92" t="str">
        <f>+F66</f>
        <v/>
      </c>
      <c r="KP66" s="91">
        <f>+HO66</f>
        <v>0</v>
      </c>
      <c r="KQ66" s="91">
        <f>+HS66</f>
        <v>0</v>
      </c>
      <c r="KR66" s="91">
        <f>+HW66</f>
        <v>0</v>
      </c>
      <c r="KS66" s="91">
        <f>+IA66</f>
        <v>0</v>
      </c>
      <c r="KT66" s="91">
        <f>+IE66</f>
        <v>0</v>
      </c>
      <c r="KU66" s="91">
        <f>+II66</f>
        <v>0</v>
      </c>
      <c r="KV66" s="90">
        <f>+IM66</f>
        <v>0</v>
      </c>
      <c r="KW66" s="90">
        <f>+IN66</f>
        <v>0</v>
      </c>
      <c r="MH66" s="125" t="str">
        <f>IF(MI66="","",VLOOKUP(MI66,$B$5:$D$70,2,0))</f>
        <v/>
      </c>
      <c r="MI66" s="110" t="s">
        <v>87</v>
      </c>
      <c r="MJ66" s="109" t="s">
        <v>87</v>
      </c>
      <c r="MK66" s="108" t="s">
        <v>87</v>
      </c>
      <c r="ML66" s="108" t="s">
        <v>87</v>
      </c>
      <c r="MM66" s="108" t="s">
        <v>87</v>
      </c>
      <c r="MN66" s="108" t="s">
        <v>87</v>
      </c>
      <c r="MO66" s="108" t="s">
        <v>87</v>
      </c>
      <c r="MP66" s="108" t="s">
        <v>87</v>
      </c>
      <c r="MQ66" s="108" t="s">
        <v>87</v>
      </c>
      <c r="MR66" s="107" t="s">
        <v>87</v>
      </c>
      <c r="NL66" s="1" t="s">
        <v>87</v>
      </c>
      <c r="NM66" s="1" t="s">
        <v>87</v>
      </c>
      <c r="NN66" s="1" t="s">
        <v>87</v>
      </c>
      <c r="NO66" s="1" t="s">
        <v>87</v>
      </c>
      <c r="NP66" s="1">
        <v>62</v>
      </c>
      <c r="NQ66" s="1" t="s">
        <v>87</v>
      </c>
      <c r="NR66" s="1" t="s">
        <v>87</v>
      </c>
      <c r="NS66" s="1" t="s">
        <v>87</v>
      </c>
      <c r="NT66" s="1" t="s">
        <v>87</v>
      </c>
      <c r="NU66" s="1" t="s">
        <v>87</v>
      </c>
      <c r="NV66" s="1" t="s">
        <v>87</v>
      </c>
      <c r="NY66" s="87"/>
      <c r="NZ66" s="86" t="s">
        <v>87</v>
      </c>
      <c r="OA66" s="85" t="s">
        <v>87</v>
      </c>
      <c r="OB66" s="84" t="s">
        <v>87</v>
      </c>
      <c r="OC66" s="84" t="s">
        <v>87</v>
      </c>
      <c r="OD66" s="84" t="s">
        <v>87</v>
      </c>
      <c r="OE66" s="84" t="s">
        <v>87</v>
      </c>
      <c r="OF66" s="84" t="s">
        <v>87</v>
      </c>
      <c r="OG66" s="84" t="s">
        <v>87</v>
      </c>
      <c r="OH66" s="84" t="s">
        <v>87</v>
      </c>
      <c r="OI66" s="83" t="s">
        <v>87</v>
      </c>
      <c r="OJ66" s="82" t="str">
        <f>IF(NZ66="","",SUM(OB66:OI66))</f>
        <v/>
      </c>
      <c r="OK66" s="81" t="str">
        <f>IFERROR(IF(OJ66&gt;1,OJ66/98,""),"")</f>
        <v/>
      </c>
      <c r="PO66" s="97" t="str">
        <f>IF(HD66="","",B66)</f>
        <v/>
      </c>
      <c r="PP66" s="96" t="str">
        <f>IF(HD66="","",D66)</f>
        <v/>
      </c>
      <c r="PQ66" s="96" t="str">
        <f>IF(PO66="","",HL66)</f>
        <v/>
      </c>
      <c r="PR66" s="96" t="str">
        <f>IF(PO66="","",HP66)</f>
        <v/>
      </c>
      <c r="PS66" s="96" t="str">
        <f>IF(PO66="","",HT66)</f>
        <v/>
      </c>
      <c r="PT66" s="96" t="str">
        <f>IF(PO66="","",HX66)</f>
        <v/>
      </c>
      <c r="PU66" s="96" t="str">
        <f>IF(PO66="","",IB66)</f>
        <v/>
      </c>
      <c r="PV66" s="96" t="str">
        <f>IF(PO66="","",IF66)</f>
        <v/>
      </c>
      <c r="PW66" s="96" t="str">
        <f>IF(PO66="","",IJ66)</f>
        <v/>
      </c>
      <c r="PX66" s="95" t="str">
        <f>IF(PO66="","",IN66)</f>
        <v/>
      </c>
      <c r="PZ66" s="97" t="str">
        <f>IF($HE$5="","",$B$5)</f>
        <v/>
      </c>
      <c r="QA66" s="96" t="str">
        <f>IF($HE$5="","",$D$5)</f>
        <v/>
      </c>
      <c r="QB66" s="96" t="str">
        <f>IF(PZ66="","",HM66)</f>
        <v/>
      </c>
      <c r="QC66" s="96" t="str">
        <f>IF(PZ66="","",HQ66)</f>
        <v/>
      </c>
      <c r="QD66" s="96" t="str">
        <f>IF(PZ66="","",HU66)</f>
        <v/>
      </c>
      <c r="QE66" s="96" t="str">
        <f>IF(PZ66="","",HY66)</f>
        <v/>
      </c>
      <c r="QF66" s="96" t="str">
        <f>IF(PZ66="","",IC66)</f>
        <v/>
      </c>
      <c r="QG66" s="96" t="str">
        <f>IF(PZ66="","",IG66)</f>
        <v/>
      </c>
      <c r="QH66" s="96" t="str">
        <f>IF(PZ66="","",IK66)</f>
        <v/>
      </c>
      <c r="QI66" s="95" t="str">
        <f>IF(PZ66="","",IO66)</f>
        <v/>
      </c>
      <c r="QK66" s="97" t="str">
        <f>IF(HF66="","",B66)</f>
        <v/>
      </c>
      <c r="QL66" s="96" t="str">
        <f>IF(HF66="","",D66)</f>
        <v/>
      </c>
      <c r="QM66" s="96" t="str">
        <f>IF(QK66="","",HN66)</f>
        <v/>
      </c>
      <c r="QN66" s="96" t="str">
        <f>IF(QK66="","",HR66)</f>
        <v/>
      </c>
      <c r="QO66" s="96" t="str">
        <f>IF(QK66="","",HV66)</f>
        <v/>
      </c>
      <c r="QP66" s="96" t="str">
        <f>IF(QK66="","",HZ66)</f>
        <v/>
      </c>
      <c r="QQ66" s="96" t="str">
        <f>IF(QK66="","",ID66)</f>
        <v/>
      </c>
      <c r="QR66" s="96" t="str">
        <f>IF(QK66="","",IH66)</f>
        <v/>
      </c>
      <c r="QS66" s="96" t="str">
        <f>IF(QK66="","",IL66)</f>
        <v/>
      </c>
      <c r="QT66" s="95" t="str">
        <f>IF(QK66="","",IP66)</f>
        <v/>
      </c>
    </row>
    <row r="67" spans="1:462" ht="18" customHeight="1" x14ac:dyDescent="0.25">
      <c r="A67" s="106">
        <f>IF('[1]بيانات الطلاب'!A66="","",'[1]بيانات الطلاب'!A66)</f>
        <v>63</v>
      </c>
      <c r="B67" s="104">
        <f>'[1]بيانات الطلاب'!B66</f>
        <v>63</v>
      </c>
      <c r="C67" s="104" t="str">
        <f>IF('[1]بيانات الطلاب'!C66="","",'[1]بيانات الطلاب'!C66)</f>
        <v/>
      </c>
      <c r="D67" s="105" t="str">
        <f>IF('[1]بيانات الطلاب'!D66="","",'[1]بيانات الطلاب'!D66)</f>
        <v/>
      </c>
      <c r="E67" s="104" t="str">
        <f>IF('[1]بيانات الطلاب'!E66="","",'[1]بيانات الطلاب'!E66)</f>
        <v/>
      </c>
      <c r="F67" s="103" t="str">
        <f>IF('[1]بيانات الطلاب'!F66="","",'[1]بيانات الطلاب'!F66)</f>
        <v/>
      </c>
      <c r="G67" s="136"/>
      <c r="H67" s="102"/>
      <c r="I67" s="102"/>
      <c r="J67" s="141"/>
      <c r="K67" s="82">
        <f>IF(J67="غ","غ",G67+H67+I67+J67)</f>
        <v>0</v>
      </c>
      <c r="L67" s="143"/>
      <c r="M67" s="142"/>
      <c r="N67" s="142"/>
      <c r="O67" s="141"/>
      <c r="P67" s="82">
        <f>IF(O67="غ","غ",L67+M67+N67+O67)</f>
        <v>0</v>
      </c>
      <c r="Q67" s="136"/>
      <c r="R67" s="102"/>
      <c r="S67" s="102"/>
      <c r="T67" s="141"/>
      <c r="U67" s="82">
        <f>IF(T67="غ","غ",Q67+R67+S67+T67)</f>
        <v>0</v>
      </c>
      <c r="V67" s="143"/>
      <c r="W67" s="142"/>
      <c r="X67" s="142"/>
      <c r="Y67" s="141"/>
      <c r="Z67" s="82">
        <f>IF(Y67="غ","غ",V67+W67+X67+Y67)</f>
        <v>0</v>
      </c>
      <c r="AA67" s="143"/>
      <c r="AB67" s="142"/>
      <c r="AC67" s="142"/>
      <c r="AD67" s="141"/>
      <c r="AE67" s="82">
        <f>IF(AD67="غ","غ",AA67+AB67+AC67+AD67)</f>
        <v>0</v>
      </c>
      <c r="AF67" s="143"/>
      <c r="AG67" s="142"/>
      <c r="AH67" s="142"/>
      <c r="AI67" s="141"/>
      <c r="AJ67" s="82">
        <f>IF(AI67="غ","غ",AF67+AG67+AH67+AI67)</f>
        <v>0</v>
      </c>
      <c r="AK67" s="102"/>
      <c r="AL67" s="102"/>
      <c r="AM67" s="102"/>
      <c r="AN67" s="82">
        <f>IF(AM67="غ","غ",AK67+AL67+AM67)</f>
        <v>0</v>
      </c>
      <c r="AO67" s="102"/>
      <c r="AP67" s="102"/>
      <c r="AQ67" s="102"/>
      <c r="AR67" s="82">
        <f>IF(AQ67="غ","غ",AO67+AP67+AQ67)</f>
        <v>0</v>
      </c>
      <c r="AU67" s="102"/>
      <c r="AV67" s="102"/>
      <c r="AW67" s="102"/>
      <c r="AX67" s="82"/>
      <c r="BN67" s="135"/>
      <c r="BO67" s="104"/>
      <c r="BP67" s="104"/>
      <c r="BQ67" s="140"/>
      <c r="BR67" s="98">
        <f>IF(BQ67="غ","غ",BN67+BO67+BP67+BQ67)</f>
        <v>0</v>
      </c>
      <c r="BS67" s="135"/>
      <c r="BT67" s="104"/>
      <c r="BU67" s="104"/>
      <c r="BV67" s="140"/>
      <c r="BW67" s="98">
        <f>IF(BV67="غ","غ",BS67+BT67+BU67+BV67)</f>
        <v>0</v>
      </c>
      <c r="BX67" s="135"/>
      <c r="BY67" s="104"/>
      <c r="BZ67" s="104"/>
      <c r="CA67" s="140"/>
      <c r="CB67" s="98">
        <f>IF(CA67="غ","غ",BX67+BY67+BZ67+CA67)</f>
        <v>0</v>
      </c>
      <c r="CC67" s="135"/>
      <c r="CD67" s="104"/>
      <c r="CE67" s="104"/>
      <c r="CF67" s="104"/>
      <c r="CG67" s="98">
        <f>IF(CF67="غ","غ",CC67+CD67+CE67+CF67)</f>
        <v>0</v>
      </c>
      <c r="CH67" s="135"/>
      <c r="CI67" s="104"/>
      <c r="CJ67" s="104"/>
      <c r="CK67" s="140"/>
      <c r="CL67" s="98">
        <f>IF(CK67="غ","غ",CH67+CI67+CJ67+CK67)</f>
        <v>0</v>
      </c>
      <c r="CM67" s="135"/>
      <c r="CN67" s="104"/>
      <c r="CO67" s="104"/>
      <c r="CP67" s="140"/>
      <c r="CQ67" s="98">
        <f>IF(CP67="غ","غ",CM67+CN67+CO67+CP67)</f>
        <v>0</v>
      </c>
      <c r="CR67" s="104"/>
      <c r="CS67" s="104"/>
      <c r="CT67" s="140"/>
      <c r="CU67" s="98">
        <f>IF(CT67="غ","غ",CR67+CS67+CT67)</f>
        <v>0</v>
      </c>
      <c r="CV67" s="104"/>
      <c r="CW67" s="104"/>
      <c r="CX67" s="140"/>
      <c r="CY67" s="98">
        <f>IF(CX67="غ","غ",CV67+CW67+CX67)</f>
        <v>0</v>
      </c>
      <c r="DT67" s="135"/>
      <c r="DU67" s="104"/>
      <c r="DV67" s="104"/>
      <c r="DW67" s="140"/>
      <c r="DX67" s="98">
        <f>IF(DW67="غ","غ",DT67+DU67+DV67+DW67)</f>
        <v>0</v>
      </c>
      <c r="DY67" s="135"/>
      <c r="DZ67" s="104"/>
      <c r="EA67" s="104"/>
      <c r="EB67" s="140"/>
      <c r="EC67" s="98">
        <f>IF(EB67="غ","غ",DY67+DZ67+EA67+EB67)</f>
        <v>0</v>
      </c>
      <c r="ED67" s="135"/>
      <c r="EE67" s="104"/>
      <c r="EF67" s="104"/>
      <c r="EG67" s="140"/>
      <c r="EH67" s="98">
        <f>IF(EG67="غ","غ",ED67+EE67+EF67+EG67)</f>
        <v>0</v>
      </c>
      <c r="EI67" s="135"/>
      <c r="EJ67" s="104"/>
      <c r="EK67" s="104"/>
      <c r="EL67" s="140"/>
      <c r="EM67" s="98">
        <f>IF(EL67="غ","غ",EI67+EJ67+EK67+EL67)</f>
        <v>0</v>
      </c>
      <c r="EN67" s="135"/>
      <c r="EO67" s="104"/>
      <c r="EP67" s="104"/>
      <c r="EQ67" s="140"/>
      <c r="ER67" s="98">
        <f>IF(EQ67="غ","غ",EN67+EO67+EP67+EQ67)</f>
        <v>0</v>
      </c>
      <c r="ES67" s="136"/>
      <c r="ET67" s="102"/>
      <c r="EU67" s="102"/>
      <c r="EV67" s="139"/>
      <c r="EW67" s="82">
        <f>IF(EV67="غ","غ",ES67+ET67+EU67+EV67)</f>
        <v>0</v>
      </c>
      <c r="EX67" s="135"/>
      <c r="EY67" s="104"/>
      <c r="EZ67" s="104"/>
      <c r="FA67" s="98">
        <f>IF(EZ67="غ","غ",EX67+EY67+EZ67)</f>
        <v>0</v>
      </c>
      <c r="FB67" s="135"/>
      <c r="FC67" s="104"/>
      <c r="FD67" s="104"/>
      <c r="FE67" s="98">
        <f>IF(FD67="غ","غ",FB67+FC67+FD67)</f>
        <v>0</v>
      </c>
      <c r="HD67" s="136" t="str">
        <f>IF(HH67&gt;=$HD$4,1,"")</f>
        <v/>
      </c>
      <c r="HE67" s="136" t="str">
        <f>IF(HI67&gt;=$HE$4,1,"")</f>
        <v/>
      </c>
      <c r="HF67" s="145" t="str">
        <f>IF(HJ67&gt;=$HF$4,1,"")</f>
        <v/>
      </c>
      <c r="HH67" s="136">
        <f>+HL67+HP67+HT67+HX67+IB67+IF67+IJ67+IN67</f>
        <v>0</v>
      </c>
      <c r="HI67" s="136">
        <f>+HM67+HQ67+HU67+HY67+IC67+IG67+IK67+IO67</f>
        <v>0</v>
      </c>
      <c r="HJ67" s="145">
        <f>+HN67+HR67+HV67+HZ67+ID67+IH67+IL67+IP67</f>
        <v>0</v>
      </c>
      <c r="HL67" s="161">
        <f>+K67</f>
        <v>0</v>
      </c>
      <c r="HM67" s="104">
        <f>+BR67</f>
        <v>0</v>
      </c>
      <c r="HN67" s="104">
        <f>+DX67</f>
        <v>0</v>
      </c>
      <c r="HO67" s="82">
        <f>IF(OR(HN67="غ",HM67="غ",HL67="غ"),"غ",(HN67+HM67+HL67)/3)</f>
        <v>0</v>
      </c>
      <c r="HP67" s="161">
        <f>+P67</f>
        <v>0</v>
      </c>
      <c r="HQ67" s="104">
        <f>+BW67</f>
        <v>0</v>
      </c>
      <c r="HR67" s="104">
        <f>+EC67</f>
        <v>0</v>
      </c>
      <c r="HS67" s="82">
        <f>IF(OR(HR67="غ",HQ67="غ",HP67="غ"),"غ",(HR67+HQ67+HP67)/3)</f>
        <v>0</v>
      </c>
      <c r="HT67" s="161">
        <f>+U67</f>
        <v>0</v>
      </c>
      <c r="HU67" s="104">
        <f>+CB67</f>
        <v>0</v>
      </c>
      <c r="HV67" s="104">
        <f>+EH67</f>
        <v>0</v>
      </c>
      <c r="HW67" s="82">
        <f>IF(OR(HV67="غ",HU67="غ",HT67="غ"),"غ",(HV67+HU67+HT67)/3)</f>
        <v>0</v>
      </c>
      <c r="HX67" s="166">
        <f>+Z67</f>
        <v>0</v>
      </c>
      <c r="HY67" s="104">
        <f>+CG67</f>
        <v>0</v>
      </c>
      <c r="HZ67" s="104">
        <f>+EM67</f>
        <v>0</v>
      </c>
      <c r="IA67" s="82">
        <f>IF(OR(HZ67="غ",HY67="غ",HX67="غ"),"غ",(HZ67+HY67+HX67)/3)</f>
        <v>0</v>
      </c>
      <c r="IB67" s="166">
        <f>+AE67</f>
        <v>0</v>
      </c>
      <c r="IC67" s="104">
        <f>+CL67</f>
        <v>0</v>
      </c>
      <c r="ID67" s="104">
        <f>+ER67</f>
        <v>0</v>
      </c>
      <c r="IE67" s="82">
        <f>IF(OR(ID67="غ",IC67="غ",IB67="غ"),"غ",(ID67+IC67+IB67)/3)</f>
        <v>0</v>
      </c>
      <c r="IF67" s="166">
        <f>+AJ67</f>
        <v>0</v>
      </c>
      <c r="IG67" s="102">
        <f>+CQ67</f>
        <v>0</v>
      </c>
      <c r="IH67" s="102">
        <f>+EW67</f>
        <v>0</v>
      </c>
      <c r="II67" s="82">
        <f>IF(OR(IH67="غ",IG67="غ",IF67="غ"),"غ",(IH67+IG67+IF67)/3)</f>
        <v>0</v>
      </c>
      <c r="IJ67" s="161">
        <f>+AN67</f>
        <v>0</v>
      </c>
      <c r="IK67" s="104">
        <f>+CU67</f>
        <v>0</v>
      </c>
      <c r="IL67" s="104">
        <f>+FA67</f>
        <v>0</v>
      </c>
      <c r="IM67" s="82">
        <f>IF(OR(IL67="غ",IK67="غ",IJ67="غ"),"غ",(IL67+IK67+IJ67)/3)</f>
        <v>0</v>
      </c>
      <c r="IN67" s="161">
        <f>+AR67</f>
        <v>0</v>
      </c>
      <c r="IO67" s="104">
        <f>+CY67</f>
        <v>0</v>
      </c>
      <c r="IP67" s="104">
        <f>+FE67</f>
        <v>0</v>
      </c>
      <c r="IQ67" s="82">
        <f>IF(OR(IP67="غ",IO67="غ",IN67="غ"),"غ",(IP67+IO67+IN67)/3)</f>
        <v>0</v>
      </c>
      <c r="IS67" s="134">
        <f>IF(OR(HL67&lt;6.5,HP67&lt;6.5,HT67&lt;6.5,HX67&lt;5.2,IB67&lt;10.4,IF67&lt;10.4,IJ67&lt;2.6,IN67&lt;2.6),1,"")</f>
        <v>1</v>
      </c>
      <c r="IT67" s="135">
        <f>IF(OR(HM67&lt;6.5,HQ67&lt;6.5,HU67&lt;6.5,HY67&lt;5.2,IC67&lt;40,IG67&lt;40,IK67&lt;2.6,IO67&lt;2.6),1,"")</f>
        <v>1</v>
      </c>
      <c r="IU67" s="144">
        <f>IF(OR(HN67&lt;6.5,HR67&lt;6.5,HV67&lt;6.5,HZ67&lt;5.2,ID67&lt;40,IH67&lt;40,IL67&lt;2.6,IP67&lt;2.6),1,"")</f>
        <v>1</v>
      </c>
      <c r="IV67" s="36"/>
      <c r="IW67" s="103"/>
      <c r="IX67" s="134"/>
      <c r="IY67" s="135"/>
      <c r="IZ67" s="104"/>
      <c r="JA67" s="104"/>
      <c r="JB67" s="104"/>
      <c r="JC67" s="104"/>
      <c r="JD67" s="104"/>
      <c r="JE67" s="104"/>
      <c r="JF67" s="103"/>
      <c r="JH67" s="97"/>
      <c r="JI67" s="103"/>
      <c r="JJ67" s="135"/>
      <c r="JK67" s="104"/>
      <c r="JL67" s="104"/>
      <c r="JM67" s="104"/>
      <c r="JN67" s="104"/>
      <c r="JO67" s="104"/>
      <c r="JP67" s="104"/>
      <c r="JQ67" s="103"/>
      <c r="JS67" s="97"/>
      <c r="JT67" s="95"/>
      <c r="JU67" s="135"/>
      <c r="JV67" s="104"/>
      <c r="JW67" s="104"/>
      <c r="JX67" s="104"/>
      <c r="JY67" s="104"/>
      <c r="JZ67" s="104"/>
      <c r="KA67" s="104"/>
      <c r="KB67" s="103"/>
      <c r="KJ67" s="94">
        <f>+A67</f>
        <v>63</v>
      </c>
      <c r="KK67" s="92">
        <f>+B67</f>
        <v>63</v>
      </c>
      <c r="KL67" s="92" t="str">
        <f>+C67</f>
        <v/>
      </c>
      <c r="KM67" s="93" t="str">
        <f>+D67</f>
        <v/>
      </c>
      <c r="KN67" s="92" t="str">
        <f>+E67</f>
        <v/>
      </c>
      <c r="KO67" s="92" t="str">
        <f>+F67</f>
        <v/>
      </c>
      <c r="KP67" s="91">
        <f>+HO67</f>
        <v>0</v>
      </c>
      <c r="KQ67" s="91">
        <f>+HS67</f>
        <v>0</v>
      </c>
      <c r="KR67" s="91">
        <f>+HW67</f>
        <v>0</v>
      </c>
      <c r="KS67" s="91">
        <f>+IA67</f>
        <v>0</v>
      </c>
      <c r="KT67" s="91">
        <f>+IE67</f>
        <v>0</v>
      </c>
      <c r="KU67" s="91">
        <f>+II67</f>
        <v>0</v>
      </c>
      <c r="KV67" s="90">
        <f>+IM67</f>
        <v>0</v>
      </c>
      <c r="KW67" s="90">
        <f>+IN67</f>
        <v>0</v>
      </c>
      <c r="MH67" s="125" t="str">
        <f>IF(MI67="","",VLOOKUP(MI67,$B$5:$D$70,2,0))</f>
        <v/>
      </c>
      <c r="MI67" s="110" t="s">
        <v>87</v>
      </c>
      <c r="MJ67" s="109" t="s">
        <v>87</v>
      </c>
      <c r="MK67" s="108" t="s">
        <v>87</v>
      </c>
      <c r="ML67" s="108" t="s">
        <v>87</v>
      </c>
      <c r="MM67" s="108" t="s">
        <v>87</v>
      </c>
      <c r="MN67" s="108" t="s">
        <v>87</v>
      </c>
      <c r="MO67" s="108" t="s">
        <v>87</v>
      </c>
      <c r="MP67" s="108" t="s">
        <v>87</v>
      </c>
      <c r="MQ67" s="108" t="s">
        <v>87</v>
      </c>
      <c r="MR67" s="107" t="s">
        <v>87</v>
      </c>
      <c r="NL67" s="1" t="s">
        <v>87</v>
      </c>
      <c r="NM67" s="1" t="s">
        <v>87</v>
      </c>
      <c r="NN67" s="1" t="s">
        <v>87</v>
      </c>
      <c r="NO67" s="1" t="s">
        <v>87</v>
      </c>
      <c r="NP67" s="1">
        <v>63</v>
      </c>
      <c r="NQ67" s="1" t="s">
        <v>87</v>
      </c>
      <c r="NR67" s="1" t="s">
        <v>87</v>
      </c>
      <c r="NS67" s="1" t="s">
        <v>87</v>
      </c>
      <c r="NT67" s="1" t="s">
        <v>87</v>
      </c>
      <c r="NU67" s="1" t="s">
        <v>87</v>
      </c>
      <c r="NV67" s="1" t="s">
        <v>87</v>
      </c>
      <c r="NY67" s="87"/>
      <c r="NZ67" s="86" t="s">
        <v>87</v>
      </c>
      <c r="OA67" s="85" t="s">
        <v>87</v>
      </c>
      <c r="OB67" s="84" t="s">
        <v>87</v>
      </c>
      <c r="OC67" s="84" t="s">
        <v>87</v>
      </c>
      <c r="OD67" s="84" t="s">
        <v>87</v>
      </c>
      <c r="OE67" s="84" t="s">
        <v>87</v>
      </c>
      <c r="OF67" s="84" t="s">
        <v>87</v>
      </c>
      <c r="OG67" s="84" t="s">
        <v>87</v>
      </c>
      <c r="OH67" s="84" t="s">
        <v>87</v>
      </c>
      <c r="OI67" s="83" t="s">
        <v>87</v>
      </c>
      <c r="OJ67" s="82" t="str">
        <f>IF(NZ67="","",SUM(OB67:OI67))</f>
        <v/>
      </c>
      <c r="OK67" s="81" t="str">
        <f>IFERROR(IF(OJ67&gt;1,OJ67/98,""),"")</f>
        <v/>
      </c>
      <c r="PO67" s="97" t="str">
        <f>IF(HD67="","",B67)</f>
        <v/>
      </c>
      <c r="PP67" s="96" t="str">
        <f>IF(HD67="","",D67)</f>
        <v/>
      </c>
      <c r="PQ67" s="96" t="str">
        <f>IF(PO67="","",HL67)</f>
        <v/>
      </c>
      <c r="PR67" s="96" t="str">
        <f>IF(PO67="","",HP67)</f>
        <v/>
      </c>
      <c r="PS67" s="96" t="str">
        <f>IF(PO67="","",HT67)</f>
        <v/>
      </c>
      <c r="PT67" s="96" t="str">
        <f>IF(PO67="","",HX67)</f>
        <v/>
      </c>
      <c r="PU67" s="96" t="str">
        <f>IF(PO67="","",IB67)</f>
        <v/>
      </c>
      <c r="PV67" s="96" t="str">
        <f>IF(PO67="","",IF67)</f>
        <v/>
      </c>
      <c r="PW67" s="96" t="str">
        <f>IF(PO67="","",IJ67)</f>
        <v/>
      </c>
      <c r="PX67" s="95" t="str">
        <f>IF(PO67="","",IN67)</f>
        <v/>
      </c>
      <c r="PZ67" s="97" t="str">
        <f>IF($HE$5="","",$B$5)</f>
        <v/>
      </c>
      <c r="QA67" s="96" t="str">
        <f>IF($HE$5="","",$D$5)</f>
        <v/>
      </c>
      <c r="QB67" s="96" t="str">
        <f>IF(PZ67="","",HM67)</f>
        <v/>
      </c>
      <c r="QC67" s="96" t="str">
        <f>IF(PZ67="","",HQ67)</f>
        <v/>
      </c>
      <c r="QD67" s="96" t="str">
        <f>IF(PZ67="","",HU67)</f>
        <v/>
      </c>
      <c r="QE67" s="96" t="str">
        <f>IF(PZ67="","",HY67)</f>
        <v/>
      </c>
      <c r="QF67" s="96" t="str">
        <f>IF(PZ67="","",IC67)</f>
        <v/>
      </c>
      <c r="QG67" s="96" t="str">
        <f>IF(PZ67="","",IG67)</f>
        <v/>
      </c>
      <c r="QH67" s="96" t="str">
        <f>IF(PZ67="","",IK67)</f>
        <v/>
      </c>
      <c r="QI67" s="95" t="str">
        <f>IF(PZ67="","",IO67)</f>
        <v/>
      </c>
      <c r="QK67" s="97" t="str">
        <f>IF(HF67="","",B67)</f>
        <v/>
      </c>
      <c r="QL67" s="96" t="str">
        <f>IF(HF67="","",D67)</f>
        <v/>
      </c>
      <c r="QM67" s="96" t="str">
        <f>IF(QK67="","",HN67)</f>
        <v/>
      </c>
      <c r="QN67" s="96" t="str">
        <f>IF(QK67="","",HR67)</f>
        <v/>
      </c>
      <c r="QO67" s="96" t="str">
        <f>IF(QK67="","",HV67)</f>
        <v/>
      </c>
      <c r="QP67" s="96" t="str">
        <f>IF(QK67="","",HZ67)</f>
        <v/>
      </c>
      <c r="QQ67" s="96" t="str">
        <f>IF(QK67="","",ID67)</f>
        <v/>
      </c>
      <c r="QR67" s="96" t="str">
        <f>IF(QK67="","",IH67)</f>
        <v/>
      </c>
      <c r="QS67" s="96" t="str">
        <f>IF(QK67="","",IL67)</f>
        <v/>
      </c>
      <c r="QT67" s="95" t="str">
        <f>IF(QK67="","",IP67)</f>
        <v/>
      </c>
    </row>
    <row r="68" spans="1:462" ht="18" customHeight="1" x14ac:dyDescent="0.25">
      <c r="A68" s="106">
        <f>IF('[1]بيانات الطلاب'!A67="","",'[1]بيانات الطلاب'!A67)</f>
        <v>64</v>
      </c>
      <c r="B68" s="104">
        <f>'[1]بيانات الطلاب'!B67</f>
        <v>64</v>
      </c>
      <c r="C68" s="104" t="str">
        <f>IF('[1]بيانات الطلاب'!C67="","",'[1]بيانات الطلاب'!C67)</f>
        <v/>
      </c>
      <c r="D68" s="105" t="str">
        <f>IF('[1]بيانات الطلاب'!D67="","",'[1]بيانات الطلاب'!D67)</f>
        <v/>
      </c>
      <c r="E68" s="104" t="str">
        <f>IF('[1]بيانات الطلاب'!E67="","",'[1]بيانات الطلاب'!E67)</f>
        <v/>
      </c>
      <c r="F68" s="103" t="str">
        <f>IF('[1]بيانات الطلاب'!F67="","",'[1]بيانات الطلاب'!F67)</f>
        <v/>
      </c>
      <c r="G68" s="136"/>
      <c r="H68" s="102"/>
      <c r="I68" s="102"/>
      <c r="J68" s="141"/>
      <c r="K68" s="82">
        <f>IF(J68="غ","غ",G68+H68+I68+J68)</f>
        <v>0</v>
      </c>
      <c r="L68" s="143"/>
      <c r="M68" s="142"/>
      <c r="N68" s="142"/>
      <c r="O68" s="141"/>
      <c r="P68" s="82">
        <f>IF(O68="غ","غ",L68+M68+N68+O68)</f>
        <v>0</v>
      </c>
      <c r="Q68" s="136"/>
      <c r="R68" s="102"/>
      <c r="S68" s="102"/>
      <c r="T68" s="141"/>
      <c r="U68" s="82">
        <f>IF(T68="غ","غ",Q68+R68+S68+T68)</f>
        <v>0</v>
      </c>
      <c r="V68" s="143"/>
      <c r="W68" s="142"/>
      <c r="X68" s="142"/>
      <c r="Y68" s="141"/>
      <c r="Z68" s="82">
        <f>IF(Y68="غ","غ",V68+W68+X68+Y68)</f>
        <v>0</v>
      </c>
      <c r="AA68" s="143"/>
      <c r="AB68" s="142"/>
      <c r="AC68" s="142"/>
      <c r="AD68" s="141"/>
      <c r="AE68" s="82">
        <f>IF(AD68="غ","غ",AA68+AB68+AC68+AD68)</f>
        <v>0</v>
      </c>
      <c r="AF68" s="143"/>
      <c r="AG68" s="142"/>
      <c r="AH68" s="142"/>
      <c r="AI68" s="141"/>
      <c r="AJ68" s="82">
        <f>IF(AI68="غ","غ",AF68+AG68+AH68+AI68)</f>
        <v>0</v>
      </c>
      <c r="AK68" s="102"/>
      <c r="AL68" s="102"/>
      <c r="AM68" s="102"/>
      <c r="AN68" s="82">
        <f>IF(AM68="غ","غ",AK68+AL68+AM68)</f>
        <v>0</v>
      </c>
      <c r="AO68" s="102"/>
      <c r="AP68" s="102"/>
      <c r="AQ68" s="102"/>
      <c r="AR68" s="82">
        <f>IF(AQ68="غ","غ",AO68+AP68+AQ68)</f>
        <v>0</v>
      </c>
      <c r="AU68" s="102"/>
      <c r="AV68" s="102"/>
      <c r="AW68" s="102"/>
      <c r="AX68" s="82"/>
      <c r="BN68" s="135"/>
      <c r="BO68" s="104"/>
      <c r="BP68" s="104"/>
      <c r="BQ68" s="140"/>
      <c r="BR68" s="98">
        <f>IF(BQ68="غ","غ",BN68+BO68+BP68+BQ68)</f>
        <v>0</v>
      </c>
      <c r="BS68" s="135"/>
      <c r="BT68" s="104"/>
      <c r="BU68" s="104"/>
      <c r="BV68" s="140"/>
      <c r="BW68" s="98">
        <f>IF(BV68="غ","غ",BS68+BT68+BU68+BV68)</f>
        <v>0</v>
      </c>
      <c r="BX68" s="135"/>
      <c r="BY68" s="104"/>
      <c r="BZ68" s="104"/>
      <c r="CA68" s="140"/>
      <c r="CB68" s="98">
        <f>IF(CA68="غ","غ",BX68+BY68+BZ68+CA68)</f>
        <v>0</v>
      </c>
      <c r="CC68" s="135"/>
      <c r="CD68" s="104"/>
      <c r="CE68" s="104"/>
      <c r="CF68" s="104"/>
      <c r="CG68" s="98">
        <f>IF(CF68="غ","غ",CC68+CD68+CE68+CF68)</f>
        <v>0</v>
      </c>
      <c r="CH68" s="135"/>
      <c r="CI68" s="104"/>
      <c r="CJ68" s="104"/>
      <c r="CK68" s="140"/>
      <c r="CL68" s="98">
        <f>IF(CK68="غ","غ",CH68+CI68+CJ68+CK68)</f>
        <v>0</v>
      </c>
      <c r="CM68" s="135"/>
      <c r="CN68" s="104"/>
      <c r="CO68" s="104"/>
      <c r="CP68" s="140"/>
      <c r="CQ68" s="98">
        <f>IF(CP68="غ","غ",CM68+CN68+CO68+CP68)</f>
        <v>0</v>
      </c>
      <c r="CR68" s="104"/>
      <c r="CS68" s="104"/>
      <c r="CT68" s="140"/>
      <c r="CU68" s="98">
        <f>IF(CT68="غ","غ",CR68+CS68+CT68)</f>
        <v>0</v>
      </c>
      <c r="CV68" s="104"/>
      <c r="CW68" s="104"/>
      <c r="CX68" s="140"/>
      <c r="CY68" s="98">
        <f>IF(CX68="غ","غ",CV68+CW68+CX68)</f>
        <v>0</v>
      </c>
      <c r="DT68" s="135"/>
      <c r="DU68" s="104"/>
      <c r="DV68" s="104"/>
      <c r="DW68" s="140"/>
      <c r="DX68" s="98">
        <f>IF(DW68="غ","غ",DT68+DU68+DV68+DW68)</f>
        <v>0</v>
      </c>
      <c r="DY68" s="135"/>
      <c r="DZ68" s="104"/>
      <c r="EA68" s="104"/>
      <c r="EB68" s="140"/>
      <c r="EC68" s="98">
        <f>IF(EB68="غ","غ",DY68+DZ68+EA68+EB68)</f>
        <v>0</v>
      </c>
      <c r="ED68" s="135"/>
      <c r="EE68" s="104"/>
      <c r="EF68" s="104"/>
      <c r="EG68" s="140"/>
      <c r="EH68" s="98">
        <f>IF(EG68="غ","غ",ED68+EE68+EF68+EG68)</f>
        <v>0</v>
      </c>
      <c r="EI68" s="135"/>
      <c r="EJ68" s="104"/>
      <c r="EK68" s="104"/>
      <c r="EL68" s="140"/>
      <c r="EM68" s="98">
        <f>IF(EL68="غ","غ",EI68+EJ68+EK68+EL68)</f>
        <v>0</v>
      </c>
      <c r="EN68" s="135"/>
      <c r="EO68" s="104"/>
      <c r="EP68" s="104"/>
      <c r="EQ68" s="140"/>
      <c r="ER68" s="98">
        <f>IF(EQ68="غ","غ",EN68+EO68+EP68+EQ68)</f>
        <v>0</v>
      </c>
      <c r="ES68" s="136"/>
      <c r="ET68" s="102"/>
      <c r="EU68" s="102"/>
      <c r="EV68" s="139"/>
      <c r="EW68" s="82">
        <f>IF(EV68="غ","غ",ES68+ET68+EU68+EV68)</f>
        <v>0</v>
      </c>
      <c r="EX68" s="135"/>
      <c r="EY68" s="104"/>
      <c r="EZ68" s="104"/>
      <c r="FA68" s="98">
        <f>IF(EZ68="غ","غ",EX68+EY68+EZ68)</f>
        <v>0</v>
      </c>
      <c r="FB68" s="135"/>
      <c r="FC68" s="104"/>
      <c r="FD68" s="104"/>
      <c r="FE68" s="98">
        <f>IF(FD68="غ","غ",FB68+FC68+FD68)</f>
        <v>0</v>
      </c>
      <c r="HD68" s="136" t="str">
        <f>IF(HH68&gt;=$HD$4,1,"")</f>
        <v/>
      </c>
      <c r="HE68" s="136" t="str">
        <f>IF(HI68&gt;=$HE$4,1,"")</f>
        <v/>
      </c>
      <c r="HF68" s="145" t="str">
        <f>IF(HJ68&gt;=$HF$4,1,"")</f>
        <v/>
      </c>
      <c r="HH68" s="136">
        <f>+HL68+HP68+HT68+HX68+IB68+IF68+IJ68+IN68</f>
        <v>0</v>
      </c>
      <c r="HI68" s="136">
        <f>+HM68+HQ68+HU68+HY68+IC68+IG68+IK68+IO68</f>
        <v>0</v>
      </c>
      <c r="HJ68" s="145">
        <f>+HN68+HR68+HV68+HZ68+ID68+IH68+IL68+IP68</f>
        <v>0</v>
      </c>
      <c r="HL68" s="161">
        <f>+K68</f>
        <v>0</v>
      </c>
      <c r="HM68" s="104">
        <f>+BR68</f>
        <v>0</v>
      </c>
      <c r="HN68" s="104">
        <f>+DX68</f>
        <v>0</v>
      </c>
      <c r="HO68" s="82">
        <f>IF(OR(HN68="غ",HM68="غ",HL68="غ"),"غ",(HN68+HM68+HL68)/3)</f>
        <v>0</v>
      </c>
      <c r="HP68" s="161">
        <f>+P68</f>
        <v>0</v>
      </c>
      <c r="HQ68" s="104">
        <f>+BW68</f>
        <v>0</v>
      </c>
      <c r="HR68" s="104">
        <f>+EC68</f>
        <v>0</v>
      </c>
      <c r="HS68" s="82">
        <f>IF(OR(HR68="غ",HQ68="غ",HP68="غ"),"غ",(HR68+HQ68+HP68)/3)</f>
        <v>0</v>
      </c>
      <c r="HT68" s="161">
        <f>+U68</f>
        <v>0</v>
      </c>
      <c r="HU68" s="104">
        <f>+CB68</f>
        <v>0</v>
      </c>
      <c r="HV68" s="104">
        <f>+EH68</f>
        <v>0</v>
      </c>
      <c r="HW68" s="82">
        <f>IF(OR(HV68="غ",HU68="غ",HT68="غ"),"غ",(HV68+HU68+HT68)/3)</f>
        <v>0</v>
      </c>
      <c r="HX68" s="166">
        <f>+Z68</f>
        <v>0</v>
      </c>
      <c r="HY68" s="104">
        <f>+CG68</f>
        <v>0</v>
      </c>
      <c r="HZ68" s="104">
        <f>+EM68</f>
        <v>0</v>
      </c>
      <c r="IA68" s="82">
        <f>IF(OR(HZ68="غ",HY68="غ",HX68="غ"),"غ",(HZ68+HY68+HX68)/3)</f>
        <v>0</v>
      </c>
      <c r="IB68" s="166">
        <f>+AE68</f>
        <v>0</v>
      </c>
      <c r="IC68" s="104">
        <f>+CL68</f>
        <v>0</v>
      </c>
      <c r="ID68" s="104">
        <f>+ER68</f>
        <v>0</v>
      </c>
      <c r="IE68" s="82">
        <f>IF(OR(ID68="غ",IC68="غ",IB68="غ"),"غ",(ID68+IC68+IB68)/3)</f>
        <v>0</v>
      </c>
      <c r="IF68" s="166">
        <f>+AJ68</f>
        <v>0</v>
      </c>
      <c r="IG68" s="102">
        <f>+CQ68</f>
        <v>0</v>
      </c>
      <c r="IH68" s="102">
        <f>+EW68</f>
        <v>0</v>
      </c>
      <c r="II68" s="82">
        <f>IF(OR(IH68="غ",IG68="غ",IF68="غ"),"غ",(IH68+IG68+IF68)/3)</f>
        <v>0</v>
      </c>
      <c r="IJ68" s="161">
        <f>+AN68</f>
        <v>0</v>
      </c>
      <c r="IK68" s="104">
        <f>+CU68</f>
        <v>0</v>
      </c>
      <c r="IL68" s="104">
        <f>+FA68</f>
        <v>0</v>
      </c>
      <c r="IM68" s="82">
        <f>IF(OR(IL68="غ",IK68="غ",IJ68="غ"),"غ",(IL68+IK68+IJ68)/3)</f>
        <v>0</v>
      </c>
      <c r="IN68" s="161">
        <f>+AR68</f>
        <v>0</v>
      </c>
      <c r="IO68" s="104">
        <f>+CY68</f>
        <v>0</v>
      </c>
      <c r="IP68" s="104">
        <f>+FE68</f>
        <v>0</v>
      </c>
      <c r="IQ68" s="82">
        <f>IF(OR(IP68="غ",IO68="غ",IN68="غ"),"غ",(IP68+IO68+IN68)/3)</f>
        <v>0</v>
      </c>
      <c r="IS68" s="134">
        <f>IF(OR(HL68&lt;6.5,HP68&lt;6.5,HT68&lt;6.5,HX68&lt;5.2,IB68&lt;10.4,IF68&lt;10.4,IJ68&lt;2.6,IN68&lt;2.6),1,"")</f>
        <v>1</v>
      </c>
      <c r="IT68" s="135">
        <f>IF(OR(HM68&lt;6.5,HQ68&lt;6.5,HU68&lt;6.5,HY68&lt;5.2,IC68&lt;40,IG68&lt;40,IK68&lt;2.6,IO68&lt;2.6),1,"")</f>
        <v>1</v>
      </c>
      <c r="IU68" s="144">
        <f>IF(OR(HN68&lt;6.5,HR68&lt;6.5,HV68&lt;6.5,HZ68&lt;5.2,ID68&lt;40,IH68&lt;40,IL68&lt;2.6,IP68&lt;2.6),1,"")</f>
        <v>1</v>
      </c>
      <c r="IV68" s="36"/>
      <c r="IW68" s="103">
        <v>3</v>
      </c>
      <c r="IX68" s="134"/>
      <c r="IY68" s="135"/>
      <c r="IZ68" s="104"/>
      <c r="JA68" s="104"/>
      <c r="JB68" s="104"/>
      <c r="JC68" s="104"/>
      <c r="JD68" s="104"/>
      <c r="JE68" s="104"/>
      <c r="JF68" s="103"/>
      <c r="JH68" s="97"/>
      <c r="JI68" s="103"/>
      <c r="JJ68" s="135"/>
      <c r="JK68" s="104"/>
      <c r="JL68" s="104"/>
      <c r="JM68" s="104"/>
      <c r="JN68" s="104"/>
      <c r="JO68" s="104"/>
      <c r="JP68" s="104"/>
      <c r="JQ68" s="103"/>
      <c r="JS68" s="97"/>
      <c r="JT68" s="95"/>
      <c r="JU68" s="135"/>
      <c r="JV68" s="104"/>
      <c r="JW68" s="104"/>
      <c r="JX68" s="104"/>
      <c r="JY68" s="104"/>
      <c r="JZ68" s="104"/>
      <c r="KA68" s="104"/>
      <c r="KB68" s="103"/>
      <c r="KJ68" s="94">
        <f>+A68</f>
        <v>64</v>
      </c>
      <c r="KK68" s="92">
        <f>+B68</f>
        <v>64</v>
      </c>
      <c r="KL68" s="92" t="str">
        <f>+C68</f>
        <v/>
      </c>
      <c r="KM68" s="93" t="str">
        <f>+D68</f>
        <v/>
      </c>
      <c r="KN68" s="92" t="str">
        <f>+E68</f>
        <v/>
      </c>
      <c r="KO68" s="92" t="str">
        <f>+F68</f>
        <v/>
      </c>
      <c r="KP68" s="91">
        <f>+HO68</f>
        <v>0</v>
      </c>
      <c r="KQ68" s="91">
        <f>+HS68</f>
        <v>0</v>
      </c>
      <c r="KR68" s="91">
        <f>+HW68</f>
        <v>0</v>
      </c>
      <c r="KS68" s="91">
        <f>+IA68</f>
        <v>0</v>
      </c>
      <c r="KT68" s="91">
        <f>+IE68</f>
        <v>0</v>
      </c>
      <c r="KU68" s="91">
        <f>+II68</f>
        <v>0</v>
      </c>
      <c r="KV68" s="90">
        <f>+IM68</f>
        <v>0</v>
      </c>
      <c r="KW68" s="90">
        <f>+IN68</f>
        <v>0</v>
      </c>
      <c r="MH68" s="125" t="str">
        <f>IF(MI68="","",VLOOKUP(MI68,$B$5:$D$70,2,0))</f>
        <v/>
      </c>
      <c r="MI68" s="110" t="s">
        <v>87</v>
      </c>
      <c r="MJ68" s="109" t="s">
        <v>87</v>
      </c>
      <c r="MK68" s="108" t="s">
        <v>87</v>
      </c>
      <c r="ML68" s="108" t="s">
        <v>87</v>
      </c>
      <c r="MM68" s="108" t="s">
        <v>87</v>
      </c>
      <c r="MN68" s="108" t="s">
        <v>87</v>
      </c>
      <c r="MO68" s="108" t="s">
        <v>87</v>
      </c>
      <c r="MP68" s="108" t="s">
        <v>87</v>
      </c>
      <c r="MQ68" s="108" t="s">
        <v>87</v>
      </c>
      <c r="MR68" s="107" t="s">
        <v>87</v>
      </c>
      <c r="NL68" s="1" t="s">
        <v>87</v>
      </c>
      <c r="NM68" s="1" t="s">
        <v>87</v>
      </c>
      <c r="NN68" s="1" t="s">
        <v>87</v>
      </c>
      <c r="NO68" s="1" t="s">
        <v>87</v>
      </c>
      <c r="NP68" s="1">
        <v>64</v>
      </c>
      <c r="NQ68" s="1" t="s">
        <v>87</v>
      </c>
      <c r="NR68" s="1" t="s">
        <v>87</v>
      </c>
      <c r="NS68" s="1" t="s">
        <v>87</v>
      </c>
      <c r="NT68" s="1" t="s">
        <v>87</v>
      </c>
      <c r="NU68" s="1" t="s">
        <v>87</v>
      </c>
      <c r="NV68" s="1" t="s">
        <v>87</v>
      </c>
      <c r="NY68" s="87"/>
      <c r="NZ68" s="86" t="s">
        <v>87</v>
      </c>
      <c r="OA68" s="85" t="s">
        <v>87</v>
      </c>
      <c r="OB68" s="84" t="s">
        <v>87</v>
      </c>
      <c r="OC68" s="84" t="s">
        <v>87</v>
      </c>
      <c r="OD68" s="84" t="s">
        <v>87</v>
      </c>
      <c r="OE68" s="84" t="s">
        <v>87</v>
      </c>
      <c r="OF68" s="84" t="s">
        <v>87</v>
      </c>
      <c r="OG68" s="84" t="s">
        <v>87</v>
      </c>
      <c r="OH68" s="84" t="s">
        <v>87</v>
      </c>
      <c r="OI68" s="83" t="s">
        <v>87</v>
      </c>
      <c r="OJ68" s="82" t="str">
        <f>IF(NZ68="","",SUM(OB68:OI68))</f>
        <v/>
      </c>
      <c r="OK68" s="81" t="str">
        <f>IFERROR(IF(OJ68&gt;1,OJ68/98,""),"")</f>
        <v/>
      </c>
      <c r="PO68" s="97" t="str">
        <f>IF(HD68="","",B68)</f>
        <v/>
      </c>
      <c r="PP68" s="96" t="str">
        <f>IF(HD68="","",D68)</f>
        <v/>
      </c>
      <c r="PQ68" s="96" t="str">
        <f>IF(PO68="","",HL68)</f>
        <v/>
      </c>
      <c r="PR68" s="96" t="str">
        <f>IF(PO68="","",HP68)</f>
        <v/>
      </c>
      <c r="PS68" s="96" t="str">
        <f>IF(PO68="","",HT68)</f>
        <v/>
      </c>
      <c r="PT68" s="96" t="str">
        <f>IF(PO68="","",HX68)</f>
        <v/>
      </c>
      <c r="PU68" s="96" t="str">
        <f>IF(PO68="","",IB68)</f>
        <v/>
      </c>
      <c r="PV68" s="96" t="str">
        <f>IF(PO68="","",IF68)</f>
        <v/>
      </c>
      <c r="PW68" s="96" t="str">
        <f>IF(PO68="","",IJ68)</f>
        <v/>
      </c>
      <c r="PX68" s="95" t="str">
        <f>IF(PO68="","",IN68)</f>
        <v/>
      </c>
      <c r="PZ68" s="97" t="str">
        <f>IF($HE$5="","",$B$5)</f>
        <v/>
      </c>
      <c r="QA68" s="96" t="str">
        <f>IF($HE$5="","",$D$5)</f>
        <v/>
      </c>
      <c r="QB68" s="96" t="str">
        <f>IF(PZ68="","",HM68)</f>
        <v/>
      </c>
      <c r="QC68" s="96" t="str">
        <f>IF(PZ68="","",HQ68)</f>
        <v/>
      </c>
      <c r="QD68" s="96" t="str">
        <f>IF(PZ68="","",HU68)</f>
        <v/>
      </c>
      <c r="QE68" s="96" t="str">
        <f>IF(PZ68="","",HY68)</f>
        <v/>
      </c>
      <c r="QF68" s="96" t="str">
        <f>IF(PZ68="","",IC68)</f>
        <v/>
      </c>
      <c r="QG68" s="96" t="str">
        <f>IF(PZ68="","",IG68)</f>
        <v/>
      </c>
      <c r="QH68" s="96" t="str">
        <f>IF(PZ68="","",IK68)</f>
        <v/>
      </c>
      <c r="QI68" s="95" t="str">
        <f>IF(PZ68="","",IO68)</f>
        <v/>
      </c>
      <c r="QK68" s="97" t="str">
        <f>IF(HF68="","",B68)</f>
        <v/>
      </c>
      <c r="QL68" s="96" t="str">
        <f>IF(HF68="","",D68)</f>
        <v/>
      </c>
      <c r="QM68" s="96" t="str">
        <f>IF(QK68="","",HN68)</f>
        <v/>
      </c>
      <c r="QN68" s="96" t="str">
        <f>IF(QK68="","",HR68)</f>
        <v/>
      </c>
      <c r="QO68" s="96" t="str">
        <f>IF(QK68="","",HV68)</f>
        <v/>
      </c>
      <c r="QP68" s="96" t="str">
        <f>IF(QK68="","",HZ68)</f>
        <v/>
      </c>
      <c r="QQ68" s="96" t="str">
        <f>IF(QK68="","",ID68)</f>
        <v/>
      </c>
      <c r="QR68" s="96" t="str">
        <f>IF(QK68="","",IH68)</f>
        <v/>
      </c>
      <c r="QS68" s="96" t="str">
        <f>IF(QK68="","",IL68)</f>
        <v/>
      </c>
      <c r="QT68" s="95" t="str">
        <f>IF(QK68="","",IP68)</f>
        <v/>
      </c>
    </row>
    <row r="69" spans="1:462" ht="18" customHeight="1" x14ac:dyDescent="0.25">
      <c r="A69" s="106">
        <f>IF('[1]بيانات الطلاب'!A68="","",'[1]بيانات الطلاب'!A68)</f>
        <v>65</v>
      </c>
      <c r="B69" s="104">
        <f>'[1]بيانات الطلاب'!B68</f>
        <v>65</v>
      </c>
      <c r="C69" s="104" t="str">
        <f>IF('[1]بيانات الطلاب'!C68="","",'[1]بيانات الطلاب'!C68)</f>
        <v/>
      </c>
      <c r="D69" s="105" t="str">
        <f>IF('[1]بيانات الطلاب'!D68="","",'[1]بيانات الطلاب'!D68)</f>
        <v/>
      </c>
      <c r="E69" s="104" t="str">
        <f>IF('[1]بيانات الطلاب'!E68="","",'[1]بيانات الطلاب'!E68)</f>
        <v/>
      </c>
      <c r="F69" s="103" t="str">
        <f>IF('[1]بيانات الطلاب'!F68="","",'[1]بيانات الطلاب'!F68)</f>
        <v/>
      </c>
      <c r="G69" s="136"/>
      <c r="H69" s="102"/>
      <c r="I69" s="102"/>
      <c r="J69" s="141"/>
      <c r="K69" s="82">
        <f>IF(J69="غ","غ",G69+H69+I69+J69)</f>
        <v>0</v>
      </c>
      <c r="L69" s="143"/>
      <c r="M69" s="142"/>
      <c r="N69" s="142"/>
      <c r="O69" s="141"/>
      <c r="P69" s="82">
        <f>IF(O69="غ","غ",L69+M69+N69+O69)</f>
        <v>0</v>
      </c>
      <c r="Q69" s="136"/>
      <c r="R69" s="102"/>
      <c r="S69" s="102"/>
      <c r="T69" s="141"/>
      <c r="U69" s="82">
        <f>IF(T69="غ","غ",Q69+R69+S69+T69)</f>
        <v>0</v>
      </c>
      <c r="V69" s="143"/>
      <c r="W69" s="142"/>
      <c r="X69" s="142"/>
      <c r="Y69" s="141"/>
      <c r="Z69" s="82">
        <f>IF(Y69="غ","غ",V69+W69+X69+Y69)</f>
        <v>0</v>
      </c>
      <c r="AA69" s="143"/>
      <c r="AB69" s="142"/>
      <c r="AC69" s="142"/>
      <c r="AD69" s="141"/>
      <c r="AE69" s="82">
        <f>IF(AD69="غ","غ",AA69+AB69+AC69+AD69)</f>
        <v>0</v>
      </c>
      <c r="AF69" s="143"/>
      <c r="AG69" s="142"/>
      <c r="AH69" s="142"/>
      <c r="AI69" s="141"/>
      <c r="AJ69" s="82">
        <f>IF(AI69="غ","غ",AF69+AG69+AH69+AI69)</f>
        <v>0</v>
      </c>
      <c r="AK69" s="102"/>
      <c r="AL69" s="102"/>
      <c r="AM69" s="102"/>
      <c r="AN69" s="82">
        <f>IF(AM69="غ","غ",AK69+AL69+AM69)</f>
        <v>0</v>
      </c>
      <c r="AO69" s="102"/>
      <c r="AP69" s="102"/>
      <c r="AQ69" s="102"/>
      <c r="AR69" s="82">
        <f>IF(AQ69="غ","غ",AO69+AP69+AQ69)</f>
        <v>0</v>
      </c>
      <c r="AU69" s="102"/>
      <c r="AV69" s="102"/>
      <c r="AW69" s="102"/>
      <c r="AX69" s="82"/>
      <c r="BN69" s="135"/>
      <c r="BO69" s="104"/>
      <c r="BP69" s="104"/>
      <c r="BQ69" s="140"/>
      <c r="BR69" s="98">
        <f>IF(BQ69="غ","غ",BN69+BO69+BP69+BQ69)</f>
        <v>0</v>
      </c>
      <c r="BS69" s="135"/>
      <c r="BT69" s="104"/>
      <c r="BU69" s="104"/>
      <c r="BV69" s="140"/>
      <c r="BW69" s="98">
        <f>IF(BV69="غ","غ",BS69+BT69+BU69+BV69)</f>
        <v>0</v>
      </c>
      <c r="BX69" s="135"/>
      <c r="BY69" s="104"/>
      <c r="BZ69" s="104"/>
      <c r="CA69" s="140"/>
      <c r="CB69" s="98">
        <f>IF(CA69="غ","غ",BX69+BY69+BZ69+CA69)</f>
        <v>0</v>
      </c>
      <c r="CC69" s="135"/>
      <c r="CD69" s="104"/>
      <c r="CE69" s="104"/>
      <c r="CF69" s="104"/>
      <c r="CG69" s="98">
        <f>IF(CF69="غ","غ",CC69+CD69+CE69+CF69)</f>
        <v>0</v>
      </c>
      <c r="CH69" s="135"/>
      <c r="CI69" s="104"/>
      <c r="CJ69" s="104"/>
      <c r="CK69" s="140"/>
      <c r="CL69" s="98">
        <f>IF(CK69="غ","غ",CH69+CI69+CJ69+CK69)</f>
        <v>0</v>
      </c>
      <c r="CM69" s="135"/>
      <c r="CN69" s="104"/>
      <c r="CO69" s="104"/>
      <c r="CP69" s="140"/>
      <c r="CQ69" s="98">
        <f>IF(CP69="غ","غ",CM69+CN69+CO69+CP69)</f>
        <v>0</v>
      </c>
      <c r="CR69" s="104"/>
      <c r="CS69" s="104"/>
      <c r="CT69" s="140"/>
      <c r="CU69" s="98">
        <f>IF(CT69="غ","غ",CR69+CS69+CT69)</f>
        <v>0</v>
      </c>
      <c r="CV69" s="104"/>
      <c r="CW69" s="104"/>
      <c r="CX69" s="140"/>
      <c r="CY69" s="98">
        <f>IF(CX69="غ","غ",CV69+CW69+CX69)</f>
        <v>0</v>
      </c>
      <c r="DT69" s="135"/>
      <c r="DU69" s="104"/>
      <c r="DV69" s="104"/>
      <c r="DW69" s="140"/>
      <c r="DX69" s="98">
        <f>IF(DW69="غ","غ",DT69+DU69+DV69+DW69)</f>
        <v>0</v>
      </c>
      <c r="DY69" s="135"/>
      <c r="DZ69" s="104"/>
      <c r="EA69" s="104"/>
      <c r="EB69" s="140"/>
      <c r="EC69" s="98">
        <f>IF(EB69="غ","غ",DY69+DZ69+EA69+EB69)</f>
        <v>0</v>
      </c>
      <c r="ED69" s="135"/>
      <c r="EE69" s="104"/>
      <c r="EF69" s="104"/>
      <c r="EG69" s="140"/>
      <c r="EH69" s="98">
        <f>IF(EG69="غ","غ",ED69+EE69+EF69+EG69)</f>
        <v>0</v>
      </c>
      <c r="EI69" s="135"/>
      <c r="EJ69" s="104"/>
      <c r="EK69" s="104"/>
      <c r="EL69" s="140"/>
      <c r="EM69" s="98">
        <f>IF(EL69="غ","غ",EI69+EJ69+EK69+EL69)</f>
        <v>0</v>
      </c>
      <c r="EN69" s="135"/>
      <c r="EO69" s="104"/>
      <c r="EP69" s="104"/>
      <c r="EQ69" s="140"/>
      <c r="ER69" s="98">
        <f>IF(EQ69="غ","غ",EN69+EO69+EP69+EQ69)</f>
        <v>0</v>
      </c>
      <c r="ES69" s="136"/>
      <c r="ET69" s="102"/>
      <c r="EU69" s="102"/>
      <c r="EV69" s="139"/>
      <c r="EW69" s="82">
        <f>IF(EV69="غ","غ",ES69+ET69+EU69+EV69)</f>
        <v>0</v>
      </c>
      <c r="EX69" s="135"/>
      <c r="EY69" s="104"/>
      <c r="EZ69" s="104"/>
      <c r="FA69" s="98">
        <f>IF(EZ69="غ","غ",EX69+EY69+EZ69)</f>
        <v>0</v>
      </c>
      <c r="FB69" s="135"/>
      <c r="FC69" s="104"/>
      <c r="FD69" s="104"/>
      <c r="FE69" s="98">
        <f>IF(FD69="غ","غ",FB69+FC69+FD69)</f>
        <v>0</v>
      </c>
      <c r="HD69" s="136" t="str">
        <f>IF(HH69&gt;=$HD$4,1,"")</f>
        <v/>
      </c>
      <c r="HE69" s="136" t="str">
        <f>IF(HI69&gt;=$HE$4,1,"")</f>
        <v/>
      </c>
      <c r="HF69" s="145" t="str">
        <f>IF(HJ69&gt;=$HF$4,1,"")</f>
        <v/>
      </c>
      <c r="HH69" s="136">
        <f>+HL69+HP69+HT69+HX69+IB69+IF69+IJ69+IN69</f>
        <v>0</v>
      </c>
      <c r="HI69" s="136">
        <f>+HM69+HQ69+HU69+HY69+IC69+IG69+IK69+IO69</f>
        <v>0</v>
      </c>
      <c r="HJ69" s="145">
        <f>+HN69+HR69+HV69+HZ69+ID69+IH69+IL69+IP69</f>
        <v>0</v>
      </c>
      <c r="HL69" s="161">
        <f>+K69</f>
        <v>0</v>
      </c>
      <c r="HM69" s="104">
        <f>+BR69</f>
        <v>0</v>
      </c>
      <c r="HN69" s="104">
        <f>+DX69</f>
        <v>0</v>
      </c>
      <c r="HO69" s="82">
        <f>IF(OR(HN69="غ",HM69="غ",HL69="غ"),"غ",(HN69+HM69+HL69)/3)</f>
        <v>0</v>
      </c>
      <c r="HP69" s="161">
        <f>+P69</f>
        <v>0</v>
      </c>
      <c r="HQ69" s="104">
        <f>+BW69</f>
        <v>0</v>
      </c>
      <c r="HR69" s="104">
        <f>+EC69</f>
        <v>0</v>
      </c>
      <c r="HS69" s="82">
        <f>IF(OR(HR69="غ",HQ69="غ",HP69="غ"),"غ",(HR69+HQ69+HP69)/3)</f>
        <v>0</v>
      </c>
      <c r="HT69" s="161">
        <f>+U69</f>
        <v>0</v>
      </c>
      <c r="HU69" s="104">
        <f>+CB69</f>
        <v>0</v>
      </c>
      <c r="HV69" s="104">
        <f>+EH69</f>
        <v>0</v>
      </c>
      <c r="HW69" s="82">
        <f>IF(OR(HV69="غ",HU69="غ",HT69="غ"),"غ",(HV69+HU69+HT69)/3)</f>
        <v>0</v>
      </c>
      <c r="HX69" s="166">
        <f>+Z69</f>
        <v>0</v>
      </c>
      <c r="HY69" s="104">
        <f>+CG69</f>
        <v>0</v>
      </c>
      <c r="HZ69" s="104">
        <f>+EM69</f>
        <v>0</v>
      </c>
      <c r="IA69" s="82">
        <f>IF(OR(HZ69="غ",HY69="غ",HX69="غ"),"غ",(HZ69+HY69+HX69)/3)</f>
        <v>0</v>
      </c>
      <c r="IB69" s="166">
        <f>+AE69</f>
        <v>0</v>
      </c>
      <c r="IC69" s="104">
        <f>+CL69</f>
        <v>0</v>
      </c>
      <c r="ID69" s="104">
        <f>+ER69</f>
        <v>0</v>
      </c>
      <c r="IE69" s="82">
        <f>IF(OR(ID69="غ",IC69="غ",IB69="غ"),"غ",(ID69+IC69+IB69)/3)</f>
        <v>0</v>
      </c>
      <c r="IF69" s="166">
        <f>+AJ69</f>
        <v>0</v>
      </c>
      <c r="IG69" s="102">
        <f>+CQ69</f>
        <v>0</v>
      </c>
      <c r="IH69" s="102">
        <f>+EW69</f>
        <v>0</v>
      </c>
      <c r="II69" s="82">
        <f>IF(OR(IH69="غ",IG69="غ",IF69="غ"),"غ",(IH69+IG69+IF69)/3)</f>
        <v>0</v>
      </c>
      <c r="IJ69" s="161">
        <f>+AN69</f>
        <v>0</v>
      </c>
      <c r="IK69" s="104">
        <f>+CU69</f>
        <v>0</v>
      </c>
      <c r="IL69" s="104">
        <f>+FA69</f>
        <v>0</v>
      </c>
      <c r="IM69" s="82">
        <f>IF(OR(IL69="غ",IK69="غ",IJ69="غ"),"غ",(IL69+IK69+IJ69)/3)</f>
        <v>0</v>
      </c>
      <c r="IN69" s="161">
        <f>+AR69</f>
        <v>0</v>
      </c>
      <c r="IO69" s="104">
        <f>+CY69</f>
        <v>0</v>
      </c>
      <c r="IP69" s="104">
        <f>+FE69</f>
        <v>0</v>
      </c>
      <c r="IQ69" s="82">
        <f>IF(OR(IP69="غ",IO69="غ",IN69="غ"),"غ",(IP69+IO69+IN69)/3)</f>
        <v>0</v>
      </c>
      <c r="IS69" s="134">
        <f>IF(OR(HL69&lt;6.5,HP69&lt;6.5,HT69&lt;6.5,HX69&lt;5.2,IB69&lt;10.4,IF69&lt;10.4,IJ69&lt;2.6,IN69&lt;2.6),1,"")</f>
        <v>1</v>
      </c>
      <c r="IT69" s="135">
        <f>IF(OR(HM69&lt;6.5,HQ69&lt;6.5,HU69&lt;6.5,HY69&lt;5.2,IC69&lt;40,IG69&lt;40,IK69&lt;2.6,IO69&lt;2.6),1,"")</f>
        <v>1</v>
      </c>
      <c r="IU69" s="144">
        <f>IF(OR(HN69&lt;6.5,HR69&lt;6.5,HV69&lt;6.5,HZ69&lt;5.2,ID69&lt;40,IH69&lt;40,IL69&lt;2.6,IP69&lt;2.6),1,"")</f>
        <v>1</v>
      </c>
      <c r="IV69" s="36"/>
      <c r="IW69" s="103">
        <v>1</v>
      </c>
      <c r="IX69" s="134"/>
      <c r="IY69" s="135"/>
      <c r="IZ69" s="104"/>
      <c r="JA69" s="104"/>
      <c r="JB69" s="104"/>
      <c r="JC69" s="104"/>
      <c r="JD69" s="104"/>
      <c r="JE69" s="104"/>
      <c r="JF69" s="103"/>
      <c r="JH69" s="97"/>
      <c r="JI69" s="103"/>
      <c r="JJ69" s="135"/>
      <c r="JK69" s="104"/>
      <c r="JL69" s="104"/>
      <c r="JM69" s="104"/>
      <c r="JN69" s="104"/>
      <c r="JO69" s="104"/>
      <c r="JP69" s="104"/>
      <c r="JQ69" s="103"/>
      <c r="JS69" s="97"/>
      <c r="JT69" s="95"/>
      <c r="JU69" s="135"/>
      <c r="JV69" s="104"/>
      <c r="JW69" s="104"/>
      <c r="JX69" s="104"/>
      <c r="JY69" s="104"/>
      <c r="JZ69" s="104"/>
      <c r="KA69" s="104"/>
      <c r="KB69" s="103"/>
      <c r="KJ69" s="94">
        <f>+A69</f>
        <v>65</v>
      </c>
      <c r="KK69" s="92">
        <f>+B69</f>
        <v>65</v>
      </c>
      <c r="KL69" s="92" t="str">
        <f>+C69</f>
        <v/>
      </c>
      <c r="KM69" s="93" t="str">
        <f>+D69</f>
        <v/>
      </c>
      <c r="KN69" s="92" t="str">
        <f>+E69</f>
        <v/>
      </c>
      <c r="KO69" s="92" t="str">
        <f>+F69</f>
        <v/>
      </c>
      <c r="KP69" s="91">
        <f>+HO69</f>
        <v>0</v>
      </c>
      <c r="KQ69" s="91">
        <f>+HS69</f>
        <v>0</v>
      </c>
      <c r="KR69" s="91">
        <f>+HW69</f>
        <v>0</v>
      </c>
      <c r="KS69" s="91">
        <f>+IA69</f>
        <v>0</v>
      </c>
      <c r="KT69" s="91">
        <f>+IE69</f>
        <v>0</v>
      </c>
      <c r="KU69" s="91">
        <f>+II69</f>
        <v>0</v>
      </c>
      <c r="KV69" s="90">
        <f>+IM69</f>
        <v>0</v>
      </c>
      <c r="KW69" s="90">
        <f>+IN69</f>
        <v>0</v>
      </c>
      <c r="MH69" s="125" t="str">
        <f>IF(MI69="","",VLOOKUP(MI69,$B$5:$D$70,2,0))</f>
        <v/>
      </c>
      <c r="MI69" s="110" t="s">
        <v>87</v>
      </c>
      <c r="MJ69" s="109" t="s">
        <v>87</v>
      </c>
      <c r="MK69" s="108" t="s">
        <v>87</v>
      </c>
      <c r="ML69" s="108" t="s">
        <v>87</v>
      </c>
      <c r="MM69" s="108" t="s">
        <v>87</v>
      </c>
      <c r="MN69" s="108" t="s">
        <v>87</v>
      </c>
      <c r="MO69" s="108" t="s">
        <v>87</v>
      </c>
      <c r="MP69" s="108" t="s">
        <v>87</v>
      </c>
      <c r="MQ69" s="108" t="s">
        <v>87</v>
      </c>
      <c r="MR69" s="107" t="s">
        <v>87</v>
      </c>
      <c r="NL69" s="1" t="s">
        <v>87</v>
      </c>
      <c r="NM69" s="1" t="s">
        <v>87</v>
      </c>
      <c r="NN69" s="1" t="s">
        <v>87</v>
      </c>
      <c r="NO69" s="1" t="s">
        <v>87</v>
      </c>
      <c r="NP69" s="1">
        <v>65</v>
      </c>
      <c r="NQ69" s="1" t="s">
        <v>87</v>
      </c>
      <c r="NR69" s="1" t="s">
        <v>87</v>
      </c>
      <c r="NS69" s="1" t="s">
        <v>87</v>
      </c>
      <c r="NT69" s="1" t="s">
        <v>87</v>
      </c>
      <c r="NU69" s="1" t="s">
        <v>87</v>
      </c>
      <c r="NV69" s="1" t="s">
        <v>87</v>
      </c>
      <c r="NY69" s="87"/>
      <c r="NZ69" s="86" t="s">
        <v>87</v>
      </c>
      <c r="OA69" s="85" t="s">
        <v>87</v>
      </c>
      <c r="OB69" s="84" t="s">
        <v>87</v>
      </c>
      <c r="OC69" s="84" t="s">
        <v>87</v>
      </c>
      <c r="OD69" s="84" t="s">
        <v>87</v>
      </c>
      <c r="OE69" s="84" t="s">
        <v>87</v>
      </c>
      <c r="OF69" s="84" t="s">
        <v>87</v>
      </c>
      <c r="OG69" s="84" t="s">
        <v>87</v>
      </c>
      <c r="OH69" s="84" t="s">
        <v>87</v>
      </c>
      <c r="OI69" s="83" t="s">
        <v>87</v>
      </c>
      <c r="OJ69" s="82" t="str">
        <f>IF(NZ69="","",SUM(OB69:OI69))</f>
        <v/>
      </c>
      <c r="OK69" s="81" t="str">
        <f>IFERROR(IF(OJ69&gt;1,OJ69/98,""),"")</f>
        <v/>
      </c>
      <c r="PO69" s="97" t="str">
        <f>IF(HD69="","",B69)</f>
        <v/>
      </c>
      <c r="PP69" s="96" t="str">
        <f>IF(HD69="","",D69)</f>
        <v/>
      </c>
      <c r="PQ69" s="96" t="str">
        <f>IF(PO69="","",HL69)</f>
        <v/>
      </c>
      <c r="PR69" s="96" t="str">
        <f>IF(PO69="","",HP69)</f>
        <v/>
      </c>
      <c r="PS69" s="96" t="str">
        <f>IF(PO69="","",HT69)</f>
        <v/>
      </c>
      <c r="PT69" s="96" t="str">
        <f>IF(PO69="","",HX69)</f>
        <v/>
      </c>
      <c r="PU69" s="96" t="str">
        <f>IF(PO69="","",IB69)</f>
        <v/>
      </c>
      <c r="PV69" s="96" t="str">
        <f>IF(PO69="","",IF69)</f>
        <v/>
      </c>
      <c r="PW69" s="96" t="str">
        <f>IF(PO69="","",IJ69)</f>
        <v/>
      </c>
      <c r="PX69" s="95" t="str">
        <f>IF(PO69="","",IN69)</f>
        <v/>
      </c>
      <c r="PZ69" s="97" t="str">
        <f>IF($HE$5="","",$B$5)</f>
        <v/>
      </c>
      <c r="QA69" s="96" t="str">
        <f>IF($HE$5="","",$D$5)</f>
        <v/>
      </c>
      <c r="QB69" s="96" t="str">
        <f>IF(PZ69="","",HM69)</f>
        <v/>
      </c>
      <c r="QC69" s="96" t="str">
        <f>IF(PZ69="","",HQ69)</f>
        <v/>
      </c>
      <c r="QD69" s="96" t="str">
        <f>IF(PZ69="","",HU69)</f>
        <v/>
      </c>
      <c r="QE69" s="96" t="str">
        <f>IF(PZ69="","",HY69)</f>
        <v/>
      </c>
      <c r="QF69" s="96" t="str">
        <f>IF(PZ69="","",IC69)</f>
        <v/>
      </c>
      <c r="QG69" s="96" t="str">
        <f>IF(PZ69="","",IG69)</f>
        <v/>
      </c>
      <c r="QH69" s="96" t="str">
        <f>IF(PZ69="","",IK69)</f>
        <v/>
      </c>
      <c r="QI69" s="95" t="str">
        <f>IF(PZ69="","",IO69)</f>
        <v/>
      </c>
      <c r="QK69" s="97" t="str">
        <f>IF(HF69="","",B69)</f>
        <v/>
      </c>
      <c r="QL69" s="96" t="str">
        <f>IF(HF69="","",D69)</f>
        <v/>
      </c>
      <c r="QM69" s="96" t="str">
        <f>IF(QK69="","",HN69)</f>
        <v/>
      </c>
      <c r="QN69" s="96" t="str">
        <f>IF(QK69="","",HR69)</f>
        <v/>
      </c>
      <c r="QO69" s="96" t="str">
        <f>IF(QK69="","",HV69)</f>
        <v/>
      </c>
      <c r="QP69" s="96" t="str">
        <f>IF(QK69="","",HZ69)</f>
        <v/>
      </c>
      <c r="QQ69" s="96" t="str">
        <f>IF(QK69="","",ID69)</f>
        <v/>
      </c>
      <c r="QR69" s="96" t="str">
        <f>IF(QK69="","",IH69)</f>
        <v/>
      </c>
      <c r="QS69" s="96" t="str">
        <f>IF(QK69="","",IL69)</f>
        <v/>
      </c>
      <c r="QT69" s="95" t="str">
        <f>IF(QK69="","",IP69)</f>
        <v/>
      </c>
    </row>
    <row r="70" spans="1:462" ht="18" customHeight="1" thickBot="1" x14ac:dyDescent="0.3">
      <c r="A70" s="106">
        <f>IF('[1]بيانات الطلاب'!A69="","",'[1]بيانات الطلاب'!A69)</f>
        <v>66</v>
      </c>
      <c r="B70" s="104">
        <f>'[1]بيانات الطلاب'!B69</f>
        <v>66</v>
      </c>
      <c r="C70" s="104" t="str">
        <f>IF('[1]بيانات الطلاب'!C69="","",'[1]بيانات الطلاب'!C69)</f>
        <v/>
      </c>
      <c r="D70" s="105" t="str">
        <f>IF('[1]بيانات الطلاب'!D69="","",'[1]بيانات الطلاب'!D69)</f>
        <v/>
      </c>
      <c r="E70" s="104" t="str">
        <f>IF('[1]بيانات الطلاب'!E69="","",'[1]بيانات الطلاب'!E69)</f>
        <v/>
      </c>
      <c r="F70" s="103" t="str">
        <f>IF('[1]بيانات الطلاب'!F69="","",'[1]بيانات الطلاب'!F69)</f>
        <v/>
      </c>
      <c r="G70" s="136"/>
      <c r="H70" s="102"/>
      <c r="I70" s="102"/>
      <c r="J70" s="141"/>
      <c r="K70" s="82">
        <f>IF(J70="غ","غ",G70+H70+I70+J70)</f>
        <v>0</v>
      </c>
      <c r="L70" s="143"/>
      <c r="M70" s="142"/>
      <c r="N70" s="142"/>
      <c r="O70" s="141"/>
      <c r="P70" s="82">
        <f>IF(O70="غ","غ",L70+M70+N70+O70)</f>
        <v>0</v>
      </c>
      <c r="Q70" s="136"/>
      <c r="R70" s="102"/>
      <c r="S70" s="102"/>
      <c r="T70" s="141"/>
      <c r="U70" s="82">
        <f>IF(T70="غ","غ",Q70+R70+S70+T70)</f>
        <v>0</v>
      </c>
      <c r="V70" s="143"/>
      <c r="W70" s="142"/>
      <c r="X70" s="142"/>
      <c r="Y70" s="141"/>
      <c r="Z70" s="82">
        <f>IF(Y70="غ","غ",V70+W70+X70+Y70)</f>
        <v>0</v>
      </c>
      <c r="AA70" s="143"/>
      <c r="AB70" s="142"/>
      <c r="AC70" s="142"/>
      <c r="AD70" s="141"/>
      <c r="AE70" s="82">
        <f>IF(AD70="غ","غ",AA70+AB70+AC70+AD70)</f>
        <v>0</v>
      </c>
      <c r="AF70" s="143"/>
      <c r="AG70" s="142"/>
      <c r="AH70" s="142"/>
      <c r="AI70" s="141"/>
      <c r="AJ70" s="82">
        <f>IF(AI70="غ","غ",AF70+AG70+AH70+AI70)</f>
        <v>0</v>
      </c>
      <c r="AK70" s="102"/>
      <c r="AL70" s="102"/>
      <c r="AM70" s="102"/>
      <c r="AN70" s="82">
        <f>IF(AM70="غ","غ",AK70+AL70+AM70)</f>
        <v>0</v>
      </c>
      <c r="AO70" s="102"/>
      <c r="AP70" s="102"/>
      <c r="AQ70" s="102"/>
      <c r="AR70" s="82">
        <f>IF(AQ70="غ","غ",AO70+AP70+AQ70)</f>
        <v>0</v>
      </c>
      <c r="AU70" s="102"/>
      <c r="AV70" s="102"/>
      <c r="AW70" s="102"/>
      <c r="AX70" s="82"/>
      <c r="BN70" s="135"/>
      <c r="BO70" s="104"/>
      <c r="BP70" s="104"/>
      <c r="BQ70" s="140"/>
      <c r="BR70" s="98">
        <f>IF(BQ70="غ","غ",BN70+BO70+BP70+BQ70)</f>
        <v>0</v>
      </c>
      <c r="BS70" s="135"/>
      <c r="BT70" s="104"/>
      <c r="BU70" s="104"/>
      <c r="BV70" s="140"/>
      <c r="BW70" s="98">
        <f>IF(BV70="غ","غ",BS70+BT70+BU70+BV70)</f>
        <v>0</v>
      </c>
      <c r="BX70" s="135"/>
      <c r="BY70" s="104"/>
      <c r="BZ70" s="104"/>
      <c r="CA70" s="140"/>
      <c r="CB70" s="98">
        <f>IF(CA70="غ","غ",BX70+BY70+BZ70+CA70)</f>
        <v>0</v>
      </c>
      <c r="CC70" s="135"/>
      <c r="CD70" s="104"/>
      <c r="CE70" s="104"/>
      <c r="CF70" s="104"/>
      <c r="CG70" s="98">
        <f>IF(CF70="غ","غ",CC70+CD70+CE70+CF70)</f>
        <v>0</v>
      </c>
      <c r="CH70" s="135"/>
      <c r="CI70" s="104"/>
      <c r="CJ70" s="104"/>
      <c r="CK70" s="140"/>
      <c r="CL70" s="98">
        <f>IF(CK70="غ","غ",CH70+CI70+CJ70+CK70)</f>
        <v>0</v>
      </c>
      <c r="CM70" s="135"/>
      <c r="CN70" s="104"/>
      <c r="CO70" s="104"/>
      <c r="CP70" s="140"/>
      <c r="CQ70" s="98">
        <f>IF(CP70="غ","غ",CM70+CN70+CO70+CP70)</f>
        <v>0</v>
      </c>
      <c r="CR70" s="104"/>
      <c r="CS70" s="104"/>
      <c r="CT70" s="140"/>
      <c r="CU70" s="98">
        <f>IF(CT70="غ","غ",CR70+CS70+CT70)</f>
        <v>0</v>
      </c>
      <c r="CV70" s="104"/>
      <c r="CW70" s="104"/>
      <c r="CX70" s="140"/>
      <c r="CY70" s="98">
        <f>IF(CX70="غ","غ",CV70+CW70+CX70)</f>
        <v>0</v>
      </c>
      <c r="DT70" s="135"/>
      <c r="DU70" s="104"/>
      <c r="DV70" s="104"/>
      <c r="DW70" s="140"/>
      <c r="DX70" s="98">
        <f>IF(DW70="غ","غ",DT70+DU70+DV70+DW70)</f>
        <v>0</v>
      </c>
      <c r="DY70" s="135"/>
      <c r="DZ70" s="104"/>
      <c r="EA70" s="104"/>
      <c r="EB70" s="140"/>
      <c r="EC70" s="98">
        <f>IF(EB70="غ","غ",DY70+DZ70+EA70+EB70)</f>
        <v>0</v>
      </c>
      <c r="ED70" s="135"/>
      <c r="EE70" s="104"/>
      <c r="EF70" s="104"/>
      <c r="EG70" s="140"/>
      <c r="EH70" s="98">
        <f>IF(EG70="غ","غ",ED70+EE70+EF70+EG70)</f>
        <v>0</v>
      </c>
      <c r="EI70" s="135"/>
      <c r="EJ70" s="104"/>
      <c r="EK70" s="104"/>
      <c r="EL70" s="140"/>
      <c r="EM70" s="98">
        <f>IF(EL70="غ","غ",EI70+EJ70+EK70+EL70)</f>
        <v>0</v>
      </c>
      <c r="EN70" s="135"/>
      <c r="EO70" s="104"/>
      <c r="EP70" s="104"/>
      <c r="EQ70" s="140"/>
      <c r="ER70" s="98">
        <f>IF(EQ70="غ","غ",EN70+EO70+EP70+EQ70)</f>
        <v>0</v>
      </c>
      <c r="ES70" s="136"/>
      <c r="ET70" s="102"/>
      <c r="EU70" s="102"/>
      <c r="EV70" s="139"/>
      <c r="EW70" s="82">
        <f>IF(EV70="غ","غ",ES70+ET70+EU70+EV70)</f>
        <v>0</v>
      </c>
      <c r="EX70" s="135"/>
      <c r="EY70" s="104"/>
      <c r="EZ70" s="104"/>
      <c r="FA70" s="98">
        <f>IF(EZ70="غ","غ",EX70+EY70+EZ70)</f>
        <v>0</v>
      </c>
      <c r="FB70" s="135"/>
      <c r="FC70" s="104"/>
      <c r="FD70" s="104"/>
      <c r="FE70" s="98">
        <f>IF(FD70="غ","غ",FB70+FC70+FD70)</f>
        <v>0</v>
      </c>
      <c r="HD70" s="138" t="str">
        <f>IF(HH70&gt;=$HD$4,1,"")</f>
        <v/>
      </c>
      <c r="HE70" s="138" t="str">
        <f>IF(HI70&gt;=$HE$4,1,"")</f>
        <v/>
      </c>
      <c r="HF70" s="137" t="str">
        <f>IF(HJ70&gt;=$HF$4,1,"")</f>
        <v/>
      </c>
      <c r="HH70" s="138">
        <f>+HL70+HP70+HT70+HX70+IB70+IF70+IJ70+IN70</f>
        <v>0</v>
      </c>
      <c r="HI70" s="138">
        <f>+HM70+HQ70+HU70+HY70+IC70+IG70+IK70+IO70</f>
        <v>0</v>
      </c>
      <c r="HJ70" s="137">
        <f>+HN70+HR70+HV70+HZ70+ID70+IH70+IL70+IP70</f>
        <v>0</v>
      </c>
      <c r="HL70" s="161">
        <f>+K70</f>
        <v>0</v>
      </c>
      <c r="HM70" s="104">
        <f>+BR70</f>
        <v>0</v>
      </c>
      <c r="HN70" s="104">
        <f>+DX70</f>
        <v>0</v>
      </c>
      <c r="HO70" s="82">
        <f>IF(OR(HN70="غ",HM70="غ",HL70="غ"),"غ",(HN70+HM70+HL70)/3)</f>
        <v>0</v>
      </c>
      <c r="HP70" s="161">
        <f>+P70</f>
        <v>0</v>
      </c>
      <c r="HQ70" s="104">
        <f>+BW70</f>
        <v>0</v>
      </c>
      <c r="HR70" s="104">
        <f>+EC70</f>
        <v>0</v>
      </c>
      <c r="HS70" s="82">
        <f>IF(OR(HR70="غ",HQ70="غ",HP70="غ"),"غ",(HR70+HQ70+HP70)/3)</f>
        <v>0</v>
      </c>
      <c r="HT70" s="161">
        <f>+U70</f>
        <v>0</v>
      </c>
      <c r="HU70" s="104">
        <f>+CB70</f>
        <v>0</v>
      </c>
      <c r="HV70" s="104">
        <f>+EH70</f>
        <v>0</v>
      </c>
      <c r="HW70" s="82">
        <f>IF(OR(HV70="غ",HU70="غ",HT70="غ"),"غ",(HV70+HU70+HT70)/3)</f>
        <v>0</v>
      </c>
      <c r="HX70" s="166">
        <f>+Z70</f>
        <v>0</v>
      </c>
      <c r="HY70" s="104">
        <f>+CG70</f>
        <v>0</v>
      </c>
      <c r="HZ70" s="104">
        <f>+EM70</f>
        <v>0</v>
      </c>
      <c r="IA70" s="82">
        <f>IF(OR(HZ70="غ",HY70="غ",HX70="غ"),"غ",(HZ70+HY70+HX70)/3)</f>
        <v>0</v>
      </c>
      <c r="IB70" s="166">
        <f>+AE70</f>
        <v>0</v>
      </c>
      <c r="IC70" s="104">
        <f>+CL70</f>
        <v>0</v>
      </c>
      <c r="ID70" s="104">
        <f>+ER70</f>
        <v>0</v>
      </c>
      <c r="IE70" s="82">
        <f>IF(OR(ID70="غ",IC70="غ",IB70="غ"),"غ",(ID70+IC70+IB70)/3)</f>
        <v>0</v>
      </c>
      <c r="IF70" s="166">
        <f>+AJ70</f>
        <v>0</v>
      </c>
      <c r="IG70" s="102">
        <f>+CQ70</f>
        <v>0</v>
      </c>
      <c r="IH70" s="102">
        <f>+EW70</f>
        <v>0</v>
      </c>
      <c r="II70" s="82">
        <f>IF(OR(IH70="غ",IG70="غ",IF70="غ"),"غ",(IH70+IG70+IF70)/3)</f>
        <v>0</v>
      </c>
      <c r="IJ70" s="161">
        <f>+AN70</f>
        <v>0</v>
      </c>
      <c r="IK70" s="104">
        <f>+CU70</f>
        <v>0</v>
      </c>
      <c r="IL70" s="104">
        <f>+FA70</f>
        <v>0</v>
      </c>
      <c r="IM70" s="82">
        <f>IF(OR(IL70="غ",IK70="غ",IJ70="غ"),"غ",(IL70+IK70+IJ70)/3)</f>
        <v>0</v>
      </c>
      <c r="IN70" s="161">
        <f>+AR70</f>
        <v>0</v>
      </c>
      <c r="IO70" s="104">
        <f>+CY70</f>
        <v>0</v>
      </c>
      <c r="IP70" s="104">
        <f>+FE70</f>
        <v>0</v>
      </c>
      <c r="IQ70" s="82">
        <f>IF(OR(IP70="غ",IO70="غ",IN70="غ"),"غ",(IP70+IO70+IN70)/3)</f>
        <v>0</v>
      </c>
      <c r="IS70" s="134">
        <f>IF(OR(HL70&lt;6.5,HP70&lt;6.5,HT70&lt;6.5,HX70&lt;5.2,IB70&lt;10.4,IF70&lt;10.4,IJ70&lt;2.6,IN70&lt;2.6),1,"")</f>
        <v>1</v>
      </c>
      <c r="IT70" s="128">
        <f>IF(OR(HM70&lt;6.5,HQ70&lt;6.5,HU70&lt;6.5,HY70&lt;5.2,IC70&lt;40,IG70&lt;40,IK70&lt;2.6,IO70&lt;2.6),1,"")</f>
        <v>1</v>
      </c>
      <c r="IU70" s="133">
        <f>IF(OR(HN70&lt;6.5,HR70&lt;6.5,HV70&lt;6.5,HZ70&lt;5.2,ID70&lt;40,IH70&lt;40,IL70&lt;2.6,IP70&lt;2.6),1,"")</f>
        <v>1</v>
      </c>
      <c r="IV70" s="36"/>
      <c r="IW70" s="129"/>
      <c r="IX70" s="132"/>
      <c r="IY70" s="131"/>
      <c r="IZ70" s="130"/>
      <c r="JA70" s="130"/>
      <c r="JB70" s="130"/>
      <c r="JC70" s="130"/>
      <c r="JD70" s="130"/>
      <c r="JE70" s="130"/>
      <c r="JF70" s="129"/>
      <c r="JH70" s="97"/>
      <c r="JI70" s="126"/>
      <c r="JJ70" s="128"/>
      <c r="JK70" s="127"/>
      <c r="JL70" s="127"/>
      <c r="JM70" s="127"/>
      <c r="JN70" s="127"/>
      <c r="JO70" s="127"/>
      <c r="JP70" s="127"/>
      <c r="JQ70" s="126"/>
      <c r="JS70" s="97"/>
      <c r="JT70" s="95"/>
      <c r="JU70" s="128"/>
      <c r="JV70" s="127"/>
      <c r="JW70" s="127"/>
      <c r="JX70" s="127"/>
      <c r="JY70" s="127"/>
      <c r="JZ70" s="127"/>
      <c r="KA70" s="127"/>
      <c r="KB70" s="126"/>
      <c r="KJ70" s="94">
        <f>+A70</f>
        <v>66</v>
      </c>
      <c r="KK70" s="92">
        <f>+B70</f>
        <v>66</v>
      </c>
      <c r="KL70" s="92" t="str">
        <f>+C70</f>
        <v/>
      </c>
      <c r="KM70" s="93" t="str">
        <f>+D70</f>
        <v/>
      </c>
      <c r="KN70" s="92" t="str">
        <f>+E70</f>
        <v/>
      </c>
      <c r="KO70" s="92" t="str">
        <f>+F70</f>
        <v/>
      </c>
      <c r="KP70" s="91">
        <f>+HO70</f>
        <v>0</v>
      </c>
      <c r="KQ70" s="91">
        <f>+HS70</f>
        <v>0</v>
      </c>
      <c r="KR70" s="91">
        <f>+HW70</f>
        <v>0</v>
      </c>
      <c r="KS70" s="91">
        <f>+IA70</f>
        <v>0</v>
      </c>
      <c r="KT70" s="91">
        <f>+IE70</f>
        <v>0</v>
      </c>
      <c r="KU70" s="91">
        <f>+II70</f>
        <v>0</v>
      </c>
      <c r="KV70" s="90">
        <f>+IM70</f>
        <v>0</v>
      </c>
      <c r="KW70" s="90">
        <f>+IN70</f>
        <v>0</v>
      </c>
      <c r="MH70" s="125" t="str">
        <f>IF(MI70="","",VLOOKUP(MI70,$B$5:$D$70,2,0))</f>
        <v/>
      </c>
      <c r="MI70" s="110" t="s">
        <v>87</v>
      </c>
      <c r="MJ70" s="109" t="s">
        <v>87</v>
      </c>
      <c r="MK70" s="108" t="s">
        <v>87</v>
      </c>
      <c r="ML70" s="108" t="s">
        <v>87</v>
      </c>
      <c r="MM70" s="108" t="s">
        <v>87</v>
      </c>
      <c r="MN70" s="108" t="s">
        <v>87</v>
      </c>
      <c r="MO70" s="108" t="s">
        <v>87</v>
      </c>
      <c r="MP70" s="108" t="s">
        <v>87</v>
      </c>
      <c r="MQ70" s="108" t="s">
        <v>87</v>
      </c>
      <c r="MR70" s="107" t="s">
        <v>87</v>
      </c>
      <c r="NL70" s="1" t="s">
        <v>87</v>
      </c>
      <c r="NM70" s="1" t="s">
        <v>87</v>
      </c>
      <c r="NN70" s="1" t="s">
        <v>87</v>
      </c>
      <c r="NO70" s="1" t="s">
        <v>87</v>
      </c>
      <c r="NP70" s="1">
        <v>66</v>
      </c>
      <c r="NQ70" s="1" t="s">
        <v>87</v>
      </c>
      <c r="NR70" s="1" t="s">
        <v>87</v>
      </c>
      <c r="NS70" s="1" t="s">
        <v>87</v>
      </c>
      <c r="NT70" s="1" t="s">
        <v>87</v>
      </c>
      <c r="NU70" s="1" t="s">
        <v>87</v>
      </c>
      <c r="NV70" s="1" t="s">
        <v>87</v>
      </c>
      <c r="NY70" s="87"/>
      <c r="NZ70" s="86" t="s">
        <v>87</v>
      </c>
      <c r="OA70" s="85" t="s">
        <v>87</v>
      </c>
      <c r="OB70" s="84" t="s">
        <v>87</v>
      </c>
      <c r="OC70" s="84" t="s">
        <v>87</v>
      </c>
      <c r="OD70" s="84" t="s">
        <v>87</v>
      </c>
      <c r="OE70" s="84" t="s">
        <v>87</v>
      </c>
      <c r="OF70" s="84" t="s">
        <v>87</v>
      </c>
      <c r="OG70" s="84" t="s">
        <v>87</v>
      </c>
      <c r="OH70" s="84" t="s">
        <v>87</v>
      </c>
      <c r="OI70" s="83" t="s">
        <v>87</v>
      </c>
      <c r="OJ70" s="82" t="str">
        <f>IF(NZ70="","",SUM(OB70:OI70))</f>
        <v/>
      </c>
      <c r="OK70" s="81" t="str">
        <f>IFERROR(IF(OJ70&gt;1,OJ70/98,""),"")</f>
        <v/>
      </c>
      <c r="PO70" s="97" t="str">
        <f>IF(HD70="","",B70)</f>
        <v/>
      </c>
      <c r="PP70" s="96" t="str">
        <f>IF(HD70="","",D70)</f>
        <v/>
      </c>
      <c r="PQ70" s="96" t="str">
        <f>IF(PO70="","",HL70)</f>
        <v/>
      </c>
      <c r="PR70" s="96" t="str">
        <f>IF(PO70="","",HP70)</f>
        <v/>
      </c>
      <c r="PS70" s="96" t="str">
        <f>IF(PO70="","",HT70)</f>
        <v/>
      </c>
      <c r="PT70" s="96" t="str">
        <f>IF(PO70="","",HX70)</f>
        <v/>
      </c>
      <c r="PU70" s="96" t="str">
        <f>IF(PO70="","",IB70)</f>
        <v/>
      </c>
      <c r="PV70" s="96" t="str">
        <f>IF(PO70="","",IF70)</f>
        <v/>
      </c>
      <c r="PW70" s="96" t="str">
        <f>IF(PO70="","",IJ70)</f>
        <v/>
      </c>
      <c r="PX70" s="95" t="str">
        <f>IF(PO70="","",IN70)</f>
        <v/>
      </c>
      <c r="PZ70" s="124" t="str">
        <f>IF($HE$5="","",$B$5)</f>
        <v/>
      </c>
      <c r="QA70" s="123" t="str">
        <f>IF($HE$5="","",$D$5)</f>
        <v/>
      </c>
      <c r="QB70" s="123" t="str">
        <f>IF(PZ70="","",HM70)</f>
        <v/>
      </c>
      <c r="QC70" s="123" t="str">
        <f>IF(PZ70="","",HQ70)</f>
        <v/>
      </c>
      <c r="QD70" s="123" t="str">
        <f>IF(PZ70="","",HU70)</f>
        <v/>
      </c>
      <c r="QE70" s="123" t="str">
        <f>IF(PZ70="","",HY70)</f>
        <v/>
      </c>
      <c r="QF70" s="123" t="str">
        <f>IF(PZ70="","",IC70)</f>
        <v/>
      </c>
      <c r="QG70" s="123" t="str">
        <f>IF(PZ70="","",IG70)</f>
        <v/>
      </c>
      <c r="QH70" s="123" t="str">
        <f>IF(PZ70="","",IK70)</f>
        <v/>
      </c>
      <c r="QI70" s="122" t="str">
        <f>IF(PZ70="","",IO70)</f>
        <v/>
      </c>
      <c r="QK70" s="124" t="str">
        <f>IF(HF70="","",B70)</f>
        <v/>
      </c>
      <c r="QL70" s="123" t="str">
        <f>IF(HF70="","",D70)</f>
        <v/>
      </c>
      <c r="QM70" s="123" t="str">
        <f>IF(QK70="","",HN70)</f>
        <v/>
      </c>
      <c r="QN70" s="123" t="str">
        <f>IF(QK70="","",HR70)</f>
        <v/>
      </c>
      <c r="QO70" s="123" t="str">
        <f>IF(QK70="","",HV70)</f>
        <v/>
      </c>
      <c r="QP70" s="123" t="str">
        <f>IF(QK70="","",HZ70)</f>
        <v/>
      </c>
      <c r="QQ70" s="123" t="str">
        <f>IF(QK70="","",ID70)</f>
        <v/>
      </c>
      <c r="QR70" s="123" t="str">
        <f>IF(QK70="","",IH70)</f>
        <v/>
      </c>
      <c r="QS70" s="123" t="str">
        <f>IF(QK70="","",IL70)</f>
        <v/>
      </c>
      <c r="QT70" s="122" t="str">
        <f>IF(QK70="","",IP70)</f>
        <v/>
      </c>
    </row>
    <row r="71" spans="1:462" ht="18" customHeight="1" thickBot="1" x14ac:dyDescent="0.3">
      <c r="A71" s="106">
        <f>IF('[1]بيانات الطلاب'!A70="","",'[1]بيانات الطلاب'!A70)</f>
        <v>67</v>
      </c>
      <c r="B71" s="104" t="str">
        <f>IF('[1]بيانات الطلاب'!B70="","",'[1]بيانات الطلاب'!B70)</f>
        <v/>
      </c>
      <c r="C71" s="104" t="str">
        <f>IF('[1]بيانات الطلاب'!C70="","",'[1]بيانات الطلاب'!C70)</f>
        <v/>
      </c>
      <c r="D71" s="105" t="str">
        <f>IF('[1]بيانات الطلاب'!D70="","",'[1]بيانات الطلاب'!D70)</f>
        <v/>
      </c>
      <c r="E71" s="104" t="str">
        <f>IF('[1]بيانات الطلاب'!E70="","",'[1]بيانات الطلاب'!E70)</f>
        <v/>
      </c>
      <c r="F71" s="103" t="str">
        <f>IF('[1]بيانات الطلاب'!F70="","",'[1]بيانات الطلاب'!F70)</f>
        <v/>
      </c>
      <c r="G71" s="101"/>
      <c r="H71" s="100"/>
      <c r="I71" s="100"/>
      <c r="J71" s="99"/>
      <c r="K71" s="82">
        <f>IF(J71="غ","غ",G71+H71+I71+J71)</f>
        <v>0</v>
      </c>
      <c r="L71" s="101"/>
      <c r="M71" s="100"/>
      <c r="N71" s="100"/>
      <c r="O71" s="99"/>
      <c r="P71" s="82">
        <f>IF(O71="غ","غ",L71+M71+N71+O71)</f>
        <v>0</v>
      </c>
      <c r="Q71" s="101"/>
      <c r="R71" s="100"/>
      <c r="S71" s="100"/>
      <c r="T71" s="99"/>
      <c r="U71" s="82">
        <f>IF(T71="غ","غ",Q71+R71+S71+T71)</f>
        <v>0</v>
      </c>
      <c r="V71" s="101"/>
      <c r="W71" s="100"/>
      <c r="X71" s="100"/>
      <c r="Y71" s="99"/>
      <c r="Z71" s="82">
        <f>IF(Y71="غ","غ",V71+W71+X71+Y71)</f>
        <v>0</v>
      </c>
      <c r="AA71" s="101"/>
      <c r="AB71" s="100"/>
      <c r="AC71" s="100"/>
      <c r="AD71" s="99"/>
      <c r="AE71" s="82">
        <f>IF(AD71="غ","غ",AA71+AB71+AC71+AD71)</f>
        <v>0</v>
      </c>
      <c r="AF71" s="101"/>
      <c r="AG71" s="100"/>
      <c r="AH71" s="100"/>
      <c r="AI71" s="99"/>
      <c r="AJ71" s="82">
        <f>IF(AI71="غ","غ",AF71+AG71+AH71+AI71)</f>
        <v>0</v>
      </c>
      <c r="AK71" s="102"/>
      <c r="AL71" s="102"/>
      <c r="AM71" s="102"/>
      <c r="AN71" s="82">
        <f>IF(AM71="غ","غ",AK71+AL71+AM71)</f>
        <v>0</v>
      </c>
      <c r="AO71" s="102"/>
      <c r="AP71" s="102"/>
      <c r="AQ71" s="102"/>
      <c r="AR71" s="82">
        <f>IF(AQ71="غ","غ",AO71+AP71+AQ71)</f>
        <v>0</v>
      </c>
      <c r="AU71" s="102"/>
      <c r="AV71" s="102"/>
      <c r="AW71" s="102"/>
      <c r="AX71" s="82"/>
      <c r="BN71" s="101"/>
      <c r="BO71" s="100"/>
      <c r="BP71" s="100"/>
      <c r="BQ71" s="99"/>
      <c r="BR71" s="98">
        <f>IF(BQ71="غ","غ",BN71+BO71+BP71+BQ71)</f>
        <v>0</v>
      </c>
      <c r="BS71" s="101"/>
      <c r="BT71" s="100"/>
      <c r="BU71" s="100"/>
      <c r="BV71" s="99"/>
      <c r="BW71" s="98">
        <f>IF(BV71="غ","غ",BS71+BT71+BU71+BV71)</f>
        <v>0</v>
      </c>
      <c r="BX71" s="101"/>
      <c r="BY71" s="100"/>
      <c r="BZ71" s="100"/>
      <c r="CA71" s="99"/>
      <c r="CB71" s="98">
        <f>IF(CA71="غ","غ",BX71+BY71+BZ71+CA71)</f>
        <v>0</v>
      </c>
      <c r="CC71" s="101"/>
      <c r="CD71" s="100"/>
      <c r="CE71" s="100"/>
      <c r="CF71" s="99"/>
      <c r="CG71" s="98">
        <f>IF(CF71="غ","غ",CC71+CD71+CE71+CF71)</f>
        <v>0</v>
      </c>
      <c r="CH71" s="101"/>
      <c r="CI71" s="100"/>
      <c r="CJ71" s="100"/>
      <c r="CK71" s="99"/>
      <c r="CL71" s="98">
        <f>IF(CK71="غ","غ",CH71+CI71+CJ71+CK71)</f>
        <v>0</v>
      </c>
      <c r="CM71" s="101"/>
      <c r="CN71" s="100"/>
      <c r="CO71" s="100"/>
      <c r="CP71" s="99"/>
      <c r="CQ71" s="98">
        <f>IF(CP71="غ","غ",CM71+CN71+CO71+CP71)</f>
        <v>0</v>
      </c>
      <c r="CR71" s="101"/>
      <c r="CS71" s="100"/>
      <c r="CT71" s="99"/>
      <c r="CU71" s="98">
        <f>IF(CT71="غ","غ",CR71+CS71+CT71)</f>
        <v>0</v>
      </c>
      <c r="CV71" s="101"/>
      <c r="CW71" s="100"/>
      <c r="CX71" s="99"/>
      <c r="CY71" s="98">
        <f>IF(CX71="غ","غ",CV71+CW71+CX71)</f>
        <v>0</v>
      </c>
      <c r="DT71" s="101"/>
      <c r="DU71" s="100"/>
      <c r="DV71" s="100"/>
      <c r="DW71" s="99"/>
      <c r="DX71" s="98">
        <f>IF(DW71="غ","غ",DT71+DU71+DV71+DW71)</f>
        <v>0</v>
      </c>
      <c r="DY71" s="101"/>
      <c r="DZ71" s="100"/>
      <c r="EA71" s="100"/>
      <c r="EB71" s="99"/>
      <c r="EC71" s="98">
        <f>IF(EB71="غ","غ",DY71+DZ71+EA71+EB71)</f>
        <v>0</v>
      </c>
      <c r="ED71" s="101"/>
      <c r="EE71" s="100"/>
      <c r="EF71" s="100"/>
      <c r="EG71" s="99"/>
      <c r="EH71" s="98">
        <f>IF(EG71="غ","غ",ED71+EE71+EF71+EG71)</f>
        <v>0</v>
      </c>
      <c r="EI71" s="101"/>
      <c r="EJ71" s="100"/>
      <c r="EK71" s="100"/>
      <c r="EL71" s="99"/>
      <c r="EM71" s="98">
        <f>IF(EL71="غ","غ",EI71+EJ71+EK71+EL71)</f>
        <v>0</v>
      </c>
      <c r="EN71" s="101"/>
      <c r="EO71" s="100"/>
      <c r="EP71" s="100"/>
      <c r="EQ71" s="99"/>
      <c r="ER71" s="98">
        <f>IF(EQ71="غ","غ",EN71+EO71+EP71+EQ71)</f>
        <v>0</v>
      </c>
      <c r="ES71" s="101"/>
      <c r="ET71" s="100"/>
      <c r="EU71" s="100"/>
      <c r="EV71" s="99"/>
      <c r="EW71" s="82">
        <f>IF(EV71="غ","غ",ES71+ET71+EU71+EV71)</f>
        <v>0</v>
      </c>
      <c r="EX71" s="101"/>
      <c r="EY71" s="100"/>
      <c r="EZ71" s="99"/>
      <c r="FA71" s="98">
        <f>IF(EZ71="غ","غ",EX71+EY71+EZ71)</f>
        <v>0</v>
      </c>
      <c r="FB71" s="101"/>
      <c r="FC71" s="100"/>
      <c r="FD71" s="99"/>
      <c r="FE71" s="98">
        <f>IF(FD71="غ","غ",FB71+FC71+FD71)</f>
        <v>0</v>
      </c>
      <c r="HL71" s="149"/>
      <c r="HM71" s="96"/>
      <c r="HN71" s="96"/>
      <c r="HO71" s="95"/>
      <c r="HP71" s="149"/>
      <c r="HQ71" s="96"/>
      <c r="HR71" s="96"/>
      <c r="HS71" s="95"/>
      <c r="HT71" s="149"/>
      <c r="HU71" s="96"/>
      <c r="HV71" s="96"/>
      <c r="HW71" s="95"/>
      <c r="HX71" s="149"/>
      <c r="HY71" s="96"/>
      <c r="HZ71" s="96"/>
      <c r="IA71" s="95"/>
      <c r="IB71" s="149"/>
      <c r="IC71" s="96"/>
      <c r="ID71" s="96"/>
      <c r="IE71" s="95"/>
      <c r="IF71" s="149"/>
      <c r="IG71" s="96"/>
      <c r="IH71" s="96"/>
      <c r="II71" s="95"/>
      <c r="IJ71" s="149"/>
      <c r="IK71" s="96"/>
      <c r="IL71" s="96"/>
      <c r="IM71" s="95"/>
      <c r="IN71" s="149"/>
      <c r="IO71" s="96"/>
      <c r="IP71" s="96"/>
      <c r="IQ71" s="95"/>
      <c r="IW71" s="121" t="s">
        <v>87</v>
      </c>
      <c r="IX71" s="121" t="s">
        <v>87</v>
      </c>
      <c r="IY71" s="121" t="s">
        <v>87</v>
      </c>
      <c r="IZ71" s="121" t="s">
        <v>87</v>
      </c>
      <c r="JA71" s="121" t="s">
        <v>87</v>
      </c>
      <c r="JB71" s="121" t="s">
        <v>87</v>
      </c>
      <c r="JC71" s="121" t="s">
        <v>87</v>
      </c>
      <c r="JD71" s="121" t="s">
        <v>87</v>
      </c>
      <c r="JE71" s="121" t="s">
        <v>87</v>
      </c>
      <c r="JF71" s="121" t="s">
        <v>87</v>
      </c>
      <c r="KJ71" s="94">
        <f>+A71</f>
        <v>67</v>
      </c>
      <c r="KK71" s="92" t="str">
        <f>+B71</f>
        <v/>
      </c>
      <c r="KL71" s="92" t="str">
        <f>+C71</f>
        <v/>
      </c>
      <c r="KM71" s="93" t="str">
        <f>+D71</f>
        <v/>
      </c>
      <c r="KN71" s="92" t="str">
        <f>+E71</f>
        <v/>
      </c>
      <c r="KO71" s="92" t="str">
        <f>+F71</f>
        <v/>
      </c>
      <c r="KP71" s="91">
        <f>+HO71</f>
        <v>0</v>
      </c>
      <c r="KQ71" s="91">
        <f>+HS71</f>
        <v>0</v>
      </c>
      <c r="KR71" s="91">
        <f>+HW71</f>
        <v>0</v>
      </c>
      <c r="KS71" s="91">
        <f>+IA71</f>
        <v>0</v>
      </c>
      <c r="KT71" s="91">
        <f>+IE71</f>
        <v>0</v>
      </c>
      <c r="KU71" s="91">
        <f>+II71</f>
        <v>0</v>
      </c>
      <c r="KV71" s="90">
        <f>+IM71</f>
        <v>0</v>
      </c>
      <c r="KW71" s="90">
        <f>+IN71</f>
        <v>0</v>
      </c>
      <c r="MH71" s="111"/>
      <c r="MI71" s="110"/>
      <c r="MJ71" s="109"/>
      <c r="MK71" s="108"/>
      <c r="ML71" s="108"/>
      <c r="MM71" s="108"/>
      <c r="MN71" s="108"/>
      <c r="MO71" s="108"/>
      <c r="MP71" s="108"/>
      <c r="MQ71" s="108"/>
      <c r="MR71" s="107"/>
      <c r="NY71" s="87"/>
      <c r="NZ71" s="86"/>
      <c r="OA71" s="85"/>
      <c r="OB71" s="84"/>
      <c r="OC71" s="84"/>
      <c r="OD71" s="84"/>
      <c r="OE71" s="84"/>
      <c r="OF71" s="84"/>
      <c r="OG71" s="84"/>
      <c r="OH71" s="84"/>
      <c r="OI71" s="83"/>
      <c r="OJ71" s="82" t="str">
        <f>IF(NZ71="","",SUM(OB71:OI71))</f>
        <v/>
      </c>
      <c r="OK71" s="81" t="str">
        <f>IFERROR(IF(OJ71&gt;1,OJ71/98,""),"")</f>
        <v/>
      </c>
    </row>
    <row r="72" spans="1:462" ht="18" customHeight="1" thickBot="1" x14ac:dyDescent="0.3">
      <c r="A72" s="106">
        <f>IF('[1]بيانات الطلاب'!A71="","",'[1]بيانات الطلاب'!A71)</f>
        <v>68</v>
      </c>
      <c r="B72" s="104" t="str">
        <f>IF('[1]بيانات الطلاب'!B71="","",'[1]بيانات الطلاب'!B71)</f>
        <v/>
      </c>
      <c r="C72" s="104" t="str">
        <f>IF('[1]بيانات الطلاب'!C71="","",'[1]بيانات الطلاب'!C71)</f>
        <v/>
      </c>
      <c r="D72" s="105" t="str">
        <f>IF('[1]بيانات الطلاب'!D71="","",'[1]بيانات الطلاب'!D71)</f>
        <v/>
      </c>
      <c r="E72" s="104" t="str">
        <f>IF('[1]بيانات الطلاب'!E71="","",'[1]بيانات الطلاب'!E71)</f>
        <v/>
      </c>
      <c r="F72" s="103" t="str">
        <f>IF('[1]بيانات الطلاب'!F71="","",'[1]بيانات الطلاب'!F71)</f>
        <v/>
      </c>
      <c r="G72" s="101"/>
      <c r="H72" s="100"/>
      <c r="I72" s="100"/>
      <c r="J72" s="99"/>
      <c r="K72" s="82">
        <f>IF(J72="غ","غ",G72+H72+I72+J72)</f>
        <v>0</v>
      </c>
      <c r="L72" s="101"/>
      <c r="M72" s="100"/>
      <c r="N72" s="100"/>
      <c r="O72" s="99"/>
      <c r="P72" s="82">
        <f>IF(O72="غ","غ",L72+M72+N72+O72)</f>
        <v>0</v>
      </c>
      <c r="Q72" s="101"/>
      <c r="R72" s="100"/>
      <c r="S72" s="100"/>
      <c r="T72" s="99"/>
      <c r="U72" s="82">
        <f>IF(T72="غ","غ",Q72+R72+S72+T72)</f>
        <v>0</v>
      </c>
      <c r="V72" s="101"/>
      <c r="W72" s="100"/>
      <c r="X72" s="100"/>
      <c r="Y72" s="99"/>
      <c r="Z72" s="82">
        <f>IF(Y72="غ","غ",V72+W72+X72+Y72)</f>
        <v>0</v>
      </c>
      <c r="AA72" s="101"/>
      <c r="AB72" s="100"/>
      <c r="AC72" s="100"/>
      <c r="AD72" s="99"/>
      <c r="AE72" s="82">
        <f>IF(AD72="غ","غ",AA72+AB72+AC72+AD72)</f>
        <v>0</v>
      </c>
      <c r="AF72" s="101"/>
      <c r="AG72" s="100"/>
      <c r="AH72" s="100"/>
      <c r="AI72" s="99"/>
      <c r="AJ72" s="82">
        <f>IF(AI72="غ","غ",AF72+AG72+AH72+AI72)</f>
        <v>0</v>
      </c>
      <c r="AK72" s="102"/>
      <c r="AL72" s="102"/>
      <c r="AM72" s="102"/>
      <c r="AN72" s="82">
        <f>IF(AM72="غ","غ",AK72+AL72+AM72)</f>
        <v>0</v>
      </c>
      <c r="AO72" s="102"/>
      <c r="AP72" s="102"/>
      <c r="AQ72" s="102"/>
      <c r="AR72" s="82">
        <f>IF(AQ72="غ","غ",AO72+AP72+AQ72)</f>
        <v>0</v>
      </c>
      <c r="AU72" s="102"/>
      <c r="AV72" s="102"/>
      <c r="AW72" s="102"/>
      <c r="AX72" s="82"/>
      <c r="BN72" s="101"/>
      <c r="BO72" s="100"/>
      <c r="BP72" s="100"/>
      <c r="BQ72" s="99"/>
      <c r="BR72" s="98">
        <f>IF(BQ72="غ","غ",BN72+BO72+BP72+BQ72)</f>
        <v>0</v>
      </c>
      <c r="BS72" s="101"/>
      <c r="BT72" s="100"/>
      <c r="BU72" s="100"/>
      <c r="BV72" s="99"/>
      <c r="BW72" s="98">
        <f>IF(BV72="غ","غ",BS72+BT72+BU72+BV72)</f>
        <v>0</v>
      </c>
      <c r="BX72" s="101"/>
      <c r="BY72" s="100"/>
      <c r="BZ72" s="100"/>
      <c r="CA72" s="99"/>
      <c r="CB72" s="98">
        <f>IF(CA72="غ","غ",BX72+BY72+BZ72+CA72)</f>
        <v>0</v>
      </c>
      <c r="CC72" s="101"/>
      <c r="CD72" s="100"/>
      <c r="CE72" s="100"/>
      <c r="CF72" s="99"/>
      <c r="CG72" s="98">
        <f>IF(CF72="غ","غ",CC72+CD72+CE72+CF72)</f>
        <v>0</v>
      </c>
      <c r="CH72" s="101"/>
      <c r="CI72" s="100"/>
      <c r="CJ72" s="100"/>
      <c r="CK72" s="99"/>
      <c r="CL72" s="98">
        <f>IF(CK72="غ","غ",CH72+CI72+CJ72+CK72)</f>
        <v>0</v>
      </c>
      <c r="CM72" s="101"/>
      <c r="CN72" s="100"/>
      <c r="CO72" s="100"/>
      <c r="CP72" s="99"/>
      <c r="CQ72" s="98">
        <f>IF(CP72="غ","غ",CM72+CN72+CO72+CP72)</f>
        <v>0</v>
      </c>
      <c r="CR72" s="101"/>
      <c r="CS72" s="100"/>
      <c r="CT72" s="99"/>
      <c r="CU72" s="98">
        <f>IF(CT72="غ","غ",CR72+CS72+CT72)</f>
        <v>0</v>
      </c>
      <c r="CV72" s="101"/>
      <c r="CW72" s="100"/>
      <c r="CX72" s="99"/>
      <c r="CY72" s="98">
        <f>IF(CX72="غ","غ",CV72+CW72+CX72)</f>
        <v>0</v>
      </c>
      <c r="DT72" s="101"/>
      <c r="DU72" s="100"/>
      <c r="DV72" s="100"/>
      <c r="DW72" s="99"/>
      <c r="DX72" s="98">
        <f>IF(DW72="غ","غ",DT72+DU72+DV72+DW72)</f>
        <v>0</v>
      </c>
      <c r="DY72" s="101"/>
      <c r="DZ72" s="100"/>
      <c r="EA72" s="100"/>
      <c r="EB72" s="99"/>
      <c r="EC72" s="98">
        <f>IF(EB72="غ","غ",DY72+DZ72+EA72+EB72)</f>
        <v>0</v>
      </c>
      <c r="ED72" s="101"/>
      <c r="EE72" s="100"/>
      <c r="EF72" s="100"/>
      <c r="EG72" s="99"/>
      <c r="EH72" s="98">
        <f>IF(EG72="غ","غ",ED72+EE72+EF72+EG72)</f>
        <v>0</v>
      </c>
      <c r="EI72" s="101"/>
      <c r="EJ72" s="100"/>
      <c r="EK72" s="100"/>
      <c r="EL72" s="99"/>
      <c r="EM72" s="98">
        <f>IF(EL72="غ","غ",EI72+EJ72+EK72+EL72)</f>
        <v>0</v>
      </c>
      <c r="EN72" s="101"/>
      <c r="EO72" s="100"/>
      <c r="EP72" s="100"/>
      <c r="EQ72" s="99"/>
      <c r="ER72" s="98">
        <f>IF(EQ72="غ","غ",EN72+EO72+EP72+EQ72)</f>
        <v>0</v>
      </c>
      <c r="ES72" s="101"/>
      <c r="ET72" s="100"/>
      <c r="EU72" s="100"/>
      <c r="EV72" s="99"/>
      <c r="EW72" s="82">
        <f>IF(EV72="غ","غ",ES72+ET72+EU72+EV72)</f>
        <v>0</v>
      </c>
      <c r="EX72" s="101"/>
      <c r="EY72" s="100"/>
      <c r="EZ72" s="99"/>
      <c r="FA72" s="98">
        <f>IF(EZ72="غ","غ",EX72+EY72+EZ72)</f>
        <v>0</v>
      </c>
      <c r="FB72" s="101"/>
      <c r="FC72" s="100"/>
      <c r="FD72" s="99"/>
      <c r="FE72" s="98">
        <f>IF(FD72="غ","غ",FB72+FC72+FD72)</f>
        <v>0</v>
      </c>
      <c r="HL72" s="149"/>
      <c r="HM72" s="96"/>
      <c r="HN72" s="96"/>
      <c r="HO72" s="95"/>
      <c r="HP72" s="149"/>
      <c r="HQ72" s="96"/>
      <c r="HR72" s="96"/>
      <c r="HS72" s="95"/>
      <c r="HT72" s="149"/>
      <c r="HU72" s="96"/>
      <c r="HV72" s="96"/>
      <c r="HW72" s="95"/>
      <c r="HX72" s="149"/>
      <c r="HY72" s="96"/>
      <c r="HZ72" s="96"/>
      <c r="IA72" s="95"/>
      <c r="IB72" s="149"/>
      <c r="IC72" s="96"/>
      <c r="ID72" s="96"/>
      <c r="IE72" s="95"/>
      <c r="IF72" s="149"/>
      <c r="IG72" s="96"/>
      <c r="IH72" s="96"/>
      <c r="II72" s="95"/>
      <c r="IJ72" s="149"/>
      <c r="IK72" s="96"/>
      <c r="IL72" s="96"/>
      <c r="IM72" s="95"/>
      <c r="IN72" s="149"/>
      <c r="IO72" s="96"/>
      <c r="IP72" s="96"/>
      <c r="IQ72" s="95"/>
      <c r="IV72" s="36">
        <v>1</v>
      </c>
      <c r="IW72" s="52" t="s">
        <v>87</v>
      </c>
      <c r="IX72" s="52" t="s">
        <v>87</v>
      </c>
      <c r="IY72" s="52" t="s">
        <v>87</v>
      </c>
      <c r="IZ72" s="52" t="s">
        <v>87</v>
      </c>
      <c r="JA72" s="52" t="s">
        <v>87</v>
      </c>
      <c r="JB72" s="52" t="s">
        <v>87</v>
      </c>
      <c r="JC72" s="52" t="s">
        <v>87</v>
      </c>
      <c r="JD72" s="52" t="s">
        <v>87</v>
      </c>
      <c r="JE72" s="52" t="s">
        <v>87</v>
      </c>
      <c r="JF72" s="52" t="s">
        <v>87</v>
      </c>
      <c r="JG72" s="36">
        <v>1</v>
      </c>
      <c r="JH72" s="117" t="str">
        <f>IFERROR(SMALL($JH$5:$JH$70,JG72),"")</f>
        <v/>
      </c>
      <c r="JI72" s="116" t="str">
        <f>IF(JH72="","",VLOOKUP(JH72,$JH$5:$JQ$70,2,0))</f>
        <v/>
      </c>
      <c r="JJ72" s="116" t="str">
        <f>IF(JH72="","",VLOOKUP(JH72,$JH$5:$JQ$70,3,0))</f>
        <v/>
      </c>
      <c r="JK72" s="116" t="str">
        <f>IF(JH72="","",VLOOKUP(JH72,$JH$5:$JQ$70,4,0))</f>
        <v/>
      </c>
      <c r="JL72" s="116" t="str">
        <f>IF(JH72="","",VLOOKUP(JH72,$JH$5:$JQ$70,5,0))</f>
        <v/>
      </c>
      <c r="JM72" s="116" t="str">
        <f>IF(JH72="","",VLOOKUP(JH72,$JH$5:$JQ$70,6,0))</f>
        <v/>
      </c>
      <c r="JN72" s="116" t="str">
        <f>IF(JH72="","",VLOOKUP(JH72,$JH$5:$JQ$70,7,0))</f>
        <v/>
      </c>
      <c r="JO72" s="116" t="str">
        <f>IF(JH72="","",VLOOKUP(JH72,$JH$5:$JQ$70,8,0))</f>
        <v/>
      </c>
      <c r="JP72" s="116" t="str">
        <f>IF(JH72="","",VLOOKUP(JH72,$JH$5:$JQ$70,9,0))</f>
        <v/>
      </c>
      <c r="JQ72" s="115" t="str">
        <f>IF(JH72="","",VLOOKUP(JH72,$JH$5:$JQ$70,9,0))</f>
        <v/>
      </c>
      <c r="JR72" s="36">
        <v>1</v>
      </c>
      <c r="JS72" s="114" t="str">
        <f>IFERROR(SMALL($JS$5:$JS$70,JR72),"")</f>
        <v/>
      </c>
      <c r="JT72" s="113" t="str">
        <f>IF(JS72="","",VLOOKUP(JS72,$JS$5:$KB$70,2,0))</f>
        <v/>
      </c>
      <c r="JU72" s="113" t="str">
        <f>IF(JS72="","",VLOOKUP(JS72,$JS$5:$KB$70,3,0))</f>
        <v/>
      </c>
      <c r="JV72" s="113" t="str">
        <f>IF(JS72="","",VLOOKUP(JS72,$JS$5:$KB$70,4,0))</f>
        <v/>
      </c>
      <c r="JW72" s="113" t="str">
        <f>IF(JS72="","",VLOOKUP(JS72,$JS$5:$KB$70,5,0))</f>
        <v/>
      </c>
      <c r="JX72" s="113" t="str">
        <f>IF(JS72="","",VLOOKUP(JS72,$JS$5:$KB$70,6,0))</f>
        <v/>
      </c>
      <c r="JY72" s="113" t="str">
        <f>IF(JS72="","",VLOOKUP(JS72,$JS$5:$KB$70,7,0))</f>
        <v/>
      </c>
      <c r="JZ72" s="113" t="str">
        <f>IF(JS72="","",VLOOKUP(JS72,$JS$5:$KB$70,8,0))</f>
        <v/>
      </c>
      <c r="KA72" s="113" t="str">
        <f>IF(JS72="","",VLOOKUP(JS72,$JS$5:$KB$70,9,0))</f>
        <v/>
      </c>
      <c r="KB72" s="112" t="str">
        <f>IF(JS72="","",VLOOKUP(JS72,$JS$5:$KB$70,9,0))</f>
        <v/>
      </c>
      <c r="KJ72" s="94">
        <f>+A72</f>
        <v>68</v>
      </c>
      <c r="KK72" s="92" t="str">
        <f>+B72</f>
        <v/>
      </c>
      <c r="KL72" s="92" t="str">
        <f>+C72</f>
        <v/>
      </c>
      <c r="KM72" s="93" t="str">
        <f>+D72</f>
        <v/>
      </c>
      <c r="KN72" s="92" t="str">
        <f>+E72</f>
        <v/>
      </c>
      <c r="KO72" s="92" t="str">
        <f>+F72</f>
        <v/>
      </c>
      <c r="KP72" s="91">
        <f>+HO72</f>
        <v>0</v>
      </c>
      <c r="KQ72" s="91">
        <f>+HS72</f>
        <v>0</v>
      </c>
      <c r="KR72" s="91">
        <f>+HW72</f>
        <v>0</v>
      </c>
      <c r="KS72" s="91">
        <f>+IA72</f>
        <v>0</v>
      </c>
      <c r="KT72" s="91">
        <f>+IE72</f>
        <v>0</v>
      </c>
      <c r="KU72" s="91">
        <f>+II72</f>
        <v>0</v>
      </c>
      <c r="KV72" s="90">
        <f>+IM72</f>
        <v>0</v>
      </c>
      <c r="KW72" s="90">
        <f>+IN72</f>
        <v>0</v>
      </c>
      <c r="MH72" s="111"/>
      <c r="MI72" s="110"/>
      <c r="MJ72" s="109"/>
      <c r="MK72" s="108"/>
      <c r="ML72" s="108"/>
      <c r="MM72" s="108"/>
      <c r="MN72" s="108"/>
      <c r="MO72" s="108"/>
      <c r="MP72" s="108"/>
      <c r="MQ72" s="108"/>
      <c r="MR72" s="107"/>
      <c r="NY72" s="87"/>
      <c r="NZ72" s="86"/>
      <c r="OA72" s="85"/>
      <c r="OB72" s="84"/>
      <c r="OC72" s="84"/>
      <c r="OD72" s="84"/>
      <c r="OE72" s="84"/>
      <c r="OF72" s="84"/>
      <c r="OG72" s="84"/>
      <c r="OH72" s="84"/>
      <c r="OI72" s="83"/>
      <c r="OJ72" s="82" t="str">
        <f>IF(NZ72="","",SUM(OB72:OI72))</f>
        <v/>
      </c>
      <c r="OK72" s="81" t="str">
        <f>IFERROR(IF(OJ72&gt;1,OJ72/98,""),"")</f>
        <v/>
      </c>
      <c r="PN72" s="36">
        <v>1</v>
      </c>
      <c r="PO72" s="120" t="str">
        <f>IFERROR(SMALL($PO$5:$PO$70,PN72),"")</f>
        <v/>
      </c>
      <c r="PP72" s="119" t="str">
        <f>IF(PO72="","",VLOOKUP(PO72,$PO$5:$PX$70,2,0))</f>
        <v/>
      </c>
      <c r="PQ72" s="119" t="str">
        <f>IF(PO72="","",VLOOKUP(PO72,$PO$5:$PX$70,3,0))</f>
        <v/>
      </c>
      <c r="PR72" s="119" t="str">
        <f>IF(PO72="","",VLOOKUP(PO72,$PO$5:$PX$70,4,0))</f>
        <v/>
      </c>
      <c r="PS72" s="119" t="str">
        <f>IF(PO72="","",VLOOKUP(PO72,$PO$5:$PX$70,5,0))</f>
        <v/>
      </c>
      <c r="PT72" s="119" t="str">
        <f>IF(PO72="","",VLOOKUP(PO72,$PO$5:$PX$70,6,0))</f>
        <v/>
      </c>
      <c r="PU72" s="119" t="str">
        <f>IF(PO72="","",VLOOKUP(PO72,$PO$5:$PX$70,7,0))</f>
        <v/>
      </c>
      <c r="PV72" s="119" t="str">
        <f>IF(PO72="","",VLOOKUP(PO72,$PO$5:$PX$70,8,0))</f>
        <v/>
      </c>
      <c r="PW72" s="119" t="str">
        <f>IF(PO72="","",VLOOKUP(PO72,$PO$5:$PX$70,9,0))</f>
        <v/>
      </c>
      <c r="PX72" s="118" t="str">
        <f>IF(PO72="","",VLOOKUP(PO72,$PO$5:$PX$70,10,0))</f>
        <v/>
      </c>
      <c r="PY72" s="36">
        <v>1</v>
      </c>
      <c r="PZ72" s="117" t="str">
        <f>IFERROR(SMALL($PZ$5:$PZ$70,PY72),"")</f>
        <v/>
      </c>
      <c r="QA72" s="116" t="str">
        <f>IF(PZ72="","",VLOOKUP(PZ72,$PZ$5:$QI$70,2,0))</f>
        <v/>
      </c>
      <c r="QB72" s="116" t="str">
        <f>IF(PZ72="","",VLOOKUP(PZ72,$PZ$5:$QI$70,3,0))</f>
        <v/>
      </c>
      <c r="QC72" s="116" t="str">
        <f>IF(PZ72="","",VLOOKUP(PZ72,$PZ$5:$QI$70,4,0))</f>
        <v/>
      </c>
      <c r="QD72" s="116" t="str">
        <f>IF(PZ72="","",VLOOKUP(PZ72,$PZ$5:$QI$70,5,0))</f>
        <v/>
      </c>
      <c r="QE72" s="116" t="str">
        <f>IF(PZ72="","",VLOOKUP(PZ72,$PZ$5:$QI$70,6,0))</f>
        <v/>
      </c>
      <c r="QF72" s="116" t="str">
        <f>IF(PZ72="","",VLOOKUP(PZ72,$PZ$5:$QI$70,7,0))</f>
        <v/>
      </c>
      <c r="QG72" s="116" t="str">
        <f>IF(PZ72="","",VLOOKUP(PZ72,$PZ$5:$QI$70,8,0))</f>
        <v/>
      </c>
      <c r="QH72" s="116" t="str">
        <f>IF(PZ72="","",VLOOKUP(PZ72,$PZ$5:$QI$70,9,0))</f>
        <v/>
      </c>
      <c r="QI72" s="115" t="str">
        <f>IF(PZ72="","",VLOOKUP(PZ72,$PZ$5:$QI$70,10,0))</f>
        <v/>
      </c>
      <c r="QJ72" s="36">
        <v>1</v>
      </c>
      <c r="QK72" s="114" t="str">
        <f>IFERROR(SMALL($QK$5:$QK$70,QJ72),"")</f>
        <v/>
      </c>
      <c r="QL72" s="113" t="str">
        <f>IF(QK72="","",VLOOKUP(QK72,$QK$5:$QT$70,2,0))</f>
        <v/>
      </c>
      <c r="QM72" s="113" t="str">
        <f>IF(QK72="","",VLOOKUP(QK72,$QK$5:$QT$70,3,0))</f>
        <v/>
      </c>
      <c r="QN72" s="113" t="str">
        <f>IF(QK72="","",VLOOKUP(QK72,$QK$5:$QT$70,4,0))</f>
        <v/>
      </c>
      <c r="QO72" s="113" t="str">
        <f>IF(QK72="","",VLOOKUP(QK72,$QK$5:$QT$70,5,0))</f>
        <v/>
      </c>
      <c r="QP72" s="113" t="str">
        <f>IF(QK72="","",VLOOKUP(QK72,$QK$5:$QT$70,6,0))</f>
        <v/>
      </c>
      <c r="QQ72" s="113" t="str">
        <f>IF(QK72="","",VLOOKUP(QK72,$QK$5:$QT$70,7,0))</f>
        <v/>
      </c>
      <c r="QR72" s="113" t="str">
        <f>IF(QK72="","",VLOOKUP(QK72,$QK$5:$QT$70,8,0))</f>
        <v/>
      </c>
      <c r="QS72" s="113" t="str">
        <f>IF(QK72="","",VLOOKUP(QK72,$QK$5:$QT$70,9,0))</f>
        <v/>
      </c>
      <c r="QT72" s="112" t="str">
        <f>IF(QK72="","",VLOOKUP(QK72,$QK$5:$QT$70,10,0))</f>
        <v/>
      </c>
    </row>
    <row r="73" spans="1:462" ht="18" customHeight="1" thickBot="1" x14ac:dyDescent="0.3">
      <c r="A73" s="106">
        <f>IF('[1]بيانات الطلاب'!A72="","",'[1]بيانات الطلاب'!A72)</f>
        <v>69</v>
      </c>
      <c r="B73" s="104" t="str">
        <f>IF('[1]بيانات الطلاب'!B72="","",'[1]بيانات الطلاب'!B72)</f>
        <v/>
      </c>
      <c r="C73" s="104" t="str">
        <f>IF('[1]بيانات الطلاب'!C72="","",'[1]بيانات الطلاب'!C72)</f>
        <v/>
      </c>
      <c r="D73" s="105" t="str">
        <f>IF('[1]بيانات الطلاب'!D72="","",'[1]بيانات الطلاب'!D72)</f>
        <v/>
      </c>
      <c r="E73" s="104" t="str">
        <f>IF('[1]بيانات الطلاب'!E72="","",'[1]بيانات الطلاب'!E72)</f>
        <v/>
      </c>
      <c r="F73" s="103" t="str">
        <f>IF('[1]بيانات الطلاب'!F72="","",'[1]بيانات الطلاب'!F72)</f>
        <v/>
      </c>
      <c r="G73" s="101"/>
      <c r="H73" s="100"/>
      <c r="I73" s="100"/>
      <c r="J73" s="99"/>
      <c r="K73" s="82">
        <f>IF(J73="غ","غ",G73+H73+I73+J73)</f>
        <v>0</v>
      </c>
      <c r="L73" s="101"/>
      <c r="M73" s="100"/>
      <c r="N73" s="100"/>
      <c r="O73" s="99"/>
      <c r="P73" s="82">
        <f>IF(O73="غ","غ",L73+M73+N73+O73)</f>
        <v>0</v>
      </c>
      <c r="Q73" s="101"/>
      <c r="R73" s="100"/>
      <c r="S73" s="100"/>
      <c r="T73" s="99"/>
      <c r="U73" s="82">
        <f>IF(T73="غ","غ",Q73+R73+S73+T73)</f>
        <v>0</v>
      </c>
      <c r="V73" s="101"/>
      <c r="W73" s="100"/>
      <c r="X73" s="100"/>
      <c r="Y73" s="99"/>
      <c r="Z73" s="82">
        <f>IF(Y73="غ","غ",V73+W73+X73+Y73)</f>
        <v>0</v>
      </c>
      <c r="AA73" s="101"/>
      <c r="AB73" s="100"/>
      <c r="AC73" s="100"/>
      <c r="AD73" s="99"/>
      <c r="AE73" s="82">
        <f>IF(AD73="غ","غ",AA73+AB73+AC73+AD73)</f>
        <v>0</v>
      </c>
      <c r="AF73" s="101"/>
      <c r="AG73" s="100"/>
      <c r="AH73" s="100"/>
      <c r="AI73" s="99"/>
      <c r="AJ73" s="82">
        <f>IF(AI73="غ","غ",AF73+AG73+AH73+AI73)</f>
        <v>0</v>
      </c>
      <c r="AK73" s="102"/>
      <c r="AL73" s="102"/>
      <c r="AM73" s="102"/>
      <c r="AN73" s="82">
        <f>IF(AM73="غ","غ",AK73+AL73+AM73)</f>
        <v>0</v>
      </c>
      <c r="AO73" s="102"/>
      <c r="AP73" s="102"/>
      <c r="AQ73" s="102"/>
      <c r="AR73" s="82">
        <f>IF(AQ73="غ","غ",AO73+AP73+AQ73)</f>
        <v>0</v>
      </c>
      <c r="AU73" s="102"/>
      <c r="AV73" s="102"/>
      <c r="AW73" s="102"/>
      <c r="AX73" s="82"/>
      <c r="BN73" s="101"/>
      <c r="BO73" s="100"/>
      <c r="BP73" s="100"/>
      <c r="BQ73" s="99"/>
      <c r="BR73" s="98">
        <f>IF(BQ73="غ","غ",BN73+BO73+BP73+BQ73)</f>
        <v>0</v>
      </c>
      <c r="BS73" s="101"/>
      <c r="BT73" s="100"/>
      <c r="BU73" s="100"/>
      <c r="BV73" s="99"/>
      <c r="BW73" s="98">
        <f>IF(BV73="غ","غ",BS73+BT73+BU73+BV73)</f>
        <v>0</v>
      </c>
      <c r="BX73" s="101"/>
      <c r="BY73" s="100"/>
      <c r="BZ73" s="100"/>
      <c r="CA73" s="99"/>
      <c r="CB73" s="98">
        <f>IF(CA73="غ","غ",BX73+BY73+BZ73+CA73)</f>
        <v>0</v>
      </c>
      <c r="CC73" s="101"/>
      <c r="CD73" s="100"/>
      <c r="CE73" s="100"/>
      <c r="CF73" s="99"/>
      <c r="CG73" s="98">
        <f>IF(CF73="غ","غ",CC73+CD73+CE73+CF73)</f>
        <v>0</v>
      </c>
      <c r="CH73" s="101"/>
      <c r="CI73" s="100"/>
      <c r="CJ73" s="100"/>
      <c r="CK73" s="99"/>
      <c r="CL73" s="98">
        <f>IF(CK73="غ","غ",CH73+CI73+CJ73+CK73)</f>
        <v>0</v>
      </c>
      <c r="CM73" s="101"/>
      <c r="CN73" s="100"/>
      <c r="CO73" s="100"/>
      <c r="CP73" s="99"/>
      <c r="CQ73" s="98">
        <f>IF(CP73="غ","غ",CM73+CN73+CO73+CP73)</f>
        <v>0</v>
      </c>
      <c r="CR73" s="101"/>
      <c r="CS73" s="100"/>
      <c r="CT73" s="99"/>
      <c r="CU73" s="98">
        <f>IF(CT73="غ","غ",CR73+CS73+CT73)</f>
        <v>0</v>
      </c>
      <c r="CV73" s="101"/>
      <c r="CW73" s="100"/>
      <c r="CX73" s="99"/>
      <c r="CY73" s="98">
        <f>IF(CX73="غ","غ",CV73+CW73+CX73)</f>
        <v>0</v>
      </c>
      <c r="DT73" s="101"/>
      <c r="DU73" s="100"/>
      <c r="DV73" s="100"/>
      <c r="DW73" s="99"/>
      <c r="DX73" s="98">
        <f>IF(DW73="غ","غ",DT73+DU73+DV73+DW73)</f>
        <v>0</v>
      </c>
      <c r="DY73" s="101"/>
      <c r="DZ73" s="100"/>
      <c r="EA73" s="100"/>
      <c r="EB73" s="99"/>
      <c r="EC73" s="98">
        <f>IF(EB73="غ","غ",DY73+DZ73+EA73+EB73)</f>
        <v>0</v>
      </c>
      <c r="ED73" s="101"/>
      <c r="EE73" s="100"/>
      <c r="EF73" s="100"/>
      <c r="EG73" s="99"/>
      <c r="EH73" s="98">
        <f>IF(EG73="غ","غ",ED73+EE73+EF73+EG73)</f>
        <v>0</v>
      </c>
      <c r="EI73" s="101"/>
      <c r="EJ73" s="100"/>
      <c r="EK73" s="100"/>
      <c r="EL73" s="99"/>
      <c r="EM73" s="98">
        <f>IF(EL73="غ","غ",EI73+EJ73+EK73+EL73)</f>
        <v>0</v>
      </c>
      <c r="EN73" s="101"/>
      <c r="EO73" s="100"/>
      <c r="EP73" s="100"/>
      <c r="EQ73" s="99"/>
      <c r="ER73" s="98">
        <f>IF(EQ73="غ","غ",EN73+EO73+EP73+EQ73)</f>
        <v>0</v>
      </c>
      <c r="ES73" s="101"/>
      <c r="ET73" s="100"/>
      <c r="EU73" s="100"/>
      <c r="EV73" s="99"/>
      <c r="EW73" s="82">
        <f>IF(EV73="غ","غ",ES73+ET73+EU73+EV73)</f>
        <v>0</v>
      </c>
      <c r="EX73" s="101"/>
      <c r="EY73" s="100"/>
      <c r="EZ73" s="99"/>
      <c r="FA73" s="98">
        <f>IF(EZ73="غ","غ",EX73+EY73+EZ73)</f>
        <v>0</v>
      </c>
      <c r="FB73" s="101"/>
      <c r="FC73" s="100"/>
      <c r="FD73" s="99"/>
      <c r="FE73" s="98">
        <f>IF(FD73="غ","غ",FB73+FC73+FD73)</f>
        <v>0</v>
      </c>
      <c r="HL73" s="149"/>
      <c r="HM73" s="96"/>
      <c r="HN73" s="96"/>
      <c r="HO73" s="95"/>
      <c r="HP73" s="149"/>
      <c r="HQ73" s="96"/>
      <c r="HR73" s="96"/>
      <c r="HS73" s="95"/>
      <c r="HT73" s="149"/>
      <c r="HU73" s="96"/>
      <c r="HV73" s="96"/>
      <c r="HW73" s="95"/>
      <c r="HX73" s="149"/>
      <c r="HY73" s="96"/>
      <c r="HZ73" s="96"/>
      <c r="IA73" s="95"/>
      <c r="IB73" s="149"/>
      <c r="IC73" s="96"/>
      <c r="ID73" s="96"/>
      <c r="IE73" s="95"/>
      <c r="IF73" s="149"/>
      <c r="IG73" s="96"/>
      <c r="IH73" s="96"/>
      <c r="II73" s="95"/>
      <c r="IJ73" s="149"/>
      <c r="IK73" s="96"/>
      <c r="IL73" s="96"/>
      <c r="IM73" s="95"/>
      <c r="IN73" s="149"/>
      <c r="IO73" s="96"/>
      <c r="IP73" s="96"/>
      <c r="IQ73" s="95"/>
      <c r="IV73" s="36">
        <v>2</v>
      </c>
      <c r="IW73" s="52" t="s">
        <v>87</v>
      </c>
      <c r="IX73" s="52" t="s">
        <v>87</v>
      </c>
      <c r="IY73" s="52" t="s">
        <v>87</v>
      </c>
      <c r="IZ73" s="52" t="s">
        <v>87</v>
      </c>
      <c r="JA73" s="52" t="s">
        <v>87</v>
      </c>
      <c r="JB73" s="52" t="s">
        <v>87</v>
      </c>
      <c r="JC73" s="52" t="s">
        <v>87</v>
      </c>
      <c r="JD73" s="52" t="s">
        <v>87</v>
      </c>
      <c r="JE73" s="52" t="s">
        <v>87</v>
      </c>
      <c r="JF73" s="52" t="s">
        <v>87</v>
      </c>
      <c r="JG73" s="36">
        <v>2</v>
      </c>
      <c r="JH73" s="48" t="str">
        <f>IFERROR(SMALL($JH$5:$JH$70,JG73),"")</f>
        <v/>
      </c>
      <c r="JI73" s="47" t="str">
        <f>IF(JH73="","",VLOOKUP(JH73,$JH$5:$JQ$70,2,0))</f>
        <v/>
      </c>
      <c r="JJ73" s="47" t="str">
        <f>IF(JH73="","",VLOOKUP(JH73,$JH$5:$JQ$70,3,0))</f>
        <v/>
      </c>
      <c r="JK73" s="47" t="str">
        <f>IF(JH73="","",VLOOKUP(JH73,$JH$5:$JQ$70,4,0))</f>
        <v/>
      </c>
      <c r="JL73" s="47" t="str">
        <f>IF(JH73="","",VLOOKUP(JH73,$JH$5:$JQ$70,5,0))</f>
        <v/>
      </c>
      <c r="JM73" s="47" t="str">
        <f>IF(JH73="","",VLOOKUP(JH73,$JH$5:$JQ$70,6,0))</f>
        <v/>
      </c>
      <c r="JN73" s="47" t="str">
        <f>IF(JH73="","",VLOOKUP(JH73,$JH$5:$JQ$70,7,0))</f>
        <v/>
      </c>
      <c r="JO73" s="47" t="str">
        <f>IF(JH73="","",VLOOKUP(JH73,$JH$5:$JQ$70,8,0))</f>
        <v/>
      </c>
      <c r="JP73" s="47" t="str">
        <f>IF(JH73="","",VLOOKUP(JH73,$JH$5:$JQ$70,9,0))</f>
        <v/>
      </c>
      <c r="JQ73" s="46" t="str">
        <f>IF(JH73="","",VLOOKUP(JH73,$JH$5:$JQ$70,9,0))</f>
        <v/>
      </c>
      <c r="JR73" s="36">
        <v>2</v>
      </c>
      <c r="JS73" s="45" t="str">
        <f>IFERROR(SMALL($JS$5:$JS$70,JR73),"")</f>
        <v/>
      </c>
      <c r="JT73" s="44" t="str">
        <f>IF(JS73="","",VLOOKUP(JS73,$JS$5:$KB$70,2,0))</f>
        <v/>
      </c>
      <c r="JU73" s="44" t="str">
        <f>IF(JS73="","",VLOOKUP(JS73,$JS$5:$KB$70,3,0))</f>
        <v/>
      </c>
      <c r="JV73" s="44" t="str">
        <f>IF(JS73="","",VLOOKUP(JS73,$JS$5:$KB$70,4,0))</f>
        <v/>
      </c>
      <c r="JW73" s="44" t="str">
        <f>IF(JS73="","",VLOOKUP(JS73,$JS$5:$KB$70,5,0))</f>
        <v/>
      </c>
      <c r="JX73" s="44" t="str">
        <f>IF(JS73="","",VLOOKUP(JS73,$JS$5:$KB$70,6,0))</f>
        <v/>
      </c>
      <c r="JY73" s="44" t="str">
        <f>IF(JS73="","",VLOOKUP(JS73,$JS$5:$KB$70,7,0))</f>
        <v/>
      </c>
      <c r="JZ73" s="44" t="str">
        <f>IF(JS73="","",VLOOKUP(JS73,$JS$5:$KB$70,8,0))</f>
        <v/>
      </c>
      <c r="KA73" s="44" t="str">
        <f>IF(JS73="","",VLOOKUP(JS73,$JS$5:$KB$70,9,0))</f>
        <v/>
      </c>
      <c r="KB73" s="43" t="str">
        <f>IF(JS73="","",VLOOKUP(JS73,$JS$5:$KB$70,9,0))</f>
        <v/>
      </c>
      <c r="KJ73" s="94">
        <f>+A73</f>
        <v>69</v>
      </c>
      <c r="KK73" s="92" t="str">
        <f>+B73</f>
        <v/>
      </c>
      <c r="KL73" s="92" t="str">
        <f>+C73</f>
        <v/>
      </c>
      <c r="KM73" s="93" t="str">
        <f>+D73</f>
        <v/>
      </c>
      <c r="KN73" s="92" t="str">
        <f>+E73</f>
        <v/>
      </c>
      <c r="KO73" s="92" t="str">
        <f>+F73</f>
        <v/>
      </c>
      <c r="KP73" s="91">
        <f>+HO73</f>
        <v>0</v>
      </c>
      <c r="KQ73" s="91">
        <f>+HS73</f>
        <v>0</v>
      </c>
      <c r="KR73" s="91">
        <f>+HW73</f>
        <v>0</v>
      </c>
      <c r="KS73" s="91">
        <f>+IA73</f>
        <v>0</v>
      </c>
      <c r="KT73" s="91">
        <f>+IE73</f>
        <v>0</v>
      </c>
      <c r="KU73" s="91">
        <f>+II73</f>
        <v>0</v>
      </c>
      <c r="KV73" s="90">
        <f>+IM73</f>
        <v>0</v>
      </c>
      <c r="KW73" s="90">
        <f>+IN73</f>
        <v>0</v>
      </c>
      <c r="MH73" s="111"/>
      <c r="MI73" s="110"/>
      <c r="MJ73" s="109"/>
      <c r="MK73" s="108"/>
      <c r="ML73" s="108"/>
      <c r="MM73" s="108"/>
      <c r="MN73" s="108"/>
      <c r="MO73" s="108"/>
      <c r="MP73" s="108"/>
      <c r="MQ73" s="108"/>
      <c r="MR73" s="107"/>
      <c r="NY73" s="87"/>
      <c r="NZ73" s="86"/>
      <c r="OA73" s="85"/>
      <c r="OB73" s="84"/>
      <c r="OC73" s="84"/>
      <c r="OD73" s="84"/>
      <c r="OE73" s="84"/>
      <c r="OF73" s="84"/>
      <c r="OG73" s="84"/>
      <c r="OH73" s="84"/>
      <c r="OI73" s="83"/>
      <c r="OJ73" s="82" t="str">
        <f>IF(NZ73="","",SUM(OB73:OI73))</f>
        <v/>
      </c>
      <c r="OK73" s="81" t="str">
        <f>IFERROR(IF(OJ73&gt;1,OJ73/98,""),"")</f>
        <v/>
      </c>
      <c r="PN73" s="36">
        <v>2</v>
      </c>
      <c r="PO73" s="51" t="str">
        <f>IFERROR(SMALL($PO$5:$PO$70,PN73),"")</f>
        <v/>
      </c>
      <c r="PP73" s="50" t="str">
        <f>IF(PO73="","",VLOOKUP(PO73,$PO$5:$PX$70,2,0))</f>
        <v/>
      </c>
      <c r="PQ73" s="50" t="str">
        <f>IF(PO73="","",VLOOKUP(PO73,$PO$5:$PX$70,3,0))</f>
        <v/>
      </c>
      <c r="PR73" s="50" t="str">
        <f>IF(PO73="","",VLOOKUP(PO73,$PO$5:$PX$70,4,0))</f>
        <v/>
      </c>
      <c r="PS73" s="50" t="str">
        <f>IF(PO73="","",VLOOKUP(PO73,$PO$5:$PX$70,5,0))</f>
        <v/>
      </c>
      <c r="PT73" s="50" t="str">
        <f>IF(PO73="","",VLOOKUP(PO73,$PO$5:$PX$70,6,0))</f>
        <v/>
      </c>
      <c r="PU73" s="50" t="str">
        <f>IF(PO73="","",VLOOKUP(PO73,$PO$5:$PX$70,7,0))</f>
        <v/>
      </c>
      <c r="PV73" s="50" t="str">
        <f>IF(PO73="","",VLOOKUP(PO73,$PO$5:$PX$70,8,0))</f>
        <v/>
      </c>
      <c r="PW73" s="50" t="str">
        <f>IF(PO73="","",VLOOKUP(PO73,$PO$5:$PX$70,9,0))</f>
        <v/>
      </c>
      <c r="PX73" s="49" t="str">
        <f>IF(PO73="","",VLOOKUP(PO73,$PO$5:$PX$70,10,0))</f>
        <v/>
      </c>
      <c r="PY73" s="36">
        <v>2</v>
      </c>
      <c r="PZ73" s="48" t="str">
        <f>IFERROR(SMALL($PZ$5:$PZ$70,PY73),"")</f>
        <v/>
      </c>
      <c r="QA73" s="47" t="str">
        <f>IF(PZ73="","",VLOOKUP(PZ73,$PZ$5:$QI$70,2,0))</f>
        <v/>
      </c>
      <c r="QB73" s="47" t="str">
        <f>IF(PZ73="","",VLOOKUP(PZ73,$PZ$5:$QI$70,3,0))</f>
        <v/>
      </c>
      <c r="QC73" s="47" t="str">
        <f>IF(PZ73="","",VLOOKUP(PZ73,$PZ$5:$QI$70,4,0))</f>
        <v/>
      </c>
      <c r="QD73" s="47" t="str">
        <f>IF(PZ73="","",VLOOKUP(PZ73,$PZ$5:$QI$70,5,0))</f>
        <v/>
      </c>
      <c r="QE73" s="47" t="str">
        <f>IF(PZ73="","",VLOOKUP(PZ73,$PZ$5:$QI$70,6,0))</f>
        <v/>
      </c>
      <c r="QF73" s="47" t="str">
        <f>IF(PZ73="","",VLOOKUP(PZ73,$PZ$5:$QI$70,7,0))</f>
        <v/>
      </c>
      <c r="QG73" s="47" t="str">
        <f>IF(PZ73="","",VLOOKUP(PZ73,$PZ$5:$QI$70,8,0))</f>
        <v/>
      </c>
      <c r="QH73" s="47" t="str">
        <f>IF(PZ73="","",VLOOKUP(PZ73,$PZ$5:$QI$70,9,0))</f>
        <v/>
      </c>
      <c r="QI73" s="46" t="str">
        <f>IF(PZ73="","",VLOOKUP(PZ73,$PZ$5:$QI$70,10,0))</f>
        <v/>
      </c>
      <c r="QJ73" s="36">
        <v>2</v>
      </c>
      <c r="QK73" s="45" t="str">
        <f>IFERROR(SMALL($QK$5:$QK$70,QJ73),"")</f>
        <v/>
      </c>
      <c r="QL73" s="44" t="str">
        <f>IF(QK73="","",VLOOKUP(QK73,$QK$5:$QT$70,2,0))</f>
        <v/>
      </c>
      <c r="QM73" s="44" t="str">
        <f>IF(QK73="","",VLOOKUP(QK73,$QK$5:$QT$70,3,0))</f>
        <v/>
      </c>
      <c r="QN73" s="44" t="str">
        <f>IF(QK73="","",VLOOKUP(QK73,$QK$5:$QT$70,4,0))</f>
        <v/>
      </c>
      <c r="QO73" s="44" t="str">
        <f>IF(QK73="","",VLOOKUP(QK73,$QK$5:$QT$70,5,0))</f>
        <v/>
      </c>
      <c r="QP73" s="44" t="str">
        <f>IF(QK73="","",VLOOKUP(QK73,$QK$5:$QT$70,6,0))</f>
        <v/>
      </c>
      <c r="QQ73" s="44" t="str">
        <f>IF(QK73="","",VLOOKUP(QK73,$QK$5:$QT$70,7,0))</f>
        <v/>
      </c>
      <c r="QR73" s="44" t="str">
        <f>IF(QK73="","",VLOOKUP(QK73,$QK$5:$QT$70,8,0))</f>
        <v/>
      </c>
      <c r="QS73" s="44" t="str">
        <f>IF(QK73="","",VLOOKUP(QK73,$QK$5:$QT$70,9,0))</f>
        <v/>
      </c>
      <c r="QT73" s="43" t="str">
        <f>IF(QK73="","",VLOOKUP(QK73,$QK$5:$QT$70,10,0))</f>
        <v/>
      </c>
    </row>
    <row r="74" spans="1:462" ht="18" customHeight="1" thickBot="1" x14ac:dyDescent="0.3">
      <c r="A74" s="106">
        <f>IF('[1]بيانات الطلاب'!A73="","",'[1]بيانات الطلاب'!A73)</f>
        <v>70</v>
      </c>
      <c r="B74" s="104" t="str">
        <f>IF('[1]بيانات الطلاب'!B73="","",'[1]بيانات الطلاب'!B73)</f>
        <v/>
      </c>
      <c r="C74" s="104" t="str">
        <f>IF('[1]بيانات الطلاب'!C73="","",'[1]بيانات الطلاب'!C73)</f>
        <v/>
      </c>
      <c r="D74" s="105" t="str">
        <f>IF('[1]بيانات الطلاب'!D73="","",'[1]بيانات الطلاب'!D73)</f>
        <v/>
      </c>
      <c r="E74" s="104" t="str">
        <f>IF('[1]بيانات الطلاب'!E73="","",'[1]بيانات الطلاب'!E73)</f>
        <v/>
      </c>
      <c r="F74" s="103" t="str">
        <f>IF('[1]بيانات الطلاب'!F73="","",'[1]بيانات الطلاب'!F73)</f>
        <v/>
      </c>
      <c r="G74" s="101"/>
      <c r="H74" s="100"/>
      <c r="I74" s="100"/>
      <c r="J74" s="99"/>
      <c r="K74" s="82">
        <f>IF(J74="غ","غ",G74+H74+I74+J74)</f>
        <v>0</v>
      </c>
      <c r="L74" s="101"/>
      <c r="M74" s="100"/>
      <c r="N74" s="100"/>
      <c r="O74" s="99"/>
      <c r="P74" s="82">
        <f>IF(O74="غ","غ",L74+M74+N74+O74)</f>
        <v>0</v>
      </c>
      <c r="Q74" s="101"/>
      <c r="R74" s="100"/>
      <c r="S74" s="100"/>
      <c r="T74" s="99"/>
      <c r="U74" s="82">
        <f>IF(T74="غ","غ",Q74+R74+S74+T74)</f>
        <v>0</v>
      </c>
      <c r="V74" s="101"/>
      <c r="W74" s="100"/>
      <c r="X74" s="100"/>
      <c r="Y74" s="99"/>
      <c r="Z74" s="82">
        <f>IF(Y74="غ","غ",V74+W74+X74+Y74)</f>
        <v>0</v>
      </c>
      <c r="AA74" s="101"/>
      <c r="AB74" s="100"/>
      <c r="AC74" s="100"/>
      <c r="AD74" s="99"/>
      <c r="AE74" s="82">
        <f>IF(AD74="غ","غ",AA74+AB74+AC74+AD74)</f>
        <v>0</v>
      </c>
      <c r="AF74" s="101"/>
      <c r="AG74" s="100"/>
      <c r="AH74" s="100"/>
      <c r="AI74" s="99"/>
      <c r="AJ74" s="82">
        <f>IF(AI74="غ","غ",AF74+AG74+AH74+AI74)</f>
        <v>0</v>
      </c>
      <c r="AK74" s="102"/>
      <c r="AL74" s="102"/>
      <c r="AM74" s="102"/>
      <c r="AN74" s="82">
        <f>IF(AM74="غ","غ",AK74+AL74+AM74)</f>
        <v>0</v>
      </c>
      <c r="AO74" s="102"/>
      <c r="AP74" s="102"/>
      <c r="AQ74" s="102"/>
      <c r="AR74" s="82">
        <f>IF(AQ74="غ","غ",AO74+AP74+AQ74)</f>
        <v>0</v>
      </c>
      <c r="AU74" s="102"/>
      <c r="AV74" s="102"/>
      <c r="AW74" s="102"/>
      <c r="AX74" s="82"/>
      <c r="BN74" s="101"/>
      <c r="BO74" s="100"/>
      <c r="BP74" s="100"/>
      <c r="BQ74" s="99"/>
      <c r="BR74" s="98">
        <f>IF(BQ74="غ","غ",BN74+BO74+BP74+BQ74)</f>
        <v>0</v>
      </c>
      <c r="BS74" s="101"/>
      <c r="BT74" s="100"/>
      <c r="BU74" s="100"/>
      <c r="BV74" s="99"/>
      <c r="BW74" s="98">
        <f>IF(BV74="غ","غ",BS74+BT74+BU74+BV74)</f>
        <v>0</v>
      </c>
      <c r="BX74" s="101"/>
      <c r="BY74" s="100"/>
      <c r="BZ74" s="100"/>
      <c r="CA74" s="99"/>
      <c r="CB74" s="98">
        <f>IF(CA74="غ","غ",BX74+BY74+BZ74+CA74)</f>
        <v>0</v>
      </c>
      <c r="CC74" s="101"/>
      <c r="CD74" s="100"/>
      <c r="CE74" s="100"/>
      <c r="CF74" s="99"/>
      <c r="CG74" s="98">
        <f>IF(CF74="غ","غ",CC74+CD74+CE74+CF74)</f>
        <v>0</v>
      </c>
      <c r="CH74" s="101"/>
      <c r="CI74" s="100"/>
      <c r="CJ74" s="100"/>
      <c r="CK74" s="99"/>
      <c r="CL74" s="98">
        <f>IF(CK74="غ","غ",CH74+CI74+CJ74+CK74)</f>
        <v>0</v>
      </c>
      <c r="CM74" s="101"/>
      <c r="CN74" s="100"/>
      <c r="CO74" s="100"/>
      <c r="CP74" s="99"/>
      <c r="CQ74" s="98">
        <f>IF(CP74="غ","غ",CM74+CN74+CO74+CP74)</f>
        <v>0</v>
      </c>
      <c r="CR74" s="101"/>
      <c r="CS74" s="100"/>
      <c r="CT74" s="99"/>
      <c r="CU74" s="98">
        <f>IF(CT74="غ","غ",CR74+CS74+CT74)</f>
        <v>0</v>
      </c>
      <c r="CV74" s="101"/>
      <c r="CW74" s="100"/>
      <c r="CX74" s="99"/>
      <c r="CY74" s="98">
        <f>IF(CX74="غ","غ",CV74+CW74+CX74)</f>
        <v>0</v>
      </c>
      <c r="DT74" s="101"/>
      <c r="DU74" s="100"/>
      <c r="DV74" s="100"/>
      <c r="DW74" s="99"/>
      <c r="DX74" s="98">
        <f>IF(DW74="غ","غ",DT74+DU74+DV74+DW74)</f>
        <v>0</v>
      </c>
      <c r="DY74" s="101"/>
      <c r="DZ74" s="100"/>
      <c r="EA74" s="100"/>
      <c r="EB74" s="99"/>
      <c r="EC74" s="98">
        <f>IF(EB74="غ","غ",DY74+DZ74+EA74+EB74)</f>
        <v>0</v>
      </c>
      <c r="ED74" s="101"/>
      <c r="EE74" s="100"/>
      <c r="EF74" s="100"/>
      <c r="EG74" s="99"/>
      <c r="EH74" s="98">
        <f>IF(EG74="غ","غ",ED74+EE74+EF74+EG74)</f>
        <v>0</v>
      </c>
      <c r="EI74" s="101"/>
      <c r="EJ74" s="100"/>
      <c r="EK74" s="100"/>
      <c r="EL74" s="99"/>
      <c r="EM74" s="98">
        <f>IF(EL74="غ","غ",EI74+EJ74+EK74+EL74)</f>
        <v>0</v>
      </c>
      <c r="EN74" s="101"/>
      <c r="EO74" s="100"/>
      <c r="EP74" s="100"/>
      <c r="EQ74" s="99"/>
      <c r="ER74" s="98">
        <f>IF(EQ74="غ","غ",EN74+EO74+EP74+EQ74)</f>
        <v>0</v>
      </c>
      <c r="ES74" s="101"/>
      <c r="ET74" s="100"/>
      <c r="EU74" s="100"/>
      <c r="EV74" s="99"/>
      <c r="EW74" s="82">
        <f>IF(EV74="غ","غ",ES74+ET74+EU74+EV74)</f>
        <v>0</v>
      </c>
      <c r="EX74" s="101"/>
      <c r="EY74" s="100"/>
      <c r="EZ74" s="99"/>
      <c r="FA74" s="98">
        <f>IF(EZ74="غ","غ",EX74+EY74+EZ74)</f>
        <v>0</v>
      </c>
      <c r="FB74" s="101"/>
      <c r="FC74" s="100"/>
      <c r="FD74" s="99"/>
      <c r="FE74" s="98">
        <f>IF(FD74="غ","غ",FB74+FC74+FD74)</f>
        <v>0</v>
      </c>
      <c r="HL74" s="149"/>
      <c r="HM74" s="96"/>
      <c r="HN74" s="96"/>
      <c r="HO74" s="95"/>
      <c r="HP74" s="149"/>
      <c r="HQ74" s="96"/>
      <c r="HR74" s="96"/>
      <c r="HS74" s="95"/>
      <c r="HT74" s="149"/>
      <c r="HU74" s="96"/>
      <c r="HV74" s="96"/>
      <c r="HW74" s="95"/>
      <c r="HX74" s="149"/>
      <c r="HY74" s="96"/>
      <c r="HZ74" s="96"/>
      <c r="IA74" s="95"/>
      <c r="IB74" s="149"/>
      <c r="IC74" s="96"/>
      <c r="ID74" s="96"/>
      <c r="IE74" s="95"/>
      <c r="IF74" s="149"/>
      <c r="IG74" s="96"/>
      <c r="IH74" s="96"/>
      <c r="II74" s="95"/>
      <c r="IJ74" s="149"/>
      <c r="IK74" s="96"/>
      <c r="IL74" s="96"/>
      <c r="IM74" s="95"/>
      <c r="IN74" s="149"/>
      <c r="IO74" s="96"/>
      <c r="IP74" s="96"/>
      <c r="IQ74" s="95"/>
      <c r="IV74" s="36">
        <v>3</v>
      </c>
      <c r="IW74" s="52" t="s">
        <v>87</v>
      </c>
      <c r="IX74" s="52" t="s">
        <v>87</v>
      </c>
      <c r="IY74" s="52" t="s">
        <v>87</v>
      </c>
      <c r="IZ74" s="52" t="s">
        <v>87</v>
      </c>
      <c r="JA74" s="52" t="s">
        <v>87</v>
      </c>
      <c r="JB74" s="52" t="s">
        <v>87</v>
      </c>
      <c r="JC74" s="52" t="s">
        <v>87</v>
      </c>
      <c r="JD74" s="52" t="s">
        <v>87</v>
      </c>
      <c r="JE74" s="52" t="s">
        <v>87</v>
      </c>
      <c r="JF74" s="52" t="s">
        <v>87</v>
      </c>
      <c r="JG74" s="36">
        <v>3</v>
      </c>
      <c r="JH74" s="48" t="str">
        <f>IFERROR(SMALL($JH$5:$JH$70,JG74),"")</f>
        <v/>
      </c>
      <c r="JI74" s="47" t="str">
        <f>IF(JH74="","",VLOOKUP(JH74,$JH$5:$JQ$70,2,0))</f>
        <v/>
      </c>
      <c r="JJ74" s="47" t="str">
        <f>IF(JH74="","",VLOOKUP(JH74,$JH$5:$JQ$70,3,0))</f>
        <v/>
      </c>
      <c r="JK74" s="47" t="str">
        <f>IF(JH74="","",VLOOKUP(JH74,$JH$5:$JQ$70,4,0))</f>
        <v/>
      </c>
      <c r="JL74" s="47" t="str">
        <f>IF(JH74="","",VLOOKUP(JH74,$JH$5:$JQ$70,5,0))</f>
        <v/>
      </c>
      <c r="JM74" s="47" t="str">
        <f>IF(JH74="","",VLOOKUP(JH74,$JH$5:$JQ$70,6,0))</f>
        <v/>
      </c>
      <c r="JN74" s="47" t="str">
        <f>IF(JH74="","",VLOOKUP(JH74,$JH$5:$JQ$70,7,0))</f>
        <v/>
      </c>
      <c r="JO74" s="47" t="str">
        <f>IF(JH74="","",VLOOKUP(JH74,$JH$5:$JQ$70,8,0))</f>
        <v/>
      </c>
      <c r="JP74" s="47" t="str">
        <f>IF(JH74="","",VLOOKUP(JH74,$JH$5:$JQ$70,9,0))</f>
        <v/>
      </c>
      <c r="JQ74" s="46" t="str">
        <f>IF(JH74="","",VLOOKUP(JH74,$JH$5:$JQ$70,9,0))</f>
        <v/>
      </c>
      <c r="JR74" s="36">
        <v>3</v>
      </c>
      <c r="JS74" s="45" t="str">
        <f>IFERROR(SMALL($JS$5:$JS$70,JR74),"")</f>
        <v/>
      </c>
      <c r="JT74" s="44" t="str">
        <f>IF(JS74="","",VLOOKUP(JS74,$JS$5:$KB$70,2,0))</f>
        <v/>
      </c>
      <c r="JU74" s="44" t="str">
        <f>IF(JS74="","",VLOOKUP(JS74,$JS$5:$KB$70,3,0))</f>
        <v/>
      </c>
      <c r="JV74" s="44" t="str">
        <f>IF(JS74="","",VLOOKUP(JS74,$JS$5:$KB$70,4,0))</f>
        <v/>
      </c>
      <c r="JW74" s="44" t="str">
        <f>IF(JS74="","",VLOOKUP(JS74,$JS$5:$KB$70,5,0))</f>
        <v/>
      </c>
      <c r="JX74" s="44" t="str">
        <f>IF(JS74="","",VLOOKUP(JS74,$JS$5:$KB$70,6,0))</f>
        <v/>
      </c>
      <c r="JY74" s="44" t="str">
        <f>IF(JS74="","",VLOOKUP(JS74,$JS$5:$KB$70,7,0))</f>
        <v/>
      </c>
      <c r="JZ74" s="44" t="str">
        <f>IF(JS74="","",VLOOKUP(JS74,$JS$5:$KB$70,8,0))</f>
        <v/>
      </c>
      <c r="KA74" s="44" t="str">
        <f>IF(JS74="","",VLOOKUP(JS74,$JS$5:$KB$70,9,0))</f>
        <v/>
      </c>
      <c r="KB74" s="43" t="str">
        <f>IF(JS74="","",VLOOKUP(JS74,$JS$5:$KB$70,9,0))</f>
        <v/>
      </c>
      <c r="KJ74" s="94">
        <f>+A74</f>
        <v>70</v>
      </c>
      <c r="KK74" s="92" t="str">
        <f>+B74</f>
        <v/>
      </c>
      <c r="KL74" s="92" t="str">
        <f>+C74</f>
        <v/>
      </c>
      <c r="KM74" s="93" t="str">
        <f>+D74</f>
        <v/>
      </c>
      <c r="KN74" s="92" t="str">
        <f>+E74</f>
        <v/>
      </c>
      <c r="KO74" s="92" t="str">
        <f>+F74</f>
        <v/>
      </c>
      <c r="KP74" s="91">
        <f>+HO74</f>
        <v>0</v>
      </c>
      <c r="KQ74" s="91">
        <f>+HS74</f>
        <v>0</v>
      </c>
      <c r="KR74" s="91">
        <f>+HW74</f>
        <v>0</v>
      </c>
      <c r="KS74" s="91">
        <f>+IA74</f>
        <v>0</v>
      </c>
      <c r="KT74" s="91">
        <f>+IE74</f>
        <v>0</v>
      </c>
      <c r="KU74" s="91">
        <f>+II74</f>
        <v>0</v>
      </c>
      <c r="KV74" s="90">
        <f>+IM74</f>
        <v>0</v>
      </c>
      <c r="KW74" s="90">
        <f>+IN74</f>
        <v>0</v>
      </c>
      <c r="MH74" s="111"/>
      <c r="MI74" s="110"/>
      <c r="MJ74" s="109"/>
      <c r="MK74" s="108"/>
      <c r="ML74" s="108"/>
      <c r="MM74" s="108"/>
      <c r="MN74" s="108"/>
      <c r="MO74" s="108"/>
      <c r="MP74" s="108"/>
      <c r="MQ74" s="108"/>
      <c r="MR74" s="107"/>
      <c r="NY74" s="87"/>
      <c r="NZ74" s="86"/>
      <c r="OA74" s="85"/>
      <c r="OB74" s="84"/>
      <c r="OC74" s="84"/>
      <c r="OD74" s="84"/>
      <c r="OE74" s="84"/>
      <c r="OF74" s="84"/>
      <c r="OG74" s="84"/>
      <c r="OH74" s="84"/>
      <c r="OI74" s="83"/>
      <c r="OJ74" s="82" t="str">
        <f>IF(NZ74="","",SUM(OB74:OI74))</f>
        <v/>
      </c>
      <c r="OK74" s="81" t="str">
        <f>IFERROR(IF(OJ74&gt;1,OJ74/98,""),"")</f>
        <v/>
      </c>
      <c r="PN74" s="36">
        <v>3</v>
      </c>
      <c r="PO74" s="51" t="str">
        <f>IFERROR(SMALL($PO$5:$PO$70,PN74),"")</f>
        <v/>
      </c>
      <c r="PP74" s="50" t="str">
        <f>IF(PO74="","",VLOOKUP(PO74,$PO$5:$PX$70,2,0))</f>
        <v/>
      </c>
      <c r="PQ74" s="50" t="str">
        <f>IF(PO74="","",VLOOKUP(PO74,$PO$5:$PX$70,3,0))</f>
        <v/>
      </c>
      <c r="PR74" s="50" t="str">
        <f>IF(PO74="","",VLOOKUP(PO74,$PO$5:$PX$70,4,0))</f>
        <v/>
      </c>
      <c r="PS74" s="50" t="str">
        <f>IF(PO74="","",VLOOKUP(PO74,$PO$5:$PX$70,5,0))</f>
        <v/>
      </c>
      <c r="PT74" s="50" t="str">
        <f>IF(PO74="","",VLOOKUP(PO74,$PO$5:$PX$70,6,0))</f>
        <v/>
      </c>
      <c r="PU74" s="50" t="str">
        <f>IF(PO74="","",VLOOKUP(PO74,$PO$5:$PX$70,7,0))</f>
        <v/>
      </c>
      <c r="PV74" s="50" t="str">
        <f>IF(PO74="","",VLOOKUP(PO74,$PO$5:$PX$70,8,0))</f>
        <v/>
      </c>
      <c r="PW74" s="50" t="str">
        <f>IF(PO74="","",VLOOKUP(PO74,$PO$5:$PX$70,9,0))</f>
        <v/>
      </c>
      <c r="PX74" s="49" t="str">
        <f>IF(PO74="","",VLOOKUP(PO74,$PO$5:$PX$70,10,0))</f>
        <v/>
      </c>
      <c r="PY74" s="36">
        <v>3</v>
      </c>
      <c r="PZ74" s="48" t="str">
        <f>IFERROR(SMALL($PZ$5:$PZ$70,PY74),"")</f>
        <v/>
      </c>
      <c r="QA74" s="47" t="str">
        <f>IF(PZ74="","",VLOOKUP(PZ74,$PZ$5:$QI$70,2,0))</f>
        <v/>
      </c>
      <c r="QB74" s="47" t="str">
        <f>IF(PZ74="","",VLOOKUP(PZ74,$PZ$5:$QI$70,3,0))</f>
        <v/>
      </c>
      <c r="QC74" s="47" t="str">
        <f>IF(PZ74="","",VLOOKUP(PZ74,$PZ$5:$QI$70,4,0))</f>
        <v/>
      </c>
      <c r="QD74" s="47" t="str">
        <f>IF(PZ74="","",VLOOKUP(PZ74,$PZ$5:$QI$70,5,0))</f>
        <v/>
      </c>
      <c r="QE74" s="47" t="str">
        <f>IF(PZ74="","",VLOOKUP(PZ74,$PZ$5:$QI$70,6,0))</f>
        <v/>
      </c>
      <c r="QF74" s="47" t="str">
        <f>IF(PZ74="","",VLOOKUP(PZ74,$PZ$5:$QI$70,7,0))</f>
        <v/>
      </c>
      <c r="QG74" s="47" t="str">
        <f>IF(PZ74="","",VLOOKUP(PZ74,$PZ$5:$QI$70,8,0))</f>
        <v/>
      </c>
      <c r="QH74" s="47" t="str">
        <f>IF(PZ74="","",VLOOKUP(PZ74,$PZ$5:$QI$70,9,0))</f>
        <v/>
      </c>
      <c r="QI74" s="46" t="str">
        <f>IF(PZ74="","",VLOOKUP(PZ74,$PZ$5:$QI$70,10,0))</f>
        <v/>
      </c>
      <c r="QJ74" s="36">
        <v>3</v>
      </c>
      <c r="QK74" s="45" t="str">
        <f>IFERROR(SMALL($QK$5:$QK$70,QJ74),"")</f>
        <v/>
      </c>
      <c r="QL74" s="44" t="str">
        <f>IF(QK74="","",VLOOKUP(QK74,$QK$5:$QT$70,2,0))</f>
        <v/>
      </c>
      <c r="QM74" s="44" t="str">
        <f>IF(QK74="","",VLOOKUP(QK74,$QK$5:$QT$70,3,0))</f>
        <v/>
      </c>
      <c r="QN74" s="44" t="str">
        <f>IF(QK74="","",VLOOKUP(QK74,$QK$5:$QT$70,4,0))</f>
        <v/>
      </c>
      <c r="QO74" s="44" t="str">
        <f>IF(QK74="","",VLOOKUP(QK74,$QK$5:$QT$70,5,0))</f>
        <v/>
      </c>
      <c r="QP74" s="44" t="str">
        <f>IF(QK74="","",VLOOKUP(QK74,$QK$5:$QT$70,6,0))</f>
        <v/>
      </c>
      <c r="QQ74" s="44" t="str">
        <f>IF(QK74="","",VLOOKUP(QK74,$QK$5:$QT$70,7,0))</f>
        <v/>
      </c>
      <c r="QR74" s="44" t="str">
        <f>IF(QK74="","",VLOOKUP(QK74,$QK$5:$QT$70,8,0))</f>
        <v/>
      </c>
      <c r="QS74" s="44" t="str">
        <f>IF(QK74="","",VLOOKUP(QK74,$QK$5:$QT$70,9,0))</f>
        <v/>
      </c>
      <c r="QT74" s="43" t="str">
        <f>IF(QK74="","",VLOOKUP(QK74,$QK$5:$QT$70,10,0))</f>
        <v/>
      </c>
    </row>
    <row r="75" spans="1:462" ht="18" customHeight="1" thickBot="1" x14ac:dyDescent="0.3">
      <c r="A75" s="106">
        <f>IF('[1]بيانات الطلاب'!A74="","",'[1]بيانات الطلاب'!A74)</f>
        <v>71</v>
      </c>
      <c r="B75" s="104" t="str">
        <f>IF('[1]بيانات الطلاب'!B74="","",'[1]بيانات الطلاب'!B74)</f>
        <v/>
      </c>
      <c r="C75" s="104" t="str">
        <f>IF('[1]بيانات الطلاب'!C74="","",'[1]بيانات الطلاب'!C74)</f>
        <v/>
      </c>
      <c r="D75" s="105" t="str">
        <f>IF('[1]بيانات الطلاب'!D74="","",'[1]بيانات الطلاب'!D74)</f>
        <v/>
      </c>
      <c r="E75" s="104" t="str">
        <f>IF('[1]بيانات الطلاب'!E74="","",'[1]بيانات الطلاب'!E74)</f>
        <v/>
      </c>
      <c r="F75" s="103" t="str">
        <f>IF('[1]بيانات الطلاب'!F74="","",'[1]بيانات الطلاب'!F74)</f>
        <v/>
      </c>
      <c r="G75" s="101"/>
      <c r="H75" s="100"/>
      <c r="I75" s="100"/>
      <c r="J75" s="99"/>
      <c r="K75" s="82">
        <f>IF(J75="غ","غ",G75+H75+I75+J75)</f>
        <v>0</v>
      </c>
      <c r="L75" s="101"/>
      <c r="M75" s="100"/>
      <c r="N75" s="100"/>
      <c r="O75" s="99"/>
      <c r="P75" s="82">
        <f>IF(O75="غ","غ",L75+M75+N75+O75)</f>
        <v>0</v>
      </c>
      <c r="Q75" s="101"/>
      <c r="R75" s="100"/>
      <c r="S75" s="100"/>
      <c r="T75" s="99"/>
      <c r="U75" s="82">
        <f>IF(T75="غ","غ",Q75+R75+S75+T75)</f>
        <v>0</v>
      </c>
      <c r="V75" s="101"/>
      <c r="W75" s="100"/>
      <c r="X75" s="100"/>
      <c r="Y75" s="99"/>
      <c r="Z75" s="82">
        <f>IF(Y75="غ","غ",V75+W75+X75+Y75)</f>
        <v>0</v>
      </c>
      <c r="AA75" s="101"/>
      <c r="AB75" s="100"/>
      <c r="AC75" s="100"/>
      <c r="AD75" s="99"/>
      <c r="AE75" s="82">
        <f>IF(AD75="غ","غ",AA75+AB75+AC75+AD75)</f>
        <v>0</v>
      </c>
      <c r="AF75" s="101"/>
      <c r="AG75" s="100"/>
      <c r="AH75" s="100"/>
      <c r="AI75" s="99"/>
      <c r="AJ75" s="82">
        <f>IF(AI75="غ","غ",AF75+AG75+AH75+AI75)</f>
        <v>0</v>
      </c>
      <c r="AK75" s="102"/>
      <c r="AL75" s="102"/>
      <c r="AM75" s="102"/>
      <c r="AN75" s="82">
        <f>IF(AM75="غ","غ",AK75+AL75+AM75)</f>
        <v>0</v>
      </c>
      <c r="AO75" s="102"/>
      <c r="AP75" s="102"/>
      <c r="AQ75" s="102"/>
      <c r="AR75" s="82">
        <f>IF(AQ75="غ","غ",AO75+AP75+AQ75)</f>
        <v>0</v>
      </c>
      <c r="AU75" s="102"/>
      <c r="AV75" s="102"/>
      <c r="AW75" s="102"/>
      <c r="AX75" s="82"/>
      <c r="BN75" s="101"/>
      <c r="BO75" s="100"/>
      <c r="BP75" s="100"/>
      <c r="BQ75" s="99"/>
      <c r="BR75" s="98">
        <f>IF(BQ75="غ","غ",BN75+BO75+BP75+BQ75)</f>
        <v>0</v>
      </c>
      <c r="BS75" s="101"/>
      <c r="BT75" s="100"/>
      <c r="BU75" s="100"/>
      <c r="BV75" s="99"/>
      <c r="BW75" s="98">
        <f>IF(BV75="غ","غ",BS75+BT75+BU75+BV75)</f>
        <v>0</v>
      </c>
      <c r="BX75" s="101"/>
      <c r="BY75" s="100"/>
      <c r="BZ75" s="100"/>
      <c r="CA75" s="99"/>
      <c r="CB75" s="98">
        <f>IF(CA75="غ","غ",BX75+BY75+BZ75+CA75)</f>
        <v>0</v>
      </c>
      <c r="CC75" s="101"/>
      <c r="CD75" s="100"/>
      <c r="CE75" s="100"/>
      <c r="CF75" s="99"/>
      <c r="CG75" s="98">
        <f>IF(CF75="غ","غ",CC75+CD75+CE75+CF75)</f>
        <v>0</v>
      </c>
      <c r="CH75" s="101"/>
      <c r="CI75" s="100"/>
      <c r="CJ75" s="100"/>
      <c r="CK75" s="99"/>
      <c r="CL75" s="98">
        <f>IF(CK75="غ","غ",CH75+CI75+CJ75+CK75)</f>
        <v>0</v>
      </c>
      <c r="CM75" s="101"/>
      <c r="CN75" s="100"/>
      <c r="CO75" s="100"/>
      <c r="CP75" s="99"/>
      <c r="CQ75" s="98">
        <f>IF(CP75="غ","غ",CM75+CN75+CO75+CP75)</f>
        <v>0</v>
      </c>
      <c r="CR75" s="101"/>
      <c r="CS75" s="100"/>
      <c r="CT75" s="99"/>
      <c r="CU75" s="98">
        <f>IF(CT75="غ","غ",CR75+CS75+CT75)</f>
        <v>0</v>
      </c>
      <c r="CV75" s="101"/>
      <c r="CW75" s="100"/>
      <c r="CX75" s="99"/>
      <c r="CY75" s="98">
        <f>IF(CX75="غ","غ",CV75+CW75+CX75)</f>
        <v>0</v>
      </c>
      <c r="DT75" s="101"/>
      <c r="DU75" s="100"/>
      <c r="DV75" s="100"/>
      <c r="DW75" s="99"/>
      <c r="DX75" s="98">
        <f>IF(DW75="غ","غ",DT75+DU75+DV75+DW75)</f>
        <v>0</v>
      </c>
      <c r="DY75" s="101"/>
      <c r="DZ75" s="100"/>
      <c r="EA75" s="100"/>
      <c r="EB75" s="99"/>
      <c r="EC75" s="98">
        <f>IF(EB75="غ","غ",DY75+DZ75+EA75+EB75)</f>
        <v>0</v>
      </c>
      <c r="ED75" s="101"/>
      <c r="EE75" s="100"/>
      <c r="EF75" s="100"/>
      <c r="EG75" s="99"/>
      <c r="EH75" s="98">
        <f>IF(EG75="غ","غ",ED75+EE75+EF75+EG75)</f>
        <v>0</v>
      </c>
      <c r="EI75" s="101"/>
      <c r="EJ75" s="100"/>
      <c r="EK75" s="100"/>
      <c r="EL75" s="99"/>
      <c r="EM75" s="98">
        <f>IF(EL75="غ","غ",EI75+EJ75+EK75+EL75)</f>
        <v>0</v>
      </c>
      <c r="EN75" s="101"/>
      <c r="EO75" s="100"/>
      <c r="EP75" s="100"/>
      <c r="EQ75" s="99"/>
      <c r="ER75" s="98">
        <f>IF(EQ75="غ","غ",EN75+EO75+EP75+EQ75)</f>
        <v>0</v>
      </c>
      <c r="ES75" s="101"/>
      <c r="ET75" s="100"/>
      <c r="EU75" s="100"/>
      <c r="EV75" s="99"/>
      <c r="EW75" s="82">
        <f>IF(EV75="غ","غ",ES75+ET75+EU75+EV75)</f>
        <v>0</v>
      </c>
      <c r="EX75" s="101"/>
      <c r="EY75" s="100"/>
      <c r="EZ75" s="99"/>
      <c r="FA75" s="98">
        <f>IF(EZ75="غ","غ",EX75+EY75+EZ75)</f>
        <v>0</v>
      </c>
      <c r="FB75" s="101"/>
      <c r="FC75" s="100"/>
      <c r="FD75" s="99"/>
      <c r="FE75" s="98">
        <f>IF(FD75="غ","غ",FB75+FC75+FD75)</f>
        <v>0</v>
      </c>
      <c r="HL75" s="149"/>
      <c r="HM75" s="96"/>
      <c r="HN75" s="96"/>
      <c r="HO75" s="95"/>
      <c r="HP75" s="149"/>
      <c r="HQ75" s="96"/>
      <c r="HR75" s="96"/>
      <c r="HS75" s="95"/>
      <c r="HT75" s="149"/>
      <c r="HU75" s="96"/>
      <c r="HV75" s="96"/>
      <c r="HW75" s="95"/>
      <c r="HX75" s="149"/>
      <c r="HY75" s="96"/>
      <c r="HZ75" s="96"/>
      <c r="IA75" s="95"/>
      <c r="IB75" s="149"/>
      <c r="IC75" s="96"/>
      <c r="ID75" s="96"/>
      <c r="IE75" s="95"/>
      <c r="IF75" s="149"/>
      <c r="IG75" s="96"/>
      <c r="IH75" s="96"/>
      <c r="II75" s="95"/>
      <c r="IJ75" s="149"/>
      <c r="IK75" s="96"/>
      <c r="IL75" s="96"/>
      <c r="IM75" s="95"/>
      <c r="IN75" s="149"/>
      <c r="IO75" s="96"/>
      <c r="IP75" s="96"/>
      <c r="IQ75" s="95"/>
      <c r="IV75" s="36">
        <v>4</v>
      </c>
      <c r="IW75" s="52" t="s">
        <v>87</v>
      </c>
      <c r="IX75" s="52" t="s">
        <v>87</v>
      </c>
      <c r="IY75" s="52" t="s">
        <v>87</v>
      </c>
      <c r="IZ75" s="52" t="s">
        <v>87</v>
      </c>
      <c r="JA75" s="52" t="s">
        <v>87</v>
      </c>
      <c r="JB75" s="52" t="s">
        <v>87</v>
      </c>
      <c r="JC75" s="52" t="s">
        <v>87</v>
      </c>
      <c r="JD75" s="52" t="s">
        <v>87</v>
      </c>
      <c r="JE75" s="52" t="s">
        <v>87</v>
      </c>
      <c r="JF75" s="52" t="s">
        <v>87</v>
      </c>
      <c r="JG75" s="36">
        <v>4</v>
      </c>
      <c r="JH75" s="48" t="str">
        <f>IFERROR(SMALL($JH$5:$JH$70,JG75),"")</f>
        <v/>
      </c>
      <c r="JI75" s="47" t="str">
        <f>IF(JH75="","",VLOOKUP(JH75,$JH$5:$JQ$70,2,0))</f>
        <v/>
      </c>
      <c r="JJ75" s="47" t="str">
        <f>IF(JH75="","",VLOOKUP(JH75,$JH$5:$JQ$70,3,0))</f>
        <v/>
      </c>
      <c r="JK75" s="47" t="str">
        <f>IF(JH75="","",VLOOKUP(JH75,$JH$5:$JQ$70,4,0))</f>
        <v/>
      </c>
      <c r="JL75" s="47" t="str">
        <f>IF(JH75="","",VLOOKUP(JH75,$JH$5:$JQ$70,5,0))</f>
        <v/>
      </c>
      <c r="JM75" s="47" t="str">
        <f>IF(JH75="","",VLOOKUP(JH75,$JH$5:$JQ$70,6,0))</f>
        <v/>
      </c>
      <c r="JN75" s="47" t="str">
        <f>IF(JH75="","",VLOOKUP(JH75,$JH$5:$JQ$70,7,0))</f>
        <v/>
      </c>
      <c r="JO75" s="47" t="str">
        <f>IF(JH75="","",VLOOKUP(JH75,$JH$5:$JQ$70,8,0))</f>
        <v/>
      </c>
      <c r="JP75" s="47" t="str">
        <f>IF(JH75="","",VLOOKUP(JH75,$JH$5:$JQ$70,9,0))</f>
        <v/>
      </c>
      <c r="JQ75" s="46" t="str">
        <f>IF(JH75="","",VLOOKUP(JH75,$JH$5:$JQ$70,9,0))</f>
        <v/>
      </c>
      <c r="JR75" s="36">
        <v>4</v>
      </c>
      <c r="JS75" s="45" t="str">
        <f>IFERROR(SMALL($JS$5:$JS$70,JR75),"")</f>
        <v/>
      </c>
      <c r="JT75" s="44" t="str">
        <f>IF(JS75="","",VLOOKUP(JS75,$JS$5:$KB$70,2,0))</f>
        <v/>
      </c>
      <c r="JU75" s="44" t="str">
        <f>IF(JS75="","",VLOOKUP(JS75,$JS$5:$KB$70,3,0))</f>
        <v/>
      </c>
      <c r="JV75" s="44" t="str">
        <f>IF(JS75="","",VLOOKUP(JS75,$JS$5:$KB$70,4,0))</f>
        <v/>
      </c>
      <c r="JW75" s="44" t="str">
        <f>IF(JS75="","",VLOOKUP(JS75,$JS$5:$KB$70,5,0))</f>
        <v/>
      </c>
      <c r="JX75" s="44" t="str">
        <f>IF(JS75="","",VLOOKUP(JS75,$JS$5:$KB$70,6,0))</f>
        <v/>
      </c>
      <c r="JY75" s="44" t="str">
        <f>IF(JS75="","",VLOOKUP(JS75,$JS$5:$KB$70,7,0))</f>
        <v/>
      </c>
      <c r="JZ75" s="44" t="str">
        <f>IF(JS75="","",VLOOKUP(JS75,$JS$5:$KB$70,8,0))</f>
        <v/>
      </c>
      <c r="KA75" s="44" t="str">
        <f>IF(JS75="","",VLOOKUP(JS75,$JS$5:$KB$70,9,0))</f>
        <v/>
      </c>
      <c r="KB75" s="43" t="str">
        <f>IF(JS75="","",VLOOKUP(JS75,$JS$5:$KB$70,9,0))</f>
        <v/>
      </c>
      <c r="KJ75" s="94">
        <f>+A75</f>
        <v>71</v>
      </c>
      <c r="KK75" s="92" t="str">
        <f>+B75</f>
        <v/>
      </c>
      <c r="KL75" s="92" t="str">
        <f>+C75</f>
        <v/>
      </c>
      <c r="KM75" s="93" t="str">
        <f>+D75</f>
        <v/>
      </c>
      <c r="KN75" s="92" t="str">
        <f>+E75</f>
        <v/>
      </c>
      <c r="KO75" s="92" t="str">
        <f>+F75</f>
        <v/>
      </c>
      <c r="KP75" s="91">
        <f>+HO75</f>
        <v>0</v>
      </c>
      <c r="KQ75" s="91">
        <f>+HS75</f>
        <v>0</v>
      </c>
      <c r="KR75" s="91">
        <f>+HW75</f>
        <v>0</v>
      </c>
      <c r="KS75" s="91">
        <f>+IA75</f>
        <v>0</v>
      </c>
      <c r="KT75" s="91">
        <f>+IE75</f>
        <v>0</v>
      </c>
      <c r="KU75" s="91">
        <f>+II75</f>
        <v>0</v>
      </c>
      <c r="KV75" s="90">
        <f>+IM75</f>
        <v>0</v>
      </c>
      <c r="KW75" s="90">
        <f>+IN75</f>
        <v>0</v>
      </c>
      <c r="MH75" s="111"/>
      <c r="MI75" s="110"/>
      <c r="MJ75" s="109"/>
      <c r="MK75" s="108"/>
      <c r="ML75" s="108"/>
      <c r="MM75" s="108"/>
      <c r="MN75" s="108"/>
      <c r="MO75" s="108"/>
      <c r="MP75" s="108"/>
      <c r="MQ75" s="108"/>
      <c r="MR75" s="107"/>
      <c r="NY75" s="87"/>
      <c r="NZ75" s="86"/>
      <c r="OA75" s="85"/>
      <c r="OB75" s="84"/>
      <c r="OC75" s="84"/>
      <c r="OD75" s="84"/>
      <c r="OE75" s="84"/>
      <c r="OF75" s="84"/>
      <c r="OG75" s="84"/>
      <c r="OH75" s="84"/>
      <c r="OI75" s="83"/>
      <c r="OJ75" s="82" t="str">
        <f>IF(NZ75="","",SUM(OB75:OI75))</f>
        <v/>
      </c>
      <c r="OK75" s="81" t="str">
        <f>IFERROR(IF(OJ75&gt;1,OJ75/98,""),"")</f>
        <v/>
      </c>
      <c r="PN75" s="36">
        <v>4</v>
      </c>
      <c r="PO75" s="51" t="str">
        <f>IFERROR(SMALL($PO$5:$PO$70,PN75),"")</f>
        <v/>
      </c>
      <c r="PP75" s="50" t="str">
        <f>IF(PO75="","",VLOOKUP(PO75,$PO$5:$PX$70,2,0))</f>
        <v/>
      </c>
      <c r="PQ75" s="50" t="str">
        <f>IF(PO75="","",VLOOKUP(PO75,$PO$5:$PX$70,3,0))</f>
        <v/>
      </c>
      <c r="PR75" s="50" t="str">
        <f>IF(PO75="","",VLOOKUP(PO75,$PO$5:$PX$70,4,0))</f>
        <v/>
      </c>
      <c r="PS75" s="50" t="str">
        <f>IF(PO75="","",VLOOKUP(PO75,$PO$5:$PX$70,5,0))</f>
        <v/>
      </c>
      <c r="PT75" s="50" t="str">
        <f>IF(PO75="","",VLOOKUP(PO75,$PO$5:$PX$70,6,0))</f>
        <v/>
      </c>
      <c r="PU75" s="50" t="str">
        <f>IF(PO75="","",VLOOKUP(PO75,$PO$5:$PX$70,7,0))</f>
        <v/>
      </c>
      <c r="PV75" s="50" t="str">
        <f>IF(PO75="","",VLOOKUP(PO75,$PO$5:$PX$70,8,0))</f>
        <v/>
      </c>
      <c r="PW75" s="50" t="str">
        <f>IF(PO75="","",VLOOKUP(PO75,$PO$5:$PX$70,9,0))</f>
        <v/>
      </c>
      <c r="PX75" s="49" t="str">
        <f>IF(PO75="","",VLOOKUP(PO75,$PO$5:$PX$70,10,0))</f>
        <v/>
      </c>
      <c r="PY75" s="36">
        <v>4</v>
      </c>
      <c r="PZ75" s="48" t="str">
        <f>IFERROR(SMALL($PZ$5:$PZ$70,PY75),"")</f>
        <v/>
      </c>
      <c r="QA75" s="47" t="str">
        <f>IF(PZ75="","",VLOOKUP(PZ75,$PZ$5:$QI$70,2,0))</f>
        <v/>
      </c>
      <c r="QB75" s="47" t="str">
        <f>IF(PZ75="","",VLOOKUP(PZ75,$PZ$5:$QI$70,3,0))</f>
        <v/>
      </c>
      <c r="QC75" s="47" t="str">
        <f>IF(PZ75="","",VLOOKUP(PZ75,$PZ$5:$QI$70,4,0))</f>
        <v/>
      </c>
      <c r="QD75" s="47" t="str">
        <f>IF(PZ75="","",VLOOKUP(PZ75,$PZ$5:$QI$70,5,0))</f>
        <v/>
      </c>
      <c r="QE75" s="47" t="str">
        <f>IF(PZ75="","",VLOOKUP(PZ75,$PZ$5:$QI$70,6,0))</f>
        <v/>
      </c>
      <c r="QF75" s="47" t="str">
        <f>IF(PZ75="","",VLOOKUP(PZ75,$PZ$5:$QI$70,7,0))</f>
        <v/>
      </c>
      <c r="QG75" s="47" t="str">
        <f>IF(PZ75="","",VLOOKUP(PZ75,$PZ$5:$QI$70,8,0))</f>
        <v/>
      </c>
      <c r="QH75" s="47" t="str">
        <f>IF(PZ75="","",VLOOKUP(PZ75,$PZ$5:$QI$70,9,0))</f>
        <v/>
      </c>
      <c r="QI75" s="46" t="str">
        <f>IF(PZ75="","",VLOOKUP(PZ75,$PZ$5:$QI$70,10,0))</f>
        <v/>
      </c>
      <c r="QJ75" s="36">
        <v>4</v>
      </c>
      <c r="QK75" s="45" t="str">
        <f>IFERROR(SMALL($QK$5:$QK$70,QJ75),"")</f>
        <v/>
      </c>
      <c r="QL75" s="44" t="str">
        <f>IF(QK75="","",VLOOKUP(QK75,$QK$5:$QT$70,2,0))</f>
        <v/>
      </c>
      <c r="QM75" s="44" t="str">
        <f>IF(QK75="","",VLOOKUP(QK75,$QK$5:$QT$70,3,0))</f>
        <v/>
      </c>
      <c r="QN75" s="44" t="str">
        <f>IF(QK75="","",VLOOKUP(QK75,$QK$5:$QT$70,4,0))</f>
        <v/>
      </c>
      <c r="QO75" s="44" t="str">
        <f>IF(QK75="","",VLOOKUP(QK75,$QK$5:$QT$70,5,0))</f>
        <v/>
      </c>
      <c r="QP75" s="44" t="str">
        <f>IF(QK75="","",VLOOKUP(QK75,$QK$5:$QT$70,6,0))</f>
        <v/>
      </c>
      <c r="QQ75" s="44" t="str">
        <f>IF(QK75="","",VLOOKUP(QK75,$QK$5:$QT$70,7,0))</f>
        <v/>
      </c>
      <c r="QR75" s="44" t="str">
        <f>IF(QK75="","",VLOOKUP(QK75,$QK$5:$QT$70,8,0))</f>
        <v/>
      </c>
      <c r="QS75" s="44" t="str">
        <f>IF(QK75="","",VLOOKUP(QK75,$QK$5:$QT$70,9,0))</f>
        <v/>
      </c>
      <c r="QT75" s="43" t="str">
        <f>IF(QK75="","",VLOOKUP(QK75,$QK$5:$QT$70,10,0))</f>
        <v/>
      </c>
    </row>
    <row r="76" spans="1:462" ht="18" customHeight="1" thickBot="1" x14ac:dyDescent="0.3">
      <c r="A76" s="106">
        <f>IF('[1]بيانات الطلاب'!A75="","",'[1]بيانات الطلاب'!A75)</f>
        <v>72</v>
      </c>
      <c r="B76" s="104" t="str">
        <f>IF('[1]بيانات الطلاب'!B75="","",'[1]بيانات الطلاب'!B75)</f>
        <v/>
      </c>
      <c r="C76" s="104" t="str">
        <f>IF('[1]بيانات الطلاب'!C75="","",'[1]بيانات الطلاب'!C75)</f>
        <v/>
      </c>
      <c r="D76" s="105" t="str">
        <f>IF('[1]بيانات الطلاب'!D75="","",'[1]بيانات الطلاب'!D75)</f>
        <v/>
      </c>
      <c r="E76" s="104" t="str">
        <f>IF('[1]بيانات الطلاب'!E75="","",'[1]بيانات الطلاب'!E75)</f>
        <v/>
      </c>
      <c r="F76" s="103" t="str">
        <f>IF('[1]بيانات الطلاب'!F75="","",'[1]بيانات الطلاب'!F75)</f>
        <v/>
      </c>
      <c r="G76" s="101"/>
      <c r="H76" s="100"/>
      <c r="I76" s="100"/>
      <c r="J76" s="99"/>
      <c r="K76" s="82">
        <f>IF(J76="غ","غ",G76+H76+I76+J76)</f>
        <v>0</v>
      </c>
      <c r="L76" s="101"/>
      <c r="M76" s="100"/>
      <c r="N76" s="100"/>
      <c r="O76" s="99"/>
      <c r="P76" s="82">
        <f>IF(O76="غ","غ",L76+M76+N76+O76)</f>
        <v>0</v>
      </c>
      <c r="Q76" s="101"/>
      <c r="R76" s="100"/>
      <c r="S76" s="100"/>
      <c r="T76" s="99"/>
      <c r="U76" s="82">
        <f>IF(T76="غ","غ",Q76+R76+S76+T76)</f>
        <v>0</v>
      </c>
      <c r="V76" s="101"/>
      <c r="W76" s="100"/>
      <c r="X76" s="100"/>
      <c r="Y76" s="99"/>
      <c r="Z76" s="82">
        <f>IF(Y76="غ","غ",V76+W76+X76+Y76)</f>
        <v>0</v>
      </c>
      <c r="AA76" s="101"/>
      <c r="AB76" s="100"/>
      <c r="AC76" s="100"/>
      <c r="AD76" s="99"/>
      <c r="AE76" s="82">
        <f>IF(AD76="غ","غ",AA76+AB76+AC76+AD76)</f>
        <v>0</v>
      </c>
      <c r="AF76" s="101"/>
      <c r="AG76" s="100"/>
      <c r="AH76" s="100"/>
      <c r="AI76" s="99"/>
      <c r="AJ76" s="82">
        <f>IF(AI76="غ","غ",AF76+AG76+AH76+AI76)</f>
        <v>0</v>
      </c>
      <c r="AK76" s="102"/>
      <c r="AL76" s="102"/>
      <c r="AM76" s="102"/>
      <c r="AN76" s="82">
        <f>IF(AM76="غ","غ",AK76+AL76+AM76)</f>
        <v>0</v>
      </c>
      <c r="AO76" s="102"/>
      <c r="AP76" s="102"/>
      <c r="AQ76" s="102"/>
      <c r="AR76" s="82">
        <f>IF(AQ76="غ","غ",AO76+AP76+AQ76)</f>
        <v>0</v>
      </c>
      <c r="AU76" s="102"/>
      <c r="AV76" s="102"/>
      <c r="AW76" s="102"/>
      <c r="AX76" s="82"/>
      <c r="BN76" s="101"/>
      <c r="BO76" s="100"/>
      <c r="BP76" s="100"/>
      <c r="BQ76" s="99"/>
      <c r="BR76" s="98">
        <f>IF(BQ76="غ","غ",BN76+BO76+BP76+BQ76)</f>
        <v>0</v>
      </c>
      <c r="BS76" s="101"/>
      <c r="BT76" s="100"/>
      <c r="BU76" s="100"/>
      <c r="BV76" s="99"/>
      <c r="BW76" s="98">
        <f>IF(BV76="غ","غ",BS76+BT76+BU76+BV76)</f>
        <v>0</v>
      </c>
      <c r="BX76" s="101"/>
      <c r="BY76" s="100"/>
      <c r="BZ76" s="100"/>
      <c r="CA76" s="99"/>
      <c r="CB76" s="98">
        <f>IF(CA76="غ","غ",BX76+BY76+BZ76+CA76)</f>
        <v>0</v>
      </c>
      <c r="CC76" s="101"/>
      <c r="CD76" s="100"/>
      <c r="CE76" s="100"/>
      <c r="CF76" s="99"/>
      <c r="CG76" s="98">
        <f>IF(CF76="غ","غ",CC76+CD76+CE76+CF76)</f>
        <v>0</v>
      </c>
      <c r="CH76" s="101"/>
      <c r="CI76" s="100"/>
      <c r="CJ76" s="100"/>
      <c r="CK76" s="99"/>
      <c r="CL76" s="98">
        <f>IF(CK76="غ","غ",CH76+CI76+CJ76+CK76)</f>
        <v>0</v>
      </c>
      <c r="CM76" s="101"/>
      <c r="CN76" s="100"/>
      <c r="CO76" s="100"/>
      <c r="CP76" s="99"/>
      <c r="CQ76" s="98">
        <f>IF(CP76="غ","غ",CM76+CN76+CO76+CP76)</f>
        <v>0</v>
      </c>
      <c r="CR76" s="101"/>
      <c r="CS76" s="100"/>
      <c r="CT76" s="99"/>
      <c r="CU76" s="98">
        <f>IF(CT76="غ","غ",CR76+CS76+CT76)</f>
        <v>0</v>
      </c>
      <c r="CV76" s="101"/>
      <c r="CW76" s="100"/>
      <c r="CX76" s="99"/>
      <c r="CY76" s="98">
        <f>IF(CX76="غ","غ",CV76+CW76+CX76)</f>
        <v>0</v>
      </c>
      <c r="DT76" s="101"/>
      <c r="DU76" s="100"/>
      <c r="DV76" s="100"/>
      <c r="DW76" s="99"/>
      <c r="DX76" s="98">
        <f>IF(DW76="غ","غ",DT76+DU76+DV76+DW76)</f>
        <v>0</v>
      </c>
      <c r="DY76" s="101"/>
      <c r="DZ76" s="100"/>
      <c r="EA76" s="100"/>
      <c r="EB76" s="99"/>
      <c r="EC76" s="98">
        <f>IF(EB76="غ","غ",DY76+DZ76+EA76+EB76)</f>
        <v>0</v>
      </c>
      <c r="ED76" s="101"/>
      <c r="EE76" s="100"/>
      <c r="EF76" s="100"/>
      <c r="EG76" s="99"/>
      <c r="EH76" s="98">
        <f>IF(EG76="غ","غ",ED76+EE76+EF76+EG76)</f>
        <v>0</v>
      </c>
      <c r="EI76" s="101"/>
      <c r="EJ76" s="100"/>
      <c r="EK76" s="100"/>
      <c r="EL76" s="99"/>
      <c r="EM76" s="98">
        <f>IF(EL76="غ","غ",EI76+EJ76+EK76+EL76)</f>
        <v>0</v>
      </c>
      <c r="EN76" s="101"/>
      <c r="EO76" s="100"/>
      <c r="EP76" s="100"/>
      <c r="EQ76" s="99"/>
      <c r="ER76" s="98">
        <f>IF(EQ76="غ","غ",EN76+EO76+EP76+EQ76)</f>
        <v>0</v>
      </c>
      <c r="ES76" s="101"/>
      <c r="ET76" s="100"/>
      <c r="EU76" s="100"/>
      <c r="EV76" s="99"/>
      <c r="EW76" s="82">
        <f>IF(EV76="غ","غ",ES76+ET76+EU76+EV76)</f>
        <v>0</v>
      </c>
      <c r="EX76" s="101"/>
      <c r="EY76" s="100"/>
      <c r="EZ76" s="99"/>
      <c r="FA76" s="98">
        <f>IF(EZ76="غ","غ",EX76+EY76+EZ76)</f>
        <v>0</v>
      </c>
      <c r="FB76" s="101"/>
      <c r="FC76" s="100"/>
      <c r="FD76" s="99"/>
      <c r="FE76" s="98">
        <f>IF(FD76="غ","غ",FB76+FC76+FD76)</f>
        <v>0</v>
      </c>
      <c r="HL76" s="149"/>
      <c r="HM76" s="96"/>
      <c r="HN76" s="96"/>
      <c r="HO76" s="95"/>
      <c r="HP76" s="149"/>
      <c r="HQ76" s="96"/>
      <c r="HR76" s="96"/>
      <c r="HS76" s="95"/>
      <c r="HT76" s="149"/>
      <c r="HU76" s="96"/>
      <c r="HV76" s="96"/>
      <c r="HW76" s="95"/>
      <c r="HX76" s="149"/>
      <c r="HY76" s="96"/>
      <c r="HZ76" s="96"/>
      <c r="IA76" s="95"/>
      <c r="IB76" s="149"/>
      <c r="IC76" s="96"/>
      <c r="ID76" s="96"/>
      <c r="IE76" s="95"/>
      <c r="IF76" s="149"/>
      <c r="IG76" s="96"/>
      <c r="IH76" s="96"/>
      <c r="II76" s="95"/>
      <c r="IJ76" s="149"/>
      <c r="IK76" s="96"/>
      <c r="IL76" s="96"/>
      <c r="IM76" s="95"/>
      <c r="IN76" s="149"/>
      <c r="IO76" s="96"/>
      <c r="IP76" s="96"/>
      <c r="IQ76" s="95"/>
      <c r="IV76" s="36">
        <v>5</v>
      </c>
      <c r="IW76" s="52" t="s">
        <v>87</v>
      </c>
      <c r="IX76" s="52" t="s">
        <v>87</v>
      </c>
      <c r="IY76" s="52" t="s">
        <v>87</v>
      </c>
      <c r="IZ76" s="52" t="s">
        <v>87</v>
      </c>
      <c r="JA76" s="52" t="s">
        <v>87</v>
      </c>
      <c r="JB76" s="52" t="s">
        <v>87</v>
      </c>
      <c r="JC76" s="52" t="s">
        <v>87</v>
      </c>
      <c r="JD76" s="52" t="s">
        <v>87</v>
      </c>
      <c r="JE76" s="52" t="s">
        <v>87</v>
      </c>
      <c r="JF76" s="52" t="s">
        <v>87</v>
      </c>
      <c r="JG76" s="36">
        <v>5</v>
      </c>
      <c r="JH76" s="48" t="str">
        <f>IFERROR(SMALL($JH$5:$JH$70,JG76),"")</f>
        <v/>
      </c>
      <c r="JI76" s="47" t="str">
        <f>IF(JH76="","",VLOOKUP(JH76,$JH$5:$JQ$70,2,0))</f>
        <v/>
      </c>
      <c r="JJ76" s="47" t="str">
        <f>IF(JH76="","",VLOOKUP(JH76,$JH$5:$JQ$70,3,0))</f>
        <v/>
      </c>
      <c r="JK76" s="47" t="str">
        <f>IF(JH76="","",VLOOKUP(JH76,$JH$5:$JQ$70,4,0))</f>
        <v/>
      </c>
      <c r="JL76" s="47" t="str">
        <f>IF(JH76="","",VLOOKUP(JH76,$JH$5:$JQ$70,5,0))</f>
        <v/>
      </c>
      <c r="JM76" s="47" t="str">
        <f>IF(JH76="","",VLOOKUP(JH76,$JH$5:$JQ$70,6,0))</f>
        <v/>
      </c>
      <c r="JN76" s="47" t="str">
        <f>IF(JH76="","",VLOOKUP(JH76,$JH$5:$JQ$70,7,0))</f>
        <v/>
      </c>
      <c r="JO76" s="47" t="str">
        <f>IF(JH76="","",VLOOKUP(JH76,$JH$5:$JQ$70,8,0))</f>
        <v/>
      </c>
      <c r="JP76" s="47" t="str">
        <f>IF(JH76="","",VLOOKUP(JH76,$JH$5:$JQ$70,9,0))</f>
        <v/>
      </c>
      <c r="JQ76" s="46" t="str">
        <f>IF(JH76="","",VLOOKUP(JH76,$JH$5:$JQ$70,9,0))</f>
        <v/>
      </c>
      <c r="JR76" s="36">
        <v>5</v>
      </c>
      <c r="JS76" s="45" t="str">
        <f>IFERROR(SMALL($JS$5:$JS$70,JR76),"")</f>
        <v/>
      </c>
      <c r="JT76" s="44" t="str">
        <f>IF(JS76="","",VLOOKUP(JS76,$JS$5:$KB$70,2,0))</f>
        <v/>
      </c>
      <c r="JU76" s="44" t="str">
        <f>IF(JS76="","",VLOOKUP(JS76,$JS$5:$KB$70,3,0))</f>
        <v/>
      </c>
      <c r="JV76" s="44" t="str">
        <f>IF(JS76="","",VLOOKUP(JS76,$JS$5:$KB$70,4,0))</f>
        <v/>
      </c>
      <c r="JW76" s="44" t="str">
        <f>IF(JS76="","",VLOOKUP(JS76,$JS$5:$KB$70,5,0))</f>
        <v/>
      </c>
      <c r="JX76" s="44" t="str">
        <f>IF(JS76="","",VLOOKUP(JS76,$JS$5:$KB$70,6,0))</f>
        <v/>
      </c>
      <c r="JY76" s="44" t="str">
        <f>IF(JS76="","",VLOOKUP(JS76,$JS$5:$KB$70,7,0))</f>
        <v/>
      </c>
      <c r="JZ76" s="44" t="str">
        <f>IF(JS76="","",VLOOKUP(JS76,$JS$5:$KB$70,8,0))</f>
        <v/>
      </c>
      <c r="KA76" s="44" t="str">
        <f>IF(JS76="","",VLOOKUP(JS76,$JS$5:$KB$70,9,0))</f>
        <v/>
      </c>
      <c r="KB76" s="43" t="str">
        <f>IF(JS76="","",VLOOKUP(JS76,$JS$5:$KB$70,9,0))</f>
        <v/>
      </c>
      <c r="KJ76" s="94">
        <f>+A76</f>
        <v>72</v>
      </c>
      <c r="KK76" s="92" t="str">
        <f>+B76</f>
        <v/>
      </c>
      <c r="KL76" s="92" t="str">
        <f>+C76</f>
        <v/>
      </c>
      <c r="KM76" s="93" t="str">
        <f>+D76</f>
        <v/>
      </c>
      <c r="KN76" s="92" t="str">
        <f>+E76</f>
        <v/>
      </c>
      <c r="KO76" s="92" t="str">
        <f>+F76</f>
        <v/>
      </c>
      <c r="KP76" s="91">
        <f>+HO76</f>
        <v>0</v>
      </c>
      <c r="KQ76" s="91">
        <f>+HS76</f>
        <v>0</v>
      </c>
      <c r="KR76" s="91">
        <f>+HW76</f>
        <v>0</v>
      </c>
      <c r="KS76" s="91">
        <f>+IA76</f>
        <v>0</v>
      </c>
      <c r="KT76" s="91">
        <f>+IE76</f>
        <v>0</v>
      </c>
      <c r="KU76" s="91">
        <f>+II76</f>
        <v>0</v>
      </c>
      <c r="KV76" s="90">
        <f>+IM76</f>
        <v>0</v>
      </c>
      <c r="KW76" s="90">
        <f>+IN76</f>
        <v>0</v>
      </c>
      <c r="MH76" s="111"/>
      <c r="MI76" s="110"/>
      <c r="MJ76" s="109"/>
      <c r="MK76" s="108"/>
      <c r="ML76" s="108"/>
      <c r="MM76" s="108"/>
      <c r="MN76" s="108"/>
      <c r="MO76" s="108"/>
      <c r="MP76" s="108"/>
      <c r="MQ76" s="108"/>
      <c r="MR76" s="107"/>
      <c r="NY76" s="87"/>
      <c r="NZ76" s="86"/>
      <c r="OA76" s="85"/>
      <c r="OB76" s="84"/>
      <c r="OC76" s="84"/>
      <c r="OD76" s="84"/>
      <c r="OE76" s="84"/>
      <c r="OF76" s="84"/>
      <c r="OG76" s="84"/>
      <c r="OH76" s="84"/>
      <c r="OI76" s="83"/>
      <c r="OJ76" s="82" t="str">
        <f>IF(NZ76="","",SUM(OB76:OI76))</f>
        <v/>
      </c>
      <c r="OK76" s="81" t="str">
        <f>IFERROR(IF(OJ76&gt;1,OJ76/98,""),"")</f>
        <v/>
      </c>
      <c r="PN76" s="36">
        <v>5</v>
      </c>
      <c r="PO76" s="51" t="str">
        <f>IFERROR(SMALL($PO$5:$PO$70,PN76),"")</f>
        <v/>
      </c>
      <c r="PP76" s="50" t="str">
        <f>IF(PO76="","",VLOOKUP(PO76,$PO$5:$PX$70,2,0))</f>
        <v/>
      </c>
      <c r="PQ76" s="50" t="str">
        <f>IF(PO76="","",VLOOKUP(PO76,$PO$5:$PX$70,3,0))</f>
        <v/>
      </c>
      <c r="PR76" s="50" t="str">
        <f>IF(PO76="","",VLOOKUP(PO76,$PO$5:$PX$70,4,0))</f>
        <v/>
      </c>
      <c r="PS76" s="50" t="str">
        <f>IF(PO76="","",VLOOKUP(PO76,$PO$5:$PX$70,5,0))</f>
        <v/>
      </c>
      <c r="PT76" s="50" t="str">
        <f>IF(PO76="","",VLOOKUP(PO76,$PO$5:$PX$70,6,0))</f>
        <v/>
      </c>
      <c r="PU76" s="50" t="str">
        <f>IF(PO76="","",VLOOKUP(PO76,$PO$5:$PX$70,7,0))</f>
        <v/>
      </c>
      <c r="PV76" s="50" t="str">
        <f>IF(PO76="","",VLOOKUP(PO76,$PO$5:$PX$70,8,0))</f>
        <v/>
      </c>
      <c r="PW76" s="50" t="str">
        <f>IF(PO76="","",VLOOKUP(PO76,$PO$5:$PX$70,9,0))</f>
        <v/>
      </c>
      <c r="PX76" s="49" t="str">
        <f>IF(PO76="","",VLOOKUP(PO76,$PO$5:$PX$70,10,0))</f>
        <v/>
      </c>
      <c r="PY76" s="36">
        <v>5</v>
      </c>
      <c r="PZ76" s="48" t="str">
        <f>IFERROR(SMALL($PZ$5:$PZ$70,PY76),"")</f>
        <v/>
      </c>
      <c r="QA76" s="47" t="str">
        <f>IF(PZ76="","",VLOOKUP(PZ76,$PZ$5:$QI$70,2,0))</f>
        <v/>
      </c>
      <c r="QB76" s="47" t="str">
        <f>IF(PZ76="","",VLOOKUP(PZ76,$PZ$5:$QI$70,3,0))</f>
        <v/>
      </c>
      <c r="QC76" s="47" t="str">
        <f>IF(PZ76="","",VLOOKUP(PZ76,$PZ$5:$QI$70,4,0))</f>
        <v/>
      </c>
      <c r="QD76" s="47" t="str">
        <f>IF(PZ76="","",VLOOKUP(PZ76,$PZ$5:$QI$70,5,0))</f>
        <v/>
      </c>
      <c r="QE76" s="47" t="str">
        <f>IF(PZ76="","",VLOOKUP(PZ76,$PZ$5:$QI$70,6,0))</f>
        <v/>
      </c>
      <c r="QF76" s="47" t="str">
        <f>IF(PZ76="","",VLOOKUP(PZ76,$PZ$5:$QI$70,7,0))</f>
        <v/>
      </c>
      <c r="QG76" s="47" t="str">
        <f>IF(PZ76="","",VLOOKUP(PZ76,$PZ$5:$QI$70,8,0))</f>
        <v/>
      </c>
      <c r="QH76" s="47" t="str">
        <f>IF(PZ76="","",VLOOKUP(PZ76,$PZ$5:$QI$70,9,0))</f>
        <v/>
      </c>
      <c r="QI76" s="46" t="str">
        <f>IF(PZ76="","",VLOOKUP(PZ76,$PZ$5:$QI$70,10,0))</f>
        <v/>
      </c>
      <c r="QJ76" s="36">
        <v>5</v>
      </c>
      <c r="QK76" s="45" t="str">
        <f>IFERROR(SMALL($QK$5:$QK$70,QJ76),"")</f>
        <v/>
      </c>
      <c r="QL76" s="44" t="str">
        <f>IF(QK76="","",VLOOKUP(QK76,$QK$5:$QT$70,2,0))</f>
        <v/>
      </c>
      <c r="QM76" s="44" t="str">
        <f>IF(QK76="","",VLOOKUP(QK76,$QK$5:$QT$70,3,0))</f>
        <v/>
      </c>
      <c r="QN76" s="44" t="str">
        <f>IF(QK76="","",VLOOKUP(QK76,$QK$5:$QT$70,4,0))</f>
        <v/>
      </c>
      <c r="QO76" s="44" t="str">
        <f>IF(QK76="","",VLOOKUP(QK76,$QK$5:$QT$70,5,0))</f>
        <v/>
      </c>
      <c r="QP76" s="44" t="str">
        <f>IF(QK76="","",VLOOKUP(QK76,$QK$5:$QT$70,6,0))</f>
        <v/>
      </c>
      <c r="QQ76" s="44" t="str">
        <f>IF(QK76="","",VLOOKUP(QK76,$QK$5:$QT$70,7,0))</f>
        <v/>
      </c>
      <c r="QR76" s="44" t="str">
        <f>IF(QK76="","",VLOOKUP(QK76,$QK$5:$QT$70,8,0))</f>
        <v/>
      </c>
      <c r="QS76" s="44" t="str">
        <f>IF(QK76="","",VLOOKUP(QK76,$QK$5:$QT$70,9,0))</f>
        <v/>
      </c>
      <c r="QT76" s="43" t="str">
        <f>IF(QK76="","",VLOOKUP(QK76,$QK$5:$QT$70,10,0))</f>
        <v/>
      </c>
    </row>
    <row r="77" spans="1:462" ht="18" customHeight="1" thickBot="1" x14ac:dyDescent="0.3">
      <c r="A77" s="106">
        <f>IF('[1]بيانات الطلاب'!A76="","",'[1]بيانات الطلاب'!A76)</f>
        <v>73</v>
      </c>
      <c r="B77" s="104" t="str">
        <f>IF('[1]بيانات الطلاب'!B76="","",'[1]بيانات الطلاب'!B76)</f>
        <v/>
      </c>
      <c r="C77" s="104" t="str">
        <f>IF('[1]بيانات الطلاب'!C76="","",'[1]بيانات الطلاب'!C76)</f>
        <v/>
      </c>
      <c r="D77" s="105" t="str">
        <f>IF('[1]بيانات الطلاب'!D76="","",'[1]بيانات الطلاب'!D76)</f>
        <v/>
      </c>
      <c r="E77" s="104" t="str">
        <f>IF('[1]بيانات الطلاب'!E76="","",'[1]بيانات الطلاب'!E76)</f>
        <v/>
      </c>
      <c r="F77" s="103" t="str">
        <f>IF('[1]بيانات الطلاب'!F76="","",'[1]بيانات الطلاب'!F76)</f>
        <v/>
      </c>
      <c r="G77" s="101"/>
      <c r="H77" s="100"/>
      <c r="I77" s="100"/>
      <c r="J77" s="99"/>
      <c r="K77" s="82">
        <f>IF(J77="غ","غ",G77+H77+I77+J77)</f>
        <v>0</v>
      </c>
      <c r="L77" s="101"/>
      <c r="M77" s="100"/>
      <c r="N77" s="100"/>
      <c r="O77" s="99"/>
      <c r="P77" s="82">
        <f>IF(O77="غ","غ",L77+M77+N77+O77)</f>
        <v>0</v>
      </c>
      <c r="Q77" s="101"/>
      <c r="R77" s="100"/>
      <c r="S77" s="100"/>
      <c r="T77" s="99"/>
      <c r="U77" s="82">
        <f>IF(T77="غ","غ",Q77+R77+S77+T77)</f>
        <v>0</v>
      </c>
      <c r="V77" s="101"/>
      <c r="W77" s="100"/>
      <c r="X77" s="100"/>
      <c r="Y77" s="99"/>
      <c r="Z77" s="82">
        <f>IF(Y77="غ","غ",V77+W77+X77+Y77)</f>
        <v>0</v>
      </c>
      <c r="AA77" s="101"/>
      <c r="AB77" s="100"/>
      <c r="AC77" s="100"/>
      <c r="AD77" s="99"/>
      <c r="AE77" s="82">
        <f>IF(AD77="غ","غ",AA77+AB77+AC77+AD77)</f>
        <v>0</v>
      </c>
      <c r="AF77" s="101"/>
      <c r="AG77" s="100"/>
      <c r="AH77" s="100"/>
      <c r="AI77" s="99"/>
      <c r="AJ77" s="82">
        <f>IF(AI77="غ","غ",AF77+AG77+AH77+AI77)</f>
        <v>0</v>
      </c>
      <c r="AK77" s="102"/>
      <c r="AL77" s="102"/>
      <c r="AM77" s="102"/>
      <c r="AN77" s="82">
        <f>IF(AM77="غ","غ",AK77+AL77+AM77)</f>
        <v>0</v>
      </c>
      <c r="AO77" s="102"/>
      <c r="AP77" s="102"/>
      <c r="AQ77" s="102"/>
      <c r="AR77" s="82">
        <f>IF(AQ77="غ","غ",AO77+AP77+AQ77)</f>
        <v>0</v>
      </c>
      <c r="AU77" s="102"/>
      <c r="AV77" s="102"/>
      <c r="AW77" s="102"/>
      <c r="AX77" s="82"/>
      <c r="BN77" s="101"/>
      <c r="BO77" s="100"/>
      <c r="BP77" s="100"/>
      <c r="BQ77" s="99"/>
      <c r="BR77" s="98">
        <f>IF(BQ77="غ","غ",BN77+BO77+BP77+BQ77)</f>
        <v>0</v>
      </c>
      <c r="BS77" s="101"/>
      <c r="BT77" s="100"/>
      <c r="BU77" s="100"/>
      <c r="BV77" s="99"/>
      <c r="BW77" s="98">
        <f>IF(BV77="غ","غ",BS77+BT77+BU77+BV77)</f>
        <v>0</v>
      </c>
      <c r="BX77" s="101"/>
      <c r="BY77" s="100"/>
      <c r="BZ77" s="100"/>
      <c r="CA77" s="99"/>
      <c r="CB77" s="98">
        <f>IF(CA77="غ","غ",BX77+BY77+BZ77+CA77)</f>
        <v>0</v>
      </c>
      <c r="CC77" s="101"/>
      <c r="CD77" s="100"/>
      <c r="CE77" s="100"/>
      <c r="CF77" s="99"/>
      <c r="CG77" s="98">
        <f>IF(CF77="غ","غ",CC77+CD77+CE77+CF77)</f>
        <v>0</v>
      </c>
      <c r="CH77" s="101"/>
      <c r="CI77" s="100"/>
      <c r="CJ77" s="100"/>
      <c r="CK77" s="99"/>
      <c r="CL77" s="98">
        <f>IF(CK77="غ","غ",CH77+CI77+CJ77+CK77)</f>
        <v>0</v>
      </c>
      <c r="CM77" s="101"/>
      <c r="CN77" s="100"/>
      <c r="CO77" s="100"/>
      <c r="CP77" s="99"/>
      <c r="CQ77" s="98">
        <f>IF(CP77="غ","غ",CM77+CN77+CO77+CP77)</f>
        <v>0</v>
      </c>
      <c r="CR77" s="101"/>
      <c r="CS77" s="100"/>
      <c r="CT77" s="99"/>
      <c r="CU77" s="98">
        <f>IF(CT77="غ","غ",CR77+CS77+CT77)</f>
        <v>0</v>
      </c>
      <c r="CV77" s="101"/>
      <c r="CW77" s="100"/>
      <c r="CX77" s="99"/>
      <c r="CY77" s="98">
        <f>IF(CX77="غ","غ",CV77+CW77+CX77)</f>
        <v>0</v>
      </c>
      <c r="DT77" s="101"/>
      <c r="DU77" s="100"/>
      <c r="DV77" s="100"/>
      <c r="DW77" s="99"/>
      <c r="DX77" s="98">
        <f>IF(DW77="غ","غ",DT77+DU77+DV77+DW77)</f>
        <v>0</v>
      </c>
      <c r="DY77" s="101"/>
      <c r="DZ77" s="100"/>
      <c r="EA77" s="100"/>
      <c r="EB77" s="99"/>
      <c r="EC77" s="98">
        <f>IF(EB77="غ","غ",DY77+DZ77+EA77+EB77)</f>
        <v>0</v>
      </c>
      <c r="ED77" s="101"/>
      <c r="EE77" s="100"/>
      <c r="EF77" s="100"/>
      <c r="EG77" s="99"/>
      <c r="EH77" s="98">
        <f>IF(EG77="غ","غ",ED77+EE77+EF77+EG77)</f>
        <v>0</v>
      </c>
      <c r="EI77" s="101"/>
      <c r="EJ77" s="100"/>
      <c r="EK77" s="100"/>
      <c r="EL77" s="99"/>
      <c r="EM77" s="98">
        <f>IF(EL77="غ","غ",EI77+EJ77+EK77+EL77)</f>
        <v>0</v>
      </c>
      <c r="EN77" s="101"/>
      <c r="EO77" s="100"/>
      <c r="EP77" s="100"/>
      <c r="EQ77" s="99"/>
      <c r="ER77" s="98">
        <f>IF(EQ77="غ","غ",EN77+EO77+EP77+EQ77)</f>
        <v>0</v>
      </c>
      <c r="ES77" s="101"/>
      <c r="ET77" s="100"/>
      <c r="EU77" s="100"/>
      <c r="EV77" s="99"/>
      <c r="EW77" s="82">
        <f>IF(EV77="غ","غ",ES77+ET77+EU77+EV77)</f>
        <v>0</v>
      </c>
      <c r="EX77" s="101"/>
      <c r="EY77" s="100"/>
      <c r="EZ77" s="99"/>
      <c r="FA77" s="98">
        <f>IF(EZ77="غ","غ",EX77+EY77+EZ77)</f>
        <v>0</v>
      </c>
      <c r="FB77" s="101"/>
      <c r="FC77" s="100"/>
      <c r="FD77" s="99"/>
      <c r="FE77" s="98">
        <f>IF(FD77="غ","غ",FB77+FC77+FD77)</f>
        <v>0</v>
      </c>
      <c r="HL77" s="149"/>
      <c r="HM77" s="96"/>
      <c r="HN77" s="96"/>
      <c r="HO77" s="95"/>
      <c r="HP77" s="149"/>
      <c r="HQ77" s="96"/>
      <c r="HR77" s="96"/>
      <c r="HS77" s="95"/>
      <c r="HT77" s="149"/>
      <c r="HU77" s="96"/>
      <c r="HV77" s="96"/>
      <c r="HW77" s="95"/>
      <c r="HX77" s="149"/>
      <c r="HY77" s="96"/>
      <c r="HZ77" s="96"/>
      <c r="IA77" s="95"/>
      <c r="IB77" s="149"/>
      <c r="IC77" s="96"/>
      <c r="ID77" s="96"/>
      <c r="IE77" s="95"/>
      <c r="IF77" s="149"/>
      <c r="IG77" s="96"/>
      <c r="IH77" s="96"/>
      <c r="II77" s="95"/>
      <c r="IJ77" s="149"/>
      <c r="IK77" s="96"/>
      <c r="IL77" s="96"/>
      <c r="IM77" s="95"/>
      <c r="IN77" s="149"/>
      <c r="IO77" s="96"/>
      <c r="IP77" s="96"/>
      <c r="IQ77" s="95"/>
      <c r="IV77" s="36">
        <v>6</v>
      </c>
      <c r="IW77" s="52" t="s">
        <v>87</v>
      </c>
      <c r="IX77" s="52" t="s">
        <v>87</v>
      </c>
      <c r="IY77" s="52" t="s">
        <v>87</v>
      </c>
      <c r="IZ77" s="52" t="s">
        <v>87</v>
      </c>
      <c r="JA77" s="52" t="s">
        <v>87</v>
      </c>
      <c r="JB77" s="52" t="s">
        <v>87</v>
      </c>
      <c r="JC77" s="52" t="s">
        <v>87</v>
      </c>
      <c r="JD77" s="52" t="s">
        <v>87</v>
      </c>
      <c r="JE77" s="52" t="s">
        <v>87</v>
      </c>
      <c r="JF77" s="52" t="s">
        <v>87</v>
      </c>
      <c r="JG77" s="36">
        <v>6</v>
      </c>
      <c r="JH77" s="48" t="str">
        <f>IFERROR(SMALL($JH$5:$JH$70,JG77),"")</f>
        <v/>
      </c>
      <c r="JI77" s="47" t="str">
        <f>IF(JH77="","",VLOOKUP(JH77,$JH$5:$JQ$70,2,0))</f>
        <v/>
      </c>
      <c r="JJ77" s="47" t="str">
        <f>IF(JH77="","",VLOOKUP(JH77,$JH$5:$JQ$70,3,0))</f>
        <v/>
      </c>
      <c r="JK77" s="47" t="str">
        <f>IF(JH77="","",VLOOKUP(JH77,$JH$5:$JQ$70,4,0))</f>
        <v/>
      </c>
      <c r="JL77" s="47" t="str">
        <f>IF(JH77="","",VLOOKUP(JH77,$JH$5:$JQ$70,5,0))</f>
        <v/>
      </c>
      <c r="JM77" s="47" t="str">
        <f>IF(JH77="","",VLOOKUP(JH77,$JH$5:$JQ$70,6,0))</f>
        <v/>
      </c>
      <c r="JN77" s="47" t="str">
        <f>IF(JH77="","",VLOOKUP(JH77,$JH$5:$JQ$70,7,0))</f>
        <v/>
      </c>
      <c r="JO77" s="47" t="str">
        <f>IF(JH77="","",VLOOKUP(JH77,$JH$5:$JQ$70,8,0))</f>
        <v/>
      </c>
      <c r="JP77" s="47" t="str">
        <f>IF(JH77="","",VLOOKUP(JH77,$JH$5:$JQ$70,9,0))</f>
        <v/>
      </c>
      <c r="JQ77" s="46" t="str">
        <f>IF(JH77="","",VLOOKUP(JH77,$JH$5:$JQ$70,9,0))</f>
        <v/>
      </c>
      <c r="JR77" s="36">
        <v>6</v>
      </c>
      <c r="JS77" s="45" t="str">
        <f>IFERROR(SMALL($JS$5:$JS$70,JR77),"")</f>
        <v/>
      </c>
      <c r="JT77" s="44" t="str">
        <f>IF(JS77="","",VLOOKUP(JS77,$JS$5:$KB$70,2,0))</f>
        <v/>
      </c>
      <c r="JU77" s="44" t="str">
        <f>IF(JS77="","",VLOOKUP(JS77,$JS$5:$KB$70,3,0))</f>
        <v/>
      </c>
      <c r="JV77" s="44" t="str">
        <f>IF(JS77="","",VLOOKUP(JS77,$JS$5:$KB$70,4,0))</f>
        <v/>
      </c>
      <c r="JW77" s="44" t="str">
        <f>IF(JS77="","",VLOOKUP(JS77,$JS$5:$KB$70,5,0))</f>
        <v/>
      </c>
      <c r="JX77" s="44" t="str">
        <f>IF(JS77="","",VLOOKUP(JS77,$JS$5:$KB$70,6,0))</f>
        <v/>
      </c>
      <c r="JY77" s="44" t="str">
        <f>IF(JS77="","",VLOOKUP(JS77,$JS$5:$KB$70,7,0))</f>
        <v/>
      </c>
      <c r="JZ77" s="44" t="str">
        <f>IF(JS77="","",VLOOKUP(JS77,$JS$5:$KB$70,8,0))</f>
        <v/>
      </c>
      <c r="KA77" s="44" t="str">
        <f>IF(JS77="","",VLOOKUP(JS77,$JS$5:$KB$70,9,0))</f>
        <v/>
      </c>
      <c r="KB77" s="43" t="str">
        <f>IF(JS77="","",VLOOKUP(JS77,$JS$5:$KB$70,9,0))</f>
        <v/>
      </c>
      <c r="KJ77" s="94">
        <f>+A77</f>
        <v>73</v>
      </c>
      <c r="KK77" s="92" t="str">
        <f>+B77</f>
        <v/>
      </c>
      <c r="KL77" s="92" t="str">
        <f>+C77</f>
        <v/>
      </c>
      <c r="KM77" s="93" t="str">
        <f>+D77</f>
        <v/>
      </c>
      <c r="KN77" s="92" t="str">
        <f>+E77</f>
        <v/>
      </c>
      <c r="KO77" s="92" t="str">
        <f>+F77</f>
        <v/>
      </c>
      <c r="KP77" s="91">
        <f>+HO77</f>
        <v>0</v>
      </c>
      <c r="KQ77" s="91">
        <f>+HS77</f>
        <v>0</v>
      </c>
      <c r="KR77" s="91">
        <f>+HW77</f>
        <v>0</v>
      </c>
      <c r="KS77" s="91">
        <f>+IA77</f>
        <v>0</v>
      </c>
      <c r="KT77" s="91">
        <f>+IE77</f>
        <v>0</v>
      </c>
      <c r="KU77" s="91">
        <f>+II77</f>
        <v>0</v>
      </c>
      <c r="KV77" s="90">
        <f>+IM77</f>
        <v>0</v>
      </c>
      <c r="KW77" s="90">
        <f>+IN77</f>
        <v>0</v>
      </c>
      <c r="MH77" s="111"/>
      <c r="MI77" s="110"/>
      <c r="MJ77" s="109"/>
      <c r="MK77" s="108"/>
      <c r="ML77" s="108"/>
      <c r="MM77" s="108"/>
      <c r="MN77" s="108"/>
      <c r="MO77" s="108"/>
      <c r="MP77" s="108"/>
      <c r="MQ77" s="108"/>
      <c r="MR77" s="107"/>
      <c r="NY77" s="87"/>
      <c r="NZ77" s="86"/>
      <c r="OA77" s="85"/>
      <c r="OB77" s="84"/>
      <c r="OC77" s="84"/>
      <c r="OD77" s="84"/>
      <c r="OE77" s="84"/>
      <c r="OF77" s="84"/>
      <c r="OG77" s="84"/>
      <c r="OH77" s="84"/>
      <c r="OI77" s="83"/>
      <c r="OJ77" s="82" t="str">
        <f>IF(NZ77="","",SUM(OB77:OI77))</f>
        <v/>
      </c>
      <c r="OK77" s="81" t="str">
        <f>IFERROR(IF(OJ77&gt;1,OJ77/98,""),"")</f>
        <v/>
      </c>
      <c r="PN77" s="36">
        <v>6</v>
      </c>
      <c r="PO77" s="51" t="str">
        <f>IFERROR(SMALL($PO$5:$PO$70,PN77),"")</f>
        <v/>
      </c>
      <c r="PP77" s="50" t="str">
        <f>IF(PO77="","",VLOOKUP(PO77,$PO$5:$PX$70,2,0))</f>
        <v/>
      </c>
      <c r="PQ77" s="50" t="str">
        <f>IF(PO77="","",VLOOKUP(PO77,$PO$5:$PX$70,3,0))</f>
        <v/>
      </c>
      <c r="PR77" s="50" t="str">
        <f>IF(PO77="","",VLOOKUP(PO77,$PO$5:$PX$70,4,0))</f>
        <v/>
      </c>
      <c r="PS77" s="50" t="str">
        <f>IF(PO77="","",VLOOKUP(PO77,$PO$5:$PX$70,5,0))</f>
        <v/>
      </c>
      <c r="PT77" s="50" t="str">
        <f>IF(PO77="","",VLOOKUP(PO77,$PO$5:$PX$70,6,0))</f>
        <v/>
      </c>
      <c r="PU77" s="50" t="str">
        <f>IF(PO77="","",VLOOKUP(PO77,$PO$5:$PX$70,7,0))</f>
        <v/>
      </c>
      <c r="PV77" s="50" t="str">
        <f>IF(PO77="","",VLOOKUP(PO77,$PO$5:$PX$70,8,0))</f>
        <v/>
      </c>
      <c r="PW77" s="50" t="str">
        <f>IF(PO77="","",VLOOKUP(PO77,$PO$5:$PX$70,9,0))</f>
        <v/>
      </c>
      <c r="PX77" s="49" t="str">
        <f>IF(PO77="","",VLOOKUP(PO77,$PO$5:$PX$70,10,0))</f>
        <v/>
      </c>
      <c r="PY77" s="36">
        <v>6</v>
      </c>
      <c r="PZ77" s="48" t="str">
        <f>IFERROR(SMALL($PZ$5:$PZ$70,PY77),"")</f>
        <v/>
      </c>
      <c r="QA77" s="47" t="str">
        <f>IF(PZ77="","",VLOOKUP(PZ77,$PZ$5:$QI$70,2,0))</f>
        <v/>
      </c>
      <c r="QB77" s="47" t="str">
        <f>IF(PZ77="","",VLOOKUP(PZ77,$PZ$5:$QI$70,3,0))</f>
        <v/>
      </c>
      <c r="QC77" s="47" t="str">
        <f>IF(PZ77="","",VLOOKUP(PZ77,$PZ$5:$QI$70,4,0))</f>
        <v/>
      </c>
      <c r="QD77" s="47" t="str">
        <f>IF(PZ77="","",VLOOKUP(PZ77,$PZ$5:$QI$70,5,0))</f>
        <v/>
      </c>
      <c r="QE77" s="47" t="str">
        <f>IF(PZ77="","",VLOOKUP(PZ77,$PZ$5:$QI$70,6,0))</f>
        <v/>
      </c>
      <c r="QF77" s="47" t="str">
        <f>IF(PZ77="","",VLOOKUP(PZ77,$PZ$5:$QI$70,7,0))</f>
        <v/>
      </c>
      <c r="QG77" s="47" t="str">
        <f>IF(PZ77="","",VLOOKUP(PZ77,$PZ$5:$QI$70,8,0))</f>
        <v/>
      </c>
      <c r="QH77" s="47" t="str">
        <f>IF(PZ77="","",VLOOKUP(PZ77,$PZ$5:$QI$70,9,0))</f>
        <v/>
      </c>
      <c r="QI77" s="46" t="str">
        <f>IF(PZ77="","",VLOOKUP(PZ77,$PZ$5:$QI$70,10,0))</f>
        <v/>
      </c>
      <c r="QJ77" s="36">
        <v>6</v>
      </c>
      <c r="QK77" s="45" t="str">
        <f>IFERROR(SMALL($QK$5:$QK$70,QJ77),"")</f>
        <v/>
      </c>
      <c r="QL77" s="44" t="str">
        <f>IF(QK77="","",VLOOKUP(QK77,$QK$5:$QT$70,2,0))</f>
        <v/>
      </c>
      <c r="QM77" s="44" t="str">
        <f>IF(QK77="","",VLOOKUP(QK77,$QK$5:$QT$70,3,0))</f>
        <v/>
      </c>
      <c r="QN77" s="44" t="str">
        <f>IF(QK77="","",VLOOKUP(QK77,$QK$5:$QT$70,4,0))</f>
        <v/>
      </c>
      <c r="QO77" s="44" t="str">
        <f>IF(QK77="","",VLOOKUP(QK77,$QK$5:$QT$70,5,0))</f>
        <v/>
      </c>
      <c r="QP77" s="44" t="str">
        <f>IF(QK77="","",VLOOKUP(QK77,$QK$5:$QT$70,6,0))</f>
        <v/>
      </c>
      <c r="QQ77" s="44" t="str">
        <f>IF(QK77="","",VLOOKUP(QK77,$QK$5:$QT$70,7,0))</f>
        <v/>
      </c>
      <c r="QR77" s="44" t="str">
        <f>IF(QK77="","",VLOOKUP(QK77,$QK$5:$QT$70,8,0))</f>
        <v/>
      </c>
      <c r="QS77" s="44" t="str">
        <f>IF(QK77="","",VLOOKUP(QK77,$QK$5:$QT$70,9,0))</f>
        <v/>
      </c>
      <c r="QT77" s="43" t="str">
        <f>IF(QK77="","",VLOOKUP(QK77,$QK$5:$QT$70,10,0))</f>
        <v/>
      </c>
    </row>
    <row r="78" spans="1:462" ht="18" customHeight="1" thickBot="1" x14ac:dyDescent="0.3">
      <c r="A78" s="106">
        <f>IF('[1]بيانات الطلاب'!A77="","",'[1]بيانات الطلاب'!A77)</f>
        <v>74</v>
      </c>
      <c r="B78" s="104" t="str">
        <f>IF('[1]بيانات الطلاب'!B77="","",'[1]بيانات الطلاب'!B77)</f>
        <v/>
      </c>
      <c r="C78" s="104" t="str">
        <f>IF('[1]بيانات الطلاب'!C77="","",'[1]بيانات الطلاب'!C77)</f>
        <v/>
      </c>
      <c r="D78" s="105" t="str">
        <f>IF('[1]بيانات الطلاب'!D77="","",'[1]بيانات الطلاب'!D77)</f>
        <v/>
      </c>
      <c r="E78" s="104" t="str">
        <f>IF('[1]بيانات الطلاب'!E77="","",'[1]بيانات الطلاب'!E77)</f>
        <v/>
      </c>
      <c r="F78" s="103" t="str">
        <f>IF('[1]بيانات الطلاب'!F77="","",'[1]بيانات الطلاب'!F77)</f>
        <v/>
      </c>
      <c r="G78" s="101"/>
      <c r="H78" s="100"/>
      <c r="I78" s="100"/>
      <c r="J78" s="99"/>
      <c r="K78" s="82">
        <f>IF(J78="غ","غ",G78+H78+I78+J78)</f>
        <v>0</v>
      </c>
      <c r="L78" s="101"/>
      <c r="M78" s="100"/>
      <c r="N78" s="100"/>
      <c r="O78" s="99"/>
      <c r="P78" s="82">
        <f>IF(O78="غ","غ",L78+M78+N78+O78)</f>
        <v>0</v>
      </c>
      <c r="Q78" s="101"/>
      <c r="R78" s="100"/>
      <c r="S78" s="100"/>
      <c r="T78" s="99"/>
      <c r="U78" s="82">
        <f>IF(T78="غ","غ",Q78+R78+S78+T78)</f>
        <v>0</v>
      </c>
      <c r="V78" s="101"/>
      <c r="W78" s="100"/>
      <c r="X78" s="100"/>
      <c r="Y78" s="99"/>
      <c r="Z78" s="82">
        <f>IF(Y78="غ","غ",V78+W78+X78+Y78)</f>
        <v>0</v>
      </c>
      <c r="AA78" s="101"/>
      <c r="AB78" s="100"/>
      <c r="AC78" s="100"/>
      <c r="AD78" s="99"/>
      <c r="AE78" s="82">
        <f>IF(AD78="غ","غ",AA78+AB78+AC78+AD78)</f>
        <v>0</v>
      </c>
      <c r="AF78" s="101"/>
      <c r="AG78" s="100"/>
      <c r="AH78" s="100"/>
      <c r="AI78" s="99"/>
      <c r="AJ78" s="82">
        <f>IF(AI78="غ","غ",AF78+AG78+AH78+AI78)</f>
        <v>0</v>
      </c>
      <c r="AK78" s="102"/>
      <c r="AL78" s="102"/>
      <c r="AM78" s="102"/>
      <c r="AN78" s="82">
        <f>IF(AM78="غ","غ",AK78+AL78+AM78)</f>
        <v>0</v>
      </c>
      <c r="AO78" s="102"/>
      <c r="AP78" s="102"/>
      <c r="AQ78" s="102"/>
      <c r="AR78" s="82">
        <f>IF(AQ78="غ","غ",AO78+AP78+AQ78)</f>
        <v>0</v>
      </c>
      <c r="AU78" s="102"/>
      <c r="AV78" s="102"/>
      <c r="AW78" s="102"/>
      <c r="AX78" s="82"/>
      <c r="BN78" s="101"/>
      <c r="BO78" s="100"/>
      <c r="BP78" s="100"/>
      <c r="BQ78" s="99"/>
      <c r="BR78" s="98">
        <f>IF(BQ78="غ","غ",BN78+BO78+BP78+BQ78)</f>
        <v>0</v>
      </c>
      <c r="BS78" s="101"/>
      <c r="BT78" s="100"/>
      <c r="BU78" s="100"/>
      <c r="BV78" s="99"/>
      <c r="BW78" s="98">
        <f>IF(BV78="غ","غ",BS78+BT78+BU78+BV78)</f>
        <v>0</v>
      </c>
      <c r="BX78" s="101"/>
      <c r="BY78" s="100"/>
      <c r="BZ78" s="100"/>
      <c r="CA78" s="99"/>
      <c r="CB78" s="98">
        <f>IF(CA78="غ","غ",BX78+BY78+BZ78+CA78)</f>
        <v>0</v>
      </c>
      <c r="CC78" s="101"/>
      <c r="CD78" s="100"/>
      <c r="CE78" s="100"/>
      <c r="CF78" s="99"/>
      <c r="CG78" s="98">
        <f>IF(CF78="غ","غ",CC78+CD78+CE78+CF78)</f>
        <v>0</v>
      </c>
      <c r="CH78" s="101"/>
      <c r="CI78" s="100"/>
      <c r="CJ78" s="100"/>
      <c r="CK78" s="99"/>
      <c r="CL78" s="98">
        <f>IF(CK78="غ","غ",CH78+CI78+CJ78+CK78)</f>
        <v>0</v>
      </c>
      <c r="CM78" s="101"/>
      <c r="CN78" s="100"/>
      <c r="CO78" s="100"/>
      <c r="CP78" s="99"/>
      <c r="CQ78" s="98">
        <f>IF(CP78="غ","غ",CM78+CN78+CO78+CP78)</f>
        <v>0</v>
      </c>
      <c r="CR78" s="101"/>
      <c r="CS78" s="100"/>
      <c r="CT78" s="99"/>
      <c r="CU78" s="98">
        <f>IF(CT78="غ","غ",CR78+CS78+CT78)</f>
        <v>0</v>
      </c>
      <c r="CV78" s="101"/>
      <c r="CW78" s="100"/>
      <c r="CX78" s="99"/>
      <c r="CY78" s="98">
        <f>IF(CX78="غ","غ",CV78+CW78+CX78)</f>
        <v>0</v>
      </c>
      <c r="DT78" s="101"/>
      <c r="DU78" s="100"/>
      <c r="DV78" s="100"/>
      <c r="DW78" s="99"/>
      <c r="DX78" s="98">
        <f>IF(DW78="غ","غ",DT78+DU78+DV78+DW78)</f>
        <v>0</v>
      </c>
      <c r="DY78" s="101"/>
      <c r="DZ78" s="100"/>
      <c r="EA78" s="100"/>
      <c r="EB78" s="99"/>
      <c r="EC78" s="98">
        <f>IF(EB78="غ","غ",DY78+DZ78+EA78+EB78)</f>
        <v>0</v>
      </c>
      <c r="ED78" s="101"/>
      <c r="EE78" s="100"/>
      <c r="EF78" s="100"/>
      <c r="EG78" s="99"/>
      <c r="EH78" s="98">
        <f>IF(EG78="غ","غ",ED78+EE78+EF78+EG78)</f>
        <v>0</v>
      </c>
      <c r="EI78" s="101"/>
      <c r="EJ78" s="100"/>
      <c r="EK78" s="100"/>
      <c r="EL78" s="99"/>
      <c r="EM78" s="98">
        <f>IF(EL78="غ","غ",EI78+EJ78+EK78+EL78)</f>
        <v>0</v>
      </c>
      <c r="EN78" s="101"/>
      <c r="EO78" s="100"/>
      <c r="EP78" s="100"/>
      <c r="EQ78" s="99"/>
      <c r="ER78" s="98">
        <f>IF(EQ78="غ","غ",EN78+EO78+EP78+EQ78)</f>
        <v>0</v>
      </c>
      <c r="ES78" s="101"/>
      <c r="ET78" s="100"/>
      <c r="EU78" s="100"/>
      <c r="EV78" s="99"/>
      <c r="EW78" s="82">
        <f>IF(EV78="غ","غ",ES78+ET78+EU78+EV78)</f>
        <v>0</v>
      </c>
      <c r="EX78" s="101"/>
      <c r="EY78" s="100"/>
      <c r="EZ78" s="99"/>
      <c r="FA78" s="98">
        <f>IF(EZ78="غ","غ",EX78+EY78+EZ78)</f>
        <v>0</v>
      </c>
      <c r="FB78" s="101"/>
      <c r="FC78" s="100"/>
      <c r="FD78" s="99"/>
      <c r="FE78" s="98">
        <f>IF(FD78="غ","غ",FB78+FC78+FD78)</f>
        <v>0</v>
      </c>
      <c r="HL78" s="149"/>
      <c r="HM78" s="96"/>
      <c r="HN78" s="96"/>
      <c r="HO78" s="95"/>
      <c r="HP78" s="149"/>
      <c r="HQ78" s="96"/>
      <c r="HR78" s="96"/>
      <c r="HS78" s="95"/>
      <c r="HT78" s="149"/>
      <c r="HU78" s="96"/>
      <c r="HV78" s="96"/>
      <c r="HW78" s="95"/>
      <c r="HX78" s="149"/>
      <c r="HY78" s="96"/>
      <c r="HZ78" s="96"/>
      <c r="IA78" s="95"/>
      <c r="IB78" s="149"/>
      <c r="IC78" s="96"/>
      <c r="ID78" s="96"/>
      <c r="IE78" s="95"/>
      <c r="IF78" s="149"/>
      <c r="IG78" s="96"/>
      <c r="IH78" s="96"/>
      <c r="II78" s="95"/>
      <c r="IJ78" s="149"/>
      <c r="IK78" s="96"/>
      <c r="IL78" s="96"/>
      <c r="IM78" s="95"/>
      <c r="IN78" s="149"/>
      <c r="IO78" s="96"/>
      <c r="IP78" s="96"/>
      <c r="IQ78" s="95"/>
      <c r="IV78" s="36">
        <v>7</v>
      </c>
      <c r="IW78" s="52" t="s">
        <v>87</v>
      </c>
      <c r="IX78" s="52" t="s">
        <v>87</v>
      </c>
      <c r="IY78" s="52" t="s">
        <v>87</v>
      </c>
      <c r="IZ78" s="52" t="s">
        <v>87</v>
      </c>
      <c r="JA78" s="52" t="s">
        <v>87</v>
      </c>
      <c r="JB78" s="52" t="s">
        <v>87</v>
      </c>
      <c r="JC78" s="52" t="s">
        <v>87</v>
      </c>
      <c r="JD78" s="52" t="s">
        <v>87</v>
      </c>
      <c r="JE78" s="52" t="s">
        <v>87</v>
      </c>
      <c r="JF78" s="52" t="s">
        <v>87</v>
      </c>
      <c r="JG78" s="36">
        <v>7</v>
      </c>
      <c r="JH78" s="48" t="str">
        <f>IFERROR(SMALL($JH$5:$JH$70,JG78),"")</f>
        <v/>
      </c>
      <c r="JI78" s="47" t="str">
        <f>IF(JH78="","",VLOOKUP(JH78,$JH$5:$JQ$70,2,0))</f>
        <v/>
      </c>
      <c r="JJ78" s="47" t="str">
        <f>IF(JH78="","",VLOOKUP(JH78,$JH$5:$JQ$70,3,0))</f>
        <v/>
      </c>
      <c r="JK78" s="47" t="str">
        <f>IF(JH78="","",VLOOKUP(JH78,$JH$5:$JQ$70,4,0))</f>
        <v/>
      </c>
      <c r="JL78" s="47" t="str">
        <f>IF(JH78="","",VLOOKUP(JH78,$JH$5:$JQ$70,5,0))</f>
        <v/>
      </c>
      <c r="JM78" s="47" t="str">
        <f>IF(JH78="","",VLOOKUP(JH78,$JH$5:$JQ$70,6,0))</f>
        <v/>
      </c>
      <c r="JN78" s="47" t="str">
        <f>IF(JH78="","",VLOOKUP(JH78,$JH$5:$JQ$70,7,0))</f>
        <v/>
      </c>
      <c r="JO78" s="47" t="str">
        <f>IF(JH78="","",VLOOKUP(JH78,$JH$5:$JQ$70,8,0))</f>
        <v/>
      </c>
      <c r="JP78" s="47" t="str">
        <f>IF(JH78="","",VLOOKUP(JH78,$JH$5:$JQ$70,9,0))</f>
        <v/>
      </c>
      <c r="JQ78" s="46" t="str">
        <f>IF(JH78="","",VLOOKUP(JH78,$JH$5:$JQ$70,9,0))</f>
        <v/>
      </c>
      <c r="JR78" s="36">
        <v>7</v>
      </c>
      <c r="JS78" s="45" t="str">
        <f>IFERROR(SMALL($JS$5:$JS$70,JR78),"")</f>
        <v/>
      </c>
      <c r="JT78" s="44" t="str">
        <f>IF(JS78="","",VLOOKUP(JS78,$JS$5:$KB$70,2,0))</f>
        <v/>
      </c>
      <c r="JU78" s="44" t="str">
        <f>IF(JS78="","",VLOOKUP(JS78,$JS$5:$KB$70,3,0))</f>
        <v/>
      </c>
      <c r="JV78" s="44" t="str">
        <f>IF(JS78="","",VLOOKUP(JS78,$JS$5:$KB$70,4,0))</f>
        <v/>
      </c>
      <c r="JW78" s="44" t="str">
        <f>IF(JS78="","",VLOOKUP(JS78,$JS$5:$KB$70,5,0))</f>
        <v/>
      </c>
      <c r="JX78" s="44" t="str">
        <f>IF(JS78="","",VLOOKUP(JS78,$JS$5:$KB$70,6,0))</f>
        <v/>
      </c>
      <c r="JY78" s="44" t="str">
        <f>IF(JS78="","",VLOOKUP(JS78,$JS$5:$KB$70,7,0))</f>
        <v/>
      </c>
      <c r="JZ78" s="44" t="str">
        <f>IF(JS78="","",VLOOKUP(JS78,$JS$5:$KB$70,8,0))</f>
        <v/>
      </c>
      <c r="KA78" s="44" t="str">
        <f>IF(JS78="","",VLOOKUP(JS78,$JS$5:$KB$70,9,0))</f>
        <v/>
      </c>
      <c r="KB78" s="43" t="str">
        <f>IF(JS78="","",VLOOKUP(JS78,$JS$5:$KB$70,9,0))</f>
        <v/>
      </c>
      <c r="KJ78" s="94">
        <f>+A78</f>
        <v>74</v>
      </c>
      <c r="KK78" s="92" t="str">
        <f>+B78</f>
        <v/>
      </c>
      <c r="KL78" s="92" t="str">
        <f>+C78</f>
        <v/>
      </c>
      <c r="KM78" s="93" t="str">
        <f>+D78</f>
        <v/>
      </c>
      <c r="KN78" s="92" t="str">
        <f>+E78</f>
        <v/>
      </c>
      <c r="KO78" s="92" t="str">
        <f>+F78</f>
        <v/>
      </c>
      <c r="KP78" s="91">
        <f>+HO78</f>
        <v>0</v>
      </c>
      <c r="KQ78" s="91">
        <f>+HS78</f>
        <v>0</v>
      </c>
      <c r="KR78" s="91">
        <f>+HW78</f>
        <v>0</v>
      </c>
      <c r="KS78" s="91">
        <f>+IA78</f>
        <v>0</v>
      </c>
      <c r="KT78" s="91">
        <f>+IE78</f>
        <v>0</v>
      </c>
      <c r="KU78" s="91">
        <f>+II78</f>
        <v>0</v>
      </c>
      <c r="KV78" s="90">
        <f>+IM78</f>
        <v>0</v>
      </c>
      <c r="KW78" s="90">
        <f>+IN78</f>
        <v>0</v>
      </c>
      <c r="MH78" s="111"/>
      <c r="MI78" s="110"/>
      <c r="MJ78" s="109"/>
      <c r="MK78" s="108"/>
      <c r="ML78" s="108"/>
      <c r="MM78" s="108"/>
      <c r="MN78" s="108"/>
      <c r="MO78" s="108"/>
      <c r="MP78" s="108"/>
      <c r="MQ78" s="108"/>
      <c r="MR78" s="107"/>
      <c r="NY78" s="87"/>
      <c r="NZ78" s="86"/>
      <c r="OA78" s="85"/>
      <c r="OB78" s="84"/>
      <c r="OC78" s="84"/>
      <c r="OD78" s="84"/>
      <c r="OE78" s="84"/>
      <c r="OF78" s="84"/>
      <c r="OG78" s="84"/>
      <c r="OH78" s="84"/>
      <c r="OI78" s="83"/>
      <c r="OJ78" s="82" t="str">
        <f>IF(NZ78="","",SUM(OB78:OI78))</f>
        <v/>
      </c>
      <c r="OK78" s="81" t="str">
        <f>IFERROR(IF(OJ78&gt;1,OJ78/98,""),"")</f>
        <v/>
      </c>
      <c r="PN78" s="36">
        <v>7</v>
      </c>
      <c r="PO78" s="51" t="str">
        <f>IFERROR(SMALL($PO$5:$PO$70,PN78),"")</f>
        <v/>
      </c>
      <c r="PP78" s="50" t="str">
        <f>IF(PO78="","",VLOOKUP(PO78,$PO$5:$PX$70,2,0))</f>
        <v/>
      </c>
      <c r="PQ78" s="50" t="str">
        <f>IF(PO78="","",VLOOKUP(PO78,$PO$5:$PX$70,3,0))</f>
        <v/>
      </c>
      <c r="PR78" s="50" t="str">
        <f>IF(PO78="","",VLOOKUP(PO78,$PO$5:$PX$70,4,0))</f>
        <v/>
      </c>
      <c r="PS78" s="50" t="str">
        <f>IF(PO78="","",VLOOKUP(PO78,$PO$5:$PX$70,5,0))</f>
        <v/>
      </c>
      <c r="PT78" s="50" t="str">
        <f>IF(PO78="","",VLOOKUP(PO78,$PO$5:$PX$70,6,0))</f>
        <v/>
      </c>
      <c r="PU78" s="50" t="str">
        <f>IF(PO78="","",VLOOKUP(PO78,$PO$5:$PX$70,7,0))</f>
        <v/>
      </c>
      <c r="PV78" s="50" t="str">
        <f>IF(PO78="","",VLOOKUP(PO78,$PO$5:$PX$70,8,0))</f>
        <v/>
      </c>
      <c r="PW78" s="50" t="str">
        <f>IF(PO78="","",VLOOKUP(PO78,$PO$5:$PX$70,9,0))</f>
        <v/>
      </c>
      <c r="PX78" s="49" t="str">
        <f>IF(PO78="","",VLOOKUP(PO78,$PO$5:$PX$70,10,0))</f>
        <v/>
      </c>
      <c r="PY78" s="36">
        <v>7</v>
      </c>
      <c r="PZ78" s="48" t="str">
        <f>IFERROR(SMALL($PZ$5:$PZ$70,PY78),"")</f>
        <v/>
      </c>
      <c r="QA78" s="47" t="str">
        <f>IF(PZ78="","",VLOOKUP(PZ78,$PZ$5:$QI$70,2,0))</f>
        <v/>
      </c>
      <c r="QB78" s="47" t="str">
        <f>IF(PZ78="","",VLOOKUP(PZ78,$PZ$5:$QI$70,3,0))</f>
        <v/>
      </c>
      <c r="QC78" s="47" t="str">
        <f>IF(PZ78="","",VLOOKUP(PZ78,$PZ$5:$QI$70,4,0))</f>
        <v/>
      </c>
      <c r="QD78" s="47" t="str">
        <f>IF(PZ78="","",VLOOKUP(PZ78,$PZ$5:$QI$70,5,0))</f>
        <v/>
      </c>
      <c r="QE78" s="47" t="str">
        <f>IF(PZ78="","",VLOOKUP(PZ78,$PZ$5:$QI$70,6,0))</f>
        <v/>
      </c>
      <c r="QF78" s="47" t="str">
        <f>IF(PZ78="","",VLOOKUP(PZ78,$PZ$5:$QI$70,7,0))</f>
        <v/>
      </c>
      <c r="QG78" s="47" t="str">
        <f>IF(PZ78="","",VLOOKUP(PZ78,$PZ$5:$QI$70,8,0))</f>
        <v/>
      </c>
      <c r="QH78" s="47" t="str">
        <f>IF(PZ78="","",VLOOKUP(PZ78,$PZ$5:$QI$70,9,0))</f>
        <v/>
      </c>
      <c r="QI78" s="46" t="str">
        <f>IF(PZ78="","",VLOOKUP(PZ78,$PZ$5:$QI$70,10,0))</f>
        <v/>
      </c>
      <c r="QJ78" s="36">
        <v>7</v>
      </c>
      <c r="QK78" s="45" t="str">
        <f>IFERROR(SMALL($QK$5:$QK$70,QJ78),"")</f>
        <v/>
      </c>
      <c r="QL78" s="44" t="str">
        <f>IF(QK78="","",VLOOKUP(QK78,$QK$5:$QT$70,2,0))</f>
        <v/>
      </c>
      <c r="QM78" s="44" t="str">
        <f>IF(QK78="","",VLOOKUP(QK78,$QK$5:$QT$70,3,0))</f>
        <v/>
      </c>
      <c r="QN78" s="44" t="str">
        <f>IF(QK78="","",VLOOKUP(QK78,$QK$5:$QT$70,4,0))</f>
        <v/>
      </c>
      <c r="QO78" s="44" t="str">
        <f>IF(QK78="","",VLOOKUP(QK78,$QK$5:$QT$70,5,0))</f>
        <v/>
      </c>
      <c r="QP78" s="44" t="str">
        <f>IF(QK78="","",VLOOKUP(QK78,$QK$5:$QT$70,6,0))</f>
        <v/>
      </c>
      <c r="QQ78" s="44" t="str">
        <f>IF(QK78="","",VLOOKUP(QK78,$QK$5:$QT$70,7,0))</f>
        <v/>
      </c>
      <c r="QR78" s="44" t="str">
        <f>IF(QK78="","",VLOOKUP(QK78,$QK$5:$QT$70,8,0))</f>
        <v/>
      </c>
      <c r="QS78" s="44" t="str">
        <f>IF(QK78="","",VLOOKUP(QK78,$QK$5:$QT$70,9,0))</f>
        <v/>
      </c>
      <c r="QT78" s="43" t="str">
        <f>IF(QK78="","",VLOOKUP(QK78,$QK$5:$QT$70,10,0))</f>
        <v/>
      </c>
    </row>
    <row r="79" spans="1:462" ht="18" customHeight="1" thickBot="1" x14ac:dyDescent="0.3">
      <c r="A79" s="106">
        <f>IF('[1]بيانات الطلاب'!A78="","",'[1]بيانات الطلاب'!A78)</f>
        <v>75</v>
      </c>
      <c r="B79" s="104" t="str">
        <f>IF('[1]بيانات الطلاب'!B78="","",'[1]بيانات الطلاب'!B78)</f>
        <v/>
      </c>
      <c r="C79" s="104" t="str">
        <f>IF('[1]بيانات الطلاب'!C78="","",'[1]بيانات الطلاب'!C78)</f>
        <v/>
      </c>
      <c r="D79" s="105" t="str">
        <f>IF('[1]بيانات الطلاب'!D78="","",'[1]بيانات الطلاب'!D78)</f>
        <v/>
      </c>
      <c r="E79" s="104" t="str">
        <f>IF('[1]بيانات الطلاب'!E78="","",'[1]بيانات الطلاب'!E78)</f>
        <v/>
      </c>
      <c r="F79" s="103" t="str">
        <f>IF('[1]بيانات الطلاب'!F78="","",'[1]بيانات الطلاب'!F78)</f>
        <v/>
      </c>
      <c r="G79" s="101"/>
      <c r="H79" s="100"/>
      <c r="I79" s="100"/>
      <c r="J79" s="99"/>
      <c r="K79" s="82">
        <f>IF(J79="غ","غ",G79+H79+I79+J79)</f>
        <v>0</v>
      </c>
      <c r="L79" s="101"/>
      <c r="M79" s="100"/>
      <c r="N79" s="100"/>
      <c r="O79" s="99"/>
      <c r="P79" s="82">
        <f>IF(O79="غ","غ",L79+M79+N79+O79)</f>
        <v>0</v>
      </c>
      <c r="Q79" s="101"/>
      <c r="R79" s="100"/>
      <c r="S79" s="100"/>
      <c r="T79" s="99"/>
      <c r="U79" s="82">
        <f>IF(T79="غ","غ",Q79+R79+S79+T79)</f>
        <v>0</v>
      </c>
      <c r="V79" s="101"/>
      <c r="W79" s="100"/>
      <c r="X79" s="100"/>
      <c r="Y79" s="99"/>
      <c r="Z79" s="82">
        <f>IF(Y79="غ","غ",V79+W79+X79+Y79)</f>
        <v>0</v>
      </c>
      <c r="AA79" s="101"/>
      <c r="AB79" s="100"/>
      <c r="AC79" s="100"/>
      <c r="AD79" s="99"/>
      <c r="AE79" s="82">
        <f>IF(AD79="غ","غ",AA79+AB79+AC79+AD79)</f>
        <v>0</v>
      </c>
      <c r="AF79" s="101"/>
      <c r="AG79" s="100"/>
      <c r="AH79" s="100"/>
      <c r="AI79" s="99"/>
      <c r="AJ79" s="82">
        <f>IF(AI79="غ","غ",AF79+AG79+AH79+AI79)</f>
        <v>0</v>
      </c>
      <c r="AK79" s="102"/>
      <c r="AL79" s="102"/>
      <c r="AM79" s="102"/>
      <c r="AN79" s="82">
        <f>IF(AM79="غ","غ",AK79+AL79+AM79)</f>
        <v>0</v>
      </c>
      <c r="AO79" s="102"/>
      <c r="AP79" s="102"/>
      <c r="AQ79" s="102"/>
      <c r="AR79" s="82">
        <f>IF(AQ79="غ","غ",AO79+AP79+AQ79)</f>
        <v>0</v>
      </c>
      <c r="AU79" s="102"/>
      <c r="AV79" s="102"/>
      <c r="AW79" s="102"/>
      <c r="AX79" s="82"/>
      <c r="BN79" s="101"/>
      <c r="BO79" s="100"/>
      <c r="BP79" s="100"/>
      <c r="BQ79" s="99"/>
      <c r="BR79" s="98">
        <f>IF(BQ79="غ","غ",BN79+BO79+BP79+BQ79)</f>
        <v>0</v>
      </c>
      <c r="BS79" s="101"/>
      <c r="BT79" s="100"/>
      <c r="BU79" s="100"/>
      <c r="BV79" s="99"/>
      <c r="BW79" s="98">
        <f>IF(BV79="غ","غ",BS79+BT79+BU79+BV79)</f>
        <v>0</v>
      </c>
      <c r="BX79" s="101"/>
      <c r="BY79" s="100"/>
      <c r="BZ79" s="100"/>
      <c r="CA79" s="99"/>
      <c r="CB79" s="98">
        <f>IF(CA79="غ","غ",BX79+BY79+BZ79+CA79)</f>
        <v>0</v>
      </c>
      <c r="CC79" s="101"/>
      <c r="CD79" s="100"/>
      <c r="CE79" s="100"/>
      <c r="CF79" s="99"/>
      <c r="CG79" s="98">
        <f>IF(CF79="غ","غ",CC79+CD79+CE79+CF79)</f>
        <v>0</v>
      </c>
      <c r="CH79" s="101"/>
      <c r="CI79" s="100"/>
      <c r="CJ79" s="100"/>
      <c r="CK79" s="99"/>
      <c r="CL79" s="98">
        <f>IF(CK79="غ","غ",CH79+CI79+CJ79+CK79)</f>
        <v>0</v>
      </c>
      <c r="CM79" s="101"/>
      <c r="CN79" s="100"/>
      <c r="CO79" s="100"/>
      <c r="CP79" s="99"/>
      <c r="CQ79" s="98">
        <f>IF(CP79="غ","غ",CM79+CN79+CO79+CP79)</f>
        <v>0</v>
      </c>
      <c r="CR79" s="101"/>
      <c r="CS79" s="100"/>
      <c r="CT79" s="99"/>
      <c r="CU79" s="98">
        <f>IF(CT79="غ","غ",CR79+CS79+CT79)</f>
        <v>0</v>
      </c>
      <c r="CV79" s="101"/>
      <c r="CW79" s="100"/>
      <c r="CX79" s="99"/>
      <c r="CY79" s="98">
        <f>IF(CX79="غ","غ",CV79+CW79+CX79)</f>
        <v>0</v>
      </c>
      <c r="DT79" s="101"/>
      <c r="DU79" s="100"/>
      <c r="DV79" s="100"/>
      <c r="DW79" s="99"/>
      <c r="DX79" s="98">
        <f>IF(DW79="غ","غ",DT79+DU79+DV79+DW79)</f>
        <v>0</v>
      </c>
      <c r="DY79" s="101"/>
      <c r="DZ79" s="100"/>
      <c r="EA79" s="100"/>
      <c r="EB79" s="99"/>
      <c r="EC79" s="98">
        <f>IF(EB79="غ","غ",DY79+DZ79+EA79+EB79)</f>
        <v>0</v>
      </c>
      <c r="ED79" s="101"/>
      <c r="EE79" s="100"/>
      <c r="EF79" s="100"/>
      <c r="EG79" s="99"/>
      <c r="EH79" s="98">
        <f>IF(EG79="غ","غ",ED79+EE79+EF79+EG79)</f>
        <v>0</v>
      </c>
      <c r="EI79" s="101"/>
      <c r="EJ79" s="100"/>
      <c r="EK79" s="100"/>
      <c r="EL79" s="99"/>
      <c r="EM79" s="98">
        <f>IF(EL79="غ","غ",EI79+EJ79+EK79+EL79)</f>
        <v>0</v>
      </c>
      <c r="EN79" s="101"/>
      <c r="EO79" s="100"/>
      <c r="EP79" s="100"/>
      <c r="EQ79" s="99"/>
      <c r="ER79" s="98">
        <f>IF(EQ79="غ","غ",EN79+EO79+EP79+EQ79)</f>
        <v>0</v>
      </c>
      <c r="ES79" s="101"/>
      <c r="ET79" s="100"/>
      <c r="EU79" s="100"/>
      <c r="EV79" s="99"/>
      <c r="EW79" s="82">
        <f>IF(EV79="غ","غ",ES79+ET79+EU79+EV79)</f>
        <v>0</v>
      </c>
      <c r="EX79" s="101"/>
      <c r="EY79" s="100"/>
      <c r="EZ79" s="99"/>
      <c r="FA79" s="98">
        <f>IF(EZ79="غ","غ",EX79+EY79+EZ79)</f>
        <v>0</v>
      </c>
      <c r="FB79" s="101"/>
      <c r="FC79" s="100"/>
      <c r="FD79" s="99"/>
      <c r="FE79" s="98">
        <f>IF(FD79="غ","غ",FB79+FC79+FD79)</f>
        <v>0</v>
      </c>
      <c r="HL79" s="149"/>
      <c r="HM79" s="96"/>
      <c r="HN79" s="96"/>
      <c r="HO79" s="95"/>
      <c r="HP79" s="149"/>
      <c r="HQ79" s="96"/>
      <c r="HR79" s="96"/>
      <c r="HS79" s="95"/>
      <c r="HT79" s="149"/>
      <c r="HU79" s="96"/>
      <c r="HV79" s="96"/>
      <c r="HW79" s="95"/>
      <c r="HX79" s="149"/>
      <c r="HY79" s="96"/>
      <c r="HZ79" s="96"/>
      <c r="IA79" s="95"/>
      <c r="IB79" s="149"/>
      <c r="IC79" s="96"/>
      <c r="ID79" s="96"/>
      <c r="IE79" s="95"/>
      <c r="IF79" s="149"/>
      <c r="IG79" s="96"/>
      <c r="IH79" s="96"/>
      <c r="II79" s="95"/>
      <c r="IJ79" s="149"/>
      <c r="IK79" s="96"/>
      <c r="IL79" s="96"/>
      <c r="IM79" s="95"/>
      <c r="IN79" s="149"/>
      <c r="IO79" s="96"/>
      <c r="IP79" s="96"/>
      <c r="IQ79" s="95"/>
      <c r="IV79" s="36">
        <v>8</v>
      </c>
      <c r="IW79" s="52" t="s">
        <v>87</v>
      </c>
      <c r="IX79" s="52" t="s">
        <v>87</v>
      </c>
      <c r="IY79" s="52" t="s">
        <v>87</v>
      </c>
      <c r="IZ79" s="52" t="s">
        <v>87</v>
      </c>
      <c r="JA79" s="52" t="s">
        <v>87</v>
      </c>
      <c r="JB79" s="52" t="s">
        <v>87</v>
      </c>
      <c r="JC79" s="52" t="s">
        <v>87</v>
      </c>
      <c r="JD79" s="52" t="s">
        <v>87</v>
      </c>
      <c r="JE79" s="52" t="s">
        <v>87</v>
      </c>
      <c r="JF79" s="52" t="s">
        <v>87</v>
      </c>
      <c r="JG79" s="36">
        <v>8</v>
      </c>
      <c r="JH79" s="48" t="str">
        <f>IFERROR(SMALL($JH$5:$JH$70,JG79),"")</f>
        <v/>
      </c>
      <c r="JI79" s="47" t="str">
        <f>IF(JH79="","",VLOOKUP(JH79,$JH$5:$JQ$70,2,0))</f>
        <v/>
      </c>
      <c r="JJ79" s="47" t="str">
        <f>IF(JH79="","",VLOOKUP(JH79,$JH$5:$JQ$70,3,0))</f>
        <v/>
      </c>
      <c r="JK79" s="47" t="str">
        <f>IF(JH79="","",VLOOKUP(JH79,$JH$5:$JQ$70,4,0))</f>
        <v/>
      </c>
      <c r="JL79" s="47" t="str">
        <f>IF(JH79="","",VLOOKUP(JH79,$JH$5:$JQ$70,5,0))</f>
        <v/>
      </c>
      <c r="JM79" s="47" t="str">
        <f>IF(JH79="","",VLOOKUP(JH79,$JH$5:$JQ$70,6,0))</f>
        <v/>
      </c>
      <c r="JN79" s="47" t="str">
        <f>IF(JH79="","",VLOOKUP(JH79,$JH$5:$JQ$70,7,0))</f>
        <v/>
      </c>
      <c r="JO79" s="47" t="str">
        <f>IF(JH79="","",VLOOKUP(JH79,$JH$5:$JQ$70,8,0))</f>
        <v/>
      </c>
      <c r="JP79" s="47" t="str">
        <f>IF(JH79="","",VLOOKUP(JH79,$JH$5:$JQ$70,9,0))</f>
        <v/>
      </c>
      <c r="JQ79" s="46" t="str">
        <f>IF(JH79="","",VLOOKUP(JH79,$JH$5:$JQ$70,9,0))</f>
        <v/>
      </c>
      <c r="JR79" s="36">
        <v>8</v>
      </c>
      <c r="JS79" s="45" t="str">
        <f>IFERROR(SMALL($JS$5:$JS$70,JR79),"")</f>
        <v/>
      </c>
      <c r="JT79" s="44" t="str">
        <f>IF(JS79="","",VLOOKUP(JS79,$JS$5:$KB$70,2,0))</f>
        <v/>
      </c>
      <c r="JU79" s="44" t="str">
        <f>IF(JS79="","",VLOOKUP(JS79,$JS$5:$KB$70,3,0))</f>
        <v/>
      </c>
      <c r="JV79" s="44" t="str">
        <f>IF(JS79="","",VLOOKUP(JS79,$JS$5:$KB$70,4,0))</f>
        <v/>
      </c>
      <c r="JW79" s="44" t="str">
        <f>IF(JS79="","",VLOOKUP(JS79,$JS$5:$KB$70,5,0))</f>
        <v/>
      </c>
      <c r="JX79" s="44" t="str">
        <f>IF(JS79="","",VLOOKUP(JS79,$JS$5:$KB$70,6,0))</f>
        <v/>
      </c>
      <c r="JY79" s="44" t="str">
        <f>IF(JS79="","",VLOOKUP(JS79,$JS$5:$KB$70,7,0))</f>
        <v/>
      </c>
      <c r="JZ79" s="44" t="str">
        <f>IF(JS79="","",VLOOKUP(JS79,$JS$5:$KB$70,8,0))</f>
        <v/>
      </c>
      <c r="KA79" s="44" t="str">
        <f>IF(JS79="","",VLOOKUP(JS79,$JS$5:$KB$70,9,0))</f>
        <v/>
      </c>
      <c r="KB79" s="43" t="str">
        <f>IF(JS79="","",VLOOKUP(JS79,$JS$5:$KB$70,9,0))</f>
        <v/>
      </c>
      <c r="KJ79" s="94">
        <f>+A79</f>
        <v>75</v>
      </c>
      <c r="KK79" s="92" t="str">
        <f>+B79</f>
        <v/>
      </c>
      <c r="KL79" s="92" t="str">
        <f>+C79</f>
        <v/>
      </c>
      <c r="KM79" s="93" t="str">
        <f>+D79</f>
        <v/>
      </c>
      <c r="KN79" s="92" t="str">
        <f>+E79</f>
        <v/>
      </c>
      <c r="KO79" s="92" t="str">
        <f>+F79</f>
        <v/>
      </c>
      <c r="KP79" s="91">
        <f>+HO79</f>
        <v>0</v>
      </c>
      <c r="KQ79" s="91">
        <f>+HS79</f>
        <v>0</v>
      </c>
      <c r="KR79" s="91">
        <f>+HW79</f>
        <v>0</v>
      </c>
      <c r="KS79" s="91">
        <f>+IA79</f>
        <v>0</v>
      </c>
      <c r="KT79" s="91">
        <f>+IE79</f>
        <v>0</v>
      </c>
      <c r="KU79" s="91">
        <f>+II79</f>
        <v>0</v>
      </c>
      <c r="KV79" s="90">
        <f>+IM79</f>
        <v>0</v>
      </c>
      <c r="KW79" s="90">
        <f>+IN79</f>
        <v>0</v>
      </c>
      <c r="MH79" s="111"/>
      <c r="MI79" s="110"/>
      <c r="MJ79" s="109"/>
      <c r="MK79" s="108"/>
      <c r="ML79" s="108"/>
      <c r="MM79" s="108"/>
      <c r="MN79" s="108"/>
      <c r="MO79" s="108"/>
      <c r="MP79" s="108"/>
      <c r="MQ79" s="108"/>
      <c r="MR79" s="107"/>
      <c r="NY79" s="87"/>
      <c r="NZ79" s="86"/>
      <c r="OA79" s="85"/>
      <c r="OB79" s="84"/>
      <c r="OC79" s="84"/>
      <c r="OD79" s="84"/>
      <c r="OE79" s="84"/>
      <c r="OF79" s="84"/>
      <c r="OG79" s="84"/>
      <c r="OH79" s="84"/>
      <c r="OI79" s="83"/>
      <c r="OJ79" s="82" t="str">
        <f>IF(NZ79="","",SUM(OB79:OI79))</f>
        <v/>
      </c>
      <c r="OK79" s="81" t="str">
        <f>IFERROR(IF(OJ79&gt;1,OJ79/98,""),"")</f>
        <v/>
      </c>
      <c r="PN79" s="36">
        <v>8</v>
      </c>
      <c r="PO79" s="51" t="str">
        <f>IFERROR(SMALL($PO$5:$PO$70,PN79),"")</f>
        <v/>
      </c>
      <c r="PP79" s="50" t="str">
        <f>IF(PO79="","",VLOOKUP(PO79,$PO$5:$PX$70,2,0))</f>
        <v/>
      </c>
      <c r="PQ79" s="50" t="str">
        <f>IF(PO79="","",VLOOKUP(PO79,$PO$5:$PX$70,3,0))</f>
        <v/>
      </c>
      <c r="PR79" s="50" t="str">
        <f>IF(PO79="","",VLOOKUP(PO79,$PO$5:$PX$70,4,0))</f>
        <v/>
      </c>
      <c r="PS79" s="50" t="str">
        <f>IF(PO79="","",VLOOKUP(PO79,$PO$5:$PX$70,5,0))</f>
        <v/>
      </c>
      <c r="PT79" s="50" t="str">
        <f>IF(PO79="","",VLOOKUP(PO79,$PO$5:$PX$70,6,0))</f>
        <v/>
      </c>
      <c r="PU79" s="50" t="str">
        <f>IF(PO79="","",VLOOKUP(PO79,$PO$5:$PX$70,7,0))</f>
        <v/>
      </c>
      <c r="PV79" s="50" t="str">
        <f>IF(PO79="","",VLOOKUP(PO79,$PO$5:$PX$70,8,0))</f>
        <v/>
      </c>
      <c r="PW79" s="50" t="str">
        <f>IF(PO79="","",VLOOKUP(PO79,$PO$5:$PX$70,9,0))</f>
        <v/>
      </c>
      <c r="PX79" s="49" t="str">
        <f>IF(PO79="","",VLOOKUP(PO79,$PO$5:$PX$70,10,0))</f>
        <v/>
      </c>
      <c r="PY79" s="36">
        <v>8</v>
      </c>
      <c r="PZ79" s="48" t="str">
        <f>IFERROR(SMALL($PZ$5:$PZ$70,PY79),"")</f>
        <v/>
      </c>
      <c r="QA79" s="47" t="str">
        <f>IF(PZ79="","",VLOOKUP(PZ79,$PZ$5:$QI$70,2,0))</f>
        <v/>
      </c>
      <c r="QB79" s="47" t="str">
        <f>IF(PZ79="","",VLOOKUP(PZ79,$PZ$5:$QI$70,3,0))</f>
        <v/>
      </c>
      <c r="QC79" s="47" t="str">
        <f>IF(PZ79="","",VLOOKUP(PZ79,$PZ$5:$QI$70,4,0))</f>
        <v/>
      </c>
      <c r="QD79" s="47" t="str">
        <f>IF(PZ79="","",VLOOKUP(PZ79,$PZ$5:$QI$70,5,0))</f>
        <v/>
      </c>
      <c r="QE79" s="47" t="str">
        <f>IF(PZ79="","",VLOOKUP(PZ79,$PZ$5:$QI$70,6,0))</f>
        <v/>
      </c>
      <c r="QF79" s="47" t="str">
        <f>IF(PZ79="","",VLOOKUP(PZ79,$PZ$5:$QI$70,7,0))</f>
        <v/>
      </c>
      <c r="QG79" s="47" t="str">
        <f>IF(PZ79="","",VLOOKUP(PZ79,$PZ$5:$QI$70,8,0))</f>
        <v/>
      </c>
      <c r="QH79" s="47" t="str">
        <f>IF(PZ79="","",VLOOKUP(PZ79,$PZ$5:$QI$70,9,0))</f>
        <v/>
      </c>
      <c r="QI79" s="46" t="str">
        <f>IF(PZ79="","",VLOOKUP(PZ79,$PZ$5:$QI$70,10,0))</f>
        <v/>
      </c>
      <c r="QJ79" s="36">
        <v>8</v>
      </c>
      <c r="QK79" s="45" t="str">
        <f>IFERROR(SMALL($QK$5:$QK$70,QJ79),"")</f>
        <v/>
      </c>
      <c r="QL79" s="44" t="str">
        <f>IF(QK79="","",VLOOKUP(QK79,$QK$5:$QT$70,2,0))</f>
        <v/>
      </c>
      <c r="QM79" s="44" t="str">
        <f>IF(QK79="","",VLOOKUP(QK79,$QK$5:$QT$70,3,0))</f>
        <v/>
      </c>
      <c r="QN79" s="44" t="str">
        <f>IF(QK79="","",VLOOKUP(QK79,$QK$5:$QT$70,4,0))</f>
        <v/>
      </c>
      <c r="QO79" s="44" t="str">
        <f>IF(QK79="","",VLOOKUP(QK79,$QK$5:$QT$70,5,0))</f>
        <v/>
      </c>
      <c r="QP79" s="44" t="str">
        <f>IF(QK79="","",VLOOKUP(QK79,$QK$5:$QT$70,6,0))</f>
        <v/>
      </c>
      <c r="QQ79" s="44" t="str">
        <f>IF(QK79="","",VLOOKUP(QK79,$QK$5:$QT$70,7,0))</f>
        <v/>
      </c>
      <c r="QR79" s="44" t="str">
        <f>IF(QK79="","",VLOOKUP(QK79,$QK$5:$QT$70,8,0))</f>
        <v/>
      </c>
      <c r="QS79" s="44" t="str">
        <f>IF(QK79="","",VLOOKUP(QK79,$QK$5:$QT$70,9,0))</f>
        <v/>
      </c>
      <c r="QT79" s="43" t="str">
        <f>IF(QK79="","",VLOOKUP(QK79,$QK$5:$QT$70,10,0))</f>
        <v/>
      </c>
    </row>
    <row r="80" spans="1:462" ht="18" customHeight="1" thickBot="1" x14ac:dyDescent="0.3">
      <c r="A80" s="106">
        <f>IF('[1]بيانات الطلاب'!A79="","",'[1]بيانات الطلاب'!A79)</f>
        <v>76</v>
      </c>
      <c r="B80" s="104" t="str">
        <f>IF('[1]بيانات الطلاب'!B79="","",'[1]بيانات الطلاب'!B79)</f>
        <v/>
      </c>
      <c r="C80" s="104" t="str">
        <f>IF('[1]بيانات الطلاب'!C79="","",'[1]بيانات الطلاب'!C79)</f>
        <v/>
      </c>
      <c r="D80" s="105" t="str">
        <f>IF('[1]بيانات الطلاب'!D79="","",'[1]بيانات الطلاب'!D79)</f>
        <v/>
      </c>
      <c r="E80" s="104" t="str">
        <f>IF('[1]بيانات الطلاب'!E79="","",'[1]بيانات الطلاب'!E79)</f>
        <v/>
      </c>
      <c r="F80" s="103" t="str">
        <f>IF('[1]بيانات الطلاب'!F79="","",'[1]بيانات الطلاب'!F79)</f>
        <v/>
      </c>
      <c r="G80" s="101"/>
      <c r="H80" s="100"/>
      <c r="I80" s="100"/>
      <c r="J80" s="99"/>
      <c r="K80" s="82">
        <f>IF(J80="غ","غ",G80+H80+I80+J80)</f>
        <v>0</v>
      </c>
      <c r="L80" s="101"/>
      <c r="M80" s="100"/>
      <c r="N80" s="100"/>
      <c r="O80" s="99"/>
      <c r="P80" s="82">
        <f>IF(O80="غ","غ",L80+M80+N80+O80)</f>
        <v>0</v>
      </c>
      <c r="Q80" s="101"/>
      <c r="R80" s="100"/>
      <c r="S80" s="100"/>
      <c r="T80" s="99"/>
      <c r="U80" s="82">
        <f>IF(T80="غ","غ",Q80+R80+S80+T80)</f>
        <v>0</v>
      </c>
      <c r="V80" s="101"/>
      <c r="W80" s="100"/>
      <c r="X80" s="100"/>
      <c r="Y80" s="99"/>
      <c r="Z80" s="82">
        <f>IF(Y80="غ","غ",V80+W80+X80+Y80)</f>
        <v>0</v>
      </c>
      <c r="AA80" s="101"/>
      <c r="AB80" s="100"/>
      <c r="AC80" s="100"/>
      <c r="AD80" s="99"/>
      <c r="AE80" s="82">
        <f>IF(AD80="غ","غ",AA80+AB80+AC80+AD80)</f>
        <v>0</v>
      </c>
      <c r="AF80" s="101"/>
      <c r="AG80" s="100"/>
      <c r="AH80" s="100"/>
      <c r="AI80" s="99"/>
      <c r="AJ80" s="82">
        <f>IF(AI80="غ","غ",AF80+AG80+AH80+AI80)</f>
        <v>0</v>
      </c>
      <c r="AK80" s="102"/>
      <c r="AL80" s="102"/>
      <c r="AM80" s="102"/>
      <c r="AN80" s="82">
        <f>IF(AM80="غ","غ",AK80+AL80+AM80)</f>
        <v>0</v>
      </c>
      <c r="AO80" s="102"/>
      <c r="AP80" s="102"/>
      <c r="AQ80" s="102"/>
      <c r="AR80" s="82">
        <f>IF(AQ80="غ","غ",AO80+AP80+AQ80)</f>
        <v>0</v>
      </c>
      <c r="AU80" s="102"/>
      <c r="AV80" s="102"/>
      <c r="AW80" s="102"/>
      <c r="AX80" s="82"/>
      <c r="BN80" s="101"/>
      <c r="BO80" s="100"/>
      <c r="BP80" s="100"/>
      <c r="BQ80" s="99"/>
      <c r="BR80" s="98">
        <f>IF(BQ80="غ","غ",BN80+BO80+BP80+BQ80)</f>
        <v>0</v>
      </c>
      <c r="BS80" s="101"/>
      <c r="BT80" s="100"/>
      <c r="BU80" s="100"/>
      <c r="BV80" s="99"/>
      <c r="BW80" s="98">
        <f>IF(BV80="غ","غ",BS80+BT80+BU80+BV80)</f>
        <v>0</v>
      </c>
      <c r="BX80" s="101"/>
      <c r="BY80" s="100"/>
      <c r="BZ80" s="100"/>
      <c r="CA80" s="99"/>
      <c r="CB80" s="98">
        <f>IF(CA80="غ","غ",BX80+BY80+BZ80+CA80)</f>
        <v>0</v>
      </c>
      <c r="CC80" s="101"/>
      <c r="CD80" s="100"/>
      <c r="CE80" s="100"/>
      <c r="CF80" s="99"/>
      <c r="CG80" s="98">
        <f>IF(CF80="غ","غ",CC80+CD80+CE80+CF80)</f>
        <v>0</v>
      </c>
      <c r="CH80" s="101"/>
      <c r="CI80" s="100"/>
      <c r="CJ80" s="100"/>
      <c r="CK80" s="99"/>
      <c r="CL80" s="98">
        <f>IF(CK80="غ","غ",CH80+CI80+CJ80+CK80)</f>
        <v>0</v>
      </c>
      <c r="CM80" s="101"/>
      <c r="CN80" s="100"/>
      <c r="CO80" s="100"/>
      <c r="CP80" s="99"/>
      <c r="CQ80" s="98">
        <f>IF(CP80="غ","غ",CM80+CN80+CO80+CP80)</f>
        <v>0</v>
      </c>
      <c r="CR80" s="101"/>
      <c r="CS80" s="100"/>
      <c r="CT80" s="99"/>
      <c r="CU80" s="98">
        <f>IF(CT80="غ","غ",CR80+CS80+CT80)</f>
        <v>0</v>
      </c>
      <c r="CV80" s="101"/>
      <c r="CW80" s="100"/>
      <c r="CX80" s="99"/>
      <c r="CY80" s="98">
        <f>IF(CX80="غ","غ",CV80+CW80+CX80)</f>
        <v>0</v>
      </c>
      <c r="DT80" s="101"/>
      <c r="DU80" s="100"/>
      <c r="DV80" s="100"/>
      <c r="DW80" s="99"/>
      <c r="DX80" s="98">
        <f>IF(DW80="غ","غ",DT80+DU80+DV80+DW80)</f>
        <v>0</v>
      </c>
      <c r="DY80" s="101"/>
      <c r="DZ80" s="100"/>
      <c r="EA80" s="100"/>
      <c r="EB80" s="99"/>
      <c r="EC80" s="98">
        <f>IF(EB80="غ","غ",DY80+DZ80+EA80+EB80)</f>
        <v>0</v>
      </c>
      <c r="ED80" s="101"/>
      <c r="EE80" s="100"/>
      <c r="EF80" s="100"/>
      <c r="EG80" s="99"/>
      <c r="EH80" s="98">
        <f>IF(EG80="غ","غ",ED80+EE80+EF80+EG80)</f>
        <v>0</v>
      </c>
      <c r="EI80" s="101"/>
      <c r="EJ80" s="100"/>
      <c r="EK80" s="100"/>
      <c r="EL80" s="99"/>
      <c r="EM80" s="98">
        <f>IF(EL80="غ","غ",EI80+EJ80+EK80+EL80)</f>
        <v>0</v>
      </c>
      <c r="EN80" s="101"/>
      <c r="EO80" s="100"/>
      <c r="EP80" s="100"/>
      <c r="EQ80" s="99"/>
      <c r="ER80" s="98">
        <f>IF(EQ80="غ","غ",EN80+EO80+EP80+EQ80)</f>
        <v>0</v>
      </c>
      <c r="ES80" s="101"/>
      <c r="ET80" s="100"/>
      <c r="EU80" s="100"/>
      <c r="EV80" s="99"/>
      <c r="EW80" s="82">
        <f>IF(EV80="غ","غ",ES80+ET80+EU80+EV80)</f>
        <v>0</v>
      </c>
      <c r="EX80" s="101"/>
      <c r="EY80" s="100"/>
      <c r="EZ80" s="99"/>
      <c r="FA80" s="98">
        <f>IF(EZ80="غ","غ",EX80+EY80+EZ80)</f>
        <v>0</v>
      </c>
      <c r="FB80" s="101"/>
      <c r="FC80" s="100"/>
      <c r="FD80" s="99"/>
      <c r="FE80" s="98">
        <f>IF(FD80="غ","غ",FB80+FC80+FD80)</f>
        <v>0</v>
      </c>
      <c r="HL80" s="149"/>
      <c r="HM80" s="96"/>
      <c r="HN80" s="96"/>
      <c r="HO80" s="95"/>
      <c r="HP80" s="149"/>
      <c r="HQ80" s="96"/>
      <c r="HR80" s="96"/>
      <c r="HS80" s="95"/>
      <c r="HT80" s="149"/>
      <c r="HU80" s="96"/>
      <c r="HV80" s="96"/>
      <c r="HW80" s="95"/>
      <c r="HX80" s="149"/>
      <c r="HY80" s="96"/>
      <c r="HZ80" s="96"/>
      <c r="IA80" s="95"/>
      <c r="IB80" s="149"/>
      <c r="IC80" s="96"/>
      <c r="ID80" s="96"/>
      <c r="IE80" s="95"/>
      <c r="IF80" s="149"/>
      <c r="IG80" s="96"/>
      <c r="IH80" s="96"/>
      <c r="II80" s="95"/>
      <c r="IJ80" s="149"/>
      <c r="IK80" s="96"/>
      <c r="IL80" s="96"/>
      <c r="IM80" s="95"/>
      <c r="IN80" s="149"/>
      <c r="IO80" s="96"/>
      <c r="IP80" s="96"/>
      <c r="IQ80" s="95"/>
      <c r="IV80" s="36">
        <v>9</v>
      </c>
      <c r="IW80" s="52" t="s">
        <v>87</v>
      </c>
      <c r="IX80" s="52" t="s">
        <v>87</v>
      </c>
      <c r="IY80" s="52" t="s">
        <v>87</v>
      </c>
      <c r="IZ80" s="52" t="s">
        <v>87</v>
      </c>
      <c r="JA80" s="52" t="s">
        <v>87</v>
      </c>
      <c r="JB80" s="52" t="s">
        <v>87</v>
      </c>
      <c r="JC80" s="52" t="s">
        <v>87</v>
      </c>
      <c r="JD80" s="52" t="s">
        <v>87</v>
      </c>
      <c r="JE80" s="52" t="s">
        <v>87</v>
      </c>
      <c r="JF80" s="52" t="s">
        <v>87</v>
      </c>
      <c r="JG80" s="36">
        <v>9</v>
      </c>
      <c r="JH80" s="48" t="str">
        <f>IFERROR(SMALL($JH$5:$JH$70,JG80),"")</f>
        <v/>
      </c>
      <c r="JI80" s="47" t="str">
        <f>IF(JH80="","",VLOOKUP(JH80,$JH$5:$JQ$70,2,0))</f>
        <v/>
      </c>
      <c r="JJ80" s="47" t="str">
        <f>IF(JH80="","",VLOOKUP(JH80,$JH$5:$JQ$70,3,0))</f>
        <v/>
      </c>
      <c r="JK80" s="47" t="str">
        <f>IF(JH80="","",VLOOKUP(JH80,$JH$5:$JQ$70,4,0))</f>
        <v/>
      </c>
      <c r="JL80" s="47" t="str">
        <f>IF(JH80="","",VLOOKUP(JH80,$JH$5:$JQ$70,5,0))</f>
        <v/>
      </c>
      <c r="JM80" s="47" t="str">
        <f>IF(JH80="","",VLOOKUP(JH80,$JH$5:$JQ$70,6,0))</f>
        <v/>
      </c>
      <c r="JN80" s="47" t="str">
        <f>IF(JH80="","",VLOOKUP(JH80,$JH$5:$JQ$70,7,0))</f>
        <v/>
      </c>
      <c r="JO80" s="47" t="str">
        <f>IF(JH80="","",VLOOKUP(JH80,$JH$5:$JQ$70,8,0))</f>
        <v/>
      </c>
      <c r="JP80" s="47" t="str">
        <f>IF(JH80="","",VLOOKUP(JH80,$JH$5:$JQ$70,9,0))</f>
        <v/>
      </c>
      <c r="JQ80" s="46" t="str">
        <f>IF(JH80="","",VLOOKUP(JH80,$JH$5:$JQ$70,9,0))</f>
        <v/>
      </c>
      <c r="JR80" s="36">
        <v>9</v>
      </c>
      <c r="JS80" s="45" t="str">
        <f>IFERROR(SMALL($JS$5:$JS$70,JR80),"")</f>
        <v/>
      </c>
      <c r="JT80" s="44" t="str">
        <f>IF(JS80="","",VLOOKUP(JS80,$JS$5:$KB$70,2,0))</f>
        <v/>
      </c>
      <c r="JU80" s="44" t="str">
        <f>IF(JS80="","",VLOOKUP(JS80,$JS$5:$KB$70,3,0))</f>
        <v/>
      </c>
      <c r="JV80" s="44" t="str">
        <f>IF(JS80="","",VLOOKUP(JS80,$JS$5:$KB$70,4,0))</f>
        <v/>
      </c>
      <c r="JW80" s="44" t="str">
        <f>IF(JS80="","",VLOOKUP(JS80,$JS$5:$KB$70,5,0))</f>
        <v/>
      </c>
      <c r="JX80" s="44" t="str">
        <f>IF(JS80="","",VLOOKUP(JS80,$JS$5:$KB$70,6,0))</f>
        <v/>
      </c>
      <c r="JY80" s="44" t="str">
        <f>IF(JS80="","",VLOOKUP(JS80,$JS$5:$KB$70,7,0))</f>
        <v/>
      </c>
      <c r="JZ80" s="44" t="str">
        <f>IF(JS80="","",VLOOKUP(JS80,$JS$5:$KB$70,8,0))</f>
        <v/>
      </c>
      <c r="KA80" s="44" t="str">
        <f>IF(JS80="","",VLOOKUP(JS80,$JS$5:$KB$70,9,0))</f>
        <v/>
      </c>
      <c r="KB80" s="43" t="str">
        <f>IF(JS80="","",VLOOKUP(JS80,$JS$5:$KB$70,9,0))</f>
        <v/>
      </c>
      <c r="KJ80" s="94">
        <f>+A80</f>
        <v>76</v>
      </c>
      <c r="KK80" s="92" t="str">
        <f>+B80</f>
        <v/>
      </c>
      <c r="KL80" s="92" t="str">
        <f>+C80</f>
        <v/>
      </c>
      <c r="KM80" s="93" t="str">
        <f>+D80</f>
        <v/>
      </c>
      <c r="KN80" s="92" t="str">
        <f>+E80</f>
        <v/>
      </c>
      <c r="KO80" s="92" t="str">
        <f>+F80</f>
        <v/>
      </c>
      <c r="KP80" s="91">
        <f>+HO80</f>
        <v>0</v>
      </c>
      <c r="KQ80" s="91">
        <f>+HS80</f>
        <v>0</v>
      </c>
      <c r="KR80" s="91">
        <f>+HW80</f>
        <v>0</v>
      </c>
      <c r="KS80" s="91">
        <f>+IA80</f>
        <v>0</v>
      </c>
      <c r="KT80" s="91">
        <f>+IE80</f>
        <v>0</v>
      </c>
      <c r="KU80" s="91">
        <f>+II80</f>
        <v>0</v>
      </c>
      <c r="KV80" s="90">
        <f>+IM80</f>
        <v>0</v>
      </c>
      <c r="KW80" s="90">
        <f>+IN80</f>
        <v>0</v>
      </c>
      <c r="MH80" s="111"/>
      <c r="MI80" s="110"/>
      <c r="MJ80" s="109"/>
      <c r="MK80" s="108"/>
      <c r="ML80" s="108"/>
      <c r="MM80" s="108"/>
      <c r="MN80" s="108"/>
      <c r="MO80" s="108"/>
      <c r="MP80" s="108"/>
      <c r="MQ80" s="108"/>
      <c r="MR80" s="107"/>
      <c r="NY80" s="87"/>
      <c r="NZ80" s="86"/>
      <c r="OA80" s="85"/>
      <c r="OB80" s="84"/>
      <c r="OC80" s="84"/>
      <c r="OD80" s="84"/>
      <c r="OE80" s="84"/>
      <c r="OF80" s="84"/>
      <c r="OG80" s="84"/>
      <c r="OH80" s="84"/>
      <c r="OI80" s="83"/>
      <c r="OJ80" s="82" t="str">
        <f>IF(NZ80="","",SUM(OB80:OI80))</f>
        <v/>
      </c>
      <c r="OK80" s="81" t="str">
        <f>IFERROR(IF(OJ80&gt;1,OJ80/98,""),"")</f>
        <v/>
      </c>
      <c r="PN80" s="36">
        <v>9</v>
      </c>
      <c r="PO80" s="51" t="str">
        <f>IFERROR(SMALL($PO$5:$PO$70,PN80),"")</f>
        <v/>
      </c>
      <c r="PP80" s="50" t="str">
        <f>IF(PO80="","",VLOOKUP(PO80,$PO$5:$PX$70,2,0))</f>
        <v/>
      </c>
      <c r="PQ80" s="50" t="str">
        <f>IF(PO80="","",VLOOKUP(PO80,$PO$5:$PX$70,3,0))</f>
        <v/>
      </c>
      <c r="PR80" s="50" t="str">
        <f>IF(PO80="","",VLOOKUP(PO80,$PO$5:$PX$70,4,0))</f>
        <v/>
      </c>
      <c r="PS80" s="50" t="str">
        <f>IF(PO80="","",VLOOKUP(PO80,$PO$5:$PX$70,5,0))</f>
        <v/>
      </c>
      <c r="PT80" s="50" t="str">
        <f>IF(PO80="","",VLOOKUP(PO80,$PO$5:$PX$70,6,0))</f>
        <v/>
      </c>
      <c r="PU80" s="50" t="str">
        <f>IF(PO80="","",VLOOKUP(PO80,$PO$5:$PX$70,7,0))</f>
        <v/>
      </c>
      <c r="PV80" s="50" t="str">
        <f>IF(PO80="","",VLOOKUP(PO80,$PO$5:$PX$70,8,0))</f>
        <v/>
      </c>
      <c r="PW80" s="50" t="str">
        <f>IF(PO80="","",VLOOKUP(PO80,$PO$5:$PX$70,9,0))</f>
        <v/>
      </c>
      <c r="PX80" s="49" t="str">
        <f>IF(PO80="","",VLOOKUP(PO80,$PO$5:$PX$70,10,0))</f>
        <v/>
      </c>
      <c r="PY80" s="36">
        <v>9</v>
      </c>
      <c r="PZ80" s="48" t="str">
        <f>IFERROR(SMALL($PZ$5:$PZ$70,PY80),"")</f>
        <v/>
      </c>
      <c r="QA80" s="47" t="str">
        <f>IF(PZ80="","",VLOOKUP(PZ80,$PZ$5:$QI$70,2,0))</f>
        <v/>
      </c>
      <c r="QB80" s="47" t="str">
        <f>IF(PZ80="","",VLOOKUP(PZ80,$PZ$5:$QI$70,3,0))</f>
        <v/>
      </c>
      <c r="QC80" s="47" t="str">
        <f>IF(PZ80="","",VLOOKUP(PZ80,$PZ$5:$QI$70,4,0))</f>
        <v/>
      </c>
      <c r="QD80" s="47" t="str">
        <f>IF(PZ80="","",VLOOKUP(PZ80,$PZ$5:$QI$70,5,0))</f>
        <v/>
      </c>
      <c r="QE80" s="47" t="str">
        <f>IF(PZ80="","",VLOOKUP(PZ80,$PZ$5:$QI$70,6,0))</f>
        <v/>
      </c>
      <c r="QF80" s="47" t="str">
        <f>IF(PZ80="","",VLOOKUP(PZ80,$PZ$5:$QI$70,7,0))</f>
        <v/>
      </c>
      <c r="QG80" s="47" t="str">
        <f>IF(PZ80="","",VLOOKUP(PZ80,$PZ$5:$QI$70,8,0))</f>
        <v/>
      </c>
      <c r="QH80" s="47" t="str">
        <f>IF(PZ80="","",VLOOKUP(PZ80,$PZ$5:$QI$70,9,0))</f>
        <v/>
      </c>
      <c r="QI80" s="46" t="str">
        <f>IF(PZ80="","",VLOOKUP(PZ80,$PZ$5:$QI$70,10,0))</f>
        <v/>
      </c>
      <c r="QJ80" s="36">
        <v>9</v>
      </c>
      <c r="QK80" s="45" t="str">
        <f>IFERROR(SMALL($QK$5:$QK$70,QJ80),"")</f>
        <v/>
      </c>
      <c r="QL80" s="44" t="str">
        <f>IF(QK80="","",VLOOKUP(QK80,$QK$5:$QT$70,2,0))</f>
        <v/>
      </c>
      <c r="QM80" s="44" t="str">
        <f>IF(QK80="","",VLOOKUP(QK80,$QK$5:$QT$70,3,0))</f>
        <v/>
      </c>
      <c r="QN80" s="44" t="str">
        <f>IF(QK80="","",VLOOKUP(QK80,$QK$5:$QT$70,4,0))</f>
        <v/>
      </c>
      <c r="QO80" s="44" t="str">
        <f>IF(QK80="","",VLOOKUP(QK80,$QK$5:$QT$70,5,0))</f>
        <v/>
      </c>
      <c r="QP80" s="44" t="str">
        <f>IF(QK80="","",VLOOKUP(QK80,$QK$5:$QT$70,6,0))</f>
        <v/>
      </c>
      <c r="QQ80" s="44" t="str">
        <f>IF(QK80="","",VLOOKUP(QK80,$QK$5:$QT$70,7,0))</f>
        <v/>
      </c>
      <c r="QR80" s="44" t="str">
        <f>IF(QK80="","",VLOOKUP(QK80,$QK$5:$QT$70,8,0))</f>
        <v/>
      </c>
      <c r="QS80" s="44" t="str">
        <f>IF(QK80="","",VLOOKUP(QK80,$QK$5:$QT$70,9,0))</f>
        <v/>
      </c>
      <c r="QT80" s="43" t="str">
        <f>IF(QK80="","",VLOOKUP(QK80,$QK$5:$QT$70,10,0))</f>
        <v/>
      </c>
    </row>
    <row r="81" spans="1:462" ht="18" customHeight="1" thickBot="1" x14ac:dyDescent="0.3">
      <c r="A81" s="106">
        <f>IF('[1]بيانات الطلاب'!A80="","",'[1]بيانات الطلاب'!A80)</f>
        <v>77</v>
      </c>
      <c r="B81" s="104" t="str">
        <f>IF('[1]بيانات الطلاب'!B80="","",'[1]بيانات الطلاب'!B80)</f>
        <v/>
      </c>
      <c r="C81" s="104" t="str">
        <f>IF('[1]بيانات الطلاب'!C80="","",'[1]بيانات الطلاب'!C80)</f>
        <v/>
      </c>
      <c r="D81" s="105" t="str">
        <f>IF('[1]بيانات الطلاب'!D80="","",'[1]بيانات الطلاب'!D80)</f>
        <v/>
      </c>
      <c r="E81" s="104" t="str">
        <f>IF('[1]بيانات الطلاب'!E80="","",'[1]بيانات الطلاب'!E80)</f>
        <v/>
      </c>
      <c r="F81" s="103" t="str">
        <f>IF('[1]بيانات الطلاب'!F80="","",'[1]بيانات الطلاب'!F80)</f>
        <v/>
      </c>
      <c r="G81" s="101"/>
      <c r="H81" s="100"/>
      <c r="I81" s="100"/>
      <c r="J81" s="99"/>
      <c r="K81" s="82">
        <f>IF(J81="غ","غ",G81+H81+I81+J81)</f>
        <v>0</v>
      </c>
      <c r="L81" s="101"/>
      <c r="M81" s="100"/>
      <c r="N81" s="100"/>
      <c r="O81" s="99"/>
      <c r="P81" s="82">
        <f>IF(O81="غ","غ",L81+M81+N81+O81)</f>
        <v>0</v>
      </c>
      <c r="Q81" s="101"/>
      <c r="R81" s="100"/>
      <c r="S81" s="100"/>
      <c r="T81" s="99"/>
      <c r="U81" s="82">
        <f>IF(T81="غ","غ",Q81+R81+S81+T81)</f>
        <v>0</v>
      </c>
      <c r="V81" s="101"/>
      <c r="W81" s="100"/>
      <c r="X81" s="100"/>
      <c r="Y81" s="99"/>
      <c r="Z81" s="82">
        <f>IF(Y81="غ","غ",V81+W81+X81+Y81)</f>
        <v>0</v>
      </c>
      <c r="AA81" s="101"/>
      <c r="AB81" s="100"/>
      <c r="AC81" s="100"/>
      <c r="AD81" s="99"/>
      <c r="AE81" s="82">
        <f>IF(AD81="غ","غ",AA81+AB81+AC81+AD81)</f>
        <v>0</v>
      </c>
      <c r="AF81" s="101"/>
      <c r="AG81" s="100"/>
      <c r="AH81" s="100"/>
      <c r="AI81" s="99"/>
      <c r="AJ81" s="82">
        <f>IF(AI81="غ","غ",AF81+AG81+AH81+AI81)</f>
        <v>0</v>
      </c>
      <c r="AK81" s="102"/>
      <c r="AL81" s="102"/>
      <c r="AM81" s="102"/>
      <c r="AN81" s="82">
        <f>IF(AM81="غ","غ",AK81+AL81+AM81)</f>
        <v>0</v>
      </c>
      <c r="AO81" s="102"/>
      <c r="AP81" s="102"/>
      <c r="AQ81" s="102"/>
      <c r="AR81" s="82">
        <f>IF(AQ81="غ","غ",AO81+AP81+AQ81)</f>
        <v>0</v>
      </c>
      <c r="AU81" s="102"/>
      <c r="AV81" s="102"/>
      <c r="AW81" s="102"/>
      <c r="AX81" s="82"/>
      <c r="BN81" s="101"/>
      <c r="BO81" s="100"/>
      <c r="BP81" s="100"/>
      <c r="BQ81" s="99"/>
      <c r="BR81" s="98">
        <f>IF(BQ81="غ","غ",BN81+BO81+BP81+BQ81)</f>
        <v>0</v>
      </c>
      <c r="BS81" s="101"/>
      <c r="BT81" s="100"/>
      <c r="BU81" s="100"/>
      <c r="BV81" s="99"/>
      <c r="BW81" s="98">
        <f>IF(BV81="غ","غ",BS81+BT81+BU81+BV81)</f>
        <v>0</v>
      </c>
      <c r="BX81" s="101"/>
      <c r="BY81" s="100"/>
      <c r="BZ81" s="100"/>
      <c r="CA81" s="99"/>
      <c r="CB81" s="98">
        <f>IF(CA81="غ","غ",BX81+BY81+BZ81+CA81)</f>
        <v>0</v>
      </c>
      <c r="CC81" s="101"/>
      <c r="CD81" s="100"/>
      <c r="CE81" s="100"/>
      <c r="CF81" s="99"/>
      <c r="CG81" s="98">
        <f>IF(CF81="غ","غ",CC81+CD81+CE81+CF81)</f>
        <v>0</v>
      </c>
      <c r="CH81" s="101"/>
      <c r="CI81" s="100"/>
      <c r="CJ81" s="100"/>
      <c r="CK81" s="99"/>
      <c r="CL81" s="98">
        <f>IF(CK81="غ","غ",CH81+CI81+CJ81+CK81)</f>
        <v>0</v>
      </c>
      <c r="CM81" s="101"/>
      <c r="CN81" s="100"/>
      <c r="CO81" s="100"/>
      <c r="CP81" s="99"/>
      <c r="CQ81" s="98">
        <f>IF(CP81="غ","غ",CM81+CN81+CO81+CP81)</f>
        <v>0</v>
      </c>
      <c r="CR81" s="101"/>
      <c r="CS81" s="100"/>
      <c r="CT81" s="99"/>
      <c r="CU81" s="98">
        <f>IF(CT81="غ","غ",CR81+CS81+CT81)</f>
        <v>0</v>
      </c>
      <c r="CV81" s="101"/>
      <c r="CW81" s="100"/>
      <c r="CX81" s="99"/>
      <c r="CY81" s="98">
        <f>IF(CX81="غ","غ",CV81+CW81+CX81)</f>
        <v>0</v>
      </c>
      <c r="DT81" s="101"/>
      <c r="DU81" s="100"/>
      <c r="DV81" s="100"/>
      <c r="DW81" s="99"/>
      <c r="DX81" s="98">
        <f>IF(DW81="غ","غ",DT81+DU81+DV81+DW81)</f>
        <v>0</v>
      </c>
      <c r="DY81" s="101"/>
      <c r="DZ81" s="100"/>
      <c r="EA81" s="100"/>
      <c r="EB81" s="99"/>
      <c r="EC81" s="98">
        <f>IF(EB81="غ","غ",DY81+DZ81+EA81+EB81)</f>
        <v>0</v>
      </c>
      <c r="ED81" s="101"/>
      <c r="EE81" s="100"/>
      <c r="EF81" s="100"/>
      <c r="EG81" s="99"/>
      <c r="EH81" s="98">
        <f>IF(EG81="غ","غ",ED81+EE81+EF81+EG81)</f>
        <v>0</v>
      </c>
      <c r="EI81" s="101"/>
      <c r="EJ81" s="100"/>
      <c r="EK81" s="100"/>
      <c r="EL81" s="99"/>
      <c r="EM81" s="98">
        <f>IF(EL81="غ","غ",EI81+EJ81+EK81+EL81)</f>
        <v>0</v>
      </c>
      <c r="EN81" s="101"/>
      <c r="EO81" s="100"/>
      <c r="EP81" s="100"/>
      <c r="EQ81" s="99"/>
      <c r="ER81" s="98">
        <f>IF(EQ81="غ","غ",EN81+EO81+EP81+EQ81)</f>
        <v>0</v>
      </c>
      <c r="ES81" s="101"/>
      <c r="ET81" s="100"/>
      <c r="EU81" s="100"/>
      <c r="EV81" s="99"/>
      <c r="EW81" s="82">
        <f>IF(EV81="غ","غ",ES81+ET81+EU81+EV81)</f>
        <v>0</v>
      </c>
      <c r="EX81" s="101"/>
      <c r="EY81" s="100"/>
      <c r="EZ81" s="99"/>
      <c r="FA81" s="98">
        <f>IF(EZ81="غ","غ",EX81+EY81+EZ81)</f>
        <v>0</v>
      </c>
      <c r="FB81" s="101"/>
      <c r="FC81" s="100"/>
      <c r="FD81" s="99"/>
      <c r="FE81" s="98">
        <f>IF(FD81="غ","غ",FB81+FC81+FD81)</f>
        <v>0</v>
      </c>
      <c r="HL81" s="149"/>
      <c r="HM81" s="96"/>
      <c r="HN81" s="96"/>
      <c r="HO81" s="95"/>
      <c r="HP81" s="149"/>
      <c r="HQ81" s="96"/>
      <c r="HR81" s="96"/>
      <c r="HS81" s="95"/>
      <c r="HT81" s="149"/>
      <c r="HU81" s="96"/>
      <c r="HV81" s="96"/>
      <c r="HW81" s="95"/>
      <c r="HX81" s="149"/>
      <c r="HY81" s="96"/>
      <c r="HZ81" s="96"/>
      <c r="IA81" s="95"/>
      <c r="IB81" s="149"/>
      <c r="IC81" s="96"/>
      <c r="ID81" s="96"/>
      <c r="IE81" s="95"/>
      <c r="IF81" s="149"/>
      <c r="IG81" s="96"/>
      <c r="IH81" s="96"/>
      <c r="II81" s="95"/>
      <c r="IJ81" s="149"/>
      <c r="IK81" s="96"/>
      <c r="IL81" s="96"/>
      <c r="IM81" s="95"/>
      <c r="IN81" s="149"/>
      <c r="IO81" s="96"/>
      <c r="IP81" s="96"/>
      <c r="IQ81" s="95"/>
      <c r="IV81" s="36">
        <v>10</v>
      </c>
      <c r="IW81" s="52" t="s">
        <v>87</v>
      </c>
      <c r="IX81" s="52" t="s">
        <v>87</v>
      </c>
      <c r="IY81" s="52" t="s">
        <v>87</v>
      </c>
      <c r="IZ81" s="52" t="s">
        <v>87</v>
      </c>
      <c r="JA81" s="52" t="s">
        <v>87</v>
      </c>
      <c r="JB81" s="52" t="s">
        <v>87</v>
      </c>
      <c r="JC81" s="52" t="s">
        <v>87</v>
      </c>
      <c r="JD81" s="52" t="s">
        <v>87</v>
      </c>
      <c r="JE81" s="52" t="s">
        <v>87</v>
      </c>
      <c r="JF81" s="52" t="s">
        <v>87</v>
      </c>
      <c r="JG81" s="36">
        <v>10</v>
      </c>
      <c r="JH81" s="48" t="str">
        <f>IFERROR(SMALL($JH$5:$JH$70,JG81),"")</f>
        <v/>
      </c>
      <c r="JI81" s="47" t="str">
        <f>IF(JH81="","",VLOOKUP(JH81,$JH$5:$JQ$70,2,0))</f>
        <v/>
      </c>
      <c r="JJ81" s="47" t="str">
        <f>IF(JH81="","",VLOOKUP(JH81,$JH$5:$JQ$70,3,0))</f>
        <v/>
      </c>
      <c r="JK81" s="47" t="str">
        <f>IF(JH81="","",VLOOKUP(JH81,$JH$5:$JQ$70,4,0))</f>
        <v/>
      </c>
      <c r="JL81" s="47" t="str">
        <f>IF(JH81="","",VLOOKUP(JH81,$JH$5:$JQ$70,5,0))</f>
        <v/>
      </c>
      <c r="JM81" s="47" t="str">
        <f>IF(JH81="","",VLOOKUP(JH81,$JH$5:$JQ$70,6,0))</f>
        <v/>
      </c>
      <c r="JN81" s="47" t="str">
        <f>IF(JH81="","",VLOOKUP(JH81,$JH$5:$JQ$70,7,0))</f>
        <v/>
      </c>
      <c r="JO81" s="47" t="str">
        <f>IF(JH81="","",VLOOKUP(JH81,$JH$5:$JQ$70,8,0))</f>
        <v/>
      </c>
      <c r="JP81" s="47" t="str">
        <f>IF(JH81="","",VLOOKUP(JH81,$JH$5:$JQ$70,9,0))</f>
        <v/>
      </c>
      <c r="JQ81" s="46" t="str">
        <f>IF(JH81="","",VLOOKUP(JH81,$JH$5:$JQ$70,9,0))</f>
        <v/>
      </c>
      <c r="JR81" s="36">
        <v>10</v>
      </c>
      <c r="JS81" s="45" t="str">
        <f>IFERROR(SMALL($JS$5:$JS$70,JR81),"")</f>
        <v/>
      </c>
      <c r="JT81" s="44" t="str">
        <f>IF(JS81="","",VLOOKUP(JS81,$JS$5:$KB$70,2,0))</f>
        <v/>
      </c>
      <c r="JU81" s="44" t="str">
        <f>IF(JS81="","",VLOOKUP(JS81,$JS$5:$KB$70,3,0))</f>
        <v/>
      </c>
      <c r="JV81" s="44" t="str">
        <f>IF(JS81="","",VLOOKUP(JS81,$JS$5:$KB$70,4,0))</f>
        <v/>
      </c>
      <c r="JW81" s="44" t="str">
        <f>IF(JS81="","",VLOOKUP(JS81,$JS$5:$KB$70,5,0))</f>
        <v/>
      </c>
      <c r="JX81" s="44" t="str">
        <f>IF(JS81="","",VLOOKUP(JS81,$JS$5:$KB$70,6,0))</f>
        <v/>
      </c>
      <c r="JY81" s="44" t="str">
        <f>IF(JS81="","",VLOOKUP(JS81,$JS$5:$KB$70,7,0))</f>
        <v/>
      </c>
      <c r="JZ81" s="44" t="str">
        <f>IF(JS81="","",VLOOKUP(JS81,$JS$5:$KB$70,8,0))</f>
        <v/>
      </c>
      <c r="KA81" s="44" t="str">
        <f>IF(JS81="","",VLOOKUP(JS81,$JS$5:$KB$70,9,0))</f>
        <v/>
      </c>
      <c r="KB81" s="43" t="str">
        <f>IF(JS81="","",VLOOKUP(JS81,$JS$5:$KB$70,9,0))</f>
        <v/>
      </c>
      <c r="KJ81" s="94">
        <f>+A81</f>
        <v>77</v>
      </c>
      <c r="KK81" s="92" t="str">
        <f>+B81</f>
        <v/>
      </c>
      <c r="KL81" s="92" t="str">
        <f>+C81</f>
        <v/>
      </c>
      <c r="KM81" s="93" t="str">
        <f>+D81</f>
        <v/>
      </c>
      <c r="KN81" s="92" t="str">
        <f>+E81</f>
        <v/>
      </c>
      <c r="KO81" s="92" t="str">
        <f>+F81</f>
        <v/>
      </c>
      <c r="KP81" s="91">
        <f>+HO81</f>
        <v>0</v>
      </c>
      <c r="KQ81" s="91">
        <f>+HS81</f>
        <v>0</v>
      </c>
      <c r="KR81" s="91">
        <f>+HW81</f>
        <v>0</v>
      </c>
      <c r="KS81" s="91">
        <f>+IA81</f>
        <v>0</v>
      </c>
      <c r="KT81" s="91">
        <f>+IE81</f>
        <v>0</v>
      </c>
      <c r="KU81" s="91">
        <f>+II81</f>
        <v>0</v>
      </c>
      <c r="KV81" s="90">
        <f>+IM81</f>
        <v>0</v>
      </c>
      <c r="KW81" s="90">
        <f>+IN81</f>
        <v>0</v>
      </c>
      <c r="MH81" s="111"/>
      <c r="MI81" s="110"/>
      <c r="MJ81" s="109"/>
      <c r="MK81" s="108"/>
      <c r="ML81" s="108"/>
      <c r="MM81" s="108"/>
      <c r="MN81" s="108"/>
      <c r="MO81" s="108"/>
      <c r="MP81" s="108"/>
      <c r="MQ81" s="108"/>
      <c r="MR81" s="107"/>
      <c r="NY81" s="87"/>
      <c r="NZ81" s="86"/>
      <c r="OA81" s="85"/>
      <c r="OB81" s="84"/>
      <c r="OC81" s="84"/>
      <c r="OD81" s="84"/>
      <c r="OE81" s="84"/>
      <c r="OF81" s="84"/>
      <c r="OG81" s="84"/>
      <c r="OH81" s="84"/>
      <c r="OI81" s="83"/>
      <c r="OJ81" s="82" t="str">
        <f>IF(NZ81="","",SUM(OB81:OI81))</f>
        <v/>
      </c>
      <c r="OK81" s="81" t="str">
        <f>IFERROR(IF(OJ81&gt;1,OJ81/98,""),"")</f>
        <v/>
      </c>
      <c r="PN81" s="36">
        <v>10</v>
      </c>
      <c r="PO81" s="51" t="str">
        <f>IFERROR(SMALL($PO$5:$PO$70,PN81),"")</f>
        <v/>
      </c>
      <c r="PP81" s="50" t="str">
        <f>IF(PO81="","",VLOOKUP(PO81,$PO$5:$PX$70,2,0))</f>
        <v/>
      </c>
      <c r="PQ81" s="50" t="str">
        <f>IF(PO81="","",VLOOKUP(PO81,$PO$5:$PX$70,3,0))</f>
        <v/>
      </c>
      <c r="PR81" s="50" t="str">
        <f>IF(PO81="","",VLOOKUP(PO81,$PO$5:$PX$70,4,0))</f>
        <v/>
      </c>
      <c r="PS81" s="50" t="str">
        <f>IF(PO81="","",VLOOKUP(PO81,$PO$5:$PX$70,5,0))</f>
        <v/>
      </c>
      <c r="PT81" s="50" t="str">
        <f>IF(PO81="","",VLOOKUP(PO81,$PO$5:$PX$70,6,0))</f>
        <v/>
      </c>
      <c r="PU81" s="50" t="str">
        <f>IF(PO81="","",VLOOKUP(PO81,$PO$5:$PX$70,7,0))</f>
        <v/>
      </c>
      <c r="PV81" s="50" t="str">
        <f>IF(PO81="","",VLOOKUP(PO81,$PO$5:$PX$70,8,0))</f>
        <v/>
      </c>
      <c r="PW81" s="50" t="str">
        <f>IF(PO81="","",VLOOKUP(PO81,$PO$5:$PX$70,9,0))</f>
        <v/>
      </c>
      <c r="PX81" s="49" t="str">
        <f>IF(PO81="","",VLOOKUP(PO81,$PO$5:$PX$70,10,0))</f>
        <v/>
      </c>
      <c r="PY81" s="36">
        <v>10</v>
      </c>
      <c r="PZ81" s="48" t="str">
        <f>IFERROR(SMALL($PZ$5:$PZ$70,PY81),"")</f>
        <v/>
      </c>
      <c r="QA81" s="47" t="str">
        <f>IF(PZ81="","",VLOOKUP(PZ81,$PZ$5:$QI$70,2,0))</f>
        <v/>
      </c>
      <c r="QB81" s="47" t="str">
        <f>IF(PZ81="","",VLOOKUP(PZ81,$PZ$5:$QI$70,3,0))</f>
        <v/>
      </c>
      <c r="QC81" s="47" t="str">
        <f>IF(PZ81="","",VLOOKUP(PZ81,$PZ$5:$QI$70,4,0))</f>
        <v/>
      </c>
      <c r="QD81" s="47" t="str">
        <f>IF(PZ81="","",VLOOKUP(PZ81,$PZ$5:$QI$70,5,0))</f>
        <v/>
      </c>
      <c r="QE81" s="47" t="str">
        <f>IF(PZ81="","",VLOOKUP(PZ81,$PZ$5:$QI$70,6,0))</f>
        <v/>
      </c>
      <c r="QF81" s="47" t="str">
        <f>IF(PZ81="","",VLOOKUP(PZ81,$PZ$5:$QI$70,7,0))</f>
        <v/>
      </c>
      <c r="QG81" s="47" t="str">
        <f>IF(PZ81="","",VLOOKUP(PZ81,$PZ$5:$QI$70,8,0))</f>
        <v/>
      </c>
      <c r="QH81" s="47" t="str">
        <f>IF(PZ81="","",VLOOKUP(PZ81,$PZ$5:$QI$70,9,0))</f>
        <v/>
      </c>
      <c r="QI81" s="46" t="str">
        <f>IF(PZ81="","",VLOOKUP(PZ81,$PZ$5:$QI$70,10,0))</f>
        <v/>
      </c>
      <c r="QJ81" s="36">
        <v>10</v>
      </c>
      <c r="QK81" s="45" t="str">
        <f>IFERROR(SMALL($QK$5:$QK$70,QJ81),"")</f>
        <v/>
      </c>
      <c r="QL81" s="44" t="str">
        <f>IF(QK81="","",VLOOKUP(QK81,$QK$5:$QT$70,2,0))</f>
        <v/>
      </c>
      <c r="QM81" s="44" t="str">
        <f>IF(QK81="","",VLOOKUP(QK81,$QK$5:$QT$70,3,0))</f>
        <v/>
      </c>
      <c r="QN81" s="44" t="str">
        <f>IF(QK81="","",VLOOKUP(QK81,$QK$5:$QT$70,4,0))</f>
        <v/>
      </c>
      <c r="QO81" s="44" t="str">
        <f>IF(QK81="","",VLOOKUP(QK81,$QK$5:$QT$70,5,0))</f>
        <v/>
      </c>
      <c r="QP81" s="44" t="str">
        <f>IF(QK81="","",VLOOKUP(QK81,$QK$5:$QT$70,6,0))</f>
        <v/>
      </c>
      <c r="QQ81" s="44" t="str">
        <f>IF(QK81="","",VLOOKUP(QK81,$QK$5:$QT$70,7,0))</f>
        <v/>
      </c>
      <c r="QR81" s="44" t="str">
        <f>IF(QK81="","",VLOOKUP(QK81,$QK$5:$QT$70,8,0))</f>
        <v/>
      </c>
      <c r="QS81" s="44" t="str">
        <f>IF(QK81="","",VLOOKUP(QK81,$QK$5:$QT$70,9,0))</f>
        <v/>
      </c>
      <c r="QT81" s="43" t="str">
        <f>IF(QK81="","",VLOOKUP(QK81,$QK$5:$QT$70,10,0))</f>
        <v/>
      </c>
    </row>
    <row r="82" spans="1:462" ht="18" customHeight="1" thickBot="1" x14ac:dyDescent="0.3">
      <c r="A82" s="106">
        <f>IF('[1]بيانات الطلاب'!A81="","",'[1]بيانات الطلاب'!A81)</f>
        <v>78</v>
      </c>
      <c r="B82" s="104" t="str">
        <f>IF('[1]بيانات الطلاب'!B81="","",'[1]بيانات الطلاب'!B81)</f>
        <v/>
      </c>
      <c r="C82" s="104" t="str">
        <f>IF('[1]بيانات الطلاب'!C81="","",'[1]بيانات الطلاب'!C81)</f>
        <v/>
      </c>
      <c r="D82" s="105" t="str">
        <f>IF('[1]بيانات الطلاب'!D81="","",'[1]بيانات الطلاب'!D81)</f>
        <v/>
      </c>
      <c r="E82" s="104" t="str">
        <f>IF('[1]بيانات الطلاب'!E81="","",'[1]بيانات الطلاب'!E81)</f>
        <v/>
      </c>
      <c r="F82" s="103" t="str">
        <f>IF('[1]بيانات الطلاب'!F81="","",'[1]بيانات الطلاب'!F81)</f>
        <v/>
      </c>
      <c r="G82" s="101"/>
      <c r="H82" s="100"/>
      <c r="I82" s="100"/>
      <c r="J82" s="99"/>
      <c r="K82" s="82">
        <f>IF(J82="غ","غ",G82+H82+I82+J82)</f>
        <v>0</v>
      </c>
      <c r="L82" s="101"/>
      <c r="M82" s="100"/>
      <c r="N82" s="100"/>
      <c r="O82" s="99"/>
      <c r="P82" s="82">
        <f>IF(O82="غ","غ",L82+M82+N82+O82)</f>
        <v>0</v>
      </c>
      <c r="Q82" s="101"/>
      <c r="R82" s="100"/>
      <c r="S82" s="100"/>
      <c r="T82" s="99"/>
      <c r="U82" s="82">
        <f>IF(T82="غ","غ",Q82+R82+S82+T82)</f>
        <v>0</v>
      </c>
      <c r="V82" s="101"/>
      <c r="W82" s="100"/>
      <c r="X82" s="100"/>
      <c r="Y82" s="99"/>
      <c r="Z82" s="82">
        <f>IF(Y82="غ","غ",V82+W82+X82+Y82)</f>
        <v>0</v>
      </c>
      <c r="AA82" s="101"/>
      <c r="AB82" s="100"/>
      <c r="AC82" s="100"/>
      <c r="AD82" s="99"/>
      <c r="AE82" s="82">
        <f>IF(AD82="غ","غ",AA82+AB82+AC82+AD82)</f>
        <v>0</v>
      </c>
      <c r="AF82" s="101"/>
      <c r="AG82" s="100"/>
      <c r="AH82" s="100"/>
      <c r="AI82" s="99"/>
      <c r="AJ82" s="82">
        <f>IF(AI82="غ","غ",AF82+AG82+AH82+AI82)</f>
        <v>0</v>
      </c>
      <c r="AK82" s="102"/>
      <c r="AL82" s="102"/>
      <c r="AM82" s="102"/>
      <c r="AN82" s="82">
        <f>IF(AM82="غ","غ",AK82+AL82+AM82)</f>
        <v>0</v>
      </c>
      <c r="AO82" s="102"/>
      <c r="AP82" s="102"/>
      <c r="AQ82" s="102"/>
      <c r="AR82" s="82">
        <f>IF(AQ82="غ","غ",AO82+AP82+AQ82)</f>
        <v>0</v>
      </c>
      <c r="AU82" s="102"/>
      <c r="AV82" s="102"/>
      <c r="AW82" s="102"/>
      <c r="AX82" s="82"/>
      <c r="BN82" s="101"/>
      <c r="BO82" s="100"/>
      <c r="BP82" s="100"/>
      <c r="BQ82" s="99"/>
      <c r="BR82" s="98">
        <f>IF(BQ82="غ","غ",BN82+BO82+BP82+BQ82)</f>
        <v>0</v>
      </c>
      <c r="BS82" s="101"/>
      <c r="BT82" s="100"/>
      <c r="BU82" s="100"/>
      <c r="BV82" s="99"/>
      <c r="BW82" s="98">
        <f>IF(BV82="غ","غ",BS82+BT82+BU82+BV82)</f>
        <v>0</v>
      </c>
      <c r="BX82" s="101"/>
      <c r="BY82" s="100"/>
      <c r="BZ82" s="100"/>
      <c r="CA82" s="99"/>
      <c r="CB82" s="98">
        <f>IF(CA82="غ","غ",BX82+BY82+BZ82+CA82)</f>
        <v>0</v>
      </c>
      <c r="CC82" s="101"/>
      <c r="CD82" s="100"/>
      <c r="CE82" s="100"/>
      <c r="CF82" s="99"/>
      <c r="CG82" s="98">
        <f>IF(CF82="غ","غ",CC82+CD82+CE82+CF82)</f>
        <v>0</v>
      </c>
      <c r="CH82" s="101"/>
      <c r="CI82" s="100"/>
      <c r="CJ82" s="100"/>
      <c r="CK82" s="99"/>
      <c r="CL82" s="98">
        <f>IF(CK82="غ","غ",CH82+CI82+CJ82+CK82)</f>
        <v>0</v>
      </c>
      <c r="CM82" s="101"/>
      <c r="CN82" s="100"/>
      <c r="CO82" s="100"/>
      <c r="CP82" s="99"/>
      <c r="CQ82" s="98">
        <f>IF(CP82="غ","غ",CM82+CN82+CO82+CP82)</f>
        <v>0</v>
      </c>
      <c r="CR82" s="101"/>
      <c r="CS82" s="100"/>
      <c r="CT82" s="99"/>
      <c r="CU82" s="98">
        <f>IF(CT82="غ","غ",CR82+CS82+CT82)</f>
        <v>0</v>
      </c>
      <c r="CV82" s="101"/>
      <c r="CW82" s="100"/>
      <c r="CX82" s="99"/>
      <c r="CY82" s="98">
        <f>IF(CX82="غ","غ",CV82+CW82+CX82)</f>
        <v>0</v>
      </c>
      <c r="DT82" s="101"/>
      <c r="DU82" s="100"/>
      <c r="DV82" s="100"/>
      <c r="DW82" s="99"/>
      <c r="DX82" s="98">
        <f>IF(DW82="غ","غ",DT82+DU82+DV82+DW82)</f>
        <v>0</v>
      </c>
      <c r="DY82" s="101"/>
      <c r="DZ82" s="100"/>
      <c r="EA82" s="100"/>
      <c r="EB82" s="99"/>
      <c r="EC82" s="98">
        <f>IF(EB82="غ","غ",DY82+DZ82+EA82+EB82)</f>
        <v>0</v>
      </c>
      <c r="ED82" s="101"/>
      <c r="EE82" s="100"/>
      <c r="EF82" s="100"/>
      <c r="EG82" s="99"/>
      <c r="EH82" s="98">
        <f>IF(EG82="غ","غ",ED82+EE82+EF82+EG82)</f>
        <v>0</v>
      </c>
      <c r="EI82" s="101"/>
      <c r="EJ82" s="100"/>
      <c r="EK82" s="100"/>
      <c r="EL82" s="99"/>
      <c r="EM82" s="98">
        <f>IF(EL82="غ","غ",EI82+EJ82+EK82+EL82)</f>
        <v>0</v>
      </c>
      <c r="EN82" s="101"/>
      <c r="EO82" s="100"/>
      <c r="EP82" s="100"/>
      <c r="EQ82" s="99"/>
      <c r="ER82" s="98">
        <f>IF(EQ82="غ","غ",EN82+EO82+EP82+EQ82)</f>
        <v>0</v>
      </c>
      <c r="ES82" s="101"/>
      <c r="ET82" s="100"/>
      <c r="EU82" s="100"/>
      <c r="EV82" s="99"/>
      <c r="EW82" s="82">
        <f>IF(EV82="غ","غ",ES82+ET82+EU82+EV82)</f>
        <v>0</v>
      </c>
      <c r="EX82" s="101"/>
      <c r="EY82" s="100"/>
      <c r="EZ82" s="99"/>
      <c r="FA82" s="98">
        <f>IF(EZ82="غ","غ",EX82+EY82+EZ82)</f>
        <v>0</v>
      </c>
      <c r="FB82" s="101"/>
      <c r="FC82" s="100"/>
      <c r="FD82" s="99"/>
      <c r="FE82" s="98">
        <f>IF(FD82="غ","غ",FB82+FC82+FD82)</f>
        <v>0</v>
      </c>
      <c r="HL82" s="149"/>
      <c r="HM82" s="96"/>
      <c r="HN82" s="96"/>
      <c r="HO82" s="95"/>
      <c r="HP82" s="149"/>
      <c r="HQ82" s="96"/>
      <c r="HR82" s="96"/>
      <c r="HS82" s="95"/>
      <c r="HT82" s="149"/>
      <c r="HU82" s="96"/>
      <c r="HV82" s="96"/>
      <c r="HW82" s="95"/>
      <c r="HX82" s="149"/>
      <c r="HY82" s="96"/>
      <c r="HZ82" s="96"/>
      <c r="IA82" s="95"/>
      <c r="IB82" s="149"/>
      <c r="IC82" s="96"/>
      <c r="ID82" s="96"/>
      <c r="IE82" s="95"/>
      <c r="IF82" s="149"/>
      <c r="IG82" s="96"/>
      <c r="IH82" s="96"/>
      <c r="II82" s="95"/>
      <c r="IJ82" s="149"/>
      <c r="IK82" s="96"/>
      <c r="IL82" s="96"/>
      <c r="IM82" s="95"/>
      <c r="IN82" s="149"/>
      <c r="IO82" s="96"/>
      <c r="IP82" s="96"/>
      <c r="IQ82" s="95"/>
      <c r="IV82" s="36">
        <v>11</v>
      </c>
      <c r="IW82" s="52" t="s">
        <v>87</v>
      </c>
      <c r="IX82" s="52" t="s">
        <v>87</v>
      </c>
      <c r="IY82" s="52" t="s">
        <v>87</v>
      </c>
      <c r="IZ82" s="52" t="s">
        <v>87</v>
      </c>
      <c r="JA82" s="52" t="s">
        <v>87</v>
      </c>
      <c r="JB82" s="52" t="s">
        <v>87</v>
      </c>
      <c r="JC82" s="52" t="s">
        <v>87</v>
      </c>
      <c r="JD82" s="52" t="s">
        <v>87</v>
      </c>
      <c r="JE82" s="52" t="s">
        <v>87</v>
      </c>
      <c r="JF82" s="52" t="s">
        <v>87</v>
      </c>
      <c r="JG82" s="36">
        <v>11</v>
      </c>
      <c r="JH82" s="48" t="str">
        <f>IFERROR(SMALL($JH$5:$JH$70,JG82),"")</f>
        <v/>
      </c>
      <c r="JI82" s="47" t="str">
        <f>IF(JH82="","",VLOOKUP(JH82,$JH$5:$JQ$70,2,0))</f>
        <v/>
      </c>
      <c r="JJ82" s="47" t="str">
        <f>IF(JH82="","",VLOOKUP(JH82,$JH$5:$JQ$70,3,0))</f>
        <v/>
      </c>
      <c r="JK82" s="47" t="str">
        <f>IF(JH82="","",VLOOKUP(JH82,$JH$5:$JQ$70,4,0))</f>
        <v/>
      </c>
      <c r="JL82" s="47" t="str">
        <f>IF(JH82="","",VLOOKUP(JH82,$JH$5:$JQ$70,5,0))</f>
        <v/>
      </c>
      <c r="JM82" s="47" t="str">
        <f>IF(JH82="","",VLOOKUP(JH82,$JH$5:$JQ$70,6,0))</f>
        <v/>
      </c>
      <c r="JN82" s="47" t="str">
        <f>IF(JH82="","",VLOOKUP(JH82,$JH$5:$JQ$70,7,0))</f>
        <v/>
      </c>
      <c r="JO82" s="47" t="str">
        <f>IF(JH82="","",VLOOKUP(JH82,$JH$5:$JQ$70,8,0))</f>
        <v/>
      </c>
      <c r="JP82" s="47" t="str">
        <f>IF(JH82="","",VLOOKUP(JH82,$JH$5:$JQ$70,9,0))</f>
        <v/>
      </c>
      <c r="JQ82" s="46" t="str">
        <f>IF(JH82="","",VLOOKUP(JH82,$JH$5:$JQ$70,9,0))</f>
        <v/>
      </c>
      <c r="JR82" s="36">
        <v>11</v>
      </c>
      <c r="JS82" s="45" t="str">
        <f>IFERROR(SMALL($JS$5:$JS$70,JR82),"")</f>
        <v/>
      </c>
      <c r="JT82" s="44" t="str">
        <f>IF(JS82="","",VLOOKUP(JS82,$JS$5:$KB$70,2,0))</f>
        <v/>
      </c>
      <c r="JU82" s="44" t="str">
        <f>IF(JS82="","",VLOOKUP(JS82,$JS$5:$KB$70,3,0))</f>
        <v/>
      </c>
      <c r="JV82" s="44" t="str">
        <f>IF(JS82="","",VLOOKUP(JS82,$JS$5:$KB$70,4,0))</f>
        <v/>
      </c>
      <c r="JW82" s="44" t="str">
        <f>IF(JS82="","",VLOOKUP(JS82,$JS$5:$KB$70,5,0))</f>
        <v/>
      </c>
      <c r="JX82" s="44" t="str">
        <f>IF(JS82="","",VLOOKUP(JS82,$JS$5:$KB$70,6,0))</f>
        <v/>
      </c>
      <c r="JY82" s="44" t="str">
        <f>IF(JS82="","",VLOOKUP(JS82,$JS$5:$KB$70,7,0))</f>
        <v/>
      </c>
      <c r="JZ82" s="44" t="str">
        <f>IF(JS82="","",VLOOKUP(JS82,$JS$5:$KB$70,8,0))</f>
        <v/>
      </c>
      <c r="KA82" s="44" t="str">
        <f>IF(JS82="","",VLOOKUP(JS82,$JS$5:$KB$70,9,0))</f>
        <v/>
      </c>
      <c r="KB82" s="43" t="str">
        <f>IF(JS82="","",VLOOKUP(JS82,$JS$5:$KB$70,9,0))</f>
        <v/>
      </c>
      <c r="KJ82" s="94">
        <f>+A82</f>
        <v>78</v>
      </c>
      <c r="KK82" s="92" t="str">
        <f>+B82</f>
        <v/>
      </c>
      <c r="KL82" s="92" t="str">
        <f>+C82</f>
        <v/>
      </c>
      <c r="KM82" s="93" t="str">
        <f>+D82</f>
        <v/>
      </c>
      <c r="KN82" s="92" t="str">
        <f>+E82</f>
        <v/>
      </c>
      <c r="KO82" s="92" t="str">
        <f>+F82</f>
        <v/>
      </c>
      <c r="KP82" s="91">
        <f>+HO82</f>
        <v>0</v>
      </c>
      <c r="KQ82" s="91">
        <f>+HS82</f>
        <v>0</v>
      </c>
      <c r="KR82" s="91">
        <f>+HW82</f>
        <v>0</v>
      </c>
      <c r="KS82" s="91">
        <f>+IA82</f>
        <v>0</v>
      </c>
      <c r="KT82" s="91">
        <f>+IE82</f>
        <v>0</v>
      </c>
      <c r="KU82" s="91">
        <f>+II82</f>
        <v>0</v>
      </c>
      <c r="KV82" s="90">
        <f>+IM82</f>
        <v>0</v>
      </c>
      <c r="KW82" s="90">
        <f>+IN82</f>
        <v>0</v>
      </c>
      <c r="MH82" s="111"/>
      <c r="MI82" s="110"/>
      <c r="MJ82" s="109"/>
      <c r="MK82" s="108"/>
      <c r="ML82" s="108"/>
      <c r="MM82" s="108"/>
      <c r="MN82" s="108"/>
      <c r="MO82" s="108"/>
      <c r="MP82" s="108"/>
      <c r="MQ82" s="108"/>
      <c r="MR82" s="107"/>
      <c r="NY82" s="87"/>
      <c r="NZ82" s="86"/>
      <c r="OA82" s="85"/>
      <c r="OB82" s="84"/>
      <c r="OC82" s="84"/>
      <c r="OD82" s="84"/>
      <c r="OE82" s="84"/>
      <c r="OF82" s="84"/>
      <c r="OG82" s="84"/>
      <c r="OH82" s="84"/>
      <c r="OI82" s="83"/>
      <c r="OJ82" s="82" t="str">
        <f>IF(NZ82="","",SUM(OB82:OI82))</f>
        <v/>
      </c>
      <c r="OK82" s="81" t="str">
        <f>IFERROR(IF(OJ82&gt;1,OJ82/98,""),"")</f>
        <v/>
      </c>
      <c r="PN82" s="36">
        <v>11</v>
      </c>
      <c r="PO82" s="51" t="str">
        <f>IFERROR(SMALL($PO$5:$PO$70,PN82),"")</f>
        <v/>
      </c>
      <c r="PP82" s="50" t="str">
        <f>IF(PO82="","",VLOOKUP(PO82,$PO$5:$PX$70,2,0))</f>
        <v/>
      </c>
      <c r="PQ82" s="50" t="str">
        <f>IF(PO82="","",VLOOKUP(PO82,$PO$5:$PX$70,3,0))</f>
        <v/>
      </c>
      <c r="PR82" s="50" t="str">
        <f>IF(PO82="","",VLOOKUP(PO82,$PO$5:$PX$70,4,0))</f>
        <v/>
      </c>
      <c r="PS82" s="50" t="str">
        <f>IF(PO82="","",VLOOKUP(PO82,$PO$5:$PX$70,5,0))</f>
        <v/>
      </c>
      <c r="PT82" s="50" t="str">
        <f>IF(PO82="","",VLOOKUP(PO82,$PO$5:$PX$70,6,0))</f>
        <v/>
      </c>
      <c r="PU82" s="50" t="str">
        <f>IF(PO82="","",VLOOKUP(PO82,$PO$5:$PX$70,7,0))</f>
        <v/>
      </c>
      <c r="PV82" s="50" t="str">
        <f>IF(PO82="","",VLOOKUP(PO82,$PO$5:$PX$70,8,0))</f>
        <v/>
      </c>
      <c r="PW82" s="50" t="str">
        <f>IF(PO82="","",VLOOKUP(PO82,$PO$5:$PX$70,9,0))</f>
        <v/>
      </c>
      <c r="PX82" s="49" t="str">
        <f>IF(PO82="","",VLOOKUP(PO82,$PO$5:$PX$70,10,0))</f>
        <v/>
      </c>
      <c r="PY82" s="36">
        <v>11</v>
      </c>
      <c r="PZ82" s="48" t="str">
        <f>IFERROR(SMALL($PZ$5:$PZ$70,PY82),"")</f>
        <v/>
      </c>
      <c r="QA82" s="47" t="str">
        <f>IF(PZ82="","",VLOOKUP(PZ82,$PZ$5:$QI$70,2,0))</f>
        <v/>
      </c>
      <c r="QB82" s="47" t="str">
        <f>IF(PZ82="","",VLOOKUP(PZ82,$PZ$5:$QI$70,3,0))</f>
        <v/>
      </c>
      <c r="QC82" s="47" t="str">
        <f>IF(PZ82="","",VLOOKUP(PZ82,$PZ$5:$QI$70,4,0))</f>
        <v/>
      </c>
      <c r="QD82" s="47" t="str">
        <f>IF(PZ82="","",VLOOKUP(PZ82,$PZ$5:$QI$70,5,0))</f>
        <v/>
      </c>
      <c r="QE82" s="47" t="str">
        <f>IF(PZ82="","",VLOOKUP(PZ82,$PZ$5:$QI$70,6,0))</f>
        <v/>
      </c>
      <c r="QF82" s="47" t="str">
        <f>IF(PZ82="","",VLOOKUP(PZ82,$PZ$5:$QI$70,7,0))</f>
        <v/>
      </c>
      <c r="QG82" s="47" t="str">
        <f>IF(PZ82="","",VLOOKUP(PZ82,$PZ$5:$QI$70,8,0))</f>
        <v/>
      </c>
      <c r="QH82" s="47" t="str">
        <f>IF(PZ82="","",VLOOKUP(PZ82,$PZ$5:$QI$70,9,0))</f>
        <v/>
      </c>
      <c r="QI82" s="46" t="str">
        <f>IF(PZ82="","",VLOOKUP(PZ82,$PZ$5:$QI$70,10,0))</f>
        <v/>
      </c>
      <c r="QJ82" s="36">
        <v>11</v>
      </c>
      <c r="QK82" s="45" t="str">
        <f>IFERROR(SMALL($QK$5:$QK$70,QJ82),"")</f>
        <v/>
      </c>
      <c r="QL82" s="44" t="str">
        <f>IF(QK82="","",VLOOKUP(QK82,$QK$5:$QT$70,2,0))</f>
        <v/>
      </c>
      <c r="QM82" s="44" t="str">
        <f>IF(QK82="","",VLOOKUP(QK82,$QK$5:$QT$70,3,0))</f>
        <v/>
      </c>
      <c r="QN82" s="44" t="str">
        <f>IF(QK82="","",VLOOKUP(QK82,$QK$5:$QT$70,4,0))</f>
        <v/>
      </c>
      <c r="QO82" s="44" t="str">
        <f>IF(QK82="","",VLOOKUP(QK82,$QK$5:$QT$70,5,0))</f>
        <v/>
      </c>
      <c r="QP82" s="44" t="str">
        <f>IF(QK82="","",VLOOKUP(QK82,$QK$5:$QT$70,6,0))</f>
        <v/>
      </c>
      <c r="QQ82" s="44" t="str">
        <f>IF(QK82="","",VLOOKUP(QK82,$QK$5:$QT$70,7,0))</f>
        <v/>
      </c>
      <c r="QR82" s="44" t="str">
        <f>IF(QK82="","",VLOOKUP(QK82,$QK$5:$QT$70,8,0))</f>
        <v/>
      </c>
      <c r="QS82" s="44" t="str">
        <f>IF(QK82="","",VLOOKUP(QK82,$QK$5:$QT$70,9,0))</f>
        <v/>
      </c>
      <c r="QT82" s="43" t="str">
        <f>IF(QK82="","",VLOOKUP(QK82,$QK$5:$QT$70,10,0))</f>
        <v/>
      </c>
    </row>
    <row r="83" spans="1:462" ht="18" customHeight="1" thickBot="1" x14ac:dyDescent="0.3">
      <c r="A83" s="106">
        <f>IF('[1]بيانات الطلاب'!A82="","",'[1]بيانات الطلاب'!A82)</f>
        <v>79</v>
      </c>
      <c r="B83" s="104" t="str">
        <f>IF('[1]بيانات الطلاب'!B82="","",'[1]بيانات الطلاب'!B82)</f>
        <v/>
      </c>
      <c r="C83" s="104" t="str">
        <f>IF('[1]بيانات الطلاب'!C82="","",'[1]بيانات الطلاب'!C82)</f>
        <v/>
      </c>
      <c r="D83" s="105" t="str">
        <f>IF('[1]بيانات الطلاب'!D82="","",'[1]بيانات الطلاب'!D82)</f>
        <v/>
      </c>
      <c r="E83" s="104" t="str">
        <f>IF('[1]بيانات الطلاب'!E82="","",'[1]بيانات الطلاب'!E82)</f>
        <v/>
      </c>
      <c r="F83" s="103" t="str">
        <f>IF('[1]بيانات الطلاب'!F82="","",'[1]بيانات الطلاب'!F82)</f>
        <v/>
      </c>
      <c r="G83" s="101"/>
      <c r="H83" s="100"/>
      <c r="I83" s="100"/>
      <c r="J83" s="99"/>
      <c r="K83" s="82">
        <f>IF(J83="غ","غ",G83+H83+I83+J83)</f>
        <v>0</v>
      </c>
      <c r="L83" s="101"/>
      <c r="M83" s="100"/>
      <c r="N83" s="100"/>
      <c r="O83" s="99"/>
      <c r="P83" s="82">
        <f>IF(O83="غ","غ",L83+M83+N83+O83)</f>
        <v>0</v>
      </c>
      <c r="Q83" s="101"/>
      <c r="R83" s="100"/>
      <c r="S83" s="100"/>
      <c r="T83" s="99"/>
      <c r="U83" s="82">
        <f>IF(T83="غ","غ",Q83+R83+S83+T83)</f>
        <v>0</v>
      </c>
      <c r="V83" s="101"/>
      <c r="W83" s="100"/>
      <c r="X83" s="100"/>
      <c r="Y83" s="99"/>
      <c r="Z83" s="82">
        <f>IF(Y83="غ","غ",V83+W83+X83+Y83)</f>
        <v>0</v>
      </c>
      <c r="AA83" s="101"/>
      <c r="AB83" s="100"/>
      <c r="AC83" s="100"/>
      <c r="AD83" s="99"/>
      <c r="AE83" s="82">
        <f>IF(AD83="غ","غ",AA83+AB83+AC83+AD83)</f>
        <v>0</v>
      </c>
      <c r="AF83" s="101"/>
      <c r="AG83" s="100"/>
      <c r="AH83" s="100"/>
      <c r="AI83" s="99"/>
      <c r="AJ83" s="82">
        <f>IF(AI83="غ","غ",AF83+AG83+AH83+AI83)</f>
        <v>0</v>
      </c>
      <c r="AK83" s="102"/>
      <c r="AL83" s="102"/>
      <c r="AM83" s="102"/>
      <c r="AN83" s="82">
        <f>IF(AM83="غ","غ",AK83+AL83+AM83)</f>
        <v>0</v>
      </c>
      <c r="AO83" s="102"/>
      <c r="AP83" s="102"/>
      <c r="AQ83" s="102"/>
      <c r="AR83" s="82">
        <f>IF(AQ83="غ","غ",AO83+AP83+AQ83)</f>
        <v>0</v>
      </c>
      <c r="AU83" s="102"/>
      <c r="AV83" s="102"/>
      <c r="AW83" s="102"/>
      <c r="AX83" s="82"/>
      <c r="BN83" s="101"/>
      <c r="BO83" s="100"/>
      <c r="BP83" s="100"/>
      <c r="BQ83" s="99"/>
      <c r="BR83" s="98">
        <f>IF(BQ83="غ","غ",BN83+BO83+BP83+BQ83)</f>
        <v>0</v>
      </c>
      <c r="BS83" s="101"/>
      <c r="BT83" s="100"/>
      <c r="BU83" s="100"/>
      <c r="BV83" s="99"/>
      <c r="BW83" s="98">
        <f>IF(BV83="غ","غ",BS83+BT83+BU83+BV83)</f>
        <v>0</v>
      </c>
      <c r="BX83" s="101"/>
      <c r="BY83" s="100"/>
      <c r="BZ83" s="100"/>
      <c r="CA83" s="99"/>
      <c r="CB83" s="98">
        <f>IF(CA83="غ","غ",BX83+BY83+BZ83+CA83)</f>
        <v>0</v>
      </c>
      <c r="CC83" s="101"/>
      <c r="CD83" s="100"/>
      <c r="CE83" s="100"/>
      <c r="CF83" s="99"/>
      <c r="CG83" s="98">
        <f>IF(CF83="غ","غ",CC83+CD83+CE83+CF83)</f>
        <v>0</v>
      </c>
      <c r="CH83" s="101"/>
      <c r="CI83" s="100"/>
      <c r="CJ83" s="100"/>
      <c r="CK83" s="99"/>
      <c r="CL83" s="98">
        <f>IF(CK83="غ","غ",CH83+CI83+CJ83+CK83)</f>
        <v>0</v>
      </c>
      <c r="CM83" s="101"/>
      <c r="CN83" s="100"/>
      <c r="CO83" s="100"/>
      <c r="CP83" s="99"/>
      <c r="CQ83" s="98">
        <f>IF(CP83="غ","غ",CM83+CN83+CO83+CP83)</f>
        <v>0</v>
      </c>
      <c r="CR83" s="101"/>
      <c r="CS83" s="100"/>
      <c r="CT83" s="99"/>
      <c r="CU83" s="98">
        <f>IF(CT83="غ","غ",CR83+CS83+CT83)</f>
        <v>0</v>
      </c>
      <c r="CV83" s="101"/>
      <c r="CW83" s="100"/>
      <c r="CX83" s="99"/>
      <c r="CY83" s="98">
        <f>IF(CX83="غ","غ",CV83+CW83+CX83)</f>
        <v>0</v>
      </c>
      <c r="DT83" s="101"/>
      <c r="DU83" s="100"/>
      <c r="DV83" s="100"/>
      <c r="DW83" s="99"/>
      <c r="DX83" s="98">
        <f>IF(DW83="غ","غ",DT83+DU83+DV83+DW83)</f>
        <v>0</v>
      </c>
      <c r="DY83" s="101"/>
      <c r="DZ83" s="100"/>
      <c r="EA83" s="100"/>
      <c r="EB83" s="99"/>
      <c r="EC83" s="98">
        <f>IF(EB83="غ","غ",DY83+DZ83+EA83+EB83)</f>
        <v>0</v>
      </c>
      <c r="ED83" s="101"/>
      <c r="EE83" s="100"/>
      <c r="EF83" s="100"/>
      <c r="EG83" s="99"/>
      <c r="EH83" s="98">
        <f>IF(EG83="غ","غ",ED83+EE83+EF83+EG83)</f>
        <v>0</v>
      </c>
      <c r="EI83" s="101"/>
      <c r="EJ83" s="100"/>
      <c r="EK83" s="100"/>
      <c r="EL83" s="99"/>
      <c r="EM83" s="98">
        <f>IF(EL83="غ","غ",EI83+EJ83+EK83+EL83)</f>
        <v>0</v>
      </c>
      <c r="EN83" s="101"/>
      <c r="EO83" s="100"/>
      <c r="EP83" s="100"/>
      <c r="EQ83" s="99"/>
      <c r="ER83" s="98">
        <f>IF(EQ83="غ","غ",EN83+EO83+EP83+EQ83)</f>
        <v>0</v>
      </c>
      <c r="ES83" s="101"/>
      <c r="ET83" s="100"/>
      <c r="EU83" s="100"/>
      <c r="EV83" s="99"/>
      <c r="EW83" s="82">
        <f>IF(EV83="غ","غ",ES83+ET83+EU83+EV83)</f>
        <v>0</v>
      </c>
      <c r="EX83" s="101"/>
      <c r="EY83" s="100"/>
      <c r="EZ83" s="99"/>
      <c r="FA83" s="98">
        <f>IF(EZ83="غ","غ",EX83+EY83+EZ83)</f>
        <v>0</v>
      </c>
      <c r="FB83" s="101"/>
      <c r="FC83" s="100"/>
      <c r="FD83" s="99"/>
      <c r="FE83" s="98">
        <f>IF(FD83="غ","غ",FB83+FC83+FD83)</f>
        <v>0</v>
      </c>
      <c r="HL83" s="149"/>
      <c r="HM83" s="96"/>
      <c r="HN83" s="96"/>
      <c r="HO83" s="95"/>
      <c r="HP83" s="149"/>
      <c r="HQ83" s="96"/>
      <c r="HR83" s="96"/>
      <c r="HS83" s="95"/>
      <c r="HT83" s="149"/>
      <c r="HU83" s="96"/>
      <c r="HV83" s="96"/>
      <c r="HW83" s="95"/>
      <c r="HX83" s="149"/>
      <c r="HY83" s="96"/>
      <c r="HZ83" s="96"/>
      <c r="IA83" s="95"/>
      <c r="IB83" s="149"/>
      <c r="IC83" s="96"/>
      <c r="ID83" s="96"/>
      <c r="IE83" s="95"/>
      <c r="IF83" s="149"/>
      <c r="IG83" s="96"/>
      <c r="IH83" s="96"/>
      <c r="II83" s="95"/>
      <c r="IJ83" s="149"/>
      <c r="IK83" s="96"/>
      <c r="IL83" s="96"/>
      <c r="IM83" s="95"/>
      <c r="IN83" s="149"/>
      <c r="IO83" s="96"/>
      <c r="IP83" s="96"/>
      <c r="IQ83" s="95"/>
      <c r="IV83" s="36">
        <v>12</v>
      </c>
      <c r="IW83" s="52" t="s">
        <v>87</v>
      </c>
      <c r="IX83" s="52" t="s">
        <v>87</v>
      </c>
      <c r="IY83" s="52" t="s">
        <v>87</v>
      </c>
      <c r="IZ83" s="52" t="s">
        <v>87</v>
      </c>
      <c r="JA83" s="52" t="s">
        <v>87</v>
      </c>
      <c r="JB83" s="52" t="s">
        <v>87</v>
      </c>
      <c r="JC83" s="52" t="s">
        <v>87</v>
      </c>
      <c r="JD83" s="52" t="s">
        <v>87</v>
      </c>
      <c r="JE83" s="52" t="s">
        <v>87</v>
      </c>
      <c r="JF83" s="52" t="s">
        <v>87</v>
      </c>
      <c r="JG83" s="36">
        <v>12</v>
      </c>
      <c r="JH83" s="48" t="str">
        <f>IFERROR(SMALL($JH$5:$JH$70,JG83),"")</f>
        <v/>
      </c>
      <c r="JI83" s="47" t="str">
        <f>IF(JH83="","",VLOOKUP(JH83,$JH$5:$JQ$70,2,0))</f>
        <v/>
      </c>
      <c r="JJ83" s="47" t="str">
        <f>IF(JH83="","",VLOOKUP(JH83,$JH$5:$JQ$70,3,0))</f>
        <v/>
      </c>
      <c r="JK83" s="47" t="str">
        <f>IF(JH83="","",VLOOKUP(JH83,$JH$5:$JQ$70,4,0))</f>
        <v/>
      </c>
      <c r="JL83" s="47" t="str">
        <f>IF(JH83="","",VLOOKUP(JH83,$JH$5:$JQ$70,5,0))</f>
        <v/>
      </c>
      <c r="JM83" s="47" t="str">
        <f>IF(JH83="","",VLOOKUP(JH83,$JH$5:$JQ$70,6,0))</f>
        <v/>
      </c>
      <c r="JN83" s="47" t="str">
        <f>IF(JH83="","",VLOOKUP(JH83,$JH$5:$JQ$70,7,0))</f>
        <v/>
      </c>
      <c r="JO83" s="47" t="str">
        <f>IF(JH83="","",VLOOKUP(JH83,$JH$5:$JQ$70,8,0))</f>
        <v/>
      </c>
      <c r="JP83" s="47" t="str">
        <f>IF(JH83="","",VLOOKUP(JH83,$JH$5:$JQ$70,9,0))</f>
        <v/>
      </c>
      <c r="JQ83" s="46" t="str">
        <f>IF(JH83="","",VLOOKUP(JH83,$JH$5:$JQ$70,9,0))</f>
        <v/>
      </c>
      <c r="JR83" s="36">
        <v>12</v>
      </c>
      <c r="JS83" s="45" t="str">
        <f>IFERROR(SMALL($JS$5:$JS$70,JR83),"")</f>
        <v/>
      </c>
      <c r="JT83" s="44" t="str">
        <f>IF(JS83="","",VLOOKUP(JS83,$JS$5:$KB$70,2,0))</f>
        <v/>
      </c>
      <c r="JU83" s="44" t="str">
        <f>IF(JS83="","",VLOOKUP(JS83,$JS$5:$KB$70,3,0))</f>
        <v/>
      </c>
      <c r="JV83" s="44" t="str">
        <f>IF(JS83="","",VLOOKUP(JS83,$JS$5:$KB$70,4,0))</f>
        <v/>
      </c>
      <c r="JW83" s="44" t="str">
        <f>IF(JS83="","",VLOOKUP(JS83,$JS$5:$KB$70,5,0))</f>
        <v/>
      </c>
      <c r="JX83" s="44" t="str">
        <f>IF(JS83="","",VLOOKUP(JS83,$JS$5:$KB$70,6,0))</f>
        <v/>
      </c>
      <c r="JY83" s="44" t="str">
        <f>IF(JS83="","",VLOOKUP(JS83,$JS$5:$KB$70,7,0))</f>
        <v/>
      </c>
      <c r="JZ83" s="44" t="str">
        <f>IF(JS83="","",VLOOKUP(JS83,$JS$5:$KB$70,8,0))</f>
        <v/>
      </c>
      <c r="KA83" s="44" t="str">
        <f>IF(JS83="","",VLOOKUP(JS83,$JS$5:$KB$70,9,0))</f>
        <v/>
      </c>
      <c r="KB83" s="43" t="str">
        <f>IF(JS83="","",VLOOKUP(JS83,$JS$5:$KB$70,9,0))</f>
        <v/>
      </c>
      <c r="KJ83" s="94">
        <f>+A83</f>
        <v>79</v>
      </c>
      <c r="KK83" s="92" t="str">
        <f>+B83</f>
        <v/>
      </c>
      <c r="KL83" s="92" t="str">
        <f>+C83</f>
        <v/>
      </c>
      <c r="KM83" s="93" t="str">
        <f>+D83</f>
        <v/>
      </c>
      <c r="KN83" s="92" t="str">
        <f>+E83</f>
        <v/>
      </c>
      <c r="KO83" s="92" t="str">
        <f>+F83</f>
        <v/>
      </c>
      <c r="KP83" s="91">
        <f>+HO83</f>
        <v>0</v>
      </c>
      <c r="KQ83" s="91">
        <f>+HS83</f>
        <v>0</v>
      </c>
      <c r="KR83" s="91">
        <f>+HW83</f>
        <v>0</v>
      </c>
      <c r="KS83" s="91">
        <f>+IA83</f>
        <v>0</v>
      </c>
      <c r="KT83" s="91">
        <f>+IE83</f>
        <v>0</v>
      </c>
      <c r="KU83" s="91">
        <f>+II83</f>
        <v>0</v>
      </c>
      <c r="KV83" s="90">
        <f>+IM83</f>
        <v>0</v>
      </c>
      <c r="KW83" s="90">
        <f>+IN83</f>
        <v>0</v>
      </c>
      <c r="MH83" s="111"/>
      <c r="MI83" s="110"/>
      <c r="MJ83" s="109"/>
      <c r="MK83" s="108"/>
      <c r="ML83" s="108"/>
      <c r="MM83" s="108"/>
      <c r="MN83" s="108"/>
      <c r="MO83" s="108"/>
      <c r="MP83" s="108"/>
      <c r="MQ83" s="108"/>
      <c r="MR83" s="107"/>
      <c r="NY83" s="87"/>
      <c r="NZ83" s="86"/>
      <c r="OA83" s="85"/>
      <c r="OB83" s="84"/>
      <c r="OC83" s="84"/>
      <c r="OD83" s="84"/>
      <c r="OE83" s="84"/>
      <c r="OF83" s="84"/>
      <c r="OG83" s="84"/>
      <c r="OH83" s="84"/>
      <c r="OI83" s="83"/>
      <c r="OJ83" s="82" t="str">
        <f>IF(NZ83="","",SUM(OB83:OI83))</f>
        <v/>
      </c>
      <c r="OK83" s="81" t="str">
        <f>IFERROR(IF(OJ83&gt;1,OJ83/98,""),"")</f>
        <v/>
      </c>
      <c r="PN83" s="36">
        <v>12</v>
      </c>
      <c r="PO83" s="51" t="str">
        <f>IFERROR(SMALL($PO$5:$PO$70,PN83),"")</f>
        <v/>
      </c>
      <c r="PP83" s="50" t="str">
        <f>IF(PO83="","",VLOOKUP(PO83,$PO$5:$PX$70,2,0))</f>
        <v/>
      </c>
      <c r="PQ83" s="50" t="str">
        <f>IF(PO83="","",VLOOKUP(PO83,$PO$5:$PX$70,3,0))</f>
        <v/>
      </c>
      <c r="PR83" s="50" t="str">
        <f>IF(PO83="","",VLOOKUP(PO83,$PO$5:$PX$70,4,0))</f>
        <v/>
      </c>
      <c r="PS83" s="50" t="str">
        <f>IF(PO83="","",VLOOKUP(PO83,$PO$5:$PX$70,5,0))</f>
        <v/>
      </c>
      <c r="PT83" s="50" t="str">
        <f>IF(PO83="","",VLOOKUP(PO83,$PO$5:$PX$70,6,0))</f>
        <v/>
      </c>
      <c r="PU83" s="50" t="str">
        <f>IF(PO83="","",VLOOKUP(PO83,$PO$5:$PX$70,7,0))</f>
        <v/>
      </c>
      <c r="PV83" s="50" t="str">
        <f>IF(PO83="","",VLOOKUP(PO83,$PO$5:$PX$70,8,0))</f>
        <v/>
      </c>
      <c r="PW83" s="50" t="str">
        <f>IF(PO83="","",VLOOKUP(PO83,$PO$5:$PX$70,9,0))</f>
        <v/>
      </c>
      <c r="PX83" s="49" t="str">
        <f>IF(PO83="","",VLOOKUP(PO83,$PO$5:$PX$70,10,0))</f>
        <v/>
      </c>
      <c r="PY83" s="36">
        <v>12</v>
      </c>
      <c r="PZ83" s="48" t="str">
        <f>IFERROR(SMALL($PZ$5:$PZ$70,PY83),"")</f>
        <v/>
      </c>
      <c r="QA83" s="47" t="str">
        <f>IF(PZ83="","",VLOOKUP(PZ83,$PZ$5:$QI$70,2,0))</f>
        <v/>
      </c>
      <c r="QB83" s="47" t="str">
        <f>IF(PZ83="","",VLOOKUP(PZ83,$PZ$5:$QI$70,3,0))</f>
        <v/>
      </c>
      <c r="QC83" s="47" t="str">
        <f>IF(PZ83="","",VLOOKUP(PZ83,$PZ$5:$QI$70,4,0))</f>
        <v/>
      </c>
      <c r="QD83" s="47" t="str">
        <f>IF(PZ83="","",VLOOKUP(PZ83,$PZ$5:$QI$70,5,0))</f>
        <v/>
      </c>
      <c r="QE83" s="47" t="str">
        <f>IF(PZ83="","",VLOOKUP(PZ83,$PZ$5:$QI$70,6,0))</f>
        <v/>
      </c>
      <c r="QF83" s="47" t="str">
        <f>IF(PZ83="","",VLOOKUP(PZ83,$PZ$5:$QI$70,7,0))</f>
        <v/>
      </c>
      <c r="QG83" s="47" t="str">
        <f>IF(PZ83="","",VLOOKUP(PZ83,$PZ$5:$QI$70,8,0))</f>
        <v/>
      </c>
      <c r="QH83" s="47" t="str">
        <f>IF(PZ83="","",VLOOKUP(PZ83,$PZ$5:$QI$70,9,0))</f>
        <v/>
      </c>
      <c r="QI83" s="46" t="str">
        <f>IF(PZ83="","",VLOOKUP(PZ83,$PZ$5:$QI$70,10,0))</f>
        <v/>
      </c>
      <c r="QJ83" s="36">
        <v>12</v>
      </c>
      <c r="QK83" s="45" t="str">
        <f>IFERROR(SMALL($QK$5:$QK$70,QJ83),"")</f>
        <v/>
      </c>
      <c r="QL83" s="44" t="str">
        <f>IF(QK83="","",VLOOKUP(QK83,$QK$5:$QT$70,2,0))</f>
        <v/>
      </c>
      <c r="QM83" s="44" t="str">
        <f>IF(QK83="","",VLOOKUP(QK83,$QK$5:$QT$70,3,0))</f>
        <v/>
      </c>
      <c r="QN83" s="44" t="str">
        <f>IF(QK83="","",VLOOKUP(QK83,$QK$5:$QT$70,4,0))</f>
        <v/>
      </c>
      <c r="QO83" s="44" t="str">
        <f>IF(QK83="","",VLOOKUP(QK83,$QK$5:$QT$70,5,0))</f>
        <v/>
      </c>
      <c r="QP83" s="44" t="str">
        <f>IF(QK83="","",VLOOKUP(QK83,$QK$5:$QT$70,6,0))</f>
        <v/>
      </c>
      <c r="QQ83" s="44" t="str">
        <f>IF(QK83="","",VLOOKUP(QK83,$QK$5:$QT$70,7,0))</f>
        <v/>
      </c>
      <c r="QR83" s="44" t="str">
        <f>IF(QK83="","",VLOOKUP(QK83,$QK$5:$QT$70,8,0))</f>
        <v/>
      </c>
      <c r="QS83" s="44" t="str">
        <f>IF(QK83="","",VLOOKUP(QK83,$QK$5:$QT$70,9,0))</f>
        <v/>
      </c>
      <c r="QT83" s="43" t="str">
        <f>IF(QK83="","",VLOOKUP(QK83,$QK$5:$QT$70,10,0))</f>
        <v/>
      </c>
    </row>
    <row r="84" spans="1:462" ht="18" customHeight="1" thickBot="1" x14ac:dyDescent="0.3">
      <c r="A84" s="106">
        <f>IF('[1]بيانات الطلاب'!A83="","",'[1]بيانات الطلاب'!A83)</f>
        <v>80</v>
      </c>
      <c r="B84" s="104" t="str">
        <f>IF('[1]بيانات الطلاب'!B83="","",'[1]بيانات الطلاب'!B83)</f>
        <v/>
      </c>
      <c r="C84" s="104" t="str">
        <f>IF('[1]بيانات الطلاب'!C83="","",'[1]بيانات الطلاب'!C83)</f>
        <v/>
      </c>
      <c r="D84" s="105" t="str">
        <f>IF('[1]بيانات الطلاب'!D83="","",'[1]بيانات الطلاب'!D83)</f>
        <v/>
      </c>
      <c r="E84" s="104" t="str">
        <f>IF('[1]بيانات الطلاب'!E83="","",'[1]بيانات الطلاب'!E83)</f>
        <v/>
      </c>
      <c r="F84" s="103" t="str">
        <f>IF('[1]بيانات الطلاب'!F83="","",'[1]بيانات الطلاب'!F83)</f>
        <v/>
      </c>
      <c r="G84" s="101"/>
      <c r="H84" s="100"/>
      <c r="I84" s="100"/>
      <c r="J84" s="99"/>
      <c r="K84" s="82">
        <f>IF(J84="غ","غ",G84+H84+I84+J84)</f>
        <v>0</v>
      </c>
      <c r="L84" s="101"/>
      <c r="M84" s="100"/>
      <c r="N84" s="100"/>
      <c r="O84" s="99"/>
      <c r="P84" s="82">
        <f>IF(O84="غ","غ",L84+M84+N84+O84)</f>
        <v>0</v>
      </c>
      <c r="Q84" s="101"/>
      <c r="R84" s="100"/>
      <c r="S84" s="100"/>
      <c r="T84" s="99"/>
      <c r="U84" s="82">
        <f>IF(T84="غ","غ",Q84+R84+S84+T84)</f>
        <v>0</v>
      </c>
      <c r="V84" s="101"/>
      <c r="W84" s="100"/>
      <c r="X84" s="100"/>
      <c r="Y84" s="99"/>
      <c r="Z84" s="82">
        <f>IF(Y84="غ","غ",V84+W84+X84+Y84)</f>
        <v>0</v>
      </c>
      <c r="AA84" s="101"/>
      <c r="AB84" s="100"/>
      <c r="AC84" s="100"/>
      <c r="AD84" s="99"/>
      <c r="AE84" s="82">
        <f>IF(AD84="غ","غ",AA84+AB84+AC84+AD84)</f>
        <v>0</v>
      </c>
      <c r="AF84" s="101"/>
      <c r="AG84" s="100"/>
      <c r="AH84" s="100"/>
      <c r="AI84" s="99"/>
      <c r="AJ84" s="82">
        <f>IF(AI84="غ","غ",AF84+AG84+AH84+AI84)</f>
        <v>0</v>
      </c>
      <c r="AK84" s="102"/>
      <c r="AL84" s="102"/>
      <c r="AM84" s="102"/>
      <c r="AN84" s="82">
        <f>IF(AM84="غ","غ",AK84+AL84+AM84)</f>
        <v>0</v>
      </c>
      <c r="AO84" s="102"/>
      <c r="AP84" s="102"/>
      <c r="AQ84" s="102"/>
      <c r="AR84" s="82">
        <f>IF(AQ84="غ","غ",AO84+AP84+AQ84)</f>
        <v>0</v>
      </c>
      <c r="AU84" s="102"/>
      <c r="AV84" s="102"/>
      <c r="AW84" s="102"/>
      <c r="AX84" s="82"/>
      <c r="BN84" s="101"/>
      <c r="BO84" s="100"/>
      <c r="BP84" s="100"/>
      <c r="BQ84" s="99"/>
      <c r="BR84" s="98">
        <f>IF(BQ84="غ","غ",BN84+BO84+BP84+BQ84)</f>
        <v>0</v>
      </c>
      <c r="BS84" s="101"/>
      <c r="BT84" s="100"/>
      <c r="BU84" s="100"/>
      <c r="BV84" s="99"/>
      <c r="BW84" s="98">
        <f>IF(BV84="غ","غ",BS84+BT84+BU84+BV84)</f>
        <v>0</v>
      </c>
      <c r="BX84" s="101"/>
      <c r="BY84" s="100"/>
      <c r="BZ84" s="100"/>
      <c r="CA84" s="99"/>
      <c r="CB84" s="98">
        <f>IF(CA84="غ","غ",BX84+BY84+BZ84+CA84)</f>
        <v>0</v>
      </c>
      <c r="CC84" s="101"/>
      <c r="CD84" s="100"/>
      <c r="CE84" s="100"/>
      <c r="CF84" s="99"/>
      <c r="CG84" s="98">
        <f>IF(CF84="غ","غ",CC84+CD84+CE84+CF84)</f>
        <v>0</v>
      </c>
      <c r="CH84" s="101"/>
      <c r="CI84" s="100"/>
      <c r="CJ84" s="100"/>
      <c r="CK84" s="99"/>
      <c r="CL84" s="98">
        <f>IF(CK84="غ","غ",CH84+CI84+CJ84+CK84)</f>
        <v>0</v>
      </c>
      <c r="CM84" s="101"/>
      <c r="CN84" s="100"/>
      <c r="CO84" s="100"/>
      <c r="CP84" s="99"/>
      <c r="CQ84" s="98">
        <f>IF(CP84="غ","غ",CM84+CN84+CO84+CP84)</f>
        <v>0</v>
      </c>
      <c r="CR84" s="101"/>
      <c r="CS84" s="100"/>
      <c r="CT84" s="99"/>
      <c r="CU84" s="98">
        <f>IF(CT84="غ","غ",CR84+CS84+CT84)</f>
        <v>0</v>
      </c>
      <c r="CV84" s="101"/>
      <c r="CW84" s="100"/>
      <c r="CX84" s="99"/>
      <c r="CY84" s="98">
        <f>IF(CX84="غ","غ",CV84+CW84+CX84)</f>
        <v>0</v>
      </c>
      <c r="DT84" s="101"/>
      <c r="DU84" s="100"/>
      <c r="DV84" s="100"/>
      <c r="DW84" s="99"/>
      <c r="DX84" s="98">
        <f>IF(DW84="غ","غ",DT84+DU84+DV84+DW84)</f>
        <v>0</v>
      </c>
      <c r="DY84" s="101"/>
      <c r="DZ84" s="100"/>
      <c r="EA84" s="100"/>
      <c r="EB84" s="99"/>
      <c r="EC84" s="98">
        <f>IF(EB84="غ","غ",DY84+DZ84+EA84+EB84)</f>
        <v>0</v>
      </c>
      <c r="ED84" s="101"/>
      <c r="EE84" s="100"/>
      <c r="EF84" s="100"/>
      <c r="EG84" s="99"/>
      <c r="EH84" s="98">
        <f>IF(EG84="غ","غ",ED84+EE84+EF84+EG84)</f>
        <v>0</v>
      </c>
      <c r="EI84" s="101"/>
      <c r="EJ84" s="100"/>
      <c r="EK84" s="100"/>
      <c r="EL84" s="99"/>
      <c r="EM84" s="98">
        <f>IF(EL84="غ","غ",EI84+EJ84+EK84+EL84)</f>
        <v>0</v>
      </c>
      <c r="EN84" s="101"/>
      <c r="EO84" s="100"/>
      <c r="EP84" s="100"/>
      <c r="EQ84" s="99"/>
      <c r="ER84" s="98">
        <f>IF(EQ84="غ","غ",EN84+EO84+EP84+EQ84)</f>
        <v>0</v>
      </c>
      <c r="ES84" s="101"/>
      <c r="ET84" s="100"/>
      <c r="EU84" s="100"/>
      <c r="EV84" s="99"/>
      <c r="EW84" s="82">
        <f>IF(EV84="غ","غ",ES84+ET84+EU84+EV84)</f>
        <v>0</v>
      </c>
      <c r="EX84" s="101"/>
      <c r="EY84" s="100"/>
      <c r="EZ84" s="99"/>
      <c r="FA84" s="98">
        <f>IF(EZ84="غ","غ",EX84+EY84+EZ84)</f>
        <v>0</v>
      </c>
      <c r="FB84" s="101"/>
      <c r="FC84" s="100"/>
      <c r="FD84" s="99"/>
      <c r="FE84" s="98">
        <f>IF(FD84="غ","غ",FB84+FC84+FD84)</f>
        <v>0</v>
      </c>
      <c r="HL84" s="149"/>
      <c r="HM84" s="96"/>
      <c r="HN84" s="96"/>
      <c r="HO84" s="95"/>
      <c r="HP84" s="149"/>
      <c r="HQ84" s="96"/>
      <c r="HR84" s="96"/>
      <c r="HS84" s="95"/>
      <c r="HT84" s="149"/>
      <c r="HU84" s="96"/>
      <c r="HV84" s="96"/>
      <c r="HW84" s="95"/>
      <c r="HX84" s="149"/>
      <c r="HY84" s="96"/>
      <c r="HZ84" s="96"/>
      <c r="IA84" s="95"/>
      <c r="IB84" s="149"/>
      <c r="IC84" s="96"/>
      <c r="ID84" s="96"/>
      <c r="IE84" s="95"/>
      <c r="IF84" s="149"/>
      <c r="IG84" s="96"/>
      <c r="IH84" s="96"/>
      <c r="II84" s="95"/>
      <c r="IJ84" s="149"/>
      <c r="IK84" s="96"/>
      <c r="IL84" s="96"/>
      <c r="IM84" s="95"/>
      <c r="IN84" s="149"/>
      <c r="IO84" s="96"/>
      <c r="IP84" s="96"/>
      <c r="IQ84" s="95"/>
      <c r="IV84" s="36">
        <v>13</v>
      </c>
      <c r="IW84" s="52" t="s">
        <v>87</v>
      </c>
      <c r="IX84" s="52" t="s">
        <v>87</v>
      </c>
      <c r="IY84" s="52" t="s">
        <v>87</v>
      </c>
      <c r="IZ84" s="52" t="s">
        <v>87</v>
      </c>
      <c r="JA84" s="52" t="s">
        <v>87</v>
      </c>
      <c r="JB84" s="52" t="s">
        <v>87</v>
      </c>
      <c r="JC84" s="52" t="s">
        <v>87</v>
      </c>
      <c r="JD84" s="52" t="s">
        <v>87</v>
      </c>
      <c r="JE84" s="52" t="s">
        <v>87</v>
      </c>
      <c r="JF84" s="52" t="s">
        <v>87</v>
      </c>
      <c r="JG84" s="36">
        <v>13</v>
      </c>
      <c r="JH84" s="48" t="str">
        <f>IFERROR(SMALL($JH$5:$JH$70,JG84),"")</f>
        <v/>
      </c>
      <c r="JI84" s="47" t="str">
        <f>IF(JH84="","",VLOOKUP(JH84,$JH$5:$JQ$70,2,0))</f>
        <v/>
      </c>
      <c r="JJ84" s="47" t="str">
        <f>IF(JH84="","",VLOOKUP(JH84,$JH$5:$JQ$70,3,0))</f>
        <v/>
      </c>
      <c r="JK84" s="47" t="str">
        <f>IF(JH84="","",VLOOKUP(JH84,$JH$5:$JQ$70,4,0))</f>
        <v/>
      </c>
      <c r="JL84" s="47" t="str">
        <f>IF(JH84="","",VLOOKUP(JH84,$JH$5:$JQ$70,5,0))</f>
        <v/>
      </c>
      <c r="JM84" s="47" t="str">
        <f>IF(JH84="","",VLOOKUP(JH84,$JH$5:$JQ$70,6,0))</f>
        <v/>
      </c>
      <c r="JN84" s="47" t="str">
        <f>IF(JH84="","",VLOOKUP(JH84,$JH$5:$JQ$70,7,0))</f>
        <v/>
      </c>
      <c r="JO84" s="47" t="str">
        <f>IF(JH84="","",VLOOKUP(JH84,$JH$5:$JQ$70,8,0))</f>
        <v/>
      </c>
      <c r="JP84" s="47" t="str">
        <f>IF(JH84="","",VLOOKUP(JH84,$JH$5:$JQ$70,9,0))</f>
        <v/>
      </c>
      <c r="JQ84" s="46" t="str">
        <f>IF(JH84="","",VLOOKUP(JH84,$JH$5:$JQ$70,9,0))</f>
        <v/>
      </c>
      <c r="JR84" s="36">
        <v>13</v>
      </c>
      <c r="JS84" s="45" t="str">
        <f>IFERROR(SMALL($JS$5:$JS$70,JR84),"")</f>
        <v/>
      </c>
      <c r="JT84" s="44" t="str">
        <f>IF(JS84="","",VLOOKUP(JS84,$JS$5:$KB$70,2,0))</f>
        <v/>
      </c>
      <c r="JU84" s="44" t="str">
        <f>IF(JS84="","",VLOOKUP(JS84,$JS$5:$KB$70,3,0))</f>
        <v/>
      </c>
      <c r="JV84" s="44" t="str">
        <f>IF(JS84="","",VLOOKUP(JS84,$JS$5:$KB$70,4,0))</f>
        <v/>
      </c>
      <c r="JW84" s="44" t="str">
        <f>IF(JS84="","",VLOOKUP(JS84,$JS$5:$KB$70,5,0))</f>
        <v/>
      </c>
      <c r="JX84" s="44" t="str">
        <f>IF(JS84="","",VLOOKUP(JS84,$JS$5:$KB$70,6,0))</f>
        <v/>
      </c>
      <c r="JY84" s="44" t="str">
        <f>IF(JS84="","",VLOOKUP(JS84,$JS$5:$KB$70,7,0))</f>
        <v/>
      </c>
      <c r="JZ84" s="44" t="str">
        <f>IF(JS84="","",VLOOKUP(JS84,$JS$5:$KB$70,8,0))</f>
        <v/>
      </c>
      <c r="KA84" s="44" t="str">
        <f>IF(JS84="","",VLOOKUP(JS84,$JS$5:$KB$70,9,0))</f>
        <v/>
      </c>
      <c r="KB84" s="43" t="str">
        <f>IF(JS84="","",VLOOKUP(JS84,$JS$5:$KB$70,9,0))</f>
        <v/>
      </c>
      <c r="KJ84" s="94">
        <f>+A84</f>
        <v>80</v>
      </c>
      <c r="KK84" s="92" t="str">
        <f>+B84</f>
        <v/>
      </c>
      <c r="KL84" s="92" t="str">
        <f>+C84</f>
        <v/>
      </c>
      <c r="KM84" s="93" t="str">
        <f>+D84</f>
        <v/>
      </c>
      <c r="KN84" s="92" t="str">
        <f>+E84</f>
        <v/>
      </c>
      <c r="KO84" s="92" t="str">
        <f>+F84</f>
        <v/>
      </c>
      <c r="KP84" s="91">
        <f>+HO84</f>
        <v>0</v>
      </c>
      <c r="KQ84" s="91">
        <f>+HS84</f>
        <v>0</v>
      </c>
      <c r="KR84" s="91">
        <f>+HW84</f>
        <v>0</v>
      </c>
      <c r="KS84" s="91">
        <f>+IA84</f>
        <v>0</v>
      </c>
      <c r="KT84" s="91">
        <f>+IE84</f>
        <v>0</v>
      </c>
      <c r="KU84" s="91">
        <f>+II84</f>
        <v>0</v>
      </c>
      <c r="KV84" s="90">
        <f>+IM84</f>
        <v>0</v>
      </c>
      <c r="KW84" s="90">
        <f>+IN84</f>
        <v>0</v>
      </c>
      <c r="MH84" s="111"/>
      <c r="MI84" s="110"/>
      <c r="MJ84" s="109"/>
      <c r="MK84" s="108"/>
      <c r="ML84" s="108"/>
      <c r="MM84" s="108"/>
      <c r="MN84" s="108"/>
      <c r="MO84" s="108"/>
      <c r="MP84" s="108"/>
      <c r="MQ84" s="108"/>
      <c r="MR84" s="107"/>
      <c r="NY84" s="87"/>
      <c r="NZ84" s="86"/>
      <c r="OA84" s="85"/>
      <c r="OB84" s="84"/>
      <c r="OC84" s="84"/>
      <c r="OD84" s="84"/>
      <c r="OE84" s="84"/>
      <c r="OF84" s="84"/>
      <c r="OG84" s="84"/>
      <c r="OH84" s="84"/>
      <c r="OI84" s="83"/>
      <c r="OJ84" s="82" t="str">
        <f>IF(NZ84="","",SUM(OB84:OI84))</f>
        <v/>
      </c>
      <c r="OK84" s="81" t="str">
        <f>IFERROR(IF(OJ84&gt;1,OJ84/98,""),"")</f>
        <v/>
      </c>
      <c r="PN84" s="36">
        <v>13</v>
      </c>
      <c r="PO84" s="51" t="str">
        <f>IFERROR(SMALL($PO$5:$PO$70,PN84),"")</f>
        <v/>
      </c>
      <c r="PP84" s="50" t="str">
        <f>IF(PO84="","",VLOOKUP(PO84,$PO$5:$PX$70,2,0))</f>
        <v/>
      </c>
      <c r="PQ84" s="50" t="str">
        <f>IF(PO84="","",VLOOKUP(PO84,$PO$5:$PX$70,3,0))</f>
        <v/>
      </c>
      <c r="PR84" s="50" t="str">
        <f>IF(PO84="","",VLOOKUP(PO84,$PO$5:$PX$70,4,0))</f>
        <v/>
      </c>
      <c r="PS84" s="50" t="str">
        <f>IF(PO84="","",VLOOKUP(PO84,$PO$5:$PX$70,5,0))</f>
        <v/>
      </c>
      <c r="PT84" s="50" t="str">
        <f>IF(PO84="","",VLOOKUP(PO84,$PO$5:$PX$70,6,0))</f>
        <v/>
      </c>
      <c r="PU84" s="50" t="str">
        <f>IF(PO84="","",VLOOKUP(PO84,$PO$5:$PX$70,7,0))</f>
        <v/>
      </c>
      <c r="PV84" s="50" t="str">
        <f>IF(PO84="","",VLOOKUP(PO84,$PO$5:$PX$70,8,0))</f>
        <v/>
      </c>
      <c r="PW84" s="50" t="str">
        <f>IF(PO84="","",VLOOKUP(PO84,$PO$5:$PX$70,9,0))</f>
        <v/>
      </c>
      <c r="PX84" s="49" t="str">
        <f>IF(PO84="","",VLOOKUP(PO84,$PO$5:$PX$70,10,0))</f>
        <v/>
      </c>
      <c r="PY84" s="36">
        <v>13</v>
      </c>
      <c r="PZ84" s="48" t="str">
        <f>IFERROR(SMALL($PZ$5:$PZ$70,PY84),"")</f>
        <v/>
      </c>
      <c r="QA84" s="47" t="str">
        <f>IF(PZ84="","",VLOOKUP(PZ84,$PZ$5:$QI$70,2,0))</f>
        <v/>
      </c>
      <c r="QB84" s="47" t="str">
        <f>IF(PZ84="","",VLOOKUP(PZ84,$PZ$5:$QI$70,3,0))</f>
        <v/>
      </c>
      <c r="QC84" s="47" t="str">
        <f>IF(PZ84="","",VLOOKUP(PZ84,$PZ$5:$QI$70,4,0))</f>
        <v/>
      </c>
      <c r="QD84" s="47" t="str">
        <f>IF(PZ84="","",VLOOKUP(PZ84,$PZ$5:$QI$70,5,0))</f>
        <v/>
      </c>
      <c r="QE84" s="47" t="str">
        <f>IF(PZ84="","",VLOOKUP(PZ84,$PZ$5:$QI$70,6,0))</f>
        <v/>
      </c>
      <c r="QF84" s="47" t="str">
        <f>IF(PZ84="","",VLOOKUP(PZ84,$PZ$5:$QI$70,7,0))</f>
        <v/>
      </c>
      <c r="QG84" s="47" t="str">
        <f>IF(PZ84="","",VLOOKUP(PZ84,$PZ$5:$QI$70,8,0))</f>
        <v/>
      </c>
      <c r="QH84" s="47" t="str">
        <f>IF(PZ84="","",VLOOKUP(PZ84,$PZ$5:$QI$70,9,0))</f>
        <v/>
      </c>
      <c r="QI84" s="46" t="str">
        <f>IF(PZ84="","",VLOOKUP(PZ84,$PZ$5:$QI$70,10,0))</f>
        <v/>
      </c>
      <c r="QJ84" s="36">
        <v>13</v>
      </c>
      <c r="QK84" s="45" t="str">
        <f>IFERROR(SMALL($QK$5:$QK$70,QJ84),"")</f>
        <v/>
      </c>
      <c r="QL84" s="44" t="str">
        <f>IF(QK84="","",VLOOKUP(QK84,$QK$5:$QT$70,2,0))</f>
        <v/>
      </c>
      <c r="QM84" s="44" t="str">
        <f>IF(QK84="","",VLOOKUP(QK84,$QK$5:$QT$70,3,0))</f>
        <v/>
      </c>
      <c r="QN84" s="44" t="str">
        <f>IF(QK84="","",VLOOKUP(QK84,$QK$5:$QT$70,4,0))</f>
        <v/>
      </c>
      <c r="QO84" s="44" t="str">
        <f>IF(QK84="","",VLOOKUP(QK84,$QK$5:$QT$70,5,0))</f>
        <v/>
      </c>
      <c r="QP84" s="44" t="str">
        <f>IF(QK84="","",VLOOKUP(QK84,$QK$5:$QT$70,6,0))</f>
        <v/>
      </c>
      <c r="QQ84" s="44" t="str">
        <f>IF(QK84="","",VLOOKUP(QK84,$QK$5:$QT$70,7,0))</f>
        <v/>
      </c>
      <c r="QR84" s="44" t="str">
        <f>IF(QK84="","",VLOOKUP(QK84,$QK$5:$QT$70,8,0))</f>
        <v/>
      </c>
      <c r="QS84" s="44" t="str">
        <f>IF(QK84="","",VLOOKUP(QK84,$QK$5:$QT$70,9,0))</f>
        <v/>
      </c>
      <c r="QT84" s="43" t="str">
        <f>IF(QK84="","",VLOOKUP(QK84,$QK$5:$QT$70,10,0))</f>
        <v/>
      </c>
    </row>
    <row r="85" spans="1:462" ht="18" customHeight="1" thickBot="1" x14ac:dyDescent="0.3">
      <c r="A85" s="106">
        <f>IF('[1]بيانات الطلاب'!A84="","",'[1]بيانات الطلاب'!A84)</f>
        <v>81</v>
      </c>
      <c r="B85" s="104" t="str">
        <f>IF('[1]بيانات الطلاب'!B84="","",'[1]بيانات الطلاب'!B84)</f>
        <v/>
      </c>
      <c r="C85" s="104" t="str">
        <f>IF('[1]بيانات الطلاب'!C84="","",'[1]بيانات الطلاب'!C84)</f>
        <v/>
      </c>
      <c r="D85" s="105" t="str">
        <f>IF('[1]بيانات الطلاب'!D84="","",'[1]بيانات الطلاب'!D84)</f>
        <v/>
      </c>
      <c r="E85" s="104" t="str">
        <f>IF('[1]بيانات الطلاب'!E84="","",'[1]بيانات الطلاب'!E84)</f>
        <v/>
      </c>
      <c r="F85" s="103" t="str">
        <f>IF('[1]بيانات الطلاب'!F84="","",'[1]بيانات الطلاب'!F84)</f>
        <v/>
      </c>
      <c r="G85" s="101"/>
      <c r="H85" s="100"/>
      <c r="I85" s="100"/>
      <c r="J85" s="99"/>
      <c r="K85" s="82">
        <f>IF(J85="غ","غ",G85+H85+I85+J85)</f>
        <v>0</v>
      </c>
      <c r="L85" s="101"/>
      <c r="M85" s="100"/>
      <c r="N85" s="100"/>
      <c r="O85" s="99"/>
      <c r="P85" s="82">
        <f>IF(O85="غ","غ",L85+M85+N85+O85)</f>
        <v>0</v>
      </c>
      <c r="Q85" s="101"/>
      <c r="R85" s="100"/>
      <c r="S85" s="100"/>
      <c r="T85" s="99"/>
      <c r="U85" s="82">
        <f>IF(T85="غ","غ",Q85+R85+S85+T85)</f>
        <v>0</v>
      </c>
      <c r="V85" s="101"/>
      <c r="W85" s="100"/>
      <c r="X85" s="100"/>
      <c r="Y85" s="99"/>
      <c r="Z85" s="82">
        <f>IF(Y85="غ","غ",V85+W85+X85+Y85)</f>
        <v>0</v>
      </c>
      <c r="AA85" s="101"/>
      <c r="AB85" s="100"/>
      <c r="AC85" s="100"/>
      <c r="AD85" s="99"/>
      <c r="AE85" s="82">
        <f>IF(AD85="غ","غ",AA85+AB85+AC85+AD85)</f>
        <v>0</v>
      </c>
      <c r="AF85" s="101"/>
      <c r="AG85" s="100"/>
      <c r="AH85" s="100"/>
      <c r="AI85" s="99"/>
      <c r="AJ85" s="82">
        <f>IF(AI85="غ","غ",AF85+AG85+AH85+AI85)</f>
        <v>0</v>
      </c>
      <c r="AK85" s="102"/>
      <c r="AL85" s="102"/>
      <c r="AM85" s="102"/>
      <c r="AN85" s="82">
        <f>IF(AM85="غ","غ",AK85+AL85+AM85)</f>
        <v>0</v>
      </c>
      <c r="AO85" s="102"/>
      <c r="AP85" s="102"/>
      <c r="AQ85" s="102"/>
      <c r="AR85" s="82">
        <f>IF(AQ85="غ","غ",AO85+AP85+AQ85)</f>
        <v>0</v>
      </c>
      <c r="AU85" s="102"/>
      <c r="AV85" s="102"/>
      <c r="AW85" s="102"/>
      <c r="AX85" s="82"/>
      <c r="BN85" s="101"/>
      <c r="BO85" s="100"/>
      <c r="BP85" s="100"/>
      <c r="BQ85" s="99"/>
      <c r="BR85" s="98">
        <f>IF(BQ85="غ","غ",BN85+BO85+BP85+BQ85)</f>
        <v>0</v>
      </c>
      <c r="BS85" s="101"/>
      <c r="BT85" s="100"/>
      <c r="BU85" s="100"/>
      <c r="BV85" s="99"/>
      <c r="BW85" s="98">
        <f>IF(BV85="غ","غ",BS85+BT85+BU85+BV85)</f>
        <v>0</v>
      </c>
      <c r="BX85" s="101"/>
      <c r="BY85" s="100"/>
      <c r="BZ85" s="100"/>
      <c r="CA85" s="99"/>
      <c r="CB85" s="98">
        <f>IF(CA85="غ","غ",BX85+BY85+BZ85+CA85)</f>
        <v>0</v>
      </c>
      <c r="CC85" s="101"/>
      <c r="CD85" s="100"/>
      <c r="CE85" s="100"/>
      <c r="CF85" s="99"/>
      <c r="CG85" s="98">
        <f>IF(CF85="غ","غ",CC85+CD85+CE85+CF85)</f>
        <v>0</v>
      </c>
      <c r="CH85" s="101"/>
      <c r="CI85" s="100"/>
      <c r="CJ85" s="100"/>
      <c r="CK85" s="99"/>
      <c r="CL85" s="98">
        <f>IF(CK85="غ","غ",CH85+CI85+CJ85+CK85)</f>
        <v>0</v>
      </c>
      <c r="CM85" s="101"/>
      <c r="CN85" s="100"/>
      <c r="CO85" s="100"/>
      <c r="CP85" s="99"/>
      <c r="CQ85" s="98">
        <f>IF(CP85="غ","غ",CM85+CN85+CO85+CP85)</f>
        <v>0</v>
      </c>
      <c r="CR85" s="101"/>
      <c r="CS85" s="100"/>
      <c r="CT85" s="99"/>
      <c r="CU85" s="98">
        <f>IF(CT85="غ","غ",CR85+CS85+CT85)</f>
        <v>0</v>
      </c>
      <c r="CV85" s="101"/>
      <c r="CW85" s="100"/>
      <c r="CX85" s="99"/>
      <c r="CY85" s="98">
        <f>IF(CX85="غ","غ",CV85+CW85+CX85)</f>
        <v>0</v>
      </c>
      <c r="DT85" s="101"/>
      <c r="DU85" s="100"/>
      <c r="DV85" s="100"/>
      <c r="DW85" s="99"/>
      <c r="DX85" s="98">
        <f>IF(DW85="غ","غ",DT85+DU85+DV85+DW85)</f>
        <v>0</v>
      </c>
      <c r="DY85" s="101"/>
      <c r="DZ85" s="100"/>
      <c r="EA85" s="100"/>
      <c r="EB85" s="99"/>
      <c r="EC85" s="98">
        <f>IF(EB85="غ","غ",DY85+DZ85+EA85+EB85)</f>
        <v>0</v>
      </c>
      <c r="ED85" s="101"/>
      <c r="EE85" s="100"/>
      <c r="EF85" s="100"/>
      <c r="EG85" s="99"/>
      <c r="EH85" s="98">
        <f>IF(EG85="غ","غ",ED85+EE85+EF85+EG85)</f>
        <v>0</v>
      </c>
      <c r="EI85" s="101"/>
      <c r="EJ85" s="100"/>
      <c r="EK85" s="100"/>
      <c r="EL85" s="99"/>
      <c r="EM85" s="98">
        <f>IF(EL85="غ","غ",EI85+EJ85+EK85+EL85)</f>
        <v>0</v>
      </c>
      <c r="EN85" s="101"/>
      <c r="EO85" s="100"/>
      <c r="EP85" s="100"/>
      <c r="EQ85" s="99"/>
      <c r="ER85" s="98">
        <f>IF(EQ85="غ","غ",EN85+EO85+EP85+EQ85)</f>
        <v>0</v>
      </c>
      <c r="ES85" s="101"/>
      <c r="ET85" s="100"/>
      <c r="EU85" s="100"/>
      <c r="EV85" s="99"/>
      <c r="EW85" s="82">
        <f>IF(EV85="غ","غ",ES85+ET85+EU85+EV85)</f>
        <v>0</v>
      </c>
      <c r="EX85" s="101"/>
      <c r="EY85" s="100"/>
      <c r="EZ85" s="99"/>
      <c r="FA85" s="98">
        <f>IF(EZ85="غ","غ",EX85+EY85+EZ85)</f>
        <v>0</v>
      </c>
      <c r="FB85" s="101"/>
      <c r="FC85" s="100"/>
      <c r="FD85" s="99"/>
      <c r="FE85" s="98">
        <f>IF(FD85="غ","غ",FB85+FC85+FD85)</f>
        <v>0</v>
      </c>
      <c r="HL85" s="149"/>
      <c r="HM85" s="96"/>
      <c r="HN85" s="96"/>
      <c r="HO85" s="95"/>
      <c r="HP85" s="149"/>
      <c r="HQ85" s="96"/>
      <c r="HR85" s="96"/>
      <c r="HS85" s="95"/>
      <c r="HT85" s="149"/>
      <c r="HU85" s="96"/>
      <c r="HV85" s="96"/>
      <c r="HW85" s="95"/>
      <c r="HX85" s="149"/>
      <c r="HY85" s="96"/>
      <c r="HZ85" s="96"/>
      <c r="IA85" s="95"/>
      <c r="IB85" s="149"/>
      <c r="IC85" s="96"/>
      <c r="ID85" s="96"/>
      <c r="IE85" s="95"/>
      <c r="IF85" s="149"/>
      <c r="IG85" s="96"/>
      <c r="IH85" s="96"/>
      <c r="II85" s="95"/>
      <c r="IJ85" s="149"/>
      <c r="IK85" s="96"/>
      <c r="IL85" s="96"/>
      <c r="IM85" s="95"/>
      <c r="IN85" s="149"/>
      <c r="IO85" s="96"/>
      <c r="IP85" s="96"/>
      <c r="IQ85" s="95"/>
      <c r="IV85" s="36">
        <v>14</v>
      </c>
      <c r="IW85" s="52" t="s">
        <v>87</v>
      </c>
      <c r="IX85" s="52" t="s">
        <v>87</v>
      </c>
      <c r="IY85" s="52" t="s">
        <v>87</v>
      </c>
      <c r="IZ85" s="52" t="s">
        <v>87</v>
      </c>
      <c r="JA85" s="52" t="s">
        <v>87</v>
      </c>
      <c r="JB85" s="52" t="s">
        <v>87</v>
      </c>
      <c r="JC85" s="52" t="s">
        <v>87</v>
      </c>
      <c r="JD85" s="52" t="s">
        <v>87</v>
      </c>
      <c r="JE85" s="52" t="s">
        <v>87</v>
      </c>
      <c r="JF85" s="52" t="s">
        <v>87</v>
      </c>
      <c r="JG85" s="36">
        <v>14</v>
      </c>
      <c r="JH85" s="48" t="str">
        <f>IFERROR(SMALL($JH$5:$JH$70,JG85),"")</f>
        <v/>
      </c>
      <c r="JI85" s="47" t="str">
        <f>IF(JH85="","",VLOOKUP(JH85,$JH$5:$JQ$70,2,0))</f>
        <v/>
      </c>
      <c r="JJ85" s="47" t="str">
        <f>IF(JH85="","",VLOOKUP(JH85,$JH$5:$JQ$70,3,0))</f>
        <v/>
      </c>
      <c r="JK85" s="47" t="str">
        <f>IF(JH85="","",VLOOKUP(JH85,$JH$5:$JQ$70,4,0))</f>
        <v/>
      </c>
      <c r="JL85" s="47" t="str">
        <f>IF(JH85="","",VLOOKUP(JH85,$JH$5:$JQ$70,5,0))</f>
        <v/>
      </c>
      <c r="JM85" s="47" t="str">
        <f>IF(JH85="","",VLOOKUP(JH85,$JH$5:$JQ$70,6,0))</f>
        <v/>
      </c>
      <c r="JN85" s="47" t="str">
        <f>IF(JH85="","",VLOOKUP(JH85,$JH$5:$JQ$70,7,0))</f>
        <v/>
      </c>
      <c r="JO85" s="47" t="str">
        <f>IF(JH85="","",VLOOKUP(JH85,$JH$5:$JQ$70,8,0))</f>
        <v/>
      </c>
      <c r="JP85" s="47" t="str">
        <f>IF(JH85="","",VLOOKUP(JH85,$JH$5:$JQ$70,9,0))</f>
        <v/>
      </c>
      <c r="JQ85" s="46" t="str">
        <f>IF(JH85="","",VLOOKUP(JH85,$JH$5:$JQ$70,9,0))</f>
        <v/>
      </c>
      <c r="JR85" s="36">
        <v>14</v>
      </c>
      <c r="JS85" s="45" t="str">
        <f>IFERROR(SMALL($JS$5:$JS$70,JR85),"")</f>
        <v/>
      </c>
      <c r="JT85" s="44" t="str">
        <f>IF(JS85="","",VLOOKUP(JS85,$JS$5:$KB$70,2,0))</f>
        <v/>
      </c>
      <c r="JU85" s="44" t="str">
        <f>IF(JS85="","",VLOOKUP(JS85,$JS$5:$KB$70,3,0))</f>
        <v/>
      </c>
      <c r="JV85" s="44" t="str">
        <f>IF(JS85="","",VLOOKUP(JS85,$JS$5:$KB$70,4,0))</f>
        <v/>
      </c>
      <c r="JW85" s="44" t="str">
        <f>IF(JS85="","",VLOOKUP(JS85,$JS$5:$KB$70,5,0))</f>
        <v/>
      </c>
      <c r="JX85" s="44" t="str">
        <f>IF(JS85="","",VLOOKUP(JS85,$JS$5:$KB$70,6,0))</f>
        <v/>
      </c>
      <c r="JY85" s="44" t="str">
        <f>IF(JS85="","",VLOOKUP(JS85,$JS$5:$KB$70,7,0))</f>
        <v/>
      </c>
      <c r="JZ85" s="44" t="str">
        <f>IF(JS85="","",VLOOKUP(JS85,$JS$5:$KB$70,8,0))</f>
        <v/>
      </c>
      <c r="KA85" s="44" t="str">
        <f>IF(JS85="","",VLOOKUP(JS85,$JS$5:$KB$70,9,0))</f>
        <v/>
      </c>
      <c r="KB85" s="43" t="str">
        <f>IF(JS85="","",VLOOKUP(JS85,$JS$5:$KB$70,9,0))</f>
        <v/>
      </c>
      <c r="KJ85" s="94">
        <f>+A85</f>
        <v>81</v>
      </c>
      <c r="KK85" s="92" t="str">
        <f>+B85</f>
        <v/>
      </c>
      <c r="KL85" s="92" t="str">
        <f>+C85</f>
        <v/>
      </c>
      <c r="KM85" s="93" t="str">
        <f>+D85</f>
        <v/>
      </c>
      <c r="KN85" s="92" t="str">
        <f>+E85</f>
        <v/>
      </c>
      <c r="KO85" s="92" t="str">
        <f>+F85</f>
        <v/>
      </c>
      <c r="KP85" s="91">
        <f>+HO85</f>
        <v>0</v>
      </c>
      <c r="KQ85" s="91">
        <f>+HS85</f>
        <v>0</v>
      </c>
      <c r="KR85" s="91">
        <f>+HW85</f>
        <v>0</v>
      </c>
      <c r="KS85" s="91">
        <f>+IA85</f>
        <v>0</v>
      </c>
      <c r="KT85" s="91">
        <f>+IE85</f>
        <v>0</v>
      </c>
      <c r="KU85" s="91">
        <f>+II85</f>
        <v>0</v>
      </c>
      <c r="KV85" s="90">
        <f>+IM85</f>
        <v>0</v>
      </c>
      <c r="KW85" s="90">
        <f>+IN85</f>
        <v>0</v>
      </c>
      <c r="MH85" s="111"/>
      <c r="MI85" s="110"/>
      <c r="MJ85" s="109"/>
      <c r="MK85" s="108"/>
      <c r="ML85" s="108"/>
      <c r="MM85" s="108"/>
      <c r="MN85" s="108"/>
      <c r="MO85" s="108"/>
      <c r="MP85" s="108"/>
      <c r="MQ85" s="108"/>
      <c r="MR85" s="107"/>
      <c r="NY85" s="87"/>
      <c r="NZ85" s="86"/>
      <c r="OA85" s="85"/>
      <c r="OB85" s="84"/>
      <c r="OC85" s="84"/>
      <c r="OD85" s="84"/>
      <c r="OE85" s="84"/>
      <c r="OF85" s="84"/>
      <c r="OG85" s="84"/>
      <c r="OH85" s="84"/>
      <c r="OI85" s="83"/>
      <c r="OJ85" s="82" t="str">
        <f>IF(NZ85="","",SUM(OB85:OI85))</f>
        <v/>
      </c>
      <c r="OK85" s="81" t="str">
        <f>IFERROR(IF(OJ85&gt;1,OJ85/98,""),"")</f>
        <v/>
      </c>
      <c r="PN85" s="36">
        <v>14</v>
      </c>
      <c r="PO85" s="51" t="str">
        <f>IFERROR(SMALL($PO$5:$PO$70,PN85),"")</f>
        <v/>
      </c>
      <c r="PP85" s="50" t="str">
        <f>IF(PO85="","",VLOOKUP(PO85,$PO$5:$PX$70,2,0))</f>
        <v/>
      </c>
      <c r="PQ85" s="50" t="str">
        <f>IF(PO85="","",VLOOKUP(PO85,$PO$5:$PX$70,3,0))</f>
        <v/>
      </c>
      <c r="PR85" s="50" t="str">
        <f>IF(PO85="","",VLOOKUP(PO85,$PO$5:$PX$70,4,0))</f>
        <v/>
      </c>
      <c r="PS85" s="50" t="str">
        <f>IF(PO85="","",VLOOKUP(PO85,$PO$5:$PX$70,5,0))</f>
        <v/>
      </c>
      <c r="PT85" s="50" t="str">
        <f>IF(PO85="","",VLOOKUP(PO85,$PO$5:$PX$70,6,0))</f>
        <v/>
      </c>
      <c r="PU85" s="50" t="str">
        <f>IF(PO85="","",VLOOKUP(PO85,$PO$5:$PX$70,7,0))</f>
        <v/>
      </c>
      <c r="PV85" s="50" t="str">
        <f>IF(PO85="","",VLOOKUP(PO85,$PO$5:$PX$70,8,0))</f>
        <v/>
      </c>
      <c r="PW85" s="50" t="str">
        <f>IF(PO85="","",VLOOKUP(PO85,$PO$5:$PX$70,9,0))</f>
        <v/>
      </c>
      <c r="PX85" s="49" t="str">
        <f>IF(PO85="","",VLOOKUP(PO85,$PO$5:$PX$70,10,0))</f>
        <v/>
      </c>
      <c r="PY85" s="36">
        <v>14</v>
      </c>
      <c r="PZ85" s="48" t="str">
        <f>IFERROR(SMALL($PZ$5:$PZ$70,PY85),"")</f>
        <v/>
      </c>
      <c r="QA85" s="47" t="str">
        <f>IF(PZ85="","",VLOOKUP(PZ85,$PZ$5:$QI$70,2,0))</f>
        <v/>
      </c>
      <c r="QB85" s="47" t="str">
        <f>IF(PZ85="","",VLOOKUP(PZ85,$PZ$5:$QI$70,3,0))</f>
        <v/>
      </c>
      <c r="QC85" s="47" t="str">
        <f>IF(PZ85="","",VLOOKUP(PZ85,$PZ$5:$QI$70,4,0))</f>
        <v/>
      </c>
      <c r="QD85" s="47" t="str">
        <f>IF(PZ85="","",VLOOKUP(PZ85,$PZ$5:$QI$70,5,0))</f>
        <v/>
      </c>
      <c r="QE85" s="47" t="str">
        <f>IF(PZ85="","",VLOOKUP(PZ85,$PZ$5:$QI$70,6,0))</f>
        <v/>
      </c>
      <c r="QF85" s="47" t="str">
        <f>IF(PZ85="","",VLOOKUP(PZ85,$PZ$5:$QI$70,7,0))</f>
        <v/>
      </c>
      <c r="QG85" s="47" t="str">
        <f>IF(PZ85="","",VLOOKUP(PZ85,$PZ$5:$QI$70,8,0))</f>
        <v/>
      </c>
      <c r="QH85" s="47" t="str">
        <f>IF(PZ85="","",VLOOKUP(PZ85,$PZ$5:$QI$70,9,0))</f>
        <v/>
      </c>
      <c r="QI85" s="46" t="str">
        <f>IF(PZ85="","",VLOOKUP(PZ85,$PZ$5:$QI$70,10,0))</f>
        <v/>
      </c>
      <c r="QJ85" s="36">
        <v>14</v>
      </c>
      <c r="QK85" s="45" t="str">
        <f>IFERROR(SMALL($QK$5:$QK$70,QJ85),"")</f>
        <v/>
      </c>
      <c r="QL85" s="44" t="str">
        <f>IF(QK85="","",VLOOKUP(QK85,$QK$5:$QT$70,2,0))</f>
        <v/>
      </c>
      <c r="QM85" s="44" t="str">
        <f>IF(QK85="","",VLOOKUP(QK85,$QK$5:$QT$70,3,0))</f>
        <v/>
      </c>
      <c r="QN85" s="44" t="str">
        <f>IF(QK85="","",VLOOKUP(QK85,$QK$5:$QT$70,4,0))</f>
        <v/>
      </c>
      <c r="QO85" s="44" t="str">
        <f>IF(QK85="","",VLOOKUP(QK85,$QK$5:$QT$70,5,0))</f>
        <v/>
      </c>
      <c r="QP85" s="44" t="str">
        <f>IF(QK85="","",VLOOKUP(QK85,$QK$5:$QT$70,6,0))</f>
        <v/>
      </c>
      <c r="QQ85" s="44" t="str">
        <f>IF(QK85="","",VLOOKUP(QK85,$QK$5:$QT$70,7,0))</f>
        <v/>
      </c>
      <c r="QR85" s="44" t="str">
        <f>IF(QK85="","",VLOOKUP(QK85,$QK$5:$QT$70,8,0))</f>
        <v/>
      </c>
      <c r="QS85" s="44" t="str">
        <f>IF(QK85="","",VLOOKUP(QK85,$QK$5:$QT$70,9,0))</f>
        <v/>
      </c>
      <c r="QT85" s="43" t="str">
        <f>IF(QK85="","",VLOOKUP(QK85,$QK$5:$QT$70,10,0))</f>
        <v/>
      </c>
    </row>
    <row r="86" spans="1:462" ht="18" customHeight="1" thickBot="1" x14ac:dyDescent="0.3">
      <c r="A86" s="106">
        <f>IF('[1]بيانات الطلاب'!A85="","",'[1]بيانات الطلاب'!A85)</f>
        <v>82</v>
      </c>
      <c r="B86" s="104" t="str">
        <f>IF('[1]بيانات الطلاب'!B85="","",'[1]بيانات الطلاب'!B85)</f>
        <v/>
      </c>
      <c r="C86" s="104" t="str">
        <f>IF('[1]بيانات الطلاب'!C85="","",'[1]بيانات الطلاب'!C85)</f>
        <v/>
      </c>
      <c r="D86" s="105" t="str">
        <f>IF('[1]بيانات الطلاب'!D85="","",'[1]بيانات الطلاب'!D85)</f>
        <v/>
      </c>
      <c r="E86" s="104" t="str">
        <f>IF('[1]بيانات الطلاب'!E85="","",'[1]بيانات الطلاب'!E85)</f>
        <v/>
      </c>
      <c r="F86" s="103" t="str">
        <f>IF('[1]بيانات الطلاب'!F85="","",'[1]بيانات الطلاب'!F85)</f>
        <v/>
      </c>
      <c r="G86" s="101"/>
      <c r="H86" s="100"/>
      <c r="I86" s="100"/>
      <c r="J86" s="99"/>
      <c r="K86" s="82">
        <f>IF(J86="غ","غ",G86+H86+I86+J86)</f>
        <v>0</v>
      </c>
      <c r="L86" s="101"/>
      <c r="M86" s="100"/>
      <c r="N86" s="100"/>
      <c r="O86" s="99"/>
      <c r="P86" s="82">
        <f>IF(O86="غ","غ",L86+M86+N86+O86)</f>
        <v>0</v>
      </c>
      <c r="Q86" s="101"/>
      <c r="R86" s="100"/>
      <c r="S86" s="100"/>
      <c r="T86" s="99"/>
      <c r="U86" s="82">
        <f>IF(T86="غ","غ",Q86+R86+S86+T86)</f>
        <v>0</v>
      </c>
      <c r="V86" s="101"/>
      <c r="W86" s="100"/>
      <c r="X86" s="100"/>
      <c r="Y86" s="99"/>
      <c r="Z86" s="82">
        <f>IF(Y86="غ","غ",V86+W86+X86+Y86)</f>
        <v>0</v>
      </c>
      <c r="AA86" s="101"/>
      <c r="AB86" s="100"/>
      <c r="AC86" s="100"/>
      <c r="AD86" s="99"/>
      <c r="AE86" s="82">
        <f>IF(AD86="غ","غ",AA86+AB86+AC86+AD86)</f>
        <v>0</v>
      </c>
      <c r="AF86" s="101"/>
      <c r="AG86" s="100"/>
      <c r="AH86" s="100"/>
      <c r="AI86" s="99"/>
      <c r="AJ86" s="82">
        <f>IF(AI86="غ","غ",AF86+AG86+AH86+AI86)</f>
        <v>0</v>
      </c>
      <c r="AK86" s="102"/>
      <c r="AL86" s="102"/>
      <c r="AM86" s="102"/>
      <c r="AN86" s="82">
        <f>IF(AM86="غ","غ",AK86+AL86+AM86)</f>
        <v>0</v>
      </c>
      <c r="AO86" s="102"/>
      <c r="AP86" s="102"/>
      <c r="AQ86" s="102"/>
      <c r="AR86" s="82">
        <f>IF(AQ86="غ","غ",AO86+AP86+AQ86)</f>
        <v>0</v>
      </c>
      <c r="AU86" s="102"/>
      <c r="AV86" s="102"/>
      <c r="AW86" s="102"/>
      <c r="AX86" s="82"/>
      <c r="BN86" s="101"/>
      <c r="BO86" s="100"/>
      <c r="BP86" s="100"/>
      <c r="BQ86" s="99"/>
      <c r="BR86" s="98">
        <f>IF(BQ86="غ","غ",BN86+BO86+BP86+BQ86)</f>
        <v>0</v>
      </c>
      <c r="BS86" s="101"/>
      <c r="BT86" s="100"/>
      <c r="BU86" s="100"/>
      <c r="BV86" s="99"/>
      <c r="BW86" s="98">
        <f>IF(BV86="غ","غ",BS86+BT86+BU86+BV86)</f>
        <v>0</v>
      </c>
      <c r="BX86" s="101"/>
      <c r="BY86" s="100"/>
      <c r="BZ86" s="100"/>
      <c r="CA86" s="99"/>
      <c r="CB86" s="98">
        <f>IF(CA86="غ","غ",BX86+BY86+BZ86+CA86)</f>
        <v>0</v>
      </c>
      <c r="CC86" s="101"/>
      <c r="CD86" s="100"/>
      <c r="CE86" s="100"/>
      <c r="CF86" s="99"/>
      <c r="CG86" s="98">
        <f>IF(CF86="غ","غ",CC86+CD86+CE86+CF86)</f>
        <v>0</v>
      </c>
      <c r="CH86" s="101"/>
      <c r="CI86" s="100"/>
      <c r="CJ86" s="100"/>
      <c r="CK86" s="99"/>
      <c r="CL86" s="98">
        <f>IF(CK86="غ","غ",CH86+CI86+CJ86+CK86)</f>
        <v>0</v>
      </c>
      <c r="CM86" s="101"/>
      <c r="CN86" s="100"/>
      <c r="CO86" s="100"/>
      <c r="CP86" s="99"/>
      <c r="CQ86" s="98">
        <f>IF(CP86="غ","غ",CM86+CN86+CO86+CP86)</f>
        <v>0</v>
      </c>
      <c r="CR86" s="101"/>
      <c r="CS86" s="100"/>
      <c r="CT86" s="99"/>
      <c r="CU86" s="98">
        <f>IF(CT86="غ","غ",CR86+CS86+CT86)</f>
        <v>0</v>
      </c>
      <c r="CV86" s="101"/>
      <c r="CW86" s="100"/>
      <c r="CX86" s="99"/>
      <c r="CY86" s="98">
        <f>IF(CX86="غ","غ",CV86+CW86+CX86)</f>
        <v>0</v>
      </c>
      <c r="DT86" s="101"/>
      <c r="DU86" s="100"/>
      <c r="DV86" s="100"/>
      <c r="DW86" s="99"/>
      <c r="DX86" s="98">
        <f>IF(DW86="غ","غ",DT86+DU86+DV86+DW86)</f>
        <v>0</v>
      </c>
      <c r="DY86" s="101"/>
      <c r="DZ86" s="100"/>
      <c r="EA86" s="100"/>
      <c r="EB86" s="99"/>
      <c r="EC86" s="98">
        <f>IF(EB86="غ","غ",DY86+DZ86+EA86+EB86)</f>
        <v>0</v>
      </c>
      <c r="ED86" s="101"/>
      <c r="EE86" s="100"/>
      <c r="EF86" s="100"/>
      <c r="EG86" s="99"/>
      <c r="EH86" s="98">
        <f>IF(EG86="غ","غ",ED86+EE86+EF86+EG86)</f>
        <v>0</v>
      </c>
      <c r="EI86" s="101"/>
      <c r="EJ86" s="100"/>
      <c r="EK86" s="100"/>
      <c r="EL86" s="99"/>
      <c r="EM86" s="98">
        <f>IF(EL86="غ","غ",EI86+EJ86+EK86+EL86)</f>
        <v>0</v>
      </c>
      <c r="EN86" s="101"/>
      <c r="EO86" s="100"/>
      <c r="EP86" s="100"/>
      <c r="EQ86" s="99"/>
      <c r="ER86" s="98">
        <f>IF(EQ86="غ","غ",EN86+EO86+EP86+EQ86)</f>
        <v>0</v>
      </c>
      <c r="ES86" s="101"/>
      <c r="ET86" s="100"/>
      <c r="EU86" s="100"/>
      <c r="EV86" s="99"/>
      <c r="EW86" s="82">
        <f>IF(EV86="غ","غ",ES86+ET86+EU86+EV86)</f>
        <v>0</v>
      </c>
      <c r="EX86" s="101"/>
      <c r="EY86" s="100"/>
      <c r="EZ86" s="99"/>
      <c r="FA86" s="98">
        <f>IF(EZ86="غ","غ",EX86+EY86+EZ86)</f>
        <v>0</v>
      </c>
      <c r="FB86" s="101"/>
      <c r="FC86" s="100"/>
      <c r="FD86" s="99"/>
      <c r="FE86" s="98">
        <f>IF(FD86="غ","غ",FB86+FC86+FD86)</f>
        <v>0</v>
      </c>
      <c r="HL86" s="149"/>
      <c r="HM86" s="96"/>
      <c r="HN86" s="96"/>
      <c r="HO86" s="95"/>
      <c r="HP86" s="149"/>
      <c r="HQ86" s="96"/>
      <c r="HR86" s="96"/>
      <c r="HS86" s="95"/>
      <c r="HT86" s="149"/>
      <c r="HU86" s="96"/>
      <c r="HV86" s="96"/>
      <c r="HW86" s="95"/>
      <c r="HX86" s="149"/>
      <c r="HY86" s="96"/>
      <c r="HZ86" s="96"/>
      <c r="IA86" s="95"/>
      <c r="IB86" s="149"/>
      <c r="IC86" s="96"/>
      <c r="ID86" s="96"/>
      <c r="IE86" s="95"/>
      <c r="IF86" s="149"/>
      <c r="IG86" s="96"/>
      <c r="IH86" s="96"/>
      <c r="II86" s="95"/>
      <c r="IJ86" s="149"/>
      <c r="IK86" s="96"/>
      <c r="IL86" s="96"/>
      <c r="IM86" s="95"/>
      <c r="IN86" s="149"/>
      <c r="IO86" s="96"/>
      <c r="IP86" s="96"/>
      <c r="IQ86" s="95"/>
      <c r="IV86" s="36">
        <v>15</v>
      </c>
      <c r="IW86" s="52" t="s">
        <v>87</v>
      </c>
      <c r="IX86" s="52" t="s">
        <v>87</v>
      </c>
      <c r="IY86" s="52" t="s">
        <v>87</v>
      </c>
      <c r="IZ86" s="52" t="s">
        <v>87</v>
      </c>
      <c r="JA86" s="52" t="s">
        <v>87</v>
      </c>
      <c r="JB86" s="52" t="s">
        <v>87</v>
      </c>
      <c r="JC86" s="52" t="s">
        <v>87</v>
      </c>
      <c r="JD86" s="52" t="s">
        <v>87</v>
      </c>
      <c r="JE86" s="52" t="s">
        <v>87</v>
      </c>
      <c r="JF86" s="52" t="s">
        <v>87</v>
      </c>
      <c r="JG86" s="36">
        <v>15</v>
      </c>
      <c r="JH86" s="48" t="str">
        <f>IFERROR(SMALL($JH$5:$JH$70,JG86),"")</f>
        <v/>
      </c>
      <c r="JI86" s="47" t="str">
        <f>IF(JH86="","",VLOOKUP(JH86,$JH$5:$JQ$70,2,0))</f>
        <v/>
      </c>
      <c r="JJ86" s="47" t="str">
        <f>IF(JH86="","",VLOOKUP(JH86,$JH$5:$JQ$70,3,0))</f>
        <v/>
      </c>
      <c r="JK86" s="47" t="str">
        <f>IF(JH86="","",VLOOKUP(JH86,$JH$5:$JQ$70,4,0))</f>
        <v/>
      </c>
      <c r="JL86" s="47" t="str">
        <f>IF(JH86="","",VLOOKUP(JH86,$JH$5:$JQ$70,5,0))</f>
        <v/>
      </c>
      <c r="JM86" s="47" t="str">
        <f>IF(JH86="","",VLOOKUP(JH86,$JH$5:$JQ$70,6,0))</f>
        <v/>
      </c>
      <c r="JN86" s="47" t="str">
        <f>IF(JH86="","",VLOOKUP(JH86,$JH$5:$JQ$70,7,0))</f>
        <v/>
      </c>
      <c r="JO86" s="47" t="str">
        <f>IF(JH86="","",VLOOKUP(JH86,$JH$5:$JQ$70,8,0))</f>
        <v/>
      </c>
      <c r="JP86" s="47" t="str">
        <f>IF(JH86="","",VLOOKUP(JH86,$JH$5:$JQ$70,9,0))</f>
        <v/>
      </c>
      <c r="JQ86" s="46" t="str">
        <f>IF(JH86="","",VLOOKUP(JH86,$JH$5:$JQ$70,9,0))</f>
        <v/>
      </c>
      <c r="JR86" s="36">
        <v>15</v>
      </c>
      <c r="JS86" s="45" t="str">
        <f>IFERROR(SMALL($JS$5:$JS$70,JR86),"")</f>
        <v/>
      </c>
      <c r="JT86" s="44" t="str">
        <f>IF(JS86="","",VLOOKUP(JS86,$JS$5:$KB$70,2,0))</f>
        <v/>
      </c>
      <c r="JU86" s="44" t="str">
        <f>IF(JS86="","",VLOOKUP(JS86,$JS$5:$KB$70,3,0))</f>
        <v/>
      </c>
      <c r="JV86" s="44" t="str">
        <f>IF(JS86="","",VLOOKUP(JS86,$JS$5:$KB$70,4,0))</f>
        <v/>
      </c>
      <c r="JW86" s="44" t="str">
        <f>IF(JS86="","",VLOOKUP(JS86,$JS$5:$KB$70,5,0))</f>
        <v/>
      </c>
      <c r="JX86" s="44" t="str">
        <f>IF(JS86="","",VLOOKUP(JS86,$JS$5:$KB$70,6,0))</f>
        <v/>
      </c>
      <c r="JY86" s="44" t="str">
        <f>IF(JS86="","",VLOOKUP(JS86,$JS$5:$KB$70,7,0))</f>
        <v/>
      </c>
      <c r="JZ86" s="44" t="str">
        <f>IF(JS86="","",VLOOKUP(JS86,$JS$5:$KB$70,8,0))</f>
        <v/>
      </c>
      <c r="KA86" s="44" t="str">
        <f>IF(JS86="","",VLOOKUP(JS86,$JS$5:$KB$70,9,0))</f>
        <v/>
      </c>
      <c r="KB86" s="43" t="str">
        <f>IF(JS86="","",VLOOKUP(JS86,$JS$5:$KB$70,9,0))</f>
        <v/>
      </c>
      <c r="KJ86" s="94">
        <f>+A86</f>
        <v>82</v>
      </c>
      <c r="KK86" s="92" t="str">
        <f>+B86</f>
        <v/>
      </c>
      <c r="KL86" s="92" t="str">
        <f>+C86</f>
        <v/>
      </c>
      <c r="KM86" s="93" t="str">
        <f>+D86</f>
        <v/>
      </c>
      <c r="KN86" s="92" t="str">
        <f>+E86</f>
        <v/>
      </c>
      <c r="KO86" s="92" t="str">
        <f>+F86</f>
        <v/>
      </c>
      <c r="KP86" s="91">
        <f>+HO86</f>
        <v>0</v>
      </c>
      <c r="KQ86" s="91">
        <f>+HS86</f>
        <v>0</v>
      </c>
      <c r="KR86" s="91">
        <f>+HW86</f>
        <v>0</v>
      </c>
      <c r="KS86" s="91">
        <f>+IA86</f>
        <v>0</v>
      </c>
      <c r="KT86" s="91">
        <f>+IE86</f>
        <v>0</v>
      </c>
      <c r="KU86" s="91">
        <f>+II86</f>
        <v>0</v>
      </c>
      <c r="KV86" s="90">
        <f>+IM86</f>
        <v>0</v>
      </c>
      <c r="KW86" s="90">
        <f>+IN86</f>
        <v>0</v>
      </c>
      <c r="MH86" s="111"/>
      <c r="MI86" s="110"/>
      <c r="MJ86" s="109"/>
      <c r="MK86" s="108"/>
      <c r="ML86" s="108"/>
      <c r="MM86" s="108"/>
      <c r="MN86" s="108"/>
      <c r="MO86" s="108"/>
      <c r="MP86" s="108"/>
      <c r="MQ86" s="108"/>
      <c r="MR86" s="107"/>
      <c r="NY86" s="87"/>
      <c r="NZ86" s="86"/>
      <c r="OA86" s="85"/>
      <c r="OB86" s="84"/>
      <c r="OC86" s="84"/>
      <c r="OD86" s="84"/>
      <c r="OE86" s="84"/>
      <c r="OF86" s="84"/>
      <c r="OG86" s="84"/>
      <c r="OH86" s="84"/>
      <c r="OI86" s="83"/>
      <c r="OJ86" s="82" t="str">
        <f>IF(NZ86="","",SUM(OB86:OI86))</f>
        <v/>
      </c>
      <c r="OK86" s="81" t="str">
        <f>IFERROR(IF(OJ86&gt;1,OJ86/98,""),"")</f>
        <v/>
      </c>
      <c r="PN86" s="36">
        <v>15</v>
      </c>
      <c r="PO86" s="51" t="str">
        <f>IFERROR(SMALL($PO$5:$PO$70,PN86),"")</f>
        <v/>
      </c>
      <c r="PP86" s="50" t="str">
        <f>IF(PO86="","",VLOOKUP(PO86,$PO$5:$PX$70,2,0))</f>
        <v/>
      </c>
      <c r="PQ86" s="50" t="str">
        <f>IF(PO86="","",VLOOKUP(PO86,$PO$5:$PX$70,3,0))</f>
        <v/>
      </c>
      <c r="PR86" s="50" t="str">
        <f>IF(PO86="","",VLOOKUP(PO86,$PO$5:$PX$70,4,0))</f>
        <v/>
      </c>
      <c r="PS86" s="50" t="str">
        <f>IF(PO86="","",VLOOKUP(PO86,$PO$5:$PX$70,5,0))</f>
        <v/>
      </c>
      <c r="PT86" s="50" t="str">
        <f>IF(PO86="","",VLOOKUP(PO86,$PO$5:$PX$70,6,0))</f>
        <v/>
      </c>
      <c r="PU86" s="50" t="str">
        <f>IF(PO86="","",VLOOKUP(PO86,$PO$5:$PX$70,7,0))</f>
        <v/>
      </c>
      <c r="PV86" s="50" t="str">
        <f>IF(PO86="","",VLOOKUP(PO86,$PO$5:$PX$70,8,0))</f>
        <v/>
      </c>
      <c r="PW86" s="50" t="str">
        <f>IF(PO86="","",VLOOKUP(PO86,$PO$5:$PX$70,9,0))</f>
        <v/>
      </c>
      <c r="PX86" s="49" t="str">
        <f>IF(PO86="","",VLOOKUP(PO86,$PO$5:$PX$70,10,0))</f>
        <v/>
      </c>
      <c r="PY86" s="36">
        <v>15</v>
      </c>
      <c r="PZ86" s="48" t="str">
        <f>IFERROR(SMALL($PZ$5:$PZ$70,PY86),"")</f>
        <v/>
      </c>
      <c r="QA86" s="47" t="str">
        <f>IF(PZ86="","",VLOOKUP(PZ86,$PZ$5:$QI$70,2,0))</f>
        <v/>
      </c>
      <c r="QB86" s="47" t="str">
        <f>IF(PZ86="","",VLOOKUP(PZ86,$PZ$5:$QI$70,3,0))</f>
        <v/>
      </c>
      <c r="QC86" s="47" t="str">
        <f>IF(PZ86="","",VLOOKUP(PZ86,$PZ$5:$QI$70,4,0))</f>
        <v/>
      </c>
      <c r="QD86" s="47" t="str">
        <f>IF(PZ86="","",VLOOKUP(PZ86,$PZ$5:$QI$70,5,0))</f>
        <v/>
      </c>
      <c r="QE86" s="47" t="str">
        <f>IF(PZ86="","",VLOOKUP(PZ86,$PZ$5:$QI$70,6,0))</f>
        <v/>
      </c>
      <c r="QF86" s="47" t="str">
        <f>IF(PZ86="","",VLOOKUP(PZ86,$PZ$5:$QI$70,7,0))</f>
        <v/>
      </c>
      <c r="QG86" s="47" t="str">
        <f>IF(PZ86="","",VLOOKUP(PZ86,$PZ$5:$QI$70,8,0))</f>
        <v/>
      </c>
      <c r="QH86" s="47" t="str">
        <f>IF(PZ86="","",VLOOKUP(PZ86,$PZ$5:$QI$70,9,0))</f>
        <v/>
      </c>
      <c r="QI86" s="46" t="str">
        <f>IF(PZ86="","",VLOOKUP(PZ86,$PZ$5:$QI$70,10,0))</f>
        <v/>
      </c>
      <c r="QJ86" s="36">
        <v>15</v>
      </c>
      <c r="QK86" s="45" t="str">
        <f>IFERROR(SMALL($QK$5:$QK$70,QJ86),"")</f>
        <v/>
      </c>
      <c r="QL86" s="44" t="str">
        <f>IF(QK86="","",VLOOKUP(QK86,$QK$5:$QT$70,2,0))</f>
        <v/>
      </c>
      <c r="QM86" s="44" t="str">
        <f>IF(QK86="","",VLOOKUP(QK86,$QK$5:$QT$70,3,0))</f>
        <v/>
      </c>
      <c r="QN86" s="44" t="str">
        <f>IF(QK86="","",VLOOKUP(QK86,$QK$5:$QT$70,4,0))</f>
        <v/>
      </c>
      <c r="QO86" s="44" t="str">
        <f>IF(QK86="","",VLOOKUP(QK86,$QK$5:$QT$70,5,0))</f>
        <v/>
      </c>
      <c r="QP86" s="44" t="str">
        <f>IF(QK86="","",VLOOKUP(QK86,$QK$5:$QT$70,6,0))</f>
        <v/>
      </c>
      <c r="QQ86" s="44" t="str">
        <f>IF(QK86="","",VLOOKUP(QK86,$QK$5:$QT$70,7,0))</f>
        <v/>
      </c>
      <c r="QR86" s="44" t="str">
        <f>IF(QK86="","",VLOOKUP(QK86,$QK$5:$QT$70,8,0))</f>
        <v/>
      </c>
      <c r="QS86" s="44" t="str">
        <f>IF(QK86="","",VLOOKUP(QK86,$QK$5:$QT$70,9,0))</f>
        <v/>
      </c>
      <c r="QT86" s="43" t="str">
        <f>IF(QK86="","",VLOOKUP(QK86,$QK$5:$QT$70,10,0))</f>
        <v/>
      </c>
    </row>
    <row r="87" spans="1:462" ht="18" customHeight="1" thickBot="1" x14ac:dyDescent="0.3">
      <c r="A87" s="106">
        <f>IF('[1]بيانات الطلاب'!A86="","",'[1]بيانات الطلاب'!A86)</f>
        <v>83</v>
      </c>
      <c r="B87" s="104" t="str">
        <f>IF('[1]بيانات الطلاب'!B86="","",'[1]بيانات الطلاب'!B86)</f>
        <v/>
      </c>
      <c r="C87" s="104" t="str">
        <f>IF('[1]بيانات الطلاب'!C86="","",'[1]بيانات الطلاب'!C86)</f>
        <v/>
      </c>
      <c r="D87" s="105" t="str">
        <f>IF('[1]بيانات الطلاب'!D86="","",'[1]بيانات الطلاب'!D86)</f>
        <v/>
      </c>
      <c r="E87" s="104" t="str">
        <f>IF('[1]بيانات الطلاب'!E86="","",'[1]بيانات الطلاب'!E86)</f>
        <v/>
      </c>
      <c r="F87" s="103" t="str">
        <f>IF('[1]بيانات الطلاب'!F86="","",'[1]بيانات الطلاب'!F86)</f>
        <v/>
      </c>
      <c r="G87" s="101"/>
      <c r="H87" s="100"/>
      <c r="I87" s="100"/>
      <c r="J87" s="99"/>
      <c r="K87" s="82">
        <f>IF(J87="غ","غ",G87+H87+I87+J87)</f>
        <v>0</v>
      </c>
      <c r="L87" s="101"/>
      <c r="M87" s="100"/>
      <c r="N87" s="100"/>
      <c r="O87" s="99"/>
      <c r="P87" s="82">
        <f>IF(O87="غ","غ",L87+M87+N87+O87)</f>
        <v>0</v>
      </c>
      <c r="Q87" s="101"/>
      <c r="R87" s="100"/>
      <c r="S87" s="100"/>
      <c r="T87" s="99"/>
      <c r="U87" s="82">
        <f>IF(T87="غ","غ",Q87+R87+S87+T87)</f>
        <v>0</v>
      </c>
      <c r="V87" s="101"/>
      <c r="W87" s="100"/>
      <c r="X87" s="100"/>
      <c r="Y87" s="99"/>
      <c r="Z87" s="82">
        <f>IF(Y87="غ","غ",V87+W87+X87+Y87)</f>
        <v>0</v>
      </c>
      <c r="AA87" s="101"/>
      <c r="AB87" s="100"/>
      <c r="AC87" s="100"/>
      <c r="AD87" s="99"/>
      <c r="AE87" s="82">
        <f>IF(AD87="غ","غ",AA87+AB87+AC87+AD87)</f>
        <v>0</v>
      </c>
      <c r="AF87" s="101"/>
      <c r="AG87" s="100"/>
      <c r="AH87" s="100"/>
      <c r="AI87" s="99"/>
      <c r="AJ87" s="82">
        <f>IF(AI87="غ","غ",AF87+AG87+AH87+AI87)</f>
        <v>0</v>
      </c>
      <c r="AK87" s="102"/>
      <c r="AL87" s="102"/>
      <c r="AM87" s="102"/>
      <c r="AN87" s="82">
        <f>IF(AM87="غ","غ",AK87+AL87+AM87)</f>
        <v>0</v>
      </c>
      <c r="AO87" s="102"/>
      <c r="AP87" s="102"/>
      <c r="AQ87" s="102"/>
      <c r="AR87" s="82">
        <f>IF(AQ87="غ","غ",AO87+AP87+AQ87)</f>
        <v>0</v>
      </c>
      <c r="AU87" s="102"/>
      <c r="AV87" s="102"/>
      <c r="AW87" s="102"/>
      <c r="AX87" s="82"/>
      <c r="BN87" s="101"/>
      <c r="BO87" s="100"/>
      <c r="BP87" s="100"/>
      <c r="BQ87" s="99"/>
      <c r="BR87" s="98">
        <f>IF(BQ87="غ","غ",BN87+BO87+BP87+BQ87)</f>
        <v>0</v>
      </c>
      <c r="BS87" s="101"/>
      <c r="BT87" s="100"/>
      <c r="BU87" s="100"/>
      <c r="BV87" s="99"/>
      <c r="BW87" s="98">
        <f>IF(BV87="غ","غ",BS87+BT87+BU87+BV87)</f>
        <v>0</v>
      </c>
      <c r="BX87" s="101"/>
      <c r="BY87" s="100"/>
      <c r="BZ87" s="100"/>
      <c r="CA87" s="99"/>
      <c r="CB87" s="98">
        <f>IF(CA87="غ","غ",BX87+BY87+BZ87+CA87)</f>
        <v>0</v>
      </c>
      <c r="CC87" s="101"/>
      <c r="CD87" s="100"/>
      <c r="CE87" s="100"/>
      <c r="CF87" s="99"/>
      <c r="CG87" s="98">
        <f>IF(CF87="غ","غ",CC87+CD87+CE87+CF87)</f>
        <v>0</v>
      </c>
      <c r="CH87" s="101"/>
      <c r="CI87" s="100"/>
      <c r="CJ87" s="100"/>
      <c r="CK87" s="99"/>
      <c r="CL87" s="98">
        <f>IF(CK87="غ","غ",CH87+CI87+CJ87+CK87)</f>
        <v>0</v>
      </c>
      <c r="CM87" s="101"/>
      <c r="CN87" s="100"/>
      <c r="CO87" s="100"/>
      <c r="CP87" s="99"/>
      <c r="CQ87" s="98">
        <f>IF(CP87="غ","غ",CM87+CN87+CO87+CP87)</f>
        <v>0</v>
      </c>
      <c r="CR87" s="101"/>
      <c r="CS87" s="100"/>
      <c r="CT87" s="99"/>
      <c r="CU87" s="98">
        <f>IF(CT87="غ","غ",CR87+CS87+CT87)</f>
        <v>0</v>
      </c>
      <c r="CV87" s="101"/>
      <c r="CW87" s="100"/>
      <c r="CX87" s="99"/>
      <c r="CY87" s="98">
        <f>IF(CX87="غ","غ",CV87+CW87+CX87)</f>
        <v>0</v>
      </c>
      <c r="DT87" s="101"/>
      <c r="DU87" s="100"/>
      <c r="DV87" s="100"/>
      <c r="DW87" s="99"/>
      <c r="DX87" s="98">
        <f>IF(DW87="غ","غ",DT87+DU87+DV87+DW87)</f>
        <v>0</v>
      </c>
      <c r="DY87" s="101"/>
      <c r="DZ87" s="100"/>
      <c r="EA87" s="100"/>
      <c r="EB87" s="99"/>
      <c r="EC87" s="98">
        <f>IF(EB87="غ","غ",DY87+DZ87+EA87+EB87)</f>
        <v>0</v>
      </c>
      <c r="ED87" s="101"/>
      <c r="EE87" s="100"/>
      <c r="EF87" s="100"/>
      <c r="EG87" s="99"/>
      <c r="EH87" s="98">
        <f>IF(EG87="غ","غ",ED87+EE87+EF87+EG87)</f>
        <v>0</v>
      </c>
      <c r="EI87" s="101"/>
      <c r="EJ87" s="100"/>
      <c r="EK87" s="100"/>
      <c r="EL87" s="99"/>
      <c r="EM87" s="98">
        <f>IF(EL87="غ","غ",EI87+EJ87+EK87+EL87)</f>
        <v>0</v>
      </c>
      <c r="EN87" s="101"/>
      <c r="EO87" s="100"/>
      <c r="EP87" s="100"/>
      <c r="EQ87" s="99"/>
      <c r="ER87" s="98">
        <f>IF(EQ87="غ","غ",EN87+EO87+EP87+EQ87)</f>
        <v>0</v>
      </c>
      <c r="ES87" s="101"/>
      <c r="ET87" s="100"/>
      <c r="EU87" s="100"/>
      <c r="EV87" s="99"/>
      <c r="EW87" s="82">
        <f>IF(EV87="غ","غ",ES87+ET87+EU87+EV87)</f>
        <v>0</v>
      </c>
      <c r="EX87" s="101"/>
      <c r="EY87" s="100"/>
      <c r="EZ87" s="99"/>
      <c r="FA87" s="98">
        <f>IF(EZ87="غ","غ",EX87+EY87+EZ87)</f>
        <v>0</v>
      </c>
      <c r="FB87" s="101"/>
      <c r="FC87" s="100"/>
      <c r="FD87" s="99"/>
      <c r="FE87" s="98">
        <f>IF(FD87="غ","غ",FB87+FC87+FD87)</f>
        <v>0</v>
      </c>
      <c r="HL87" s="149"/>
      <c r="HM87" s="96"/>
      <c r="HN87" s="96"/>
      <c r="HO87" s="95"/>
      <c r="HP87" s="149"/>
      <c r="HQ87" s="96"/>
      <c r="HR87" s="96"/>
      <c r="HS87" s="95"/>
      <c r="HT87" s="149"/>
      <c r="HU87" s="96"/>
      <c r="HV87" s="96"/>
      <c r="HW87" s="95"/>
      <c r="HX87" s="149"/>
      <c r="HY87" s="96"/>
      <c r="HZ87" s="96"/>
      <c r="IA87" s="95"/>
      <c r="IB87" s="149"/>
      <c r="IC87" s="96"/>
      <c r="ID87" s="96"/>
      <c r="IE87" s="95"/>
      <c r="IF87" s="149"/>
      <c r="IG87" s="96"/>
      <c r="IH87" s="96"/>
      <c r="II87" s="95"/>
      <c r="IJ87" s="149"/>
      <c r="IK87" s="96"/>
      <c r="IL87" s="96"/>
      <c r="IM87" s="95"/>
      <c r="IN87" s="149"/>
      <c r="IO87" s="96"/>
      <c r="IP87" s="96"/>
      <c r="IQ87" s="95"/>
      <c r="IV87" s="36">
        <v>16</v>
      </c>
      <c r="IW87" s="52" t="s">
        <v>87</v>
      </c>
      <c r="IX87" s="52" t="s">
        <v>87</v>
      </c>
      <c r="IY87" s="52" t="s">
        <v>87</v>
      </c>
      <c r="IZ87" s="52" t="s">
        <v>87</v>
      </c>
      <c r="JA87" s="52" t="s">
        <v>87</v>
      </c>
      <c r="JB87" s="52" t="s">
        <v>87</v>
      </c>
      <c r="JC87" s="52" t="s">
        <v>87</v>
      </c>
      <c r="JD87" s="52" t="s">
        <v>87</v>
      </c>
      <c r="JE87" s="52" t="s">
        <v>87</v>
      </c>
      <c r="JF87" s="52" t="s">
        <v>87</v>
      </c>
      <c r="JG87" s="36">
        <v>16</v>
      </c>
      <c r="JH87" s="48" t="str">
        <f>IFERROR(SMALL($JH$5:$JH$70,JG87),"")</f>
        <v/>
      </c>
      <c r="JI87" s="47" t="str">
        <f>IF(JH87="","",VLOOKUP(JH87,$JH$5:$JQ$70,2,0))</f>
        <v/>
      </c>
      <c r="JJ87" s="47" t="str">
        <f>IF(JH87="","",VLOOKUP(JH87,$JH$5:$JQ$70,3,0))</f>
        <v/>
      </c>
      <c r="JK87" s="47" t="str">
        <f>IF(JH87="","",VLOOKUP(JH87,$JH$5:$JQ$70,4,0))</f>
        <v/>
      </c>
      <c r="JL87" s="47" t="str">
        <f>IF(JH87="","",VLOOKUP(JH87,$JH$5:$JQ$70,5,0))</f>
        <v/>
      </c>
      <c r="JM87" s="47" t="str">
        <f>IF(JH87="","",VLOOKUP(JH87,$JH$5:$JQ$70,6,0))</f>
        <v/>
      </c>
      <c r="JN87" s="47" t="str">
        <f>IF(JH87="","",VLOOKUP(JH87,$JH$5:$JQ$70,7,0))</f>
        <v/>
      </c>
      <c r="JO87" s="47" t="str">
        <f>IF(JH87="","",VLOOKUP(JH87,$JH$5:$JQ$70,8,0))</f>
        <v/>
      </c>
      <c r="JP87" s="47" t="str">
        <f>IF(JH87="","",VLOOKUP(JH87,$JH$5:$JQ$70,9,0))</f>
        <v/>
      </c>
      <c r="JQ87" s="46" t="str">
        <f>IF(JH87="","",VLOOKUP(JH87,$JH$5:$JQ$70,9,0))</f>
        <v/>
      </c>
      <c r="JR87" s="36">
        <v>16</v>
      </c>
      <c r="JS87" s="45" t="str">
        <f>IFERROR(SMALL($JS$5:$JS$70,JR87),"")</f>
        <v/>
      </c>
      <c r="JT87" s="44" t="str">
        <f>IF(JS87="","",VLOOKUP(JS87,$JS$5:$KB$70,2,0))</f>
        <v/>
      </c>
      <c r="JU87" s="44" t="str">
        <f>IF(JS87="","",VLOOKUP(JS87,$JS$5:$KB$70,3,0))</f>
        <v/>
      </c>
      <c r="JV87" s="44" t="str">
        <f>IF(JS87="","",VLOOKUP(JS87,$JS$5:$KB$70,4,0))</f>
        <v/>
      </c>
      <c r="JW87" s="44" t="str">
        <f>IF(JS87="","",VLOOKUP(JS87,$JS$5:$KB$70,5,0))</f>
        <v/>
      </c>
      <c r="JX87" s="44" t="str">
        <f>IF(JS87="","",VLOOKUP(JS87,$JS$5:$KB$70,6,0))</f>
        <v/>
      </c>
      <c r="JY87" s="44" t="str">
        <f>IF(JS87="","",VLOOKUP(JS87,$JS$5:$KB$70,7,0))</f>
        <v/>
      </c>
      <c r="JZ87" s="44" t="str">
        <f>IF(JS87="","",VLOOKUP(JS87,$JS$5:$KB$70,8,0))</f>
        <v/>
      </c>
      <c r="KA87" s="44" t="str">
        <f>IF(JS87="","",VLOOKUP(JS87,$JS$5:$KB$70,9,0))</f>
        <v/>
      </c>
      <c r="KB87" s="43" t="str">
        <f>IF(JS87="","",VLOOKUP(JS87,$JS$5:$KB$70,9,0))</f>
        <v/>
      </c>
      <c r="KJ87" s="94">
        <f>+A87</f>
        <v>83</v>
      </c>
      <c r="KK87" s="92" t="str">
        <f>+B87</f>
        <v/>
      </c>
      <c r="KL87" s="92" t="str">
        <f>+C87</f>
        <v/>
      </c>
      <c r="KM87" s="93" t="str">
        <f>+D87</f>
        <v/>
      </c>
      <c r="KN87" s="92" t="str">
        <f>+E87</f>
        <v/>
      </c>
      <c r="KO87" s="92" t="str">
        <f>+F87</f>
        <v/>
      </c>
      <c r="KP87" s="91">
        <f>+HO87</f>
        <v>0</v>
      </c>
      <c r="KQ87" s="91">
        <f>+HS87</f>
        <v>0</v>
      </c>
      <c r="KR87" s="91">
        <f>+HW87</f>
        <v>0</v>
      </c>
      <c r="KS87" s="91">
        <f>+IA87</f>
        <v>0</v>
      </c>
      <c r="KT87" s="91">
        <f>+IE87</f>
        <v>0</v>
      </c>
      <c r="KU87" s="91">
        <f>+II87</f>
        <v>0</v>
      </c>
      <c r="KV87" s="90">
        <f>+IM87</f>
        <v>0</v>
      </c>
      <c r="KW87" s="90">
        <f>+IN87</f>
        <v>0</v>
      </c>
      <c r="MH87" s="111"/>
      <c r="MI87" s="110"/>
      <c r="MJ87" s="109"/>
      <c r="MK87" s="108"/>
      <c r="ML87" s="108"/>
      <c r="MM87" s="108"/>
      <c r="MN87" s="108"/>
      <c r="MO87" s="108"/>
      <c r="MP87" s="108"/>
      <c r="MQ87" s="108"/>
      <c r="MR87" s="107"/>
      <c r="NY87" s="87"/>
      <c r="NZ87" s="86"/>
      <c r="OA87" s="85"/>
      <c r="OB87" s="84"/>
      <c r="OC87" s="84"/>
      <c r="OD87" s="84"/>
      <c r="OE87" s="84"/>
      <c r="OF87" s="84"/>
      <c r="OG87" s="84"/>
      <c r="OH87" s="84"/>
      <c r="OI87" s="83"/>
      <c r="OJ87" s="82" t="str">
        <f>IF(NZ87="","",SUM(OB87:OI87))</f>
        <v/>
      </c>
      <c r="OK87" s="81" t="str">
        <f>IFERROR(IF(OJ87&gt;1,OJ87/98,""),"")</f>
        <v/>
      </c>
      <c r="PN87" s="36">
        <v>16</v>
      </c>
      <c r="PO87" s="51" t="str">
        <f>IFERROR(SMALL($PO$5:$PO$70,PN87),"")</f>
        <v/>
      </c>
      <c r="PP87" s="50" t="str">
        <f>IF(PO87="","",VLOOKUP(PO87,$PO$5:$PX$70,2,0))</f>
        <v/>
      </c>
      <c r="PQ87" s="50" t="str">
        <f>IF(PO87="","",VLOOKUP(PO87,$PO$5:$PX$70,3,0))</f>
        <v/>
      </c>
      <c r="PR87" s="50" t="str">
        <f>IF(PO87="","",VLOOKUP(PO87,$PO$5:$PX$70,4,0))</f>
        <v/>
      </c>
      <c r="PS87" s="50" t="str">
        <f>IF(PO87="","",VLOOKUP(PO87,$PO$5:$PX$70,5,0))</f>
        <v/>
      </c>
      <c r="PT87" s="50" t="str">
        <f>IF(PO87="","",VLOOKUP(PO87,$PO$5:$PX$70,6,0))</f>
        <v/>
      </c>
      <c r="PU87" s="50" t="str">
        <f>IF(PO87="","",VLOOKUP(PO87,$PO$5:$PX$70,7,0))</f>
        <v/>
      </c>
      <c r="PV87" s="50" t="str">
        <f>IF(PO87="","",VLOOKUP(PO87,$PO$5:$PX$70,8,0))</f>
        <v/>
      </c>
      <c r="PW87" s="50" t="str">
        <f>IF(PO87="","",VLOOKUP(PO87,$PO$5:$PX$70,9,0))</f>
        <v/>
      </c>
      <c r="PX87" s="49" t="str">
        <f>IF(PO87="","",VLOOKUP(PO87,$PO$5:$PX$70,10,0))</f>
        <v/>
      </c>
      <c r="PY87" s="36">
        <v>16</v>
      </c>
      <c r="PZ87" s="48" t="str">
        <f>IFERROR(SMALL($PZ$5:$PZ$70,PY87),"")</f>
        <v/>
      </c>
      <c r="QA87" s="47" t="str">
        <f>IF(PZ87="","",VLOOKUP(PZ87,$PZ$5:$QI$70,2,0))</f>
        <v/>
      </c>
      <c r="QB87" s="47" t="str">
        <f>IF(PZ87="","",VLOOKUP(PZ87,$PZ$5:$QI$70,3,0))</f>
        <v/>
      </c>
      <c r="QC87" s="47" t="str">
        <f>IF(PZ87="","",VLOOKUP(PZ87,$PZ$5:$QI$70,4,0))</f>
        <v/>
      </c>
      <c r="QD87" s="47" t="str">
        <f>IF(PZ87="","",VLOOKUP(PZ87,$PZ$5:$QI$70,5,0))</f>
        <v/>
      </c>
      <c r="QE87" s="47" t="str">
        <f>IF(PZ87="","",VLOOKUP(PZ87,$PZ$5:$QI$70,6,0))</f>
        <v/>
      </c>
      <c r="QF87" s="47" t="str">
        <f>IF(PZ87="","",VLOOKUP(PZ87,$PZ$5:$QI$70,7,0))</f>
        <v/>
      </c>
      <c r="QG87" s="47" t="str">
        <f>IF(PZ87="","",VLOOKUP(PZ87,$PZ$5:$QI$70,8,0))</f>
        <v/>
      </c>
      <c r="QH87" s="47" t="str">
        <f>IF(PZ87="","",VLOOKUP(PZ87,$PZ$5:$QI$70,9,0))</f>
        <v/>
      </c>
      <c r="QI87" s="46" t="str">
        <f>IF(PZ87="","",VLOOKUP(PZ87,$PZ$5:$QI$70,10,0))</f>
        <v/>
      </c>
      <c r="QJ87" s="36">
        <v>16</v>
      </c>
      <c r="QK87" s="45" t="str">
        <f>IFERROR(SMALL($QK$5:$QK$70,QJ87),"")</f>
        <v/>
      </c>
      <c r="QL87" s="44" t="str">
        <f>IF(QK87="","",VLOOKUP(QK87,$QK$5:$QT$70,2,0))</f>
        <v/>
      </c>
      <c r="QM87" s="44" t="str">
        <f>IF(QK87="","",VLOOKUP(QK87,$QK$5:$QT$70,3,0))</f>
        <v/>
      </c>
      <c r="QN87" s="44" t="str">
        <f>IF(QK87="","",VLOOKUP(QK87,$QK$5:$QT$70,4,0))</f>
        <v/>
      </c>
      <c r="QO87" s="44" t="str">
        <f>IF(QK87="","",VLOOKUP(QK87,$QK$5:$QT$70,5,0))</f>
        <v/>
      </c>
      <c r="QP87" s="44" t="str">
        <f>IF(QK87="","",VLOOKUP(QK87,$QK$5:$QT$70,6,0))</f>
        <v/>
      </c>
      <c r="QQ87" s="44" t="str">
        <f>IF(QK87="","",VLOOKUP(QK87,$QK$5:$QT$70,7,0))</f>
        <v/>
      </c>
      <c r="QR87" s="44" t="str">
        <f>IF(QK87="","",VLOOKUP(QK87,$QK$5:$QT$70,8,0))</f>
        <v/>
      </c>
      <c r="QS87" s="44" t="str">
        <f>IF(QK87="","",VLOOKUP(QK87,$QK$5:$QT$70,9,0))</f>
        <v/>
      </c>
      <c r="QT87" s="43" t="str">
        <f>IF(QK87="","",VLOOKUP(QK87,$QK$5:$QT$70,10,0))</f>
        <v/>
      </c>
    </row>
    <row r="88" spans="1:462" ht="18" customHeight="1" thickBot="1" x14ac:dyDescent="0.3">
      <c r="A88" s="106">
        <f>IF('[1]بيانات الطلاب'!A87="","",'[1]بيانات الطلاب'!A87)</f>
        <v>84</v>
      </c>
      <c r="B88" s="104" t="str">
        <f>IF('[1]بيانات الطلاب'!B87="","",'[1]بيانات الطلاب'!B87)</f>
        <v/>
      </c>
      <c r="C88" s="104" t="str">
        <f>IF('[1]بيانات الطلاب'!C87="","",'[1]بيانات الطلاب'!C87)</f>
        <v/>
      </c>
      <c r="D88" s="105" t="str">
        <f>IF('[1]بيانات الطلاب'!D87="","",'[1]بيانات الطلاب'!D87)</f>
        <v/>
      </c>
      <c r="E88" s="104" t="str">
        <f>IF('[1]بيانات الطلاب'!E87="","",'[1]بيانات الطلاب'!E87)</f>
        <v/>
      </c>
      <c r="F88" s="103" t="str">
        <f>IF('[1]بيانات الطلاب'!F87="","",'[1]بيانات الطلاب'!F87)</f>
        <v/>
      </c>
      <c r="G88" s="101"/>
      <c r="H88" s="100"/>
      <c r="I88" s="100"/>
      <c r="J88" s="99"/>
      <c r="K88" s="82">
        <f>IF(J88="غ","غ",G88+H88+I88+J88)</f>
        <v>0</v>
      </c>
      <c r="L88" s="101"/>
      <c r="M88" s="100"/>
      <c r="N88" s="100"/>
      <c r="O88" s="99"/>
      <c r="P88" s="82">
        <f>IF(O88="غ","غ",L88+M88+N88+O88)</f>
        <v>0</v>
      </c>
      <c r="Q88" s="101"/>
      <c r="R88" s="100"/>
      <c r="S88" s="100"/>
      <c r="T88" s="99"/>
      <c r="U88" s="82">
        <f>IF(T88="غ","غ",Q88+R88+S88+T88)</f>
        <v>0</v>
      </c>
      <c r="V88" s="101"/>
      <c r="W88" s="100"/>
      <c r="X88" s="100"/>
      <c r="Y88" s="99"/>
      <c r="Z88" s="82">
        <f>IF(Y88="غ","غ",V88+W88+X88+Y88)</f>
        <v>0</v>
      </c>
      <c r="AA88" s="101"/>
      <c r="AB88" s="100"/>
      <c r="AC88" s="100"/>
      <c r="AD88" s="99"/>
      <c r="AE88" s="82">
        <f>IF(AD88="غ","غ",AA88+AB88+AC88+AD88)</f>
        <v>0</v>
      </c>
      <c r="AF88" s="101"/>
      <c r="AG88" s="100"/>
      <c r="AH88" s="100"/>
      <c r="AI88" s="99"/>
      <c r="AJ88" s="82">
        <f>IF(AI88="غ","غ",AF88+AG88+AH88+AI88)</f>
        <v>0</v>
      </c>
      <c r="AK88" s="102"/>
      <c r="AL88" s="102"/>
      <c r="AM88" s="102"/>
      <c r="AN88" s="82">
        <f>IF(AM88="غ","غ",AK88+AL88+AM88)</f>
        <v>0</v>
      </c>
      <c r="AO88" s="102"/>
      <c r="AP88" s="102"/>
      <c r="AQ88" s="102"/>
      <c r="AR88" s="82">
        <f>IF(AQ88="غ","غ",AO88+AP88+AQ88)</f>
        <v>0</v>
      </c>
      <c r="AU88" s="102"/>
      <c r="AV88" s="102"/>
      <c r="AW88" s="102"/>
      <c r="AX88" s="82"/>
      <c r="BN88" s="101"/>
      <c r="BO88" s="100"/>
      <c r="BP88" s="100"/>
      <c r="BQ88" s="99"/>
      <c r="BR88" s="98">
        <f>IF(BQ88="غ","غ",BN88+BO88+BP88+BQ88)</f>
        <v>0</v>
      </c>
      <c r="BS88" s="101"/>
      <c r="BT88" s="100"/>
      <c r="BU88" s="100"/>
      <c r="BV88" s="99"/>
      <c r="BW88" s="98">
        <f>IF(BV88="غ","غ",BS88+BT88+BU88+BV88)</f>
        <v>0</v>
      </c>
      <c r="BX88" s="101"/>
      <c r="BY88" s="100"/>
      <c r="BZ88" s="100"/>
      <c r="CA88" s="99"/>
      <c r="CB88" s="98">
        <f>IF(CA88="غ","غ",BX88+BY88+BZ88+CA88)</f>
        <v>0</v>
      </c>
      <c r="CC88" s="101"/>
      <c r="CD88" s="100"/>
      <c r="CE88" s="100"/>
      <c r="CF88" s="99"/>
      <c r="CG88" s="98">
        <f>IF(CF88="غ","غ",CC88+CD88+CE88+CF88)</f>
        <v>0</v>
      </c>
      <c r="CH88" s="101"/>
      <c r="CI88" s="100"/>
      <c r="CJ88" s="100"/>
      <c r="CK88" s="99"/>
      <c r="CL88" s="98">
        <f>IF(CK88="غ","غ",CH88+CI88+CJ88+CK88)</f>
        <v>0</v>
      </c>
      <c r="CM88" s="101"/>
      <c r="CN88" s="100"/>
      <c r="CO88" s="100"/>
      <c r="CP88" s="99"/>
      <c r="CQ88" s="98">
        <f>IF(CP88="غ","غ",CM88+CN88+CO88+CP88)</f>
        <v>0</v>
      </c>
      <c r="CR88" s="101"/>
      <c r="CS88" s="100"/>
      <c r="CT88" s="99"/>
      <c r="CU88" s="98">
        <f>IF(CT88="غ","غ",CR88+CS88+CT88)</f>
        <v>0</v>
      </c>
      <c r="CV88" s="101"/>
      <c r="CW88" s="100"/>
      <c r="CX88" s="99"/>
      <c r="CY88" s="98">
        <f>IF(CX88="غ","غ",CV88+CW88+CX88)</f>
        <v>0</v>
      </c>
      <c r="DT88" s="101"/>
      <c r="DU88" s="100"/>
      <c r="DV88" s="100"/>
      <c r="DW88" s="99"/>
      <c r="DX88" s="98">
        <f>IF(DW88="غ","غ",DT88+DU88+DV88+DW88)</f>
        <v>0</v>
      </c>
      <c r="DY88" s="101"/>
      <c r="DZ88" s="100"/>
      <c r="EA88" s="100"/>
      <c r="EB88" s="99"/>
      <c r="EC88" s="98">
        <f>IF(EB88="غ","غ",DY88+DZ88+EA88+EB88)</f>
        <v>0</v>
      </c>
      <c r="ED88" s="101"/>
      <c r="EE88" s="100"/>
      <c r="EF88" s="100"/>
      <c r="EG88" s="99"/>
      <c r="EH88" s="98">
        <f>IF(EG88="غ","غ",ED88+EE88+EF88+EG88)</f>
        <v>0</v>
      </c>
      <c r="EI88" s="101"/>
      <c r="EJ88" s="100"/>
      <c r="EK88" s="100"/>
      <c r="EL88" s="99"/>
      <c r="EM88" s="98">
        <f>IF(EL88="غ","غ",EI88+EJ88+EK88+EL88)</f>
        <v>0</v>
      </c>
      <c r="EN88" s="101"/>
      <c r="EO88" s="100"/>
      <c r="EP88" s="100"/>
      <c r="EQ88" s="99"/>
      <c r="ER88" s="98">
        <f>IF(EQ88="غ","غ",EN88+EO88+EP88+EQ88)</f>
        <v>0</v>
      </c>
      <c r="ES88" s="101"/>
      <c r="ET88" s="100"/>
      <c r="EU88" s="100"/>
      <c r="EV88" s="99"/>
      <c r="EW88" s="82">
        <f>IF(EV88="غ","غ",ES88+ET88+EU88+EV88)</f>
        <v>0</v>
      </c>
      <c r="EX88" s="101"/>
      <c r="EY88" s="100"/>
      <c r="EZ88" s="99"/>
      <c r="FA88" s="98">
        <f>IF(EZ88="غ","غ",EX88+EY88+EZ88)</f>
        <v>0</v>
      </c>
      <c r="FB88" s="101"/>
      <c r="FC88" s="100"/>
      <c r="FD88" s="99"/>
      <c r="FE88" s="98">
        <f>IF(FD88="غ","غ",FB88+FC88+FD88)</f>
        <v>0</v>
      </c>
      <c r="HL88" s="149"/>
      <c r="HM88" s="96"/>
      <c r="HN88" s="96"/>
      <c r="HO88" s="95"/>
      <c r="HP88" s="149"/>
      <c r="HQ88" s="96"/>
      <c r="HR88" s="96"/>
      <c r="HS88" s="95"/>
      <c r="HT88" s="149"/>
      <c r="HU88" s="96"/>
      <c r="HV88" s="96"/>
      <c r="HW88" s="95"/>
      <c r="HX88" s="149"/>
      <c r="HY88" s="96"/>
      <c r="HZ88" s="96"/>
      <c r="IA88" s="95"/>
      <c r="IB88" s="149"/>
      <c r="IC88" s="96"/>
      <c r="ID88" s="96"/>
      <c r="IE88" s="95"/>
      <c r="IF88" s="149"/>
      <c r="IG88" s="96"/>
      <c r="IH88" s="96"/>
      <c r="II88" s="95"/>
      <c r="IJ88" s="149"/>
      <c r="IK88" s="96"/>
      <c r="IL88" s="96"/>
      <c r="IM88" s="95"/>
      <c r="IN88" s="149"/>
      <c r="IO88" s="96"/>
      <c r="IP88" s="96"/>
      <c r="IQ88" s="95"/>
      <c r="IV88" s="36">
        <v>17</v>
      </c>
      <c r="IW88" s="52" t="s">
        <v>87</v>
      </c>
      <c r="IX88" s="52" t="s">
        <v>87</v>
      </c>
      <c r="IY88" s="52" t="s">
        <v>87</v>
      </c>
      <c r="IZ88" s="52" t="s">
        <v>87</v>
      </c>
      <c r="JA88" s="52" t="s">
        <v>87</v>
      </c>
      <c r="JB88" s="52" t="s">
        <v>87</v>
      </c>
      <c r="JC88" s="52" t="s">
        <v>87</v>
      </c>
      <c r="JD88" s="52" t="s">
        <v>87</v>
      </c>
      <c r="JE88" s="52" t="s">
        <v>87</v>
      </c>
      <c r="JF88" s="52" t="s">
        <v>87</v>
      </c>
      <c r="JG88" s="36">
        <v>17</v>
      </c>
      <c r="JH88" s="48" t="str">
        <f>IFERROR(SMALL($JH$5:$JH$70,JG88),"")</f>
        <v/>
      </c>
      <c r="JI88" s="47" t="str">
        <f>IF(JH88="","",VLOOKUP(JH88,$JH$5:$JQ$70,2,0))</f>
        <v/>
      </c>
      <c r="JJ88" s="47" t="str">
        <f>IF(JH88="","",VLOOKUP(JH88,$JH$5:$JQ$70,3,0))</f>
        <v/>
      </c>
      <c r="JK88" s="47" t="str">
        <f>IF(JH88="","",VLOOKUP(JH88,$JH$5:$JQ$70,4,0))</f>
        <v/>
      </c>
      <c r="JL88" s="47" t="str">
        <f>IF(JH88="","",VLOOKUP(JH88,$JH$5:$JQ$70,5,0))</f>
        <v/>
      </c>
      <c r="JM88" s="47" t="str">
        <f>IF(JH88="","",VLOOKUP(JH88,$JH$5:$JQ$70,6,0))</f>
        <v/>
      </c>
      <c r="JN88" s="47" t="str">
        <f>IF(JH88="","",VLOOKUP(JH88,$JH$5:$JQ$70,7,0))</f>
        <v/>
      </c>
      <c r="JO88" s="47" t="str">
        <f>IF(JH88="","",VLOOKUP(JH88,$JH$5:$JQ$70,8,0))</f>
        <v/>
      </c>
      <c r="JP88" s="47" t="str">
        <f>IF(JH88="","",VLOOKUP(JH88,$JH$5:$JQ$70,9,0))</f>
        <v/>
      </c>
      <c r="JQ88" s="46" t="str">
        <f>IF(JH88="","",VLOOKUP(JH88,$JH$5:$JQ$70,9,0))</f>
        <v/>
      </c>
      <c r="JR88" s="36">
        <v>17</v>
      </c>
      <c r="JS88" s="45" t="str">
        <f>IFERROR(SMALL($JS$5:$JS$70,JR88),"")</f>
        <v/>
      </c>
      <c r="JT88" s="44" t="str">
        <f>IF(JS88="","",VLOOKUP(JS88,$JS$5:$KB$70,2,0))</f>
        <v/>
      </c>
      <c r="JU88" s="44" t="str">
        <f>IF(JS88="","",VLOOKUP(JS88,$JS$5:$KB$70,3,0))</f>
        <v/>
      </c>
      <c r="JV88" s="44" t="str">
        <f>IF(JS88="","",VLOOKUP(JS88,$JS$5:$KB$70,4,0))</f>
        <v/>
      </c>
      <c r="JW88" s="44" t="str">
        <f>IF(JS88="","",VLOOKUP(JS88,$JS$5:$KB$70,5,0))</f>
        <v/>
      </c>
      <c r="JX88" s="44" t="str">
        <f>IF(JS88="","",VLOOKUP(JS88,$JS$5:$KB$70,6,0))</f>
        <v/>
      </c>
      <c r="JY88" s="44" t="str">
        <f>IF(JS88="","",VLOOKUP(JS88,$JS$5:$KB$70,7,0))</f>
        <v/>
      </c>
      <c r="JZ88" s="44" t="str">
        <f>IF(JS88="","",VLOOKUP(JS88,$JS$5:$KB$70,8,0))</f>
        <v/>
      </c>
      <c r="KA88" s="44" t="str">
        <f>IF(JS88="","",VLOOKUP(JS88,$JS$5:$KB$70,9,0))</f>
        <v/>
      </c>
      <c r="KB88" s="43" t="str">
        <f>IF(JS88="","",VLOOKUP(JS88,$JS$5:$KB$70,9,0))</f>
        <v/>
      </c>
      <c r="KJ88" s="94">
        <f>+A88</f>
        <v>84</v>
      </c>
      <c r="KK88" s="92" t="str">
        <f>+B88</f>
        <v/>
      </c>
      <c r="KL88" s="92" t="str">
        <f>+C88</f>
        <v/>
      </c>
      <c r="KM88" s="93" t="str">
        <f>+D88</f>
        <v/>
      </c>
      <c r="KN88" s="92" t="str">
        <f>+E88</f>
        <v/>
      </c>
      <c r="KO88" s="92" t="str">
        <f>+F88</f>
        <v/>
      </c>
      <c r="KP88" s="91">
        <f>+HO88</f>
        <v>0</v>
      </c>
      <c r="KQ88" s="91">
        <f>+HS88</f>
        <v>0</v>
      </c>
      <c r="KR88" s="91">
        <f>+HW88</f>
        <v>0</v>
      </c>
      <c r="KS88" s="91">
        <f>+IA88</f>
        <v>0</v>
      </c>
      <c r="KT88" s="91">
        <f>+IE88</f>
        <v>0</v>
      </c>
      <c r="KU88" s="91">
        <f>+II88</f>
        <v>0</v>
      </c>
      <c r="KV88" s="90">
        <f>+IM88</f>
        <v>0</v>
      </c>
      <c r="KW88" s="90">
        <f>+IN88</f>
        <v>0</v>
      </c>
      <c r="MH88" s="111"/>
      <c r="MI88" s="110"/>
      <c r="MJ88" s="109"/>
      <c r="MK88" s="108"/>
      <c r="ML88" s="108"/>
      <c r="MM88" s="108"/>
      <c r="MN88" s="108"/>
      <c r="MO88" s="108"/>
      <c r="MP88" s="108"/>
      <c r="MQ88" s="108"/>
      <c r="MR88" s="107"/>
      <c r="NY88" s="87"/>
      <c r="NZ88" s="86"/>
      <c r="OA88" s="85"/>
      <c r="OB88" s="84"/>
      <c r="OC88" s="84"/>
      <c r="OD88" s="84"/>
      <c r="OE88" s="84"/>
      <c r="OF88" s="84"/>
      <c r="OG88" s="84"/>
      <c r="OH88" s="84"/>
      <c r="OI88" s="83"/>
      <c r="OJ88" s="82"/>
      <c r="OK88" s="81"/>
      <c r="PN88" s="36">
        <v>17</v>
      </c>
      <c r="PO88" s="51" t="str">
        <f>IFERROR(SMALL($PO$5:$PO$70,PN88),"")</f>
        <v/>
      </c>
      <c r="PP88" s="50" t="str">
        <f>IF(PO88="","",VLOOKUP(PO88,$PO$5:$PX$70,2,0))</f>
        <v/>
      </c>
      <c r="PQ88" s="50" t="str">
        <f>IF(PO88="","",VLOOKUP(PO88,$PO$5:$PX$70,3,0))</f>
        <v/>
      </c>
      <c r="PR88" s="50" t="str">
        <f>IF(PO88="","",VLOOKUP(PO88,$PO$5:$PX$70,4,0))</f>
        <v/>
      </c>
      <c r="PS88" s="50" t="str">
        <f>IF(PO88="","",VLOOKUP(PO88,$PO$5:$PX$70,5,0))</f>
        <v/>
      </c>
      <c r="PT88" s="50" t="str">
        <f>IF(PO88="","",VLOOKUP(PO88,$PO$5:$PX$70,6,0))</f>
        <v/>
      </c>
      <c r="PU88" s="50" t="str">
        <f>IF(PO88="","",VLOOKUP(PO88,$PO$5:$PX$70,7,0))</f>
        <v/>
      </c>
      <c r="PV88" s="50" t="str">
        <f>IF(PO88="","",VLOOKUP(PO88,$PO$5:$PX$70,8,0))</f>
        <v/>
      </c>
      <c r="PW88" s="50" t="str">
        <f>IF(PO88="","",VLOOKUP(PO88,$PO$5:$PX$70,9,0))</f>
        <v/>
      </c>
      <c r="PX88" s="49" t="str">
        <f>IF(PO88="","",VLOOKUP(PO88,$PO$5:$PX$70,10,0))</f>
        <v/>
      </c>
      <c r="PY88" s="36">
        <v>17</v>
      </c>
      <c r="PZ88" s="48" t="str">
        <f>IFERROR(SMALL($PZ$5:$PZ$70,PY88),"")</f>
        <v/>
      </c>
      <c r="QA88" s="47" t="str">
        <f>IF(PZ88="","",VLOOKUP(PZ88,$PZ$5:$QI$70,2,0))</f>
        <v/>
      </c>
      <c r="QB88" s="47" t="str">
        <f>IF(PZ88="","",VLOOKUP(PZ88,$PZ$5:$QI$70,3,0))</f>
        <v/>
      </c>
      <c r="QC88" s="47" t="str">
        <f>IF(PZ88="","",VLOOKUP(PZ88,$PZ$5:$QI$70,4,0))</f>
        <v/>
      </c>
      <c r="QD88" s="47" t="str">
        <f>IF(PZ88="","",VLOOKUP(PZ88,$PZ$5:$QI$70,5,0))</f>
        <v/>
      </c>
      <c r="QE88" s="47" t="str">
        <f>IF(PZ88="","",VLOOKUP(PZ88,$PZ$5:$QI$70,6,0))</f>
        <v/>
      </c>
      <c r="QF88" s="47" t="str">
        <f>IF(PZ88="","",VLOOKUP(PZ88,$PZ$5:$QI$70,7,0))</f>
        <v/>
      </c>
      <c r="QG88" s="47" t="str">
        <f>IF(PZ88="","",VLOOKUP(PZ88,$PZ$5:$QI$70,8,0))</f>
        <v/>
      </c>
      <c r="QH88" s="47" t="str">
        <f>IF(PZ88="","",VLOOKUP(PZ88,$PZ$5:$QI$70,9,0))</f>
        <v/>
      </c>
      <c r="QI88" s="46" t="str">
        <f>IF(PZ88="","",VLOOKUP(PZ88,$PZ$5:$QI$70,10,0))</f>
        <v/>
      </c>
      <c r="QJ88" s="36">
        <v>17</v>
      </c>
      <c r="QK88" s="45" t="str">
        <f>IFERROR(SMALL($QK$5:$QK$70,QJ88),"")</f>
        <v/>
      </c>
      <c r="QL88" s="44" t="str">
        <f>IF(QK88="","",VLOOKUP(QK88,$QK$5:$QT$70,2,0))</f>
        <v/>
      </c>
      <c r="QM88" s="44" t="str">
        <f>IF(QK88="","",VLOOKUP(QK88,$QK$5:$QT$70,3,0))</f>
        <v/>
      </c>
      <c r="QN88" s="44" t="str">
        <f>IF(QK88="","",VLOOKUP(QK88,$QK$5:$QT$70,4,0))</f>
        <v/>
      </c>
      <c r="QO88" s="44" t="str">
        <f>IF(QK88="","",VLOOKUP(QK88,$QK$5:$QT$70,5,0))</f>
        <v/>
      </c>
      <c r="QP88" s="44" t="str">
        <f>IF(QK88="","",VLOOKUP(QK88,$QK$5:$QT$70,6,0))</f>
        <v/>
      </c>
      <c r="QQ88" s="44" t="str">
        <f>IF(QK88="","",VLOOKUP(QK88,$QK$5:$QT$70,7,0))</f>
        <v/>
      </c>
      <c r="QR88" s="44" t="str">
        <f>IF(QK88="","",VLOOKUP(QK88,$QK$5:$QT$70,8,0))</f>
        <v/>
      </c>
      <c r="QS88" s="44" t="str">
        <f>IF(QK88="","",VLOOKUP(QK88,$QK$5:$QT$70,9,0))</f>
        <v/>
      </c>
      <c r="QT88" s="43" t="str">
        <f>IF(QK88="","",VLOOKUP(QK88,$QK$5:$QT$70,10,0))</f>
        <v/>
      </c>
    </row>
    <row r="89" spans="1:462" ht="18" customHeight="1" thickBot="1" x14ac:dyDescent="0.3">
      <c r="A89" s="106">
        <f>IF('[1]بيانات الطلاب'!A88="","",'[1]بيانات الطلاب'!A88)</f>
        <v>85</v>
      </c>
      <c r="B89" s="104" t="str">
        <f>IF('[1]بيانات الطلاب'!B88="","",'[1]بيانات الطلاب'!B88)</f>
        <v/>
      </c>
      <c r="C89" s="104" t="str">
        <f>IF('[1]بيانات الطلاب'!C88="","",'[1]بيانات الطلاب'!C88)</f>
        <v/>
      </c>
      <c r="D89" s="105" t="str">
        <f>IF('[1]بيانات الطلاب'!D88="","",'[1]بيانات الطلاب'!D88)</f>
        <v/>
      </c>
      <c r="E89" s="104" t="str">
        <f>IF('[1]بيانات الطلاب'!E88="","",'[1]بيانات الطلاب'!E88)</f>
        <v/>
      </c>
      <c r="F89" s="103" t="str">
        <f>IF('[1]بيانات الطلاب'!F88="","",'[1]بيانات الطلاب'!F88)</f>
        <v/>
      </c>
      <c r="G89" s="101"/>
      <c r="H89" s="100"/>
      <c r="I89" s="100"/>
      <c r="J89" s="99"/>
      <c r="K89" s="82">
        <f>IF(J89="غ","غ",G89+H89+I89+J89)</f>
        <v>0</v>
      </c>
      <c r="L89" s="101"/>
      <c r="M89" s="100"/>
      <c r="N89" s="100"/>
      <c r="O89" s="99"/>
      <c r="P89" s="82">
        <f>IF(O89="غ","غ",L89+M89+N89+O89)</f>
        <v>0</v>
      </c>
      <c r="Q89" s="101"/>
      <c r="R89" s="100"/>
      <c r="S89" s="100"/>
      <c r="T89" s="99"/>
      <c r="U89" s="82">
        <f>IF(T89="غ","غ",Q89+R89+S89+T89)</f>
        <v>0</v>
      </c>
      <c r="V89" s="101"/>
      <c r="W89" s="100"/>
      <c r="X89" s="100"/>
      <c r="Y89" s="99"/>
      <c r="Z89" s="82">
        <f>IF(Y89="غ","غ",V89+W89+X89+Y89)</f>
        <v>0</v>
      </c>
      <c r="AA89" s="101"/>
      <c r="AB89" s="100"/>
      <c r="AC89" s="100"/>
      <c r="AD89" s="99"/>
      <c r="AE89" s="82">
        <f>IF(AD89="غ","غ",AA89+AB89+AC89+AD89)</f>
        <v>0</v>
      </c>
      <c r="AF89" s="101"/>
      <c r="AG89" s="100"/>
      <c r="AH89" s="100"/>
      <c r="AI89" s="99"/>
      <c r="AJ89" s="82">
        <f>IF(AI89="غ","غ",AF89+AG89+AH89+AI89)</f>
        <v>0</v>
      </c>
      <c r="AK89" s="102"/>
      <c r="AL89" s="102"/>
      <c r="AM89" s="102"/>
      <c r="AN89" s="82">
        <f>IF(AM89="غ","غ",AK89+AL89+AM89)</f>
        <v>0</v>
      </c>
      <c r="AO89" s="102"/>
      <c r="AP89" s="102"/>
      <c r="AQ89" s="102"/>
      <c r="AR89" s="82">
        <f>IF(AQ89="غ","غ",AO89+AP89+AQ89)</f>
        <v>0</v>
      </c>
      <c r="AU89" s="102"/>
      <c r="AV89" s="102"/>
      <c r="AW89" s="102"/>
      <c r="AX89" s="82"/>
      <c r="BN89" s="101"/>
      <c r="BO89" s="100"/>
      <c r="BP89" s="100"/>
      <c r="BQ89" s="99"/>
      <c r="BR89" s="98">
        <f>IF(BQ89="غ","غ",BN89+BO89+BP89+BQ89)</f>
        <v>0</v>
      </c>
      <c r="BS89" s="101"/>
      <c r="BT89" s="100"/>
      <c r="BU89" s="100"/>
      <c r="BV89" s="99"/>
      <c r="BW89" s="98">
        <f>IF(BV89="غ","غ",BS89+BT89+BU89+BV89)</f>
        <v>0</v>
      </c>
      <c r="BX89" s="101"/>
      <c r="BY89" s="100"/>
      <c r="BZ89" s="100"/>
      <c r="CA89" s="99"/>
      <c r="CB89" s="98">
        <f>IF(CA89="غ","غ",BX89+BY89+BZ89+CA89)</f>
        <v>0</v>
      </c>
      <c r="CC89" s="101"/>
      <c r="CD89" s="100"/>
      <c r="CE89" s="100"/>
      <c r="CF89" s="99"/>
      <c r="CG89" s="98">
        <f>IF(CF89="غ","غ",CC89+CD89+CE89+CF89)</f>
        <v>0</v>
      </c>
      <c r="CH89" s="101"/>
      <c r="CI89" s="100"/>
      <c r="CJ89" s="100"/>
      <c r="CK89" s="99"/>
      <c r="CL89" s="98">
        <f>IF(CK89="غ","غ",CH89+CI89+CJ89+CK89)</f>
        <v>0</v>
      </c>
      <c r="CM89" s="101"/>
      <c r="CN89" s="100"/>
      <c r="CO89" s="100"/>
      <c r="CP89" s="99"/>
      <c r="CQ89" s="98">
        <f>IF(CP89="غ","غ",CM89+CN89+CO89+CP89)</f>
        <v>0</v>
      </c>
      <c r="CR89" s="101"/>
      <c r="CS89" s="100"/>
      <c r="CT89" s="99"/>
      <c r="CU89" s="98">
        <f>IF(CT89="غ","غ",CR89+CS89+CT89)</f>
        <v>0</v>
      </c>
      <c r="CV89" s="101"/>
      <c r="CW89" s="100"/>
      <c r="CX89" s="99"/>
      <c r="CY89" s="98">
        <f>IF(CX89="غ","غ",CV89+CW89+CX89)</f>
        <v>0</v>
      </c>
      <c r="DT89" s="101"/>
      <c r="DU89" s="100"/>
      <c r="DV89" s="100"/>
      <c r="DW89" s="99"/>
      <c r="DX89" s="98">
        <f>IF(DW89="غ","غ",DT89+DU89+DV89+DW89)</f>
        <v>0</v>
      </c>
      <c r="DY89" s="101"/>
      <c r="DZ89" s="100"/>
      <c r="EA89" s="100"/>
      <c r="EB89" s="99"/>
      <c r="EC89" s="98">
        <f>IF(EB89="غ","غ",DY89+DZ89+EA89+EB89)</f>
        <v>0</v>
      </c>
      <c r="ED89" s="101"/>
      <c r="EE89" s="100"/>
      <c r="EF89" s="100"/>
      <c r="EG89" s="99"/>
      <c r="EH89" s="98">
        <f>IF(EG89="غ","غ",ED89+EE89+EF89+EG89)</f>
        <v>0</v>
      </c>
      <c r="EI89" s="101"/>
      <c r="EJ89" s="100"/>
      <c r="EK89" s="100"/>
      <c r="EL89" s="99"/>
      <c r="EM89" s="98">
        <f>IF(EL89="غ","غ",EI89+EJ89+EK89+EL89)</f>
        <v>0</v>
      </c>
      <c r="EN89" s="101"/>
      <c r="EO89" s="100"/>
      <c r="EP89" s="100"/>
      <c r="EQ89" s="99"/>
      <c r="ER89" s="98">
        <f>IF(EQ89="غ","غ",EN89+EO89+EP89+EQ89)</f>
        <v>0</v>
      </c>
      <c r="ES89" s="101"/>
      <c r="ET89" s="100"/>
      <c r="EU89" s="100"/>
      <c r="EV89" s="99"/>
      <c r="EW89" s="82">
        <f>IF(EV89="غ","غ",ES89+ET89+EU89+EV89)</f>
        <v>0</v>
      </c>
      <c r="EX89" s="101"/>
      <c r="EY89" s="100"/>
      <c r="EZ89" s="99"/>
      <c r="FA89" s="98">
        <f>IF(EZ89="غ","غ",EX89+EY89+EZ89)</f>
        <v>0</v>
      </c>
      <c r="FB89" s="101"/>
      <c r="FC89" s="100"/>
      <c r="FD89" s="99"/>
      <c r="FE89" s="98">
        <f>IF(FD89="غ","غ",FB89+FC89+FD89)</f>
        <v>0</v>
      </c>
      <c r="HL89" s="149"/>
      <c r="HM89" s="96"/>
      <c r="HN89" s="96"/>
      <c r="HO89" s="95"/>
      <c r="HP89" s="149"/>
      <c r="HQ89" s="96"/>
      <c r="HR89" s="96"/>
      <c r="HS89" s="95"/>
      <c r="HT89" s="149"/>
      <c r="HU89" s="96"/>
      <c r="HV89" s="96"/>
      <c r="HW89" s="95"/>
      <c r="HX89" s="149"/>
      <c r="HY89" s="96"/>
      <c r="HZ89" s="96"/>
      <c r="IA89" s="95"/>
      <c r="IB89" s="149"/>
      <c r="IC89" s="96"/>
      <c r="ID89" s="96"/>
      <c r="IE89" s="95"/>
      <c r="IF89" s="149"/>
      <c r="IG89" s="96"/>
      <c r="IH89" s="96"/>
      <c r="II89" s="95"/>
      <c r="IJ89" s="149"/>
      <c r="IK89" s="96"/>
      <c r="IL89" s="96"/>
      <c r="IM89" s="95"/>
      <c r="IN89" s="149"/>
      <c r="IO89" s="96"/>
      <c r="IP89" s="96"/>
      <c r="IQ89" s="95"/>
      <c r="IV89" s="36">
        <v>18</v>
      </c>
      <c r="IW89" s="52" t="s">
        <v>87</v>
      </c>
      <c r="IX89" s="52" t="s">
        <v>87</v>
      </c>
      <c r="IY89" s="52" t="s">
        <v>87</v>
      </c>
      <c r="IZ89" s="52" t="s">
        <v>87</v>
      </c>
      <c r="JA89" s="52" t="s">
        <v>87</v>
      </c>
      <c r="JB89" s="52" t="s">
        <v>87</v>
      </c>
      <c r="JC89" s="52" t="s">
        <v>87</v>
      </c>
      <c r="JD89" s="52" t="s">
        <v>87</v>
      </c>
      <c r="JE89" s="52" t="s">
        <v>87</v>
      </c>
      <c r="JF89" s="52" t="s">
        <v>87</v>
      </c>
      <c r="JG89" s="36">
        <v>18</v>
      </c>
      <c r="JH89" s="48" t="str">
        <f>IFERROR(SMALL($JH$5:$JH$70,JG89),"")</f>
        <v/>
      </c>
      <c r="JI89" s="47" t="str">
        <f>IF(JH89="","",VLOOKUP(JH89,$JH$5:$JQ$70,2,0))</f>
        <v/>
      </c>
      <c r="JJ89" s="47" t="str">
        <f>IF(JH89="","",VLOOKUP(JH89,$JH$5:$JQ$70,3,0))</f>
        <v/>
      </c>
      <c r="JK89" s="47" t="str">
        <f>IF(JH89="","",VLOOKUP(JH89,$JH$5:$JQ$70,4,0))</f>
        <v/>
      </c>
      <c r="JL89" s="47" t="str">
        <f>IF(JH89="","",VLOOKUP(JH89,$JH$5:$JQ$70,5,0))</f>
        <v/>
      </c>
      <c r="JM89" s="47" t="str">
        <f>IF(JH89="","",VLOOKUP(JH89,$JH$5:$JQ$70,6,0))</f>
        <v/>
      </c>
      <c r="JN89" s="47" t="str">
        <f>IF(JH89="","",VLOOKUP(JH89,$JH$5:$JQ$70,7,0))</f>
        <v/>
      </c>
      <c r="JO89" s="47" t="str">
        <f>IF(JH89="","",VLOOKUP(JH89,$JH$5:$JQ$70,8,0))</f>
        <v/>
      </c>
      <c r="JP89" s="47" t="str">
        <f>IF(JH89="","",VLOOKUP(JH89,$JH$5:$JQ$70,9,0))</f>
        <v/>
      </c>
      <c r="JQ89" s="46" t="str">
        <f>IF(JH89="","",VLOOKUP(JH89,$JH$5:$JQ$70,9,0))</f>
        <v/>
      </c>
      <c r="JR89" s="36">
        <v>18</v>
      </c>
      <c r="JS89" s="45" t="str">
        <f>IFERROR(SMALL($JS$5:$JS$70,JR89),"")</f>
        <v/>
      </c>
      <c r="JT89" s="44" t="str">
        <f>IF(JS89="","",VLOOKUP(JS89,$JS$5:$KB$70,2,0))</f>
        <v/>
      </c>
      <c r="JU89" s="44" t="str">
        <f>IF(JS89="","",VLOOKUP(JS89,$JS$5:$KB$70,3,0))</f>
        <v/>
      </c>
      <c r="JV89" s="44" t="str">
        <f>IF(JS89="","",VLOOKUP(JS89,$JS$5:$KB$70,4,0))</f>
        <v/>
      </c>
      <c r="JW89" s="44" t="str">
        <f>IF(JS89="","",VLOOKUP(JS89,$JS$5:$KB$70,5,0))</f>
        <v/>
      </c>
      <c r="JX89" s="44" t="str">
        <f>IF(JS89="","",VLOOKUP(JS89,$JS$5:$KB$70,6,0))</f>
        <v/>
      </c>
      <c r="JY89" s="44" t="str">
        <f>IF(JS89="","",VLOOKUP(JS89,$JS$5:$KB$70,7,0))</f>
        <v/>
      </c>
      <c r="JZ89" s="44" t="str">
        <f>IF(JS89="","",VLOOKUP(JS89,$JS$5:$KB$70,8,0))</f>
        <v/>
      </c>
      <c r="KA89" s="44" t="str">
        <f>IF(JS89="","",VLOOKUP(JS89,$JS$5:$KB$70,9,0))</f>
        <v/>
      </c>
      <c r="KB89" s="43" t="str">
        <f>IF(JS89="","",VLOOKUP(JS89,$JS$5:$KB$70,9,0))</f>
        <v/>
      </c>
      <c r="KJ89" s="94">
        <f>+A89</f>
        <v>85</v>
      </c>
      <c r="KK89" s="92" t="str">
        <f>+B89</f>
        <v/>
      </c>
      <c r="KL89" s="92" t="str">
        <f>+C89</f>
        <v/>
      </c>
      <c r="KM89" s="93" t="str">
        <f>+D89</f>
        <v/>
      </c>
      <c r="KN89" s="92" t="str">
        <f>+E89</f>
        <v/>
      </c>
      <c r="KO89" s="92" t="str">
        <f>+F89</f>
        <v/>
      </c>
      <c r="KP89" s="91">
        <f>+HO89</f>
        <v>0</v>
      </c>
      <c r="KQ89" s="91">
        <f>+HS89</f>
        <v>0</v>
      </c>
      <c r="KR89" s="91">
        <f>+HW89</f>
        <v>0</v>
      </c>
      <c r="KS89" s="91">
        <f>+IA89</f>
        <v>0</v>
      </c>
      <c r="KT89" s="91">
        <f>+IE89</f>
        <v>0</v>
      </c>
      <c r="KU89" s="91">
        <f>+II89</f>
        <v>0</v>
      </c>
      <c r="KV89" s="90">
        <f>+IM89</f>
        <v>0</v>
      </c>
      <c r="KW89" s="90">
        <f>+IN89</f>
        <v>0</v>
      </c>
      <c r="MH89" s="111"/>
      <c r="MI89" s="110"/>
      <c r="MJ89" s="109"/>
      <c r="MK89" s="108"/>
      <c r="ML89" s="108"/>
      <c r="MM89" s="108"/>
      <c r="MN89" s="108"/>
      <c r="MO89" s="108"/>
      <c r="MP89" s="108"/>
      <c r="MQ89" s="108"/>
      <c r="MR89" s="107"/>
      <c r="NY89" s="87"/>
      <c r="NZ89" s="86"/>
      <c r="OA89" s="85"/>
      <c r="OB89" s="84"/>
      <c r="OC89" s="84"/>
      <c r="OD89" s="84"/>
      <c r="OE89" s="84"/>
      <c r="OF89" s="84"/>
      <c r="OG89" s="84"/>
      <c r="OH89" s="84"/>
      <c r="OI89" s="83"/>
      <c r="OJ89" s="82"/>
      <c r="OK89" s="81"/>
      <c r="PN89" s="36">
        <v>18</v>
      </c>
      <c r="PO89" s="51" t="str">
        <f>IFERROR(SMALL($PO$5:$PO$70,PN89),"")</f>
        <v/>
      </c>
      <c r="PP89" s="50" t="str">
        <f>IF(PO89="","",VLOOKUP(PO89,$PO$5:$PX$70,2,0))</f>
        <v/>
      </c>
      <c r="PQ89" s="50" t="str">
        <f>IF(PO89="","",VLOOKUP(PO89,$PO$5:$PX$70,3,0))</f>
        <v/>
      </c>
      <c r="PR89" s="50" t="str">
        <f>IF(PO89="","",VLOOKUP(PO89,$PO$5:$PX$70,4,0))</f>
        <v/>
      </c>
      <c r="PS89" s="50" t="str">
        <f>IF(PO89="","",VLOOKUP(PO89,$PO$5:$PX$70,5,0))</f>
        <v/>
      </c>
      <c r="PT89" s="50" t="str">
        <f>IF(PO89="","",VLOOKUP(PO89,$PO$5:$PX$70,6,0))</f>
        <v/>
      </c>
      <c r="PU89" s="50" t="str">
        <f>IF(PO89="","",VLOOKUP(PO89,$PO$5:$PX$70,7,0))</f>
        <v/>
      </c>
      <c r="PV89" s="50" t="str">
        <f>IF(PO89="","",VLOOKUP(PO89,$PO$5:$PX$70,8,0))</f>
        <v/>
      </c>
      <c r="PW89" s="50" t="str">
        <f>IF(PO89="","",VLOOKUP(PO89,$PO$5:$PX$70,9,0))</f>
        <v/>
      </c>
      <c r="PX89" s="49" t="str">
        <f>IF(PO89="","",VLOOKUP(PO89,$PO$5:$PX$70,10,0))</f>
        <v/>
      </c>
      <c r="PY89" s="36">
        <v>18</v>
      </c>
      <c r="PZ89" s="48" t="str">
        <f>IFERROR(SMALL($PZ$5:$PZ$70,PY89),"")</f>
        <v/>
      </c>
      <c r="QA89" s="47" t="str">
        <f>IF(PZ89="","",VLOOKUP(PZ89,$PZ$5:$QI$70,2,0))</f>
        <v/>
      </c>
      <c r="QB89" s="47" t="str">
        <f>IF(PZ89="","",VLOOKUP(PZ89,$PZ$5:$QI$70,3,0))</f>
        <v/>
      </c>
      <c r="QC89" s="47" t="str">
        <f>IF(PZ89="","",VLOOKUP(PZ89,$PZ$5:$QI$70,4,0))</f>
        <v/>
      </c>
      <c r="QD89" s="47" t="str">
        <f>IF(PZ89="","",VLOOKUP(PZ89,$PZ$5:$QI$70,5,0))</f>
        <v/>
      </c>
      <c r="QE89" s="47" t="str">
        <f>IF(PZ89="","",VLOOKUP(PZ89,$PZ$5:$QI$70,6,0))</f>
        <v/>
      </c>
      <c r="QF89" s="47" t="str">
        <f>IF(PZ89="","",VLOOKUP(PZ89,$PZ$5:$QI$70,7,0))</f>
        <v/>
      </c>
      <c r="QG89" s="47" t="str">
        <f>IF(PZ89="","",VLOOKUP(PZ89,$PZ$5:$QI$70,8,0))</f>
        <v/>
      </c>
      <c r="QH89" s="47" t="str">
        <f>IF(PZ89="","",VLOOKUP(PZ89,$PZ$5:$QI$70,9,0))</f>
        <v/>
      </c>
      <c r="QI89" s="46" t="str">
        <f>IF(PZ89="","",VLOOKUP(PZ89,$PZ$5:$QI$70,10,0))</f>
        <v/>
      </c>
      <c r="QJ89" s="36">
        <v>18</v>
      </c>
      <c r="QK89" s="45" t="str">
        <f>IFERROR(SMALL($QK$5:$QK$70,QJ89),"")</f>
        <v/>
      </c>
      <c r="QL89" s="44" t="str">
        <f>IF(QK89="","",VLOOKUP(QK89,$QK$5:$QT$70,2,0))</f>
        <v/>
      </c>
      <c r="QM89" s="44" t="str">
        <f>IF(QK89="","",VLOOKUP(QK89,$QK$5:$QT$70,3,0))</f>
        <v/>
      </c>
      <c r="QN89" s="44" t="str">
        <f>IF(QK89="","",VLOOKUP(QK89,$QK$5:$QT$70,4,0))</f>
        <v/>
      </c>
      <c r="QO89" s="44" t="str">
        <f>IF(QK89="","",VLOOKUP(QK89,$QK$5:$QT$70,5,0))</f>
        <v/>
      </c>
      <c r="QP89" s="44" t="str">
        <f>IF(QK89="","",VLOOKUP(QK89,$QK$5:$QT$70,6,0))</f>
        <v/>
      </c>
      <c r="QQ89" s="44" t="str">
        <f>IF(QK89="","",VLOOKUP(QK89,$QK$5:$QT$70,7,0))</f>
        <v/>
      </c>
      <c r="QR89" s="44" t="str">
        <f>IF(QK89="","",VLOOKUP(QK89,$QK$5:$QT$70,8,0))</f>
        <v/>
      </c>
      <c r="QS89" s="44" t="str">
        <f>IF(QK89="","",VLOOKUP(QK89,$QK$5:$QT$70,9,0))</f>
        <v/>
      </c>
      <c r="QT89" s="43" t="str">
        <f>IF(QK89="","",VLOOKUP(QK89,$QK$5:$QT$70,10,0))</f>
        <v/>
      </c>
    </row>
    <row r="90" spans="1:462" ht="18" customHeight="1" thickBot="1" x14ac:dyDescent="0.3">
      <c r="A90" s="106">
        <f>IF('[1]بيانات الطلاب'!A89="","",'[1]بيانات الطلاب'!A89)</f>
        <v>86</v>
      </c>
      <c r="B90" s="104" t="str">
        <f>IF('[1]بيانات الطلاب'!B89="","",'[1]بيانات الطلاب'!B89)</f>
        <v/>
      </c>
      <c r="C90" s="104" t="str">
        <f>IF('[1]بيانات الطلاب'!C89="","",'[1]بيانات الطلاب'!C89)</f>
        <v/>
      </c>
      <c r="D90" s="105" t="str">
        <f>IF('[1]بيانات الطلاب'!D89="","",'[1]بيانات الطلاب'!D89)</f>
        <v/>
      </c>
      <c r="E90" s="104" t="str">
        <f>IF('[1]بيانات الطلاب'!E89="","",'[1]بيانات الطلاب'!E89)</f>
        <v/>
      </c>
      <c r="F90" s="103" t="str">
        <f>IF('[1]بيانات الطلاب'!F89="","",'[1]بيانات الطلاب'!F89)</f>
        <v/>
      </c>
      <c r="G90" s="101"/>
      <c r="H90" s="100"/>
      <c r="I90" s="100"/>
      <c r="J90" s="99"/>
      <c r="K90" s="82">
        <f>IF(J90="غ","غ",G90+H90+I90+J90)</f>
        <v>0</v>
      </c>
      <c r="L90" s="101"/>
      <c r="M90" s="100"/>
      <c r="N90" s="100"/>
      <c r="O90" s="99"/>
      <c r="P90" s="82">
        <f>IF(O90="غ","غ",L90+M90+N90+O90)</f>
        <v>0</v>
      </c>
      <c r="Q90" s="101"/>
      <c r="R90" s="100"/>
      <c r="S90" s="100"/>
      <c r="T90" s="99"/>
      <c r="U90" s="82">
        <f>IF(T90="غ","غ",Q90+R90+S90+T90)</f>
        <v>0</v>
      </c>
      <c r="V90" s="101"/>
      <c r="W90" s="100"/>
      <c r="X90" s="100"/>
      <c r="Y90" s="99"/>
      <c r="Z90" s="82">
        <f>IF(Y90="غ","غ",V90+W90+X90+Y90)</f>
        <v>0</v>
      </c>
      <c r="AA90" s="101"/>
      <c r="AB90" s="100"/>
      <c r="AC90" s="100"/>
      <c r="AD90" s="99"/>
      <c r="AE90" s="82">
        <f>IF(AD90="غ","غ",AA90+AB90+AC90+AD90)</f>
        <v>0</v>
      </c>
      <c r="AF90" s="101"/>
      <c r="AG90" s="100"/>
      <c r="AH90" s="100"/>
      <c r="AI90" s="99"/>
      <c r="AJ90" s="82">
        <f>IF(AI90="غ","غ",AF90+AG90+AH90+AI90)</f>
        <v>0</v>
      </c>
      <c r="AK90" s="102"/>
      <c r="AL90" s="102"/>
      <c r="AM90" s="102"/>
      <c r="AN90" s="82">
        <f>IF(AM90="غ","غ",AK90+AL90+AM90)</f>
        <v>0</v>
      </c>
      <c r="AO90" s="102"/>
      <c r="AP90" s="102"/>
      <c r="AQ90" s="102"/>
      <c r="AR90" s="82">
        <f>IF(AQ90="غ","غ",AO90+AP90+AQ90)</f>
        <v>0</v>
      </c>
      <c r="AU90" s="102"/>
      <c r="AV90" s="102"/>
      <c r="AW90" s="102"/>
      <c r="AX90" s="82"/>
      <c r="BN90" s="101"/>
      <c r="BO90" s="100"/>
      <c r="BP90" s="100"/>
      <c r="BQ90" s="99"/>
      <c r="BR90" s="98">
        <f>IF(BQ90="غ","غ",BN90+BO90+BP90+BQ90)</f>
        <v>0</v>
      </c>
      <c r="BS90" s="101"/>
      <c r="BT90" s="100"/>
      <c r="BU90" s="100"/>
      <c r="BV90" s="99"/>
      <c r="BW90" s="98">
        <f>IF(BV90="غ","غ",BS90+BT90+BU90+BV90)</f>
        <v>0</v>
      </c>
      <c r="BX90" s="101"/>
      <c r="BY90" s="100"/>
      <c r="BZ90" s="100"/>
      <c r="CA90" s="99"/>
      <c r="CB90" s="98">
        <f>IF(CA90="غ","غ",BX90+BY90+BZ90+CA90)</f>
        <v>0</v>
      </c>
      <c r="CC90" s="101"/>
      <c r="CD90" s="100"/>
      <c r="CE90" s="100"/>
      <c r="CF90" s="99"/>
      <c r="CG90" s="98">
        <f>IF(CF90="غ","غ",CC90+CD90+CE90+CF90)</f>
        <v>0</v>
      </c>
      <c r="CH90" s="101"/>
      <c r="CI90" s="100"/>
      <c r="CJ90" s="100"/>
      <c r="CK90" s="99"/>
      <c r="CL90" s="98">
        <f>IF(CK90="غ","غ",CH90+CI90+CJ90+CK90)</f>
        <v>0</v>
      </c>
      <c r="CM90" s="101"/>
      <c r="CN90" s="100"/>
      <c r="CO90" s="100"/>
      <c r="CP90" s="99"/>
      <c r="CQ90" s="98">
        <f>IF(CP90="غ","غ",CM90+CN90+CO90+CP90)</f>
        <v>0</v>
      </c>
      <c r="CR90" s="101"/>
      <c r="CS90" s="100"/>
      <c r="CT90" s="99"/>
      <c r="CU90" s="98">
        <f>IF(CT90="غ","غ",CR90+CS90+CT90)</f>
        <v>0</v>
      </c>
      <c r="CV90" s="101"/>
      <c r="CW90" s="100"/>
      <c r="CX90" s="99"/>
      <c r="CY90" s="98">
        <f>IF(CX90="غ","غ",CV90+CW90+CX90)</f>
        <v>0</v>
      </c>
      <c r="DT90" s="101"/>
      <c r="DU90" s="100"/>
      <c r="DV90" s="100"/>
      <c r="DW90" s="99"/>
      <c r="DX90" s="98">
        <f>IF(DW90="غ","غ",DT90+DU90+DV90+DW90)</f>
        <v>0</v>
      </c>
      <c r="DY90" s="101"/>
      <c r="DZ90" s="100"/>
      <c r="EA90" s="100"/>
      <c r="EB90" s="99"/>
      <c r="EC90" s="98">
        <f>IF(EB90="غ","غ",DY90+DZ90+EA90+EB90)</f>
        <v>0</v>
      </c>
      <c r="ED90" s="101"/>
      <c r="EE90" s="100"/>
      <c r="EF90" s="100"/>
      <c r="EG90" s="99"/>
      <c r="EH90" s="98">
        <f>IF(EG90="غ","غ",ED90+EE90+EF90+EG90)</f>
        <v>0</v>
      </c>
      <c r="EI90" s="101"/>
      <c r="EJ90" s="100"/>
      <c r="EK90" s="100"/>
      <c r="EL90" s="99"/>
      <c r="EM90" s="98">
        <f>IF(EL90="غ","غ",EI90+EJ90+EK90+EL90)</f>
        <v>0</v>
      </c>
      <c r="EN90" s="101"/>
      <c r="EO90" s="100"/>
      <c r="EP90" s="100"/>
      <c r="EQ90" s="99"/>
      <c r="ER90" s="98">
        <f>IF(EQ90="غ","غ",EN90+EO90+EP90+EQ90)</f>
        <v>0</v>
      </c>
      <c r="ES90" s="101"/>
      <c r="ET90" s="100"/>
      <c r="EU90" s="100"/>
      <c r="EV90" s="99"/>
      <c r="EW90" s="82">
        <f>IF(EV90="غ","غ",ES90+ET90+EU90+EV90)</f>
        <v>0</v>
      </c>
      <c r="EX90" s="101"/>
      <c r="EY90" s="100"/>
      <c r="EZ90" s="99"/>
      <c r="FA90" s="98">
        <f>IF(EZ90="غ","غ",EX90+EY90+EZ90)</f>
        <v>0</v>
      </c>
      <c r="FB90" s="101"/>
      <c r="FC90" s="100"/>
      <c r="FD90" s="99"/>
      <c r="FE90" s="98">
        <f>IF(FD90="غ","غ",FB90+FC90+FD90)</f>
        <v>0</v>
      </c>
      <c r="HL90" s="149"/>
      <c r="HM90" s="96"/>
      <c r="HN90" s="96"/>
      <c r="HO90" s="95"/>
      <c r="HP90" s="149"/>
      <c r="HQ90" s="96"/>
      <c r="HR90" s="96"/>
      <c r="HS90" s="95"/>
      <c r="HT90" s="149"/>
      <c r="HU90" s="96"/>
      <c r="HV90" s="96"/>
      <c r="HW90" s="95"/>
      <c r="HX90" s="149"/>
      <c r="HY90" s="96"/>
      <c r="HZ90" s="96"/>
      <c r="IA90" s="95"/>
      <c r="IB90" s="149"/>
      <c r="IC90" s="96"/>
      <c r="ID90" s="96"/>
      <c r="IE90" s="95"/>
      <c r="IF90" s="149"/>
      <c r="IG90" s="96"/>
      <c r="IH90" s="96"/>
      <c r="II90" s="95"/>
      <c r="IJ90" s="149"/>
      <c r="IK90" s="96"/>
      <c r="IL90" s="96"/>
      <c r="IM90" s="95"/>
      <c r="IN90" s="149"/>
      <c r="IO90" s="96"/>
      <c r="IP90" s="96"/>
      <c r="IQ90" s="95"/>
      <c r="IV90" s="36">
        <v>19</v>
      </c>
      <c r="IW90" s="52" t="s">
        <v>87</v>
      </c>
      <c r="IX90" s="52" t="s">
        <v>87</v>
      </c>
      <c r="IY90" s="52" t="s">
        <v>87</v>
      </c>
      <c r="IZ90" s="52" t="s">
        <v>87</v>
      </c>
      <c r="JA90" s="52" t="s">
        <v>87</v>
      </c>
      <c r="JB90" s="52" t="s">
        <v>87</v>
      </c>
      <c r="JC90" s="52" t="s">
        <v>87</v>
      </c>
      <c r="JD90" s="52" t="s">
        <v>87</v>
      </c>
      <c r="JE90" s="52" t="s">
        <v>87</v>
      </c>
      <c r="JF90" s="52" t="s">
        <v>87</v>
      </c>
      <c r="JG90" s="36">
        <v>19</v>
      </c>
      <c r="JH90" s="48" t="str">
        <f>IFERROR(SMALL($JH$5:$JH$70,JG90),"")</f>
        <v/>
      </c>
      <c r="JI90" s="47" t="str">
        <f>IF(JH90="","",VLOOKUP(JH90,$JH$5:$JQ$70,2,0))</f>
        <v/>
      </c>
      <c r="JJ90" s="47" t="str">
        <f>IF(JH90="","",VLOOKUP(JH90,$JH$5:$JQ$70,3,0))</f>
        <v/>
      </c>
      <c r="JK90" s="47" t="str">
        <f>IF(JH90="","",VLOOKUP(JH90,$JH$5:$JQ$70,4,0))</f>
        <v/>
      </c>
      <c r="JL90" s="47" t="str">
        <f>IF(JH90="","",VLOOKUP(JH90,$JH$5:$JQ$70,5,0))</f>
        <v/>
      </c>
      <c r="JM90" s="47" t="str">
        <f>IF(JH90="","",VLOOKUP(JH90,$JH$5:$JQ$70,6,0))</f>
        <v/>
      </c>
      <c r="JN90" s="47" t="str">
        <f>IF(JH90="","",VLOOKUP(JH90,$JH$5:$JQ$70,7,0))</f>
        <v/>
      </c>
      <c r="JO90" s="47" t="str">
        <f>IF(JH90="","",VLOOKUP(JH90,$JH$5:$JQ$70,8,0))</f>
        <v/>
      </c>
      <c r="JP90" s="47" t="str">
        <f>IF(JH90="","",VLOOKUP(JH90,$JH$5:$JQ$70,9,0))</f>
        <v/>
      </c>
      <c r="JQ90" s="46" t="str">
        <f>IF(JH90="","",VLOOKUP(JH90,$JH$5:$JQ$70,9,0))</f>
        <v/>
      </c>
      <c r="JR90" s="36">
        <v>19</v>
      </c>
      <c r="JS90" s="45" t="str">
        <f>IFERROR(SMALL($JS$5:$JS$70,JR90),"")</f>
        <v/>
      </c>
      <c r="JT90" s="44" t="str">
        <f>IF(JS90="","",VLOOKUP(JS90,$JS$5:$KB$70,2,0))</f>
        <v/>
      </c>
      <c r="JU90" s="44" t="str">
        <f>IF(JS90="","",VLOOKUP(JS90,$JS$5:$KB$70,3,0))</f>
        <v/>
      </c>
      <c r="JV90" s="44" t="str">
        <f>IF(JS90="","",VLOOKUP(JS90,$JS$5:$KB$70,4,0))</f>
        <v/>
      </c>
      <c r="JW90" s="44" t="str">
        <f>IF(JS90="","",VLOOKUP(JS90,$JS$5:$KB$70,5,0))</f>
        <v/>
      </c>
      <c r="JX90" s="44" t="str">
        <f>IF(JS90="","",VLOOKUP(JS90,$JS$5:$KB$70,6,0))</f>
        <v/>
      </c>
      <c r="JY90" s="44" t="str">
        <f>IF(JS90="","",VLOOKUP(JS90,$JS$5:$KB$70,7,0))</f>
        <v/>
      </c>
      <c r="JZ90" s="44" t="str">
        <f>IF(JS90="","",VLOOKUP(JS90,$JS$5:$KB$70,8,0))</f>
        <v/>
      </c>
      <c r="KA90" s="44" t="str">
        <f>IF(JS90="","",VLOOKUP(JS90,$JS$5:$KB$70,9,0))</f>
        <v/>
      </c>
      <c r="KB90" s="43" t="str">
        <f>IF(JS90="","",VLOOKUP(JS90,$JS$5:$KB$70,9,0))</f>
        <v/>
      </c>
      <c r="KJ90" s="94">
        <f>+A90</f>
        <v>86</v>
      </c>
      <c r="KK90" s="92" t="str">
        <f>+B90</f>
        <v/>
      </c>
      <c r="KL90" s="92" t="str">
        <f>+C90</f>
        <v/>
      </c>
      <c r="KM90" s="93" t="str">
        <f>+D90</f>
        <v/>
      </c>
      <c r="KN90" s="92" t="str">
        <f>+E90</f>
        <v/>
      </c>
      <c r="KO90" s="92" t="str">
        <f>+F90</f>
        <v/>
      </c>
      <c r="KP90" s="91">
        <f>+HO90</f>
        <v>0</v>
      </c>
      <c r="KQ90" s="91">
        <f>+HS90</f>
        <v>0</v>
      </c>
      <c r="KR90" s="91">
        <f>+HW90</f>
        <v>0</v>
      </c>
      <c r="KS90" s="91">
        <f>+IA90</f>
        <v>0</v>
      </c>
      <c r="KT90" s="91">
        <f>+IE90</f>
        <v>0</v>
      </c>
      <c r="KU90" s="91">
        <f>+II90</f>
        <v>0</v>
      </c>
      <c r="KV90" s="90">
        <f>+IM90</f>
        <v>0</v>
      </c>
      <c r="KW90" s="90">
        <f>+IN90</f>
        <v>0</v>
      </c>
      <c r="MH90" s="111"/>
      <c r="MI90" s="110"/>
      <c r="MJ90" s="109"/>
      <c r="MK90" s="108"/>
      <c r="ML90" s="108"/>
      <c r="MM90" s="108"/>
      <c r="MN90" s="108"/>
      <c r="MO90" s="108"/>
      <c r="MP90" s="108"/>
      <c r="MQ90" s="108"/>
      <c r="MR90" s="107"/>
      <c r="NY90" s="87"/>
      <c r="NZ90" s="86"/>
      <c r="OA90" s="85"/>
      <c r="OB90" s="84"/>
      <c r="OC90" s="84"/>
      <c r="OD90" s="84"/>
      <c r="OE90" s="84"/>
      <c r="OF90" s="84"/>
      <c r="OG90" s="84"/>
      <c r="OH90" s="84"/>
      <c r="OI90" s="83"/>
      <c r="OJ90" s="82"/>
      <c r="OK90" s="81"/>
      <c r="PN90" s="36">
        <v>19</v>
      </c>
      <c r="PO90" s="51" t="str">
        <f>IFERROR(SMALL($PO$5:$PO$70,PN90),"")</f>
        <v/>
      </c>
      <c r="PP90" s="50" t="str">
        <f>IF(PO90="","",VLOOKUP(PO90,$PO$5:$PX$70,2,0))</f>
        <v/>
      </c>
      <c r="PQ90" s="50" t="str">
        <f>IF(PO90="","",VLOOKUP(PO90,$PO$5:$PX$70,3,0))</f>
        <v/>
      </c>
      <c r="PR90" s="50" t="str">
        <f>IF(PO90="","",VLOOKUP(PO90,$PO$5:$PX$70,4,0))</f>
        <v/>
      </c>
      <c r="PS90" s="50" t="str">
        <f>IF(PO90="","",VLOOKUP(PO90,$PO$5:$PX$70,5,0))</f>
        <v/>
      </c>
      <c r="PT90" s="50" t="str">
        <f>IF(PO90="","",VLOOKUP(PO90,$PO$5:$PX$70,6,0))</f>
        <v/>
      </c>
      <c r="PU90" s="50" t="str">
        <f>IF(PO90="","",VLOOKUP(PO90,$PO$5:$PX$70,7,0))</f>
        <v/>
      </c>
      <c r="PV90" s="50" t="str">
        <f>IF(PO90="","",VLOOKUP(PO90,$PO$5:$PX$70,8,0))</f>
        <v/>
      </c>
      <c r="PW90" s="50" t="str">
        <f>IF(PO90="","",VLOOKUP(PO90,$PO$5:$PX$70,9,0))</f>
        <v/>
      </c>
      <c r="PX90" s="49" t="str">
        <f>IF(PO90="","",VLOOKUP(PO90,$PO$5:$PX$70,10,0))</f>
        <v/>
      </c>
      <c r="PY90" s="36">
        <v>19</v>
      </c>
      <c r="PZ90" s="48" t="str">
        <f>IFERROR(SMALL($PZ$5:$PZ$70,PY90),"")</f>
        <v/>
      </c>
      <c r="QA90" s="47" t="str">
        <f>IF(PZ90="","",VLOOKUP(PZ90,$PZ$5:$QI$70,2,0))</f>
        <v/>
      </c>
      <c r="QB90" s="47" t="str">
        <f>IF(PZ90="","",VLOOKUP(PZ90,$PZ$5:$QI$70,3,0))</f>
        <v/>
      </c>
      <c r="QC90" s="47" t="str">
        <f>IF(PZ90="","",VLOOKUP(PZ90,$PZ$5:$QI$70,4,0))</f>
        <v/>
      </c>
      <c r="QD90" s="47" t="str">
        <f>IF(PZ90="","",VLOOKUP(PZ90,$PZ$5:$QI$70,5,0))</f>
        <v/>
      </c>
      <c r="QE90" s="47" t="str">
        <f>IF(PZ90="","",VLOOKUP(PZ90,$PZ$5:$QI$70,6,0))</f>
        <v/>
      </c>
      <c r="QF90" s="47" t="str">
        <f>IF(PZ90="","",VLOOKUP(PZ90,$PZ$5:$QI$70,7,0))</f>
        <v/>
      </c>
      <c r="QG90" s="47" t="str">
        <f>IF(PZ90="","",VLOOKUP(PZ90,$PZ$5:$QI$70,8,0))</f>
        <v/>
      </c>
      <c r="QH90" s="47" t="str">
        <f>IF(PZ90="","",VLOOKUP(PZ90,$PZ$5:$QI$70,9,0))</f>
        <v/>
      </c>
      <c r="QI90" s="46" t="str">
        <f>IF(PZ90="","",VLOOKUP(PZ90,$PZ$5:$QI$70,10,0))</f>
        <v/>
      </c>
      <c r="QJ90" s="36">
        <v>19</v>
      </c>
      <c r="QK90" s="45" t="str">
        <f>IFERROR(SMALL($QK$5:$QK$70,QJ90),"")</f>
        <v/>
      </c>
      <c r="QL90" s="44" t="str">
        <f>IF(QK90="","",VLOOKUP(QK90,$QK$5:$QT$70,2,0))</f>
        <v/>
      </c>
      <c r="QM90" s="44" t="str">
        <f>IF(QK90="","",VLOOKUP(QK90,$QK$5:$QT$70,3,0))</f>
        <v/>
      </c>
      <c r="QN90" s="44" t="str">
        <f>IF(QK90="","",VLOOKUP(QK90,$QK$5:$QT$70,4,0))</f>
        <v/>
      </c>
      <c r="QO90" s="44" t="str">
        <f>IF(QK90="","",VLOOKUP(QK90,$QK$5:$QT$70,5,0))</f>
        <v/>
      </c>
      <c r="QP90" s="44" t="str">
        <f>IF(QK90="","",VLOOKUP(QK90,$QK$5:$QT$70,6,0))</f>
        <v/>
      </c>
      <c r="QQ90" s="44" t="str">
        <f>IF(QK90="","",VLOOKUP(QK90,$QK$5:$QT$70,7,0))</f>
        <v/>
      </c>
      <c r="QR90" s="44" t="str">
        <f>IF(QK90="","",VLOOKUP(QK90,$QK$5:$QT$70,8,0))</f>
        <v/>
      </c>
      <c r="QS90" s="44" t="str">
        <f>IF(QK90="","",VLOOKUP(QK90,$QK$5:$QT$70,9,0))</f>
        <v/>
      </c>
      <c r="QT90" s="43" t="str">
        <f>IF(QK90="","",VLOOKUP(QK90,$QK$5:$QT$70,10,0))</f>
        <v/>
      </c>
    </row>
    <row r="91" spans="1:462" ht="18" customHeight="1" thickBot="1" x14ac:dyDescent="0.3">
      <c r="A91" s="106">
        <f>IF('[1]بيانات الطلاب'!A90="","",'[1]بيانات الطلاب'!A90)</f>
        <v>87</v>
      </c>
      <c r="B91" s="104" t="str">
        <f>IF('[1]بيانات الطلاب'!B90="","",'[1]بيانات الطلاب'!B90)</f>
        <v/>
      </c>
      <c r="C91" s="104" t="str">
        <f>IF('[1]بيانات الطلاب'!C90="","",'[1]بيانات الطلاب'!C90)</f>
        <v/>
      </c>
      <c r="D91" s="105" t="str">
        <f>IF('[1]بيانات الطلاب'!D90="","",'[1]بيانات الطلاب'!D90)</f>
        <v/>
      </c>
      <c r="E91" s="104" t="str">
        <f>IF('[1]بيانات الطلاب'!E90="","",'[1]بيانات الطلاب'!E90)</f>
        <v/>
      </c>
      <c r="F91" s="103" t="str">
        <f>IF('[1]بيانات الطلاب'!F90="","",'[1]بيانات الطلاب'!F90)</f>
        <v/>
      </c>
      <c r="G91" s="101"/>
      <c r="H91" s="100"/>
      <c r="I91" s="100"/>
      <c r="J91" s="99"/>
      <c r="K91" s="82">
        <f>IF(J91="غ","غ",G91+H91+I91+J91)</f>
        <v>0</v>
      </c>
      <c r="L91" s="101"/>
      <c r="M91" s="100"/>
      <c r="N91" s="100"/>
      <c r="O91" s="99"/>
      <c r="P91" s="82">
        <f>IF(O91="غ","غ",L91+M91+N91+O91)</f>
        <v>0</v>
      </c>
      <c r="Q91" s="101"/>
      <c r="R91" s="100"/>
      <c r="S91" s="100"/>
      <c r="T91" s="99"/>
      <c r="U91" s="82">
        <f>IF(T91="غ","غ",Q91+R91+S91+T91)</f>
        <v>0</v>
      </c>
      <c r="V91" s="101"/>
      <c r="W91" s="100"/>
      <c r="X91" s="100"/>
      <c r="Y91" s="99"/>
      <c r="Z91" s="82">
        <f>IF(Y91="غ","غ",V91+W91+X91+Y91)</f>
        <v>0</v>
      </c>
      <c r="AA91" s="101"/>
      <c r="AB91" s="100"/>
      <c r="AC91" s="100"/>
      <c r="AD91" s="99"/>
      <c r="AE91" s="82">
        <f>IF(AD91="غ","غ",AA91+AB91+AC91+AD91)</f>
        <v>0</v>
      </c>
      <c r="AF91" s="101"/>
      <c r="AG91" s="100"/>
      <c r="AH91" s="100"/>
      <c r="AI91" s="99"/>
      <c r="AJ91" s="82">
        <f>IF(AI91="غ","غ",AF91+AG91+AH91+AI91)</f>
        <v>0</v>
      </c>
      <c r="AK91" s="102"/>
      <c r="AL91" s="102"/>
      <c r="AM91" s="102"/>
      <c r="AN91" s="82">
        <f>IF(AM91="غ","غ",AK91+AL91+AM91)</f>
        <v>0</v>
      </c>
      <c r="AO91" s="102"/>
      <c r="AP91" s="102"/>
      <c r="AQ91" s="102"/>
      <c r="AR91" s="82">
        <f>IF(AQ91="غ","غ",AO91+AP91+AQ91)</f>
        <v>0</v>
      </c>
      <c r="AU91" s="102"/>
      <c r="AV91" s="102"/>
      <c r="AW91" s="102"/>
      <c r="AX91" s="82"/>
      <c r="BN91" s="101"/>
      <c r="BO91" s="100"/>
      <c r="BP91" s="100"/>
      <c r="BQ91" s="99"/>
      <c r="BR91" s="98">
        <f>IF(BQ91="غ","غ",BN91+BO91+BP91+BQ91)</f>
        <v>0</v>
      </c>
      <c r="BS91" s="101"/>
      <c r="BT91" s="100"/>
      <c r="BU91" s="100"/>
      <c r="BV91" s="99"/>
      <c r="BW91" s="98">
        <f>IF(BV91="غ","غ",BS91+BT91+BU91+BV91)</f>
        <v>0</v>
      </c>
      <c r="BX91" s="101"/>
      <c r="BY91" s="100"/>
      <c r="BZ91" s="100"/>
      <c r="CA91" s="99"/>
      <c r="CB91" s="98">
        <f>IF(CA91="غ","غ",BX91+BY91+BZ91+CA91)</f>
        <v>0</v>
      </c>
      <c r="CC91" s="101"/>
      <c r="CD91" s="100"/>
      <c r="CE91" s="100"/>
      <c r="CF91" s="99"/>
      <c r="CG91" s="98">
        <f>IF(CF91="غ","غ",CC91+CD91+CE91+CF91)</f>
        <v>0</v>
      </c>
      <c r="CH91" s="101"/>
      <c r="CI91" s="100"/>
      <c r="CJ91" s="100"/>
      <c r="CK91" s="99"/>
      <c r="CL91" s="98">
        <f>IF(CK91="غ","غ",CH91+CI91+CJ91+CK91)</f>
        <v>0</v>
      </c>
      <c r="CM91" s="101"/>
      <c r="CN91" s="100"/>
      <c r="CO91" s="100"/>
      <c r="CP91" s="99"/>
      <c r="CQ91" s="98">
        <f>IF(CP91="غ","غ",CM91+CN91+CO91+CP91)</f>
        <v>0</v>
      </c>
      <c r="CR91" s="101"/>
      <c r="CS91" s="100"/>
      <c r="CT91" s="99"/>
      <c r="CU91" s="98">
        <f>IF(CT91="غ","غ",CR91+CS91+CT91)</f>
        <v>0</v>
      </c>
      <c r="CV91" s="101"/>
      <c r="CW91" s="100"/>
      <c r="CX91" s="99"/>
      <c r="CY91" s="98">
        <f>IF(CX91="غ","غ",CV91+CW91+CX91)</f>
        <v>0</v>
      </c>
      <c r="DT91" s="101"/>
      <c r="DU91" s="100"/>
      <c r="DV91" s="100"/>
      <c r="DW91" s="99"/>
      <c r="DX91" s="98">
        <f>IF(DW91="غ","غ",DT91+DU91+DV91+DW91)</f>
        <v>0</v>
      </c>
      <c r="DY91" s="101"/>
      <c r="DZ91" s="100"/>
      <c r="EA91" s="100"/>
      <c r="EB91" s="99"/>
      <c r="EC91" s="98">
        <f>IF(EB91="غ","غ",DY91+DZ91+EA91+EB91)</f>
        <v>0</v>
      </c>
      <c r="ED91" s="101"/>
      <c r="EE91" s="100"/>
      <c r="EF91" s="100"/>
      <c r="EG91" s="99"/>
      <c r="EH91" s="98">
        <f>IF(EG91="غ","غ",ED91+EE91+EF91+EG91)</f>
        <v>0</v>
      </c>
      <c r="EI91" s="101"/>
      <c r="EJ91" s="100"/>
      <c r="EK91" s="100"/>
      <c r="EL91" s="99"/>
      <c r="EM91" s="98">
        <f>IF(EL91="غ","غ",EI91+EJ91+EK91+EL91)</f>
        <v>0</v>
      </c>
      <c r="EN91" s="101"/>
      <c r="EO91" s="100"/>
      <c r="EP91" s="100"/>
      <c r="EQ91" s="99"/>
      <c r="ER91" s="98">
        <f>IF(EQ91="غ","غ",EN91+EO91+EP91+EQ91)</f>
        <v>0</v>
      </c>
      <c r="ES91" s="101"/>
      <c r="ET91" s="100"/>
      <c r="EU91" s="100"/>
      <c r="EV91" s="99"/>
      <c r="EW91" s="82">
        <f>IF(EV91="غ","غ",ES91+ET91+EU91+EV91)</f>
        <v>0</v>
      </c>
      <c r="EX91" s="101"/>
      <c r="EY91" s="100"/>
      <c r="EZ91" s="99"/>
      <c r="FA91" s="98">
        <f>IF(EZ91="غ","غ",EX91+EY91+EZ91)</f>
        <v>0</v>
      </c>
      <c r="FB91" s="101"/>
      <c r="FC91" s="100"/>
      <c r="FD91" s="99"/>
      <c r="FE91" s="98">
        <f>IF(FD91="غ","غ",FB91+FC91+FD91)</f>
        <v>0</v>
      </c>
      <c r="HL91" s="149"/>
      <c r="HM91" s="96"/>
      <c r="HN91" s="96"/>
      <c r="HO91" s="95"/>
      <c r="HP91" s="149"/>
      <c r="HQ91" s="96"/>
      <c r="HR91" s="96"/>
      <c r="HS91" s="95"/>
      <c r="HT91" s="149"/>
      <c r="HU91" s="96"/>
      <c r="HV91" s="96"/>
      <c r="HW91" s="95"/>
      <c r="HX91" s="149"/>
      <c r="HY91" s="96"/>
      <c r="HZ91" s="96"/>
      <c r="IA91" s="95"/>
      <c r="IB91" s="149"/>
      <c r="IC91" s="96"/>
      <c r="ID91" s="96"/>
      <c r="IE91" s="95"/>
      <c r="IF91" s="149"/>
      <c r="IG91" s="96"/>
      <c r="IH91" s="96"/>
      <c r="II91" s="95"/>
      <c r="IJ91" s="149"/>
      <c r="IK91" s="96"/>
      <c r="IL91" s="96"/>
      <c r="IM91" s="95"/>
      <c r="IN91" s="149"/>
      <c r="IO91" s="96"/>
      <c r="IP91" s="96"/>
      <c r="IQ91" s="95"/>
      <c r="IV91" s="36">
        <v>20</v>
      </c>
      <c r="IW91" s="52" t="s">
        <v>87</v>
      </c>
      <c r="IX91" s="52" t="s">
        <v>87</v>
      </c>
      <c r="IY91" s="52" t="s">
        <v>87</v>
      </c>
      <c r="IZ91" s="52" t="s">
        <v>87</v>
      </c>
      <c r="JA91" s="52" t="s">
        <v>87</v>
      </c>
      <c r="JB91" s="52" t="s">
        <v>87</v>
      </c>
      <c r="JC91" s="52" t="s">
        <v>87</v>
      </c>
      <c r="JD91" s="52" t="s">
        <v>87</v>
      </c>
      <c r="JE91" s="52" t="s">
        <v>87</v>
      </c>
      <c r="JF91" s="52" t="s">
        <v>87</v>
      </c>
      <c r="JG91" s="36">
        <v>20</v>
      </c>
      <c r="JH91" s="48" t="str">
        <f>IFERROR(SMALL($JH$5:$JH$70,JG91),"")</f>
        <v/>
      </c>
      <c r="JI91" s="47" t="str">
        <f>IF(JH91="","",VLOOKUP(JH91,$JH$5:$JQ$70,2,0))</f>
        <v/>
      </c>
      <c r="JJ91" s="47" t="str">
        <f>IF(JH91="","",VLOOKUP(JH91,$JH$5:$JQ$70,3,0))</f>
        <v/>
      </c>
      <c r="JK91" s="47" t="str">
        <f>IF(JH91="","",VLOOKUP(JH91,$JH$5:$JQ$70,4,0))</f>
        <v/>
      </c>
      <c r="JL91" s="47" t="str">
        <f>IF(JH91="","",VLOOKUP(JH91,$JH$5:$JQ$70,5,0))</f>
        <v/>
      </c>
      <c r="JM91" s="47" t="str">
        <f>IF(JH91="","",VLOOKUP(JH91,$JH$5:$JQ$70,6,0))</f>
        <v/>
      </c>
      <c r="JN91" s="47" t="str">
        <f>IF(JH91="","",VLOOKUP(JH91,$JH$5:$JQ$70,7,0))</f>
        <v/>
      </c>
      <c r="JO91" s="47" t="str">
        <f>IF(JH91="","",VLOOKUP(JH91,$JH$5:$JQ$70,8,0))</f>
        <v/>
      </c>
      <c r="JP91" s="47" t="str">
        <f>IF(JH91="","",VLOOKUP(JH91,$JH$5:$JQ$70,9,0))</f>
        <v/>
      </c>
      <c r="JQ91" s="46" t="str">
        <f>IF(JH91="","",VLOOKUP(JH91,$JH$5:$JQ$70,9,0))</f>
        <v/>
      </c>
      <c r="JR91" s="36">
        <v>20</v>
      </c>
      <c r="JS91" s="45" t="str">
        <f>IFERROR(SMALL($JS$5:$JS$70,JR91),"")</f>
        <v/>
      </c>
      <c r="JT91" s="44" t="str">
        <f>IF(JS91="","",VLOOKUP(JS91,$JS$5:$KB$70,2,0))</f>
        <v/>
      </c>
      <c r="JU91" s="44" t="str">
        <f>IF(JS91="","",VLOOKUP(JS91,$JS$5:$KB$70,3,0))</f>
        <v/>
      </c>
      <c r="JV91" s="44" t="str">
        <f>IF(JS91="","",VLOOKUP(JS91,$JS$5:$KB$70,4,0))</f>
        <v/>
      </c>
      <c r="JW91" s="44" t="str">
        <f>IF(JS91="","",VLOOKUP(JS91,$JS$5:$KB$70,5,0))</f>
        <v/>
      </c>
      <c r="JX91" s="44" t="str">
        <f>IF(JS91="","",VLOOKUP(JS91,$JS$5:$KB$70,6,0))</f>
        <v/>
      </c>
      <c r="JY91" s="44" t="str">
        <f>IF(JS91="","",VLOOKUP(JS91,$JS$5:$KB$70,7,0))</f>
        <v/>
      </c>
      <c r="JZ91" s="44" t="str">
        <f>IF(JS91="","",VLOOKUP(JS91,$JS$5:$KB$70,8,0))</f>
        <v/>
      </c>
      <c r="KA91" s="44" t="str">
        <f>IF(JS91="","",VLOOKUP(JS91,$JS$5:$KB$70,9,0))</f>
        <v/>
      </c>
      <c r="KB91" s="43" t="str">
        <f>IF(JS91="","",VLOOKUP(JS91,$JS$5:$KB$70,9,0))</f>
        <v/>
      </c>
      <c r="KJ91" s="94">
        <f>+A91</f>
        <v>87</v>
      </c>
      <c r="KK91" s="92" t="str">
        <f>+B91</f>
        <v/>
      </c>
      <c r="KL91" s="92" t="str">
        <f>+C91</f>
        <v/>
      </c>
      <c r="KM91" s="93" t="str">
        <f>+D91</f>
        <v/>
      </c>
      <c r="KN91" s="92" t="str">
        <f>+E91</f>
        <v/>
      </c>
      <c r="KO91" s="92" t="str">
        <f>+F91</f>
        <v/>
      </c>
      <c r="KP91" s="91">
        <f>+HO91</f>
        <v>0</v>
      </c>
      <c r="KQ91" s="91">
        <f>+HS91</f>
        <v>0</v>
      </c>
      <c r="KR91" s="91">
        <f>+HW91</f>
        <v>0</v>
      </c>
      <c r="KS91" s="91">
        <f>+IA91</f>
        <v>0</v>
      </c>
      <c r="KT91" s="91">
        <f>+IE91</f>
        <v>0</v>
      </c>
      <c r="KU91" s="91">
        <f>+II91</f>
        <v>0</v>
      </c>
      <c r="KV91" s="90">
        <f>+IM91</f>
        <v>0</v>
      </c>
      <c r="KW91" s="90">
        <f>+IN91</f>
        <v>0</v>
      </c>
      <c r="MH91" s="111"/>
      <c r="MI91" s="110"/>
      <c r="MJ91" s="109"/>
      <c r="MK91" s="108"/>
      <c r="ML91" s="108"/>
      <c r="MM91" s="108"/>
      <c r="MN91" s="108"/>
      <c r="MO91" s="108"/>
      <c r="MP91" s="108"/>
      <c r="MQ91" s="108"/>
      <c r="MR91" s="107"/>
      <c r="NY91" s="87"/>
      <c r="NZ91" s="86"/>
      <c r="OA91" s="85"/>
      <c r="OB91" s="84"/>
      <c r="OC91" s="84"/>
      <c r="OD91" s="84"/>
      <c r="OE91" s="84"/>
      <c r="OF91" s="84"/>
      <c r="OG91" s="84"/>
      <c r="OH91" s="84"/>
      <c r="OI91" s="83"/>
      <c r="OJ91" s="82"/>
      <c r="OK91" s="81"/>
      <c r="PN91" s="36">
        <v>20</v>
      </c>
      <c r="PO91" s="51" t="str">
        <f>IFERROR(SMALL($PO$5:$PO$70,PN91),"")</f>
        <v/>
      </c>
      <c r="PP91" s="50" t="str">
        <f>IF(PO91="","",VLOOKUP(PO91,$PO$5:$PX$70,2,0))</f>
        <v/>
      </c>
      <c r="PQ91" s="50" t="str">
        <f>IF(PO91="","",VLOOKUP(PO91,$PO$5:$PX$70,3,0))</f>
        <v/>
      </c>
      <c r="PR91" s="50" t="str">
        <f>IF(PO91="","",VLOOKUP(PO91,$PO$5:$PX$70,4,0))</f>
        <v/>
      </c>
      <c r="PS91" s="50" t="str">
        <f>IF(PO91="","",VLOOKUP(PO91,$PO$5:$PX$70,5,0))</f>
        <v/>
      </c>
      <c r="PT91" s="50" t="str">
        <f>IF(PO91="","",VLOOKUP(PO91,$PO$5:$PX$70,6,0))</f>
        <v/>
      </c>
      <c r="PU91" s="50" t="str">
        <f>IF(PO91="","",VLOOKUP(PO91,$PO$5:$PX$70,7,0))</f>
        <v/>
      </c>
      <c r="PV91" s="50" t="str">
        <f>IF(PO91="","",VLOOKUP(PO91,$PO$5:$PX$70,8,0))</f>
        <v/>
      </c>
      <c r="PW91" s="50" t="str">
        <f>IF(PO91="","",VLOOKUP(PO91,$PO$5:$PX$70,9,0))</f>
        <v/>
      </c>
      <c r="PX91" s="49" t="str">
        <f>IF(PO91="","",VLOOKUP(PO91,$PO$5:$PX$70,10,0))</f>
        <v/>
      </c>
      <c r="PY91" s="36">
        <v>20</v>
      </c>
      <c r="PZ91" s="48" t="str">
        <f>IFERROR(SMALL($PZ$5:$PZ$70,PY91),"")</f>
        <v/>
      </c>
      <c r="QA91" s="47" t="str">
        <f>IF(PZ91="","",VLOOKUP(PZ91,$PZ$5:$QI$70,2,0))</f>
        <v/>
      </c>
      <c r="QB91" s="47" t="str">
        <f>IF(PZ91="","",VLOOKUP(PZ91,$PZ$5:$QI$70,3,0))</f>
        <v/>
      </c>
      <c r="QC91" s="47" t="str">
        <f>IF(PZ91="","",VLOOKUP(PZ91,$PZ$5:$QI$70,4,0))</f>
        <v/>
      </c>
      <c r="QD91" s="47" t="str">
        <f>IF(PZ91="","",VLOOKUP(PZ91,$PZ$5:$QI$70,5,0))</f>
        <v/>
      </c>
      <c r="QE91" s="47" t="str">
        <f>IF(PZ91="","",VLOOKUP(PZ91,$PZ$5:$QI$70,6,0))</f>
        <v/>
      </c>
      <c r="QF91" s="47" t="str">
        <f>IF(PZ91="","",VLOOKUP(PZ91,$PZ$5:$QI$70,7,0))</f>
        <v/>
      </c>
      <c r="QG91" s="47" t="str">
        <f>IF(PZ91="","",VLOOKUP(PZ91,$PZ$5:$QI$70,8,0))</f>
        <v/>
      </c>
      <c r="QH91" s="47" t="str">
        <f>IF(PZ91="","",VLOOKUP(PZ91,$PZ$5:$QI$70,9,0))</f>
        <v/>
      </c>
      <c r="QI91" s="46" t="str">
        <f>IF(PZ91="","",VLOOKUP(PZ91,$PZ$5:$QI$70,10,0))</f>
        <v/>
      </c>
      <c r="QJ91" s="36">
        <v>20</v>
      </c>
      <c r="QK91" s="45" t="str">
        <f>IFERROR(SMALL($QK$5:$QK$70,QJ91),"")</f>
        <v/>
      </c>
      <c r="QL91" s="44" t="str">
        <f>IF(QK91="","",VLOOKUP(QK91,$QK$5:$QT$70,2,0))</f>
        <v/>
      </c>
      <c r="QM91" s="44" t="str">
        <f>IF(QK91="","",VLOOKUP(QK91,$QK$5:$QT$70,3,0))</f>
        <v/>
      </c>
      <c r="QN91" s="44" t="str">
        <f>IF(QK91="","",VLOOKUP(QK91,$QK$5:$QT$70,4,0))</f>
        <v/>
      </c>
      <c r="QO91" s="44" t="str">
        <f>IF(QK91="","",VLOOKUP(QK91,$QK$5:$QT$70,5,0))</f>
        <v/>
      </c>
      <c r="QP91" s="44" t="str">
        <f>IF(QK91="","",VLOOKUP(QK91,$QK$5:$QT$70,6,0))</f>
        <v/>
      </c>
      <c r="QQ91" s="44" t="str">
        <f>IF(QK91="","",VLOOKUP(QK91,$QK$5:$QT$70,7,0))</f>
        <v/>
      </c>
      <c r="QR91" s="44" t="str">
        <f>IF(QK91="","",VLOOKUP(QK91,$QK$5:$QT$70,8,0))</f>
        <v/>
      </c>
      <c r="QS91" s="44" t="str">
        <f>IF(QK91="","",VLOOKUP(QK91,$QK$5:$QT$70,9,0))</f>
        <v/>
      </c>
      <c r="QT91" s="43" t="str">
        <f>IF(QK91="","",VLOOKUP(QK91,$QK$5:$QT$70,10,0))</f>
        <v/>
      </c>
    </row>
    <row r="92" spans="1:462" ht="18" customHeight="1" thickBot="1" x14ac:dyDescent="0.3">
      <c r="A92" s="106">
        <f>IF('[1]بيانات الطلاب'!A91="","",'[1]بيانات الطلاب'!A91)</f>
        <v>88</v>
      </c>
      <c r="B92" s="104" t="str">
        <f>IF('[1]بيانات الطلاب'!B91="","",'[1]بيانات الطلاب'!B91)</f>
        <v/>
      </c>
      <c r="C92" s="104" t="str">
        <f>IF('[1]بيانات الطلاب'!C91="","",'[1]بيانات الطلاب'!C91)</f>
        <v/>
      </c>
      <c r="D92" s="105" t="str">
        <f>IF('[1]بيانات الطلاب'!D91="","",'[1]بيانات الطلاب'!D91)</f>
        <v/>
      </c>
      <c r="E92" s="104" t="str">
        <f>IF('[1]بيانات الطلاب'!E91="","",'[1]بيانات الطلاب'!E91)</f>
        <v/>
      </c>
      <c r="F92" s="103" t="str">
        <f>IF('[1]بيانات الطلاب'!F91="","",'[1]بيانات الطلاب'!F91)</f>
        <v/>
      </c>
      <c r="G92" s="101"/>
      <c r="H92" s="100"/>
      <c r="I92" s="100"/>
      <c r="J92" s="99"/>
      <c r="K92" s="82">
        <f>IF(J92="غ","غ",G92+H92+I92+J92)</f>
        <v>0</v>
      </c>
      <c r="L92" s="101"/>
      <c r="M92" s="100"/>
      <c r="N92" s="100"/>
      <c r="O92" s="99"/>
      <c r="P92" s="82">
        <f>IF(O92="غ","غ",L92+M92+N92+O92)</f>
        <v>0</v>
      </c>
      <c r="Q92" s="101"/>
      <c r="R92" s="100"/>
      <c r="S92" s="100"/>
      <c r="T92" s="99"/>
      <c r="U92" s="82">
        <f>IF(T92="غ","غ",Q92+R92+S92+T92)</f>
        <v>0</v>
      </c>
      <c r="V92" s="101"/>
      <c r="W92" s="100"/>
      <c r="X92" s="100"/>
      <c r="Y92" s="99"/>
      <c r="Z92" s="82">
        <f>IF(Y92="غ","غ",V92+W92+X92+Y92)</f>
        <v>0</v>
      </c>
      <c r="AA92" s="101"/>
      <c r="AB92" s="100"/>
      <c r="AC92" s="100"/>
      <c r="AD92" s="99"/>
      <c r="AE92" s="82">
        <f>IF(AD92="غ","غ",AA92+AB92+AC92+AD92)</f>
        <v>0</v>
      </c>
      <c r="AF92" s="101"/>
      <c r="AG92" s="100"/>
      <c r="AH92" s="100"/>
      <c r="AI92" s="99"/>
      <c r="AJ92" s="82">
        <f>IF(AI92="غ","غ",AF92+AG92+AH92+AI92)</f>
        <v>0</v>
      </c>
      <c r="AK92" s="102"/>
      <c r="AL92" s="102"/>
      <c r="AM92" s="102"/>
      <c r="AN92" s="82">
        <f>IF(AM92="غ","غ",AK92+AL92+AM92)</f>
        <v>0</v>
      </c>
      <c r="AO92" s="102"/>
      <c r="AP92" s="102"/>
      <c r="AQ92" s="102"/>
      <c r="AR92" s="82">
        <f>IF(AQ92="غ","غ",AO92+AP92+AQ92)</f>
        <v>0</v>
      </c>
      <c r="AU92" s="102"/>
      <c r="AV92" s="102"/>
      <c r="AW92" s="102"/>
      <c r="AX92" s="82"/>
      <c r="BN92" s="101"/>
      <c r="BO92" s="100"/>
      <c r="BP92" s="100"/>
      <c r="BQ92" s="99"/>
      <c r="BR92" s="98">
        <f>IF(BQ92="غ","غ",BN92+BO92+BP92+BQ92)</f>
        <v>0</v>
      </c>
      <c r="BS92" s="101"/>
      <c r="BT92" s="100"/>
      <c r="BU92" s="100"/>
      <c r="BV92" s="99"/>
      <c r="BW92" s="98">
        <f>IF(BV92="غ","غ",BS92+BT92+BU92+BV92)</f>
        <v>0</v>
      </c>
      <c r="BX92" s="101"/>
      <c r="BY92" s="100"/>
      <c r="BZ92" s="100"/>
      <c r="CA92" s="99"/>
      <c r="CB92" s="98">
        <f>IF(CA92="غ","غ",BX92+BY92+BZ92+CA92)</f>
        <v>0</v>
      </c>
      <c r="CC92" s="101"/>
      <c r="CD92" s="100"/>
      <c r="CE92" s="100"/>
      <c r="CF92" s="99"/>
      <c r="CG92" s="98">
        <f>IF(CF92="غ","غ",CC92+CD92+CE92+CF92)</f>
        <v>0</v>
      </c>
      <c r="CH92" s="101"/>
      <c r="CI92" s="100"/>
      <c r="CJ92" s="100"/>
      <c r="CK92" s="99"/>
      <c r="CL92" s="98">
        <f>IF(CK92="غ","غ",CH92+CI92+CJ92+CK92)</f>
        <v>0</v>
      </c>
      <c r="CM92" s="101"/>
      <c r="CN92" s="100"/>
      <c r="CO92" s="100"/>
      <c r="CP92" s="99"/>
      <c r="CQ92" s="98">
        <f>IF(CP92="غ","غ",CM92+CN92+CO92+CP92)</f>
        <v>0</v>
      </c>
      <c r="CR92" s="101"/>
      <c r="CS92" s="100"/>
      <c r="CT92" s="99"/>
      <c r="CU92" s="98">
        <f>IF(CT92="غ","غ",CR92+CS92+CT92)</f>
        <v>0</v>
      </c>
      <c r="CV92" s="101"/>
      <c r="CW92" s="100"/>
      <c r="CX92" s="99"/>
      <c r="CY92" s="98">
        <f>IF(CX92="غ","غ",CV92+CW92+CX92)</f>
        <v>0</v>
      </c>
      <c r="DT92" s="101"/>
      <c r="DU92" s="100"/>
      <c r="DV92" s="100"/>
      <c r="DW92" s="99"/>
      <c r="DX92" s="98">
        <f>IF(DW92="غ","غ",DT92+DU92+DV92+DW92)</f>
        <v>0</v>
      </c>
      <c r="DY92" s="101"/>
      <c r="DZ92" s="100"/>
      <c r="EA92" s="100"/>
      <c r="EB92" s="99"/>
      <c r="EC92" s="98">
        <f>IF(EB92="غ","غ",DY92+DZ92+EA92+EB92)</f>
        <v>0</v>
      </c>
      <c r="ED92" s="101"/>
      <c r="EE92" s="100"/>
      <c r="EF92" s="100"/>
      <c r="EG92" s="99"/>
      <c r="EH92" s="98">
        <f>IF(EG92="غ","غ",ED92+EE92+EF92+EG92)</f>
        <v>0</v>
      </c>
      <c r="EI92" s="101"/>
      <c r="EJ92" s="100"/>
      <c r="EK92" s="100"/>
      <c r="EL92" s="99"/>
      <c r="EM92" s="98">
        <f>IF(EL92="غ","غ",EI92+EJ92+EK92+EL92)</f>
        <v>0</v>
      </c>
      <c r="EN92" s="101"/>
      <c r="EO92" s="100"/>
      <c r="EP92" s="100"/>
      <c r="EQ92" s="99"/>
      <c r="ER92" s="98">
        <f>IF(EQ92="غ","غ",EN92+EO92+EP92+EQ92)</f>
        <v>0</v>
      </c>
      <c r="ES92" s="101"/>
      <c r="ET92" s="100"/>
      <c r="EU92" s="100"/>
      <c r="EV92" s="99"/>
      <c r="EW92" s="82">
        <f>IF(EV92="غ","غ",ES92+ET92+EU92+EV92)</f>
        <v>0</v>
      </c>
      <c r="EX92" s="101"/>
      <c r="EY92" s="100"/>
      <c r="EZ92" s="99"/>
      <c r="FA92" s="98">
        <f>IF(EZ92="غ","غ",EX92+EY92+EZ92)</f>
        <v>0</v>
      </c>
      <c r="FB92" s="101"/>
      <c r="FC92" s="100"/>
      <c r="FD92" s="99"/>
      <c r="FE92" s="98">
        <f>IF(FD92="غ","غ",FB92+FC92+FD92)</f>
        <v>0</v>
      </c>
      <c r="HL92" s="149"/>
      <c r="HM92" s="96"/>
      <c r="HN92" s="96"/>
      <c r="HO92" s="95"/>
      <c r="HP92" s="149"/>
      <c r="HQ92" s="96"/>
      <c r="HR92" s="96"/>
      <c r="HS92" s="95"/>
      <c r="HT92" s="149"/>
      <c r="HU92" s="96"/>
      <c r="HV92" s="96"/>
      <c r="HW92" s="95"/>
      <c r="HX92" s="149"/>
      <c r="HY92" s="96"/>
      <c r="HZ92" s="96"/>
      <c r="IA92" s="95"/>
      <c r="IB92" s="149"/>
      <c r="IC92" s="96"/>
      <c r="ID92" s="96"/>
      <c r="IE92" s="95"/>
      <c r="IF92" s="149"/>
      <c r="IG92" s="96"/>
      <c r="IH92" s="96"/>
      <c r="II92" s="95"/>
      <c r="IJ92" s="149"/>
      <c r="IK92" s="96"/>
      <c r="IL92" s="96"/>
      <c r="IM92" s="95"/>
      <c r="IN92" s="149"/>
      <c r="IO92" s="96"/>
      <c r="IP92" s="96"/>
      <c r="IQ92" s="95"/>
      <c r="IV92" s="36">
        <v>21</v>
      </c>
      <c r="IW92" s="52" t="s">
        <v>87</v>
      </c>
      <c r="IX92" s="52" t="s">
        <v>87</v>
      </c>
      <c r="IY92" s="52" t="s">
        <v>87</v>
      </c>
      <c r="IZ92" s="52" t="s">
        <v>87</v>
      </c>
      <c r="JA92" s="52" t="s">
        <v>87</v>
      </c>
      <c r="JB92" s="52" t="s">
        <v>87</v>
      </c>
      <c r="JC92" s="52" t="s">
        <v>87</v>
      </c>
      <c r="JD92" s="52" t="s">
        <v>87</v>
      </c>
      <c r="JE92" s="52" t="s">
        <v>87</v>
      </c>
      <c r="JF92" s="52" t="s">
        <v>87</v>
      </c>
      <c r="JG92" s="36">
        <v>21</v>
      </c>
      <c r="JH92" s="48" t="str">
        <f>IFERROR(SMALL($JH$5:$JH$70,JG92),"")</f>
        <v/>
      </c>
      <c r="JI92" s="47" t="str">
        <f>IF(JH92="","",VLOOKUP(JH92,$JH$5:$JQ$70,2,0))</f>
        <v/>
      </c>
      <c r="JJ92" s="47" t="str">
        <f>IF(JH92="","",VLOOKUP(JH92,$JH$5:$JQ$70,3,0))</f>
        <v/>
      </c>
      <c r="JK92" s="47" t="str">
        <f>IF(JH92="","",VLOOKUP(JH92,$JH$5:$JQ$70,4,0))</f>
        <v/>
      </c>
      <c r="JL92" s="47" t="str">
        <f>IF(JH92="","",VLOOKUP(JH92,$JH$5:$JQ$70,5,0))</f>
        <v/>
      </c>
      <c r="JM92" s="47" t="str">
        <f>IF(JH92="","",VLOOKUP(JH92,$JH$5:$JQ$70,6,0))</f>
        <v/>
      </c>
      <c r="JN92" s="47" t="str">
        <f>IF(JH92="","",VLOOKUP(JH92,$JH$5:$JQ$70,7,0))</f>
        <v/>
      </c>
      <c r="JO92" s="47" t="str">
        <f>IF(JH92="","",VLOOKUP(JH92,$JH$5:$JQ$70,8,0))</f>
        <v/>
      </c>
      <c r="JP92" s="47" t="str">
        <f>IF(JH92="","",VLOOKUP(JH92,$JH$5:$JQ$70,9,0))</f>
        <v/>
      </c>
      <c r="JQ92" s="46" t="str">
        <f>IF(JH92="","",VLOOKUP(JH92,$JH$5:$JQ$70,9,0))</f>
        <v/>
      </c>
      <c r="JR92" s="36">
        <v>21</v>
      </c>
      <c r="JS92" s="45" t="str">
        <f>IFERROR(SMALL($JS$5:$JS$70,JR92),"")</f>
        <v/>
      </c>
      <c r="JT92" s="44" t="str">
        <f>IF(JS92="","",VLOOKUP(JS92,$JS$5:$KB$70,2,0))</f>
        <v/>
      </c>
      <c r="JU92" s="44" t="str">
        <f>IF(JS92="","",VLOOKUP(JS92,$JS$5:$KB$70,3,0))</f>
        <v/>
      </c>
      <c r="JV92" s="44" t="str">
        <f>IF(JS92="","",VLOOKUP(JS92,$JS$5:$KB$70,4,0))</f>
        <v/>
      </c>
      <c r="JW92" s="44" t="str">
        <f>IF(JS92="","",VLOOKUP(JS92,$JS$5:$KB$70,5,0))</f>
        <v/>
      </c>
      <c r="JX92" s="44" t="str">
        <f>IF(JS92="","",VLOOKUP(JS92,$JS$5:$KB$70,6,0))</f>
        <v/>
      </c>
      <c r="JY92" s="44" t="str">
        <f>IF(JS92="","",VLOOKUP(JS92,$JS$5:$KB$70,7,0))</f>
        <v/>
      </c>
      <c r="JZ92" s="44" t="str">
        <f>IF(JS92="","",VLOOKUP(JS92,$JS$5:$KB$70,8,0))</f>
        <v/>
      </c>
      <c r="KA92" s="44" t="str">
        <f>IF(JS92="","",VLOOKUP(JS92,$JS$5:$KB$70,9,0))</f>
        <v/>
      </c>
      <c r="KB92" s="43" t="str">
        <f>IF(JS92="","",VLOOKUP(JS92,$JS$5:$KB$70,9,0))</f>
        <v/>
      </c>
      <c r="KJ92" s="94">
        <f>+A92</f>
        <v>88</v>
      </c>
      <c r="KK92" s="92" t="str">
        <f>+B92</f>
        <v/>
      </c>
      <c r="KL92" s="92" t="str">
        <f>+C92</f>
        <v/>
      </c>
      <c r="KM92" s="93" t="str">
        <f>+D92</f>
        <v/>
      </c>
      <c r="KN92" s="92" t="str">
        <f>+E92</f>
        <v/>
      </c>
      <c r="KO92" s="92" t="str">
        <f>+F92</f>
        <v/>
      </c>
      <c r="KP92" s="91">
        <f>+HO92</f>
        <v>0</v>
      </c>
      <c r="KQ92" s="91">
        <f>+HS92</f>
        <v>0</v>
      </c>
      <c r="KR92" s="91">
        <f>+HW92</f>
        <v>0</v>
      </c>
      <c r="KS92" s="91">
        <f>+IA92</f>
        <v>0</v>
      </c>
      <c r="KT92" s="91">
        <f>+IE92</f>
        <v>0</v>
      </c>
      <c r="KU92" s="91">
        <f>+II92</f>
        <v>0</v>
      </c>
      <c r="KV92" s="90">
        <f>+IM92</f>
        <v>0</v>
      </c>
      <c r="KW92" s="90">
        <f>+IN92</f>
        <v>0</v>
      </c>
      <c r="MH92" s="111"/>
      <c r="MI92" s="110"/>
      <c r="MJ92" s="109"/>
      <c r="MK92" s="108"/>
      <c r="ML92" s="108"/>
      <c r="MM92" s="108"/>
      <c r="MN92" s="108"/>
      <c r="MO92" s="108"/>
      <c r="MP92" s="108"/>
      <c r="MQ92" s="108"/>
      <c r="MR92" s="107"/>
      <c r="NY92" s="87"/>
      <c r="NZ92" s="86"/>
      <c r="OA92" s="85"/>
      <c r="OB92" s="84"/>
      <c r="OC92" s="84"/>
      <c r="OD92" s="84"/>
      <c r="OE92" s="84"/>
      <c r="OF92" s="84"/>
      <c r="OG92" s="84"/>
      <c r="OH92" s="84"/>
      <c r="OI92" s="83"/>
      <c r="OJ92" s="82"/>
      <c r="OK92" s="81"/>
      <c r="PN92" s="36">
        <v>21</v>
      </c>
      <c r="PO92" s="51" t="str">
        <f>IFERROR(SMALL($PO$5:$PO$70,PN92),"")</f>
        <v/>
      </c>
      <c r="PP92" s="50" t="str">
        <f>IF(PO92="","",VLOOKUP(PO92,$PO$5:$PX$70,2,0))</f>
        <v/>
      </c>
      <c r="PQ92" s="50" t="str">
        <f>IF(PO92="","",VLOOKUP(PO92,$PO$5:$PX$70,3,0))</f>
        <v/>
      </c>
      <c r="PR92" s="50" t="str">
        <f>IF(PO92="","",VLOOKUP(PO92,$PO$5:$PX$70,4,0))</f>
        <v/>
      </c>
      <c r="PS92" s="50" t="str">
        <f>IF(PO92="","",VLOOKUP(PO92,$PO$5:$PX$70,5,0))</f>
        <v/>
      </c>
      <c r="PT92" s="50" t="str">
        <f>IF(PO92="","",VLOOKUP(PO92,$PO$5:$PX$70,6,0))</f>
        <v/>
      </c>
      <c r="PU92" s="50" t="str">
        <f>IF(PO92="","",VLOOKUP(PO92,$PO$5:$PX$70,7,0))</f>
        <v/>
      </c>
      <c r="PV92" s="50" t="str">
        <f>IF(PO92="","",VLOOKUP(PO92,$PO$5:$PX$70,8,0))</f>
        <v/>
      </c>
      <c r="PW92" s="50" t="str">
        <f>IF(PO92="","",VLOOKUP(PO92,$PO$5:$PX$70,9,0))</f>
        <v/>
      </c>
      <c r="PX92" s="49" t="str">
        <f>IF(PO92="","",VLOOKUP(PO92,$PO$5:$PX$70,10,0))</f>
        <v/>
      </c>
      <c r="PY92" s="36">
        <v>21</v>
      </c>
      <c r="PZ92" s="48" t="str">
        <f>IFERROR(SMALL($PZ$5:$PZ$70,PY92),"")</f>
        <v/>
      </c>
      <c r="QA92" s="47" t="str">
        <f>IF(PZ92="","",VLOOKUP(PZ92,$PZ$5:$QI$70,2,0))</f>
        <v/>
      </c>
      <c r="QB92" s="47" t="str">
        <f>IF(PZ92="","",VLOOKUP(PZ92,$PZ$5:$QI$70,3,0))</f>
        <v/>
      </c>
      <c r="QC92" s="47" t="str">
        <f>IF(PZ92="","",VLOOKUP(PZ92,$PZ$5:$QI$70,4,0))</f>
        <v/>
      </c>
      <c r="QD92" s="47" t="str">
        <f>IF(PZ92="","",VLOOKUP(PZ92,$PZ$5:$QI$70,5,0))</f>
        <v/>
      </c>
      <c r="QE92" s="47" t="str">
        <f>IF(PZ92="","",VLOOKUP(PZ92,$PZ$5:$QI$70,6,0))</f>
        <v/>
      </c>
      <c r="QF92" s="47" t="str">
        <f>IF(PZ92="","",VLOOKUP(PZ92,$PZ$5:$QI$70,7,0))</f>
        <v/>
      </c>
      <c r="QG92" s="47" t="str">
        <f>IF(PZ92="","",VLOOKUP(PZ92,$PZ$5:$QI$70,8,0))</f>
        <v/>
      </c>
      <c r="QH92" s="47" t="str">
        <f>IF(PZ92="","",VLOOKUP(PZ92,$PZ$5:$QI$70,9,0))</f>
        <v/>
      </c>
      <c r="QI92" s="46" t="str">
        <f>IF(PZ92="","",VLOOKUP(PZ92,$PZ$5:$QI$70,10,0))</f>
        <v/>
      </c>
      <c r="QJ92" s="36">
        <v>21</v>
      </c>
      <c r="QK92" s="45" t="str">
        <f>IFERROR(SMALL($QK$5:$QK$70,QJ92),"")</f>
        <v/>
      </c>
      <c r="QL92" s="44" t="str">
        <f>IF(QK92="","",VLOOKUP(QK92,$QK$5:$QT$70,2,0))</f>
        <v/>
      </c>
      <c r="QM92" s="44" t="str">
        <f>IF(QK92="","",VLOOKUP(QK92,$QK$5:$QT$70,3,0))</f>
        <v/>
      </c>
      <c r="QN92" s="44" t="str">
        <f>IF(QK92="","",VLOOKUP(QK92,$QK$5:$QT$70,4,0))</f>
        <v/>
      </c>
      <c r="QO92" s="44" t="str">
        <f>IF(QK92="","",VLOOKUP(QK92,$QK$5:$QT$70,5,0))</f>
        <v/>
      </c>
      <c r="QP92" s="44" t="str">
        <f>IF(QK92="","",VLOOKUP(QK92,$QK$5:$QT$70,6,0))</f>
        <v/>
      </c>
      <c r="QQ92" s="44" t="str">
        <f>IF(QK92="","",VLOOKUP(QK92,$QK$5:$QT$70,7,0))</f>
        <v/>
      </c>
      <c r="QR92" s="44" t="str">
        <f>IF(QK92="","",VLOOKUP(QK92,$QK$5:$QT$70,8,0))</f>
        <v/>
      </c>
      <c r="QS92" s="44" t="str">
        <f>IF(QK92="","",VLOOKUP(QK92,$QK$5:$QT$70,9,0))</f>
        <v/>
      </c>
      <c r="QT92" s="43" t="str">
        <f>IF(QK92="","",VLOOKUP(QK92,$QK$5:$QT$70,10,0))</f>
        <v/>
      </c>
    </row>
    <row r="93" spans="1:462" ht="18" customHeight="1" thickBot="1" x14ac:dyDescent="0.3">
      <c r="A93" s="106">
        <f>IF('[1]بيانات الطلاب'!A92="","",'[1]بيانات الطلاب'!A92)</f>
        <v>89</v>
      </c>
      <c r="B93" s="104" t="str">
        <f>IF('[1]بيانات الطلاب'!B92="","",'[1]بيانات الطلاب'!B92)</f>
        <v/>
      </c>
      <c r="C93" s="104" t="str">
        <f>IF('[1]بيانات الطلاب'!C92="","",'[1]بيانات الطلاب'!C92)</f>
        <v/>
      </c>
      <c r="D93" s="105" t="str">
        <f>IF('[1]بيانات الطلاب'!D92="","",'[1]بيانات الطلاب'!D92)</f>
        <v/>
      </c>
      <c r="E93" s="104" t="str">
        <f>IF('[1]بيانات الطلاب'!E92="","",'[1]بيانات الطلاب'!E92)</f>
        <v/>
      </c>
      <c r="F93" s="103" t="str">
        <f>IF('[1]بيانات الطلاب'!F92="","",'[1]بيانات الطلاب'!F92)</f>
        <v/>
      </c>
      <c r="G93" s="101"/>
      <c r="H93" s="100"/>
      <c r="I93" s="100"/>
      <c r="J93" s="99"/>
      <c r="K93" s="82">
        <f>IF(J93="غ","غ",G93+H93+I93+J93)</f>
        <v>0</v>
      </c>
      <c r="L93" s="101"/>
      <c r="M93" s="100"/>
      <c r="N93" s="100"/>
      <c r="O93" s="99"/>
      <c r="P93" s="82">
        <f>IF(O93="غ","غ",L93+M93+N93+O93)</f>
        <v>0</v>
      </c>
      <c r="Q93" s="101"/>
      <c r="R93" s="100"/>
      <c r="S93" s="100"/>
      <c r="T93" s="99"/>
      <c r="U93" s="82">
        <f>IF(T93="غ","غ",Q93+R93+S93+T93)</f>
        <v>0</v>
      </c>
      <c r="V93" s="101"/>
      <c r="W93" s="100"/>
      <c r="X93" s="100"/>
      <c r="Y93" s="99"/>
      <c r="Z93" s="82">
        <f>IF(Y93="غ","غ",V93+W93+X93+Y93)</f>
        <v>0</v>
      </c>
      <c r="AA93" s="101"/>
      <c r="AB93" s="100"/>
      <c r="AC93" s="100"/>
      <c r="AD93" s="99"/>
      <c r="AE93" s="82">
        <f>IF(AD93="غ","غ",AA93+AB93+AC93+AD93)</f>
        <v>0</v>
      </c>
      <c r="AF93" s="101"/>
      <c r="AG93" s="100"/>
      <c r="AH93" s="100"/>
      <c r="AI93" s="99"/>
      <c r="AJ93" s="82">
        <f>IF(AI93="غ","غ",AF93+AG93+AH93+AI93)</f>
        <v>0</v>
      </c>
      <c r="AK93" s="102"/>
      <c r="AL93" s="102"/>
      <c r="AM93" s="102"/>
      <c r="AN93" s="82">
        <f>IF(AM93="غ","غ",AK93+AL93+AM93)</f>
        <v>0</v>
      </c>
      <c r="AO93" s="102"/>
      <c r="AP93" s="102"/>
      <c r="AQ93" s="102"/>
      <c r="AR93" s="82">
        <f>IF(AQ93="غ","غ",AO93+AP93+AQ93)</f>
        <v>0</v>
      </c>
      <c r="AU93" s="102"/>
      <c r="AV93" s="102"/>
      <c r="AW93" s="102"/>
      <c r="AX93" s="82"/>
      <c r="BN93" s="101"/>
      <c r="BO93" s="100"/>
      <c r="BP93" s="100"/>
      <c r="BQ93" s="99"/>
      <c r="BR93" s="98">
        <f>IF(BQ93="غ","غ",BN93+BO93+BP93+BQ93)</f>
        <v>0</v>
      </c>
      <c r="BS93" s="101"/>
      <c r="BT93" s="100"/>
      <c r="BU93" s="100"/>
      <c r="BV93" s="99"/>
      <c r="BW93" s="98">
        <f>IF(BV93="غ","غ",BS93+BT93+BU93+BV93)</f>
        <v>0</v>
      </c>
      <c r="BX93" s="101"/>
      <c r="BY93" s="100"/>
      <c r="BZ93" s="100"/>
      <c r="CA93" s="99"/>
      <c r="CB93" s="98">
        <f>IF(CA93="غ","غ",BX93+BY93+BZ93+CA93)</f>
        <v>0</v>
      </c>
      <c r="CC93" s="101"/>
      <c r="CD93" s="100"/>
      <c r="CE93" s="100"/>
      <c r="CF93" s="99"/>
      <c r="CG93" s="98">
        <f>IF(CF93="غ","غ",CC93+CD93+CE93+CF93)</f>
        <v>0</v>
      </c>
      <c r="CH93" s="101"/>
      <c r="CI93" s="100"/>
      <c r="CJ93" s="100"/>
      <c r="CK93" s="99"/>
      <c r="CL93" s="98">
        <f>IF(CK93="غ","غ",CH93+CI93+CJ93+CK93)</f>
        <v>0</v>
      </c>
      <c r="CM93" s="101"/>
      <c r="CN93" s="100"/>
      <c r="CO93" s="100"/>
      <c r="CP93" s="99"/>
      <c r="CQ93" s="98">
        <f>IF(CP93="غ","غ",CM93+CN93+CO93+CP93)</f>
        <v>0</v>
      </c>
      <c r="CR93" s="101"/>
      <c r="CS93" s="100"/>
      <c r="CT93" s="99"/>
      <c r="CU93" s="98">
        <f>IF(CT93="غ","غ",CR93+CS93+CT93)</f>
        <v>0</v>
      </c>
      <c r="CV93" s="101"/>
      <c r="CW93" s="100"/>
      <c r="CX93" s="99"/>
      <c r="CY93" s="98">
        <f>IF(CX93="غ","غ",CV93+CW93+CX93)</f>
        <v>0</v>
      </c>
      <c r="DT93" s="101"/>
      <c r="DU93" s="100"/>
      <c r="DV93" s="100"/>
      <c r="DW93" s="99"/>
      <c r="DX93" s="98">
        <f>IF(DW93="غ","غ",DT93+DU93+DV93+DW93)</f>
        <v>0</v>
      </c>
      <c r="DY93" s="101"/>
      <c r="DZ93" s="100"/>
      <c r="EA93" s="100"/>
      <c r="EB93" s="99"/>
      <c r="EC93" s="98">
        <f>IF(EB93="غ","غ",DY93+DZ93+EA93+EB93)</f>
        <v>0</v>
      </c>
      <c r="ED93" s="101"/>
      <c r="EE93" s="100"/>
      <c r="EF93" s="100"/>
      <c r="EG93" s="99"/>
      <c r="EH93" s="98">
        <f>IF(EG93="غ","غ",ED93+EE93+EF93+EG93)</f>
        <v>0</v>
      </c>
      <c r="EI93" s="101"/>
      <c r="EJ93" s="100"/>
      <c r="EK93" s="100"/>
      <c r="EL93" s="99"/>
      <c r="EM93" s="98">
        <f>IF(EL93="غ","غ",EI93+EJ93+EK93+EL93)</f>
        <v>0</v>
      </c>
      <c r="EN93" s="101"/>
      <c r="EO93" s="100"/>
      <c r="EP93" s="100"/>
      <c r="EQ93" s="99"/>
      <c r="ER93" s="98">
        <f>IF(EQ93="غ","غ",EN93+EO93+EP93+EQ93)</f>
        <v>0</v>
      </c>
      <c r="ES93" s="101"/>
      <c r="ET93" s="100"/>
      <c r="EU93" s="100"/>
      <c r="EV93" s="99"/>
      <c r="EW93" s="82">
        <f>IF(EV93="غ","غ",ES93+ET93+EU93+EV93)</f>
        <v>0</v>
      </c>
      <c r="EX93" s="101"/>
      <c r="EY93" s="100"/>
      <c r="EZ93" s="99"/>
      <c r="FA93" s="98">
        <f>IF(EZ93="غ","غ",EX93+EY93+EZ93)</f>
        <v>0</v>
      </c>
      <c r="FB93" s="101"/>
      <c r="FC93" s="100"/>
      <c r="FD93" s="99"/>
      <c r="FE93" s="98">
        <f>IF(FD93="غ","غ",FB93+FC93+FD93)</f>
        <v>0</v>
      </c>
      <c r="HL93" s="149"/>
      <c r="HM93" s="96"/>
      <c r="HN93" s="96"/>
      <c r="HO93" s="95"/>
      <c r="HP93" s="149"/>
      <c r="HQ93" s="96"/>
      <c r="HR93" s="96"/>
      <c r="HS93" s="95"/>
      <c r="HT93" s="149"/>
      <c r="HU93" s="96"/>
      <c r="HV93" s="96"/>
      <c r="HW93" s="95"/>
      <c r="HX93" s="149"/>
      <c r="HY93" s="96"/>
      <c r="HZ93" s="96"/>
      <c r="IA93" s="95"/>
      <c r="IB93" s="149"/>
      <c r="IC93" s="96"/>
      <c r="ID93" s="96"/>
      <c r="IE93" s="95"/>
      <c r="IF93" s="149"/>
      <c r="IG93" s="96"/>
      <c r="IH93" s="96"/>
      <c r="II93" s="95"/>
      <c r="IJ93" s="149"/>
      <c r="IK93" s="96"/>
      <c r="IL93" s="96"/>
      <c r="IM93" s="95"/>
      <c r="IN93" s="149"/>
      <c r="IO93" s="96"/>
      <c r="IP93" s="96"/>
      <c r="IQ93" s="95"/>
      <c r="IV93" s="36">
        <v>22</v>
      </c>
      <c r="IW93" s="52" t="s">
        <v>87</v>
      </c>
      <c r="IX93" s="52" t="s">
        <v>87</v>
      </c>
      <c r="IY93" s="52" t="s">
        <v>87</v>
      </c>
      <c r="IZ93" s="52" t="s">
        <v>87</v>
      </c>
      <c r="JA93" s="52" t="s">
        <v>87</v>
      </c>
      <c r="JB93" s="52" t="s">
        <v>87</v>
      </c>
      <c r="JC93" s="52" t="s">
        <v>87</v>
      </c>
      <c r="JD93" s="52" t="s">
        <v>87</v>
      </c>
      <c r="JE93" s="52" t="s">
        <v>87</v>
      </c>
      <c r="JF93" s="52" t="s">
        <v>87</v>
      </c>
      <c r="JG93" s="36">
        <v>22</v>
      </c>
      <c r="JH93" s="48" t="str">
        <f>IFERROR(SMALL($JH$5:$JH$70,JG93),"")</f>
        <v/>
      </c>
      <c r="JI93" s="47" t="str">
        <f>IF(JH93="","",VLOOKUP(JH93,$JH$5:$JQ$70,2,0))</f>
        <v/>
      </c>
      <c r="JJ93" s="47" t="str">
        <f>IF(JH93="","",VLOOKUP(JH93,$JH$5:$JQ$70,3,0))</f>
        <v/>
      </c>
      <c r="JK93" s="47" t="str">
        <f>IF(JH93="","",VLOOKUP(JH93,$JH$5:$JQ$70,4,0))</f>
        <v/>
      </c>
      <c r="JL93" s="47" t="str">
        <f>IF(JH93="","",VLOOKUP(JH93,$JH$5:$JQ$70,5,0))</f>
        <v/>
      </c>
      <c r="JM93" s="47" t="str">
        <f>IF(JH93="","",VLOOKUP(JH93,$JH$5:$JQ$70,6,0))</f>
        <v/>
      </c>
      <c r="JN93" s="47" t="str">
        <f>IF(JH93="","",VLOOKUP(JH93,$JH$5:$JQ$70,7,0))</f>
        <v/>
      </c>
      <c r="JO93" s="47" t="str">
        <f>IF(JH93="","",VLOOKUP(JH93,$JH$5:$JQ$70,8,0))</f>
        <v/>
      </c>
      <c r="JP93" s="47" t="str">
        <f>IF(JH93="","",VLOOKUP(JH93,$JH$5:$JQ$70,9,0))</f>
        <v/>
      </c>
      <c r="JQ93" s="46" t="str">
        <f>IF(JH93="","",VLOOKUP(JH93,$JH$5:$JQ$70,9,0))</f>
        <v/>
      </c>
      <c r="JR93" s="36">
        <v>22</v>
      </c>
      <c r="JS93" s="45" t="str">
        <f>IFERROR(SMALL($JS$5:$JS$70,JR93),"")</f>
        <v/>
      </c>
      <c r="JT93" s="44" t="str">
        <f>IF(JS93="","",VLOOKUP(JS93,$JS$5:$KB$70,2,0))</f>
        <v/>
      </c>
      <c r="JU93" s="44" t="str">
        <f>IF(JS93="","",VLOOKUP(JS93,$JS$5:$KB$70,3,0))</f>
        <v/>
      </c>
      <c r="JV93" s="44" t="str">
        <f>IF(JS93="","",VLOOKUP(JS93,$JS$5:$KB$70,4,0))</f>
        <v/>
      </c>
      <c r="JW93" s="44" t="str">
        <f>IF(JS93="","",VLOOKUP(JS93,$JS$5:$KB$70,5,0))</f>
        <v/>
      </c>
      <c r="JX93" s="44" t="str">
        <f>IF(JS93="","",VLOOKUP(JS93,$JS$5:$KB$70,6,0))</f>
        <v/>
      </c>
      <c r="JY93" s="44" t="str">
        <f>IF(JS93="","",VLOOKUP(JS93,$JS$5:$KB$70,7,0))</f>
        <v/>
      </c>
      <c r="JZ93" s="44" t="str">
        <f>IF(JS93="","",VLOOKUP(JS93,$JS$5:$KB$70,8,0))</f>
        <v/>
      </c>
      <c r="KA93" s="44" t="str">
        <f>IF(JS93="","",VLOOKUP(JS93,$JS$5:$KB$70,9,0))</f>
        <v/>
      </c>
      <c r="KB93" s="43" t="str">
        <f>IF(JS93="","",VLOOKUP(JS93,$JS$5:$KB$70,9,0))</f>
        <v/>
      </c>
      <c r="KJ93" s="94">
        <f>+A93</f>
        <v>89</v>
      </c>
      <c r="KK93" s="92" t="str">
        <f>+B93</f>
        <v/>
      </c>
      <c r="KL93" s="92" t="str">
        <f>+C93</f>
        <v/>
      </c>
      <c r="KM93" s="93" t="str">
        <f>+D93</f>
        <v/>
      </c>
      <c r="KN93" s="92" t="str">
        <f>+E93</f>
        <v/>
      </c>
      <c r="KO93" s="92" t="str">
        <f>+F93</f>
        <v/>
      </c>
      <c r="KP93" s="91">
        <f>+HO93</f>
        <v>0</v>
      </c>
      <c r="KQ93" s="91">
        <f>+HS93</f>
        <v>0</v>
      </c>
      <c r="KR93" s="91">
        <f>+HW93</f>
        <v>0</v>
      </c>
      <c r="KS93" s="91">
        <f>+IA93</f>
        <v>0</v>
      </c>
      <c r="KT93" s="91">
        <f>+IE93</f>
        <v>0</v>
      </c>
      <c r="KU93" s="91">
        <f>+II93</f>
        <v>0</v>
      </c>
      <c r="KV93" s="90">
        <f>+IM93</f>
        <v>0</v>
      </c>
      <c r="KW93" s="90">
        <f>+IN93</f>
        <v>0</v>
      </c>
      <c r="MH93" s="111"/>
      <c r="MI93" s="110"/>
      <c r="MJ93" s="109"/>
      <c r="MK93" s="108"/>
      <c r="ML93" s="108"/>
      <c r="MM93" s="108"/>
      <c r="MN93" s="108"/>
      <c r="MO93" s="108"/>
      <c r="MP93" s="108"/>
      <c r="MQ93" s="108"/>
      <c r="MR93" s="107"/>
      <c r="NY93" s="87"/>
      <c r="NZ93" s="86"/>
      <c r="OA93" s="85"/>
      <c r="OB93" s="84"/>
      <c r="OC93" s="84"/>
      <c r="OD93" s="84"/>
      <c r="OE93" s="84"/>
      <c r="OF93" s="84"/>
      <c r="OG93" s="84"/>
      <c r="OH93" s="84"/>
      <c r="OI93" s="83"/>
      <c r="OJ93" s="82"/>
      <c r="OK93" s="81"/>
      <c r="PN93" s="36">
        <v>22</v>
      </c>
      <c r="PO93" s="51" t="str">
        <f>IFERROR(SMALL($PO$5:$PO$70,PN93),"")</f>
        <v/>
      </c>
      <c r="PP93" s="50" t="str">
        <f>IF(PO93="","",VLOOKUP(PO93,$PO$5:$PX$70,2,0))</f>
        <v/>
      </c>
      <c r="PQ93" s="50" t="str">
        <f>IF(PO93="","",VLOOKUP(PO93,$PO$5:$PX$70,3,0))</f>
        <v/>
      </c>
      <c r="PR93" s="50" t="str">
        <f>IF(PO93="","",VLOOKUP(PO93,$PO$5:$PX$70,4,0))</f>
        <v/>
      </c>
      <c r="PS93" s="50" t="str">
        <f>IF(PO93="","",VLOOKUP(PO93,$PO$5:$PX$70,5,0))</f>
        <v/>
      </c>
      <c r="PT93" s="50" t="str">
        <f>IF(PO93="","",VLOOKUP(PO93,$PO$5:$PX$70,6,0))</f>
        <v/>
      </c>
      <c r="PU93" s="50" t="str">
        <f>IF(PO93="","",VLOOKUP(PO93,$PO$5:$PX$70,7,0))</f>
        <v/>
      </c>
      <c r="PV93" s="50" t="str">
        <f>IF(PO93="","",VLOOKUP(PO93,$PO$5:$PX$70,8,0))</f>
        <v/>
      </c>
      <c r="PW93" s="50" t="str">
        <f>IF(PO93="","",VLOOKUP(PO93,$PO$5:$PX$70,9,0))</f>
        <v/>
      </c>
      <c r="PX93" s="49" t="str">
        <f>IF(PO93="","",VLOOKUP(PO93,$PO$5:$PX$70,10,0))</f>
        <v/>
      </c>
      <c r="PY93" s="36">
        <v>22</v>
      </c>
      <c r="PZ93" s="48" t="str">
        <f>IFERROR(SMALL($PZ$5:$PZ$70,PY93),"")</f>
        <v/>
      </c>
      <c r="QA93" s="47" t="str">
        <f>IF(PZ93="","",VLOOKUP(PZ93,$PZ$5:$QI$70,2,0))</f>
        <v/>
      </c>
      <c r="QB93" s="47" t="str">
        <f>IF(PZ93="","",VLOOKUP(PZ93,$PZ$5:$QI$70,3,0))</f>
        <v/>
      </c>
      <c r="QC93" s="47" t="str">
        <f>IF(PZ93="","",VLOOKUP(PZ93,$PZ$5:$QI$70,4,0))</f>
        <v/>
      </c>
      <c r="QD93" s="47" t="str">
        <f>IF(PZ93="","",VLOOKUP(PZ93,$PZ$5:$QI$70,5,0))</f>
        <v/>
      </c>
      <c r="QE93" s="47" t="str">
        <f>IF(PZ93="","",VLOOKUP(PZ93,$PZ$5:$QI$70,6,0))</f>
        <v/>
      </c>
      <c r="QF93" s="47" t="str">
        <f>IF(PZ93="","",VLOOKUP(PZ93,$PZ$5:$QI$70,7,0))</f>
        <v/>
      </c>
      <c r="QG93" s="47" t="str">
        <f>IF(PZ93="","",VLOOKUP(PZ93,$PZ$5:$QI$70,8,0))</f>
        <v/>
      </c>
      <c r="QH93" s="47" t="str">
        <f>IF(PZ93="","",VLOOKUP(PZ93,$PZ$5:$QI$70,9,0))</f>
        <v/>
      </c>
      <c r="QI93" s="46" t="str">
        <f>IF(PZ93="","",VLOOKUP(PZ93,$PZ$5:$QI$70,10,0))</f>
        <v/>
      </c>
      <c r="QJ93" s="36">
        <v>22</v>
      </c>
      <c r="QK93" s="45" t="str">
        <f>IFERROR(SMALL($QK$5:$QK$70,QJ93),"")</f>
        <v/>
      </c>
      <c r="QL93" s="44" t="str">
        <f>IF(QK93="","",VLOOKUP(QK93,$QK$5:$QT$70,2,0))</f>
        <v/>
      </c>
      <c r="QM93" s="44" t="str">
        <f>IF(QK93="","",VLOOKUP(QK93,$QK$5:$QT$70,3,0))</f>
        <v/>
      </c>
      <c r="QN93" s="44" t="str">
        <f>IF(QK93="","",VLOOKUP(QK93,$QK$5:$QT$70,4,0))</f>
        <v/>
      </c>
      <c r="QO93" s="44" t="str">
        <f>IF(QK93="","",VLOOKUP(QK93,$QK$5:$QT$70,5,0))</f>
        <v/>
      </c>
      <c r="QP93" s="44" t="str">
        <f>IF(QK93="","",VLOOKUP(QK93,$QK$5:$QT$70,6,0))</f>
        <v/>
      </c>
      <c r="QQ93" s="44" t="str">
        <f>IF(QK93="","",VLOOKUP(QK93,$QK$5:$QT$70,7,0))</f>
        <v/>
      </c>
      <c r="QR93" s="44" t="str">
        <f>IF(QK93="","",VLOOKUP(QK93,$QK$5:$QT$70,8,0))</f>
        <v/>
      </c>
      <c r="QS93" s="44" t="str">
        <f>IF(QK93="","",VLOOKUP(QK93,$QK$5:$QT$70,9,0))</f>
        <v/>
      </c>
      <c r="QT93" s="43" t="str">
        <f>IF(QK93="","",VLOOKUP(QK93,$QK$5:$QT$70,10,0))</f>
        <v/>
      </c>
    </row>
    <row r="94" spans="1:462" ht="18" customHeight="1" thickBot="1" x14ac:dyDescent="0.3">
      <c r="A94" s="106">
        <f>IF('[1]بيانات الطلاب'!A93="","",'[1]بيانات الطلاب'!A93)</f>
        <v>90</v>
      </c>
      <c r="B94" s="104" t="str">
        <f>IF('[1]بيانات الطلاب'!B93="","",'[1]بيانات الطلاب'!B93)</f>
        <v/>
      </c>
      <c r="C94" s="104" t="str">
        <f>IF('[1]بيانات الطلاب'!C93="","",'[1]بيانات الطلاب'!C93)</f>
        <v/>
      </c>
      <c r="D94" s="105" t="str">
        <f>IF('[1]بيانات الطلاب'!D93="","",'[1]بيانات الطلاب'!D93)</f>
        <v/>
      </c>
      <c r="E94" s="104" t="str">
        <f>IF('[1]بيانات الطلاب'!E93="","",'[1]بيانات الطلاب'!E93)</f>
        <v/>
      </c>
      <c r="F94" s="103" t="str">
        <f>IF('[1]بيانات الطلاب'!F93="","",'[1]بيانات الطلاب'!F93)</f>
        <v/>
      </c>
      <c r="G94" s="101"/>
      <c r="H94" s="100"/>
      <c r="I94" s="100"/>
      <c r="J94" s="99"/>
      <c r="K94" s="82">
        <f>IF(J94="غ","غ",G94+H94+I94+J94)</f>
        <v>0</v>
      </c>
      <c r="L94" s="101"/>
      <c r="M94" s="100"/>
      <c r="N94" s="100"/>
      <c r="O94" s="99"/>
      <c r="P94" s="82">
        <f>IF(O94="غ","غ",L94+M94+N94+O94)</f>
        <v>0</v>
      </c>
      <c r="Q94" s="101"/>
      <c r="R94" s="100"/>
      <c r="S94" s="100"/>
      <c r="T94" s="99"/>
      <c r="U94" s="82">
        <f>IF(T94="غ","غ",Q94+R94+S94+T94)</f>
        <v>0</v>
      </c>
      <c r="V94" s="101"/>
      <c r="W94" s="100"/>
      <c r="X94" s="100"/>
      <c r="Y94" s="99"/>
      <c r="Z94" s="82">
        <f>IF(Y94="غ","غ",V94+W94+X94+Y94)</f>
        <v>0</v>
      </c>
      <c r="AA94" s="101"/>
      <c r="AB94" s="100"/>
      <c r="AC94" s="100"/>
      <c r="AD94" s="99"/>
      <c r="AE94" s="82">
        <f>IF(AD94="غ","غ",AA94+AB94+AC94+AD94)</f>
        <v>0</v>
      </c>
      <c r="AF94" s="101"/>
      <c r="AG94" s="100"/>
      <c r="AH94" s="100"/>
      <c r="AI94" s="99"/>
      <c r="AJ94" s="82">
        <f>IF(AI94="غ","غ",AF94+AG94+AH94+AI94)</f>
        <v>0</v>
      </c>
      <c r="AK94" s="102"/>
      <c r="AL94" s="102"/>
      <c r="AM94" s="102"/>
      <c r="AN94" s="82">
        <f>IF(AM94="غ","غ",AK94+AL94+AM94)</f>
        <v>0</v>
      </c>
      <c r="AO94" s="102"/>
      <c r="AP94" s="102"/>
      <c r="AQ94" s="102"/>
      <c r="AR94" s="82">
        <f>IF(AQ94="غ","غ",AO94+AP94+AQ94)</f>
        <v>0</v>
      </c>
      <c r="AU94" s="102"/>
      <c r="AV94" s="102"/>
      <c r="AW94" s="102"/>
      <c r="AX94" s="82"/>
      <c r="BN94" s="101"/>
      <c r="BO94" s="100"/>
      <c r="BP94" s="100"/>
      <c r="BQ94" s="99"/>
      <c r="BR94" s="98">
        <f>IF(BQ94="غ","غ",BN94+BO94+BP94+BQ94)</f>
        <v>0</v>
      </c>
      <c r="BS94" s="101"/>
      <c r="BT94" s="100"/>
      <c r="BU94" s="100"/>
      <c r="BV94" s="99"/>
      <c r="BW94" s="98">
        <f>IF(BV94="غ","غ",BS94+BT94+BU94+BV94)</f>
        <v>0</v>
      </c>
      <c r="BX94" s="101"/>
      <c r="BY94" s="100"/>
      <c r="BZ94" s="100"/>
      <c r="CA94" s="99"/>
      <c r="CB94" s="98">
        <f>IF(CA94="غ","غ",BX94+BY94+BZ94+CA94)</f>
        <v>0</v>
      </c>
      <c r="CC94" s="101"/>
      <c r="CD94" s="100"/>
      <c r="CE94" s="100"/>
      <c r="CF94" s="99"/>
      <c r="CG94" s="98">
        <f>IF(CF94="غ","غ",CC94+CD94+CE94+CF94)</f>
        <v>0</v>
      </c>
      <c r="CH94" s="101"/>
      <c r="CI94" s="100"/>
      <c r="CJ94" s="100"/>
      <c r="CK94" s="99"/>
      <c r="CL94" s="98">
        <f>IF(CK94="غ","غ",CH94+CI94+CJ94+CK94)</f>
        <v>0</v>
      </c>
      <c r="CM94" s="101"/>
      <c r="CN94" s="100"/>
      <c r="CO94" s="100"/>
      <c r="CP94" s="99"/>
      <c r="CQ94" s="98">
        <f>IF(CP94="غ","غ",CM94+CN94+CO94+CP94)</f>
        <v>0</v>
      </c>
      <c r="CR94" s="101"/>
      <c r="CS94" s="100"/>
      <c r="CT94" s="99"/>
      <c r="CU94" s="98">
        <f>IF(CT94="غ","غ",CR94+CS94+CT94)</f>
        <v>0</v>
      </c>
      <c r="CV94" s="101"/>
      <c r="CW94" s="100"/>
      <c r="CX94" s="99"/>
      <c r="CY94" s="98">
        <f>IF(CX94="غ","غ",CV94+CW94+CX94)</f>
        <v>0</v>
      </c>
      <c r="DT94" s="101"/>
      <c r="DU94" s="100"/>
      <c r="DV94" s="100"/>
      <c r="DW94" s="99"/>
      <c r="DX94" s="98">
        <f>IF(DW94="غ","غ",DT94+DU94+DV94+DW94)</f>
        <v>0</v>
      </c>
      <c r="DY94" s="101"/>
      <c r="DZ94" s="100"/>
      <c r="EA94" s="100"/>
      <c r="EB94" s="99"/>
      <c r="EC94" s="98">
        <f>IF(EB94="غ","غ",DY94+DZ94+EA94+EB94)</f>
        <v>0</v>
      </c>
      <c r="ED94" s="101"/>
      <c r="EE94" s="100"/>
      <c r="EF94" s="100"/>
      <c r="EG94" s="99"/>
      <c r="EH94" s="98">
        <f>IF(EG94="غ","غ",ED94+EE94+EF94+EG94)</f>
        <v>0</v>
      </c>
      <c r="EI94" s="101"/>
      <c r="EJ94" s="100"/>
      <c r="EK94" s="100"/>
      <c r="EL94" s="99"/>
      <c r="EM94" s="98">
        <f>IF(EL94="غ","غ",EI94+EJ94+EK94+EL94)</f>
        <v>0</v>
      </c>
      <c r="EN94" s="101"/>
      <c r="EO94" s="100"/>
      <c r="EP94" s="100"/>
      <c r="EQ94" s="99"/>
      <c r="ER94" s="98">
        <f>IF(EQ94="غ","غ",EN94+EO94+EP94+EQ94)</f>
        <v>0</v>
      </c>
      <c r="ES94" s="101"/>
      <c r="ET94" s="100"/>
      <c r="EU94" s="100"/>
      <c r="EV94" s="99"/>
      <c r="EW94" s="82">
        <f>IF(EV94="غ","غ",ES94+ET94+EU94+EV94)</f>
        <v>0</v>
      </c>
      <c r="EX94" s="101"/>
      <c r="EY94" s="100"/>
      <c r="EZ94" s="99"/>
      <c r="FA94" s="98">
        <f>IF(EZ94="غ","غ",EX94+EY94+EZ94)</f>
        <v>0</v>
      </c>
      <c r="FB94" s="101"/>
      <c r="FC94" s="100"/>
      <c r="FD94" s="99"/>
      <c r="FE94" s="98">
        <f>IF(FD94="غ","غ",FB94+FC94+FD94)</f>
        <v>0</v>
      </c>
      <c r="HL94" s="149"/>
      <c r="HM94" s="96"/>
      <c r="HN94" s="96"/>
      <c r="HO94" s="95"/>
      <c r="HP94" s="149"/>
      <c r="HQ94" s="96"/>
      <c r="HR94" s="96"/>
      <c r="HS94" s="95"/>
      <c r="HT94" s="149"/>
      <c r="HU94" s="96"/>
      <c r="HV94" s="96"/>
      <c r="HW94" s="95"/>
      <c r="HX94" s="149"/>
      <c r="HY94" s="96"/>
      <c r="HZ94" s="96"/>
      <c r="IA94" s="95"/>
      <c r="IB94" s="149"/>
      <c r="IC94" s="96"/>
      <c r="ID94" s="96"/>
      <c r="IE94" s="95"/>
      <c r="IF94" s="149"/>
      <c r="IG94" s="96"/>
      <c r="IH94" s="96"/>
      <c r="II94" s="95"/>
      <c r="IJ94" s="149"/>
      <c r="IK94" s="96"/>
      <c r="IL94" s="96"/>
      <c r="IM94" s="95"/>
      <c r="IN94" s="149"/>
      <c r="IO94" s="96"/>
      <c r="IP94" s="96"/>
      <c r="IQ94" s="95"/>
      <c r="IV94" s="36">
        <v>23</v>
      </c>
      <c r="IW94" s="52" t="s">
        <v>87</v>
      </c>
      <c r="IX94" s="52" t="s">
        <v>87</v>
      </c>
      <c r="IY94" s="52" t="s">
        <v>87</v>
      </c>
      <c r="IZ94" s="52" t="s">
        <v>87</v>
      </c>
      <c r="JA94" s="52" t="s">
        <v>87</v>
      </c>
      <c r="JB94" s="52" t="s">
        <v>87</v>
      </c>
      <c r="JC94" s="52" t="s">
        <v>87</v>
      </c>
      <c r="JD94" s="52" t="s">
        <v>87</v>
      </c>
      <c r="JE94" s="52" t="s">
        <v>87</v>
      </c>
      <c r="JF94" s="52" t="s">
        <v>87</v>
      </c>
      <c r="JG94" s="36">
        <v>23</v>
      </c>
      <c r="JH94" s="48" t="str">
        <f>IFERROR(SMALL($JH$5:$JH$70,JG94),"")</f>
        <v/>
      </c>
      <c r="JI94" s="47" t="str">
        <f>IF(JH94="","",VLOOKUP(JH94,$JH$5:$JQ$70,2,0))</f>
        <v/>
      </c>
      <c r="JJ94" s="47" t="str">
        <f>IF(JH94="","",VLOOKUP(JH94,$JH$5:$JQ$70,3,0))</f>
        <v/>
      </c>
      <c r="JK94" s="47" t="str">
        <f>IF(JH94="","",VLOOKUP(JH94,$JH$5:$JQ$70,4,0))</f>
        <v/>
      </c>
      <c r="JL94" s="47" t="str">
        <f>IF(JH94="","",VLOOKUP(JH94,$JH$5:$JQ$70,5,0))</f>
        <v/>
      </c>
      <c r="JM94" s="47" t="str">
        <f>IF(JH94="","",VLOOKUP(JH94,$JH$5:$JQ$70,6,0))</f>
        <v/>
      </c>
      <c r="JN94" s="47" t="str">
        <f>IF(JH94="","",VLOOKUP(JH94,$JH$5:$JQ$70,7,0))</f>
        <v/>
      </c>
      <c r="JO94" s="47" t="str">
        <f>IF(JH94="","",VLOOKUP(JH94,$JH$5:$JQ$70,8,0))</f>
        <v/>
      </c>
      <c r="JP94" s="47" t="str">
        <f>IF(JH94="","",VLOOKUP(JH94,$JH$5:$JQ$70,9,0))</f>
        <v/>
      </c>
      <c r="JQ94" s="46" t="str">
        <f>IF(JH94="","",VLOOKUP(JH94,$JH$5:$JQ$70,9,0))</f>
        <v/>
      </c>
      <c r="JR94" s="36">
        <v>23</v>
      </c>
      <c r="JS94" s="45" t="str">
        <f>IFERROR(SMALL($JS$5:$JS$70,JR94),"")</f>
        <v/>
      </c>
      <c r="JT94" s="44" t="str">
        <f>IF(JS94="","",VLOOKUP(JS94,$JS$5:$KB$70,2,0))</f>
        <v/>
      </c>
      <c r="JU94" s="44" t="str">
        <f>IF(JS94="","",VLOOKUP(JS94,$JS$5:$KB$70,3,0))</f>
        <v/>
      </c>
      <c r="JV94" s="44" t="str">
        <f>IF(JS94="","",VLOOKUP(JS94,$JS$5:$KB$70,4,0))</f>
        <v/>
      </c>
      <c r="JW94" s="44" t="str">
        <f>IF(JS94="","",VLOOKUP(JS94,$JS$5:$KB$70,5,0))</f>
        <v/>
      </c>
      <c r="JX94" s="44" t="str">
        <f>IF(JS94="","",VLOOKUP(JS94,$JS$5:$KB$70,6,0))</f>
        <v/>
      </c>
      <c r="JY94" s="44" t="str">
        <f>IF(JS94="","",VLOOKUP(JS94,$JS$5:$KB$70,7,0))</f>
        <v/>
      </c>
      <c r="JZ94" s="44" t="str">
        <f>IF(JS94="","",VLOOKUP(JS94,$JS$5:$KB$70,8,0))</f>
        <v/>
      </c>
      <c r="KA94" s="44" t="str">
        <f>IF(JS94="","",VLOOKUP(JS94,$JS$5:$KB$70,9,0))</f>
        <v/>
      </c>
      <c r="KB94" s="43" t="str">
        <f>IF(JS94="","",VLOOKUP(JS94,$JS$5:$KB$70,9,0))</f>
        <v/>
      </c>
      <c r="KJ94" s="94">
        <f>+A94</f>
        <v>90</v>
      </c>
      <c r="KK94" s="92" t="str">
        <f>+B94</f>
        <v/>
      </c>
      <c r="KL94" s="92" t="str">
        <f>+C94</f>
        <v/>
      </c>
      <c r="KM94" s="93" t="str">
        <f>+D94</f>
        <v/>
      </c>
      <c r="KN94" s="92" t="str">
        <f>+E94</f>
        <v/>
      </c>
      <c r="KO94" s="92" t="str">
        <f>+F94</f>
        <v/>
      </c>
      <c r="KP94" s="91">
        <f>+HO94</f>
        <v>0</v>
      </c>
      <c r="KQ94" s="91">
        <f>+HS94</f>
        <v>0</v>
      </c>
      <c r="KR94" s="91">
        <f>+HW94</f>
        <v>0</v>
      </c>
      <c r="KS94" s="91">
        <f>+IA94</f>
        <v>0</v>
      </c>
      <c r="KT94" s="91">
        <f>+IE94</f>
        <v>0</v>
      </c>
      <c r="KU94" s="91">
        <f>+II94</f>
        <v>0</v>
      </c>
      <c r="KV94" s="90">
        <f>+IM94</f>
        <v>0</v>
      </c>
      <c r="KW94" s="90">
        <f>+IN94</f>
        <v>0</v>
      </c>
      <c r="MH94" s="111"/>
      <c r="MI94" s="110"/>
      <c r="MJ94" s="109"/>
      <c r="MK94" s="108"/>
      <c r="ML94" s="108"/>
      <c r="MM94" s="108"/>
      <c r="MN94" s="108"/>
      <c r="MO94" s="108"/>
      <c r="MP94" s="108"/>
      <c r="MQ94" s="108"/>
      <c r="MR94" s="107"/>
      <c r="NY94" s="87"/>
      <c r="NZ94" s="86"/>
      <c r="OA94" s="85"/>
      <c r="OB94" s="84"/>
      <c r="OC94" s="84"/>
      <c r="OD94" s="84"/>
      <c r="OE94" s="84"/>
      <c r="OF94" s="84"/>
      <c r="OG94" s="84"/>
      <c r="OH94" s="84"/>
      <c r="OI94" s="83"/>
      <c r="OJ94" s="82"/>
      <c r="OK94" s="81"/>
      <c r="PN94" s="36">
        <v>23</v>
      </c>
      <c r="PO94" s="51" t="str">
        <f>IFERROR(SMALL($PO$5:$PO$70,PN94),"")</f>
        <v/>
      </c>
      <c r="PP94" s="50" t="str">
        <f>IF(PO94="","",VLOOKUP(PO94,$PO$5:$PX$70,2,0))</f>
        <v/>
      </c>
      <c r="PQ94" s="50" t="str">
        <f>IF(PO94="","",VLOOKUP(PO94,$PO$5:$PX$70,3,0))</f>
        <v/>
      </c>
      <c r="PR94" s="50" t="str">
        <f>IF(PO94="","",VLOOKUP(PO94,$PO$5:$PX$70,4,0))</f>
        <v/>
      </c>
      <c r="PS94" s="50" t="str">
        <f>IF(PO94="","",VLOOKUP(PO94,$PO$5:$PX$70,5,0))</f>
        <v/>
      </c>
      <c r="PT94" s="50" t="str">
        <f>IF(PO94="","",VLOOKUP(PO94,$PO$5:$PX$70,6,0))</f>
        <v/>
      </c>
      <c r="PU94" s="50" t="str">
        <f>IF(PO94="","",VLOOKUP(PO94,$PO$5:$PX$70,7,0))</f>
        <v/>
      </c>
      <c r="PV94" s="50" t="str">
        <f>IF(PO94="","",VLOOKUP(PO94,$PO$5:$PX$70,8,0))</f>
        <v/>
      </c>
      <c r="PW94" s="50" t="str">
        <f>IF(PO94="","",VLOOKUP(PO94,$PO$5:$PX$70,9,0))</f>
        <v/>
      </c>
      <c r="PX94" s="49" t="str">
        <f>IF(PO94="","",VLOOKUP(PO94,$PO$5:$PX$70,10,0))</f>
        <v/>
      </c>
      <c r="PY94" s="36">
        <v>23</v>
      </c>
      <c r="PZ94" s="48" t="str">
        <f>IFERROR(SMALL($PZ$5:$PZ$70,PY94),"")</f>
        <v/>
      </c>
      <c r="QA94" s="47" t="str">
        <f>IF(PZ94="","",VLOOKUP(PZ94,$PZ$5:$QI$70,2,0))</f>
        <v/>
      </c>
      <c r="QB94" s="47" t="str">
        <f>IF(PZ94="","",VLOOKUP(PZ94,$PZ$5:$QI$70,3,0))</f>
        <v/>
      </c>
      <c r="QC94" s="47" t="str">
        <f>IF(PZ94="","",VLOOKUP(PZ94,$PZ$5:$QI$70,4,0))</f>
        <v/>
      </c>
      <c r="QD94" s="47" t="str">
        <f>IF(PZ94="","",VLOOKUP(PZ94,$PZ$5:$QI$70,5,0))</f>
        <v/>
      </c>
      <c r="QE94" s="47" t="str">
        <f>IF(PZ94="","",VLOOKUP(PZ94,$PZ$5:$QI$70,6,0))</f>
        <v/>
      </c>
      <c r="QF94" s="47" t="str">
        <f>IF(PZ94="","",VLOOKUP(PZ94,$PZ$5:$QI$70,7,0))</f>
        <v/>
      </c>
      <c r="QG94" s="47" t="str">
        <f>IF(PZ94="","",VLOOKUP(PZ94,$PZ$5:$QI$70,8,0))</f>
        <v/>
      </c>
      <c r="QH94" s="47" t="str">
        <f>IF(PZ94="","",VLOOKUP(PZ94,$PZ$5:$QI$70,9,0))</f>
        <v/>
      </c>
      <c r="QI94" s="46" t="str">
        <f>IF(PZ94="","",VLOOKUP(PZ94,$PZ$5:$QI$70,10,0))</f>
        <v/>
      </c>
      <c r="QJ94" s="36">
        <v>23</v>
      </c>
      <c r="QK94" s="45" t="str">
        <f>IFERROR(SMALL($QK$5:$QK$70,QJ94),"")</f>
        <v/>
      </c>
      <c r="QL94" s="44" t="str">
        <f>IF(QK94="","",VLOOKUP(QK94,$QK$5:$QT$70,2,0))</f>
        <v/>
      </c>
      <c r="QM94" s="44" t="str">
        <f>IF(QK94="","",VLOOKUP(QK94,$QK$5:$QT$70,3,0))</f>
        <v/>
      </c>
      <c r="QN94" s="44" t="str">
        <f>IF(QK94="","",VLOOKUP(QK94,$QK$5:$QT$70,4,0))</f>
        <v/>
      </c>
      <c r="QO94" s="44" t="str">
        <f>IF(QK94="","",VLOOKUP(QK94,$QK$5:$QT$70,5,0))</f>
        <v/>
      </c>
      <c r="QP94" s="44" t="str">
        <f>IF(QK94="","",VLOOKUP(QK94,$QK$5:$QT$70,6,0))</f>
        <v/>
      </c>
      <c r="QQ94" s="44" t="str">
        <f>IF(QK94="","",VLOOKUP(QK94,$QK$5:$QT$70,7,0))</f>
        <v/>
      </c>
      <c r="QR94" s="44" t="str">
        <f>IF(QK94="","",VLOOKUP(QK94,$QK$5:$QT$70,8,0))</f>
        <v/>
      </c>
      <c r="QS94" s="44" t="str">
        <f>IF(QK94="","",VLOOKUP(QK94,$QK$5:$QT$70,9,0))</f>
        <v/>
      </c>
      <c r="QT94" s="43" t="str">
        <f>IF(QK94="","",VLOOKUP(QK94,$QK$5:$QT$70,10,0))</f>
        <v/>
      </c>
    </row>
    <row r="95" spans="1:462" ht="18" customHeight="1" thickBot="1" x14ac:dyDescent="0.3">
      <c r="A95" s="106">
        <f>IF('[1]بيانات الطلاب'!A94="","",'[1]بيانات الطلاب'!A94)</f>
        <v>91</v>
      </c>
      <c r="B95" s="104" t="str">
        <f>IF('[1]بيانات الطلاب'!B94="","",'[1]بيانات الطلاب'!B94)</f>
        <v/>
      </c>
      <c r="C95" s="104" t="str">
        <f>IF('[1]بيانات الطلاب'!C94="","",'[1]بيانات الطلاب'!C94)</f>
        <v/>
      </c>
      <c r="D95" s="105" t="str">
        <f>IF('[1]بيانات الطلاب'!D94="","",'[1]بيانات الطلاب'!D94)</f>
        <v/>
      </c>
      <c r="E95" s="104" t="str">
        <f>IF('[1]بيانات الطلاب'!E94="","",'[1]بيانات الطلاب'!E94)</f>
        <v/>
      </c>
      <c r="F95" s="103" t="str">
        <f>IF('[1]بيانات الطلاب'!F94="","",'[1]بيانات الطلاب'!F94)</f>
        <v/>
      </c>
      <c r="G95" s="101"/>
      <c r="H95" s="100"/>
      <c r="I95" s="100"/>
      <c r="J95" s="99"/>
      <c r="K95" s="82">
        <f>IF(J95="غ","غ",G95+H95+I95+J95)</f>
        <v>0</v>
      </c>
      <c r="L95" s="101"/>
      <c r="M95" s="100"/>
      <c r="N95" s="100"/>
      <c r="O95" s="99"/>
      <c r="P95" s="82">
        <f>IF(O95="غ","غ",L95+M95+N95+O95)</f>
        <v>0</v>
      </c>
      <c r="Q95" s="101"/>
      <c r="R95" s="100"/>
      <c r="S95" s="100"/>
      <c r="T95" s="99"/>
      <c r="U95" s="82">
        <f>IF(T95="غ","غ",Q95+R95+S95+T95)</f>
        <v>0</v>
      </c>
      <c r="V95" s="101"/>
      <c r="W95" s="100"/>
      <c r="X95" s="100"/>
      <c r="Y95" s="99"/>
      <c r="Z95" s="82">
        <f>IF(Y95="غ","غ",V95+W95+X95+Y95)</f>
        <v>0</v>
      </c>
      <c r="AA95" s="101"/>
      <c r="AB95" s="100"/>
      <c r="AC95" s="100"/>
      <c r="AD95" s="99"/>
      <c r="AE95" s="82">
        <f>IF(AD95="غ","غ",AA95+AB95+AC95+AD95)</f>
        <v>0</v>
      </c>
      <c r="AF95" s="101"/>
      <c r="AG95" s="100"/>
      <c r="AH95" s="100"/>
      <c r="AI95" s="99"/>
      <c r="AJ95" s="82">
        <f>IF(AI95="غ","غ",AF95+AG95+AH95+AI95)</f>
        <v>0</v>
      </c>
      <c r="AK95" s="102"/>
      <c r="AL95" s="102"/>
      <c r="AM95" s="102"/>
      <c r="AN95" s="82">
        <f>IF(AM95="غ","غ",AK95+AL95+AM95)</f>
        <v>0</v>
      </c>
      <c r="AO95" s="102"/>
      <c r="AP95" s="102"/>
      <c r="AQ95" s="102"/>
      <c r="AR95" s="82">
        <f>IF(AQ95="غ","غ",AO95+AP95+AQ95)</f>
        <v>0</v>
      </c>
      <c r="AU95" s="102"/>
      <c r="AV95" s="102"/>
      <c r="AW95" s="102"/>
      <c r="AX95" s="82"/>
      <c r="BN95" s="101"/>
      <c r="BO95" s="100"/>
      <c r="BP95" s="100"/>
      <c r="BQ95" s="99"/>
      <c r="BR95" s="98">
        <f>IF(BQ95="غ","غ",BN95+BO95+BP95+BQ95)</f>
        <v>0</v>
      </c>
      <c r="BS95" s="101"/>
      <c r="BT95" s="100"/>
      <c r="BU95" s="100"/>
      <c r="BV95" s="99"/>
      <c r="BW95" s="98">
        <f>IF(BV95="غ","غ",BS95+BT95+BU95+BV95)</f>
        <v>0</v>
      </c>
      <c r="BX95" s="101"/>
      <c r="BY95" s="100"/>
      <c r="BZ95" s="100"/>
      <c r="CA95" s="99"/>
      <c r="CB95" s="98">
        <f>IF(CA95="غ","غ",BX95+BY95+BZ95+CA95)</f>
        <v>0</v>
      </c>
      <c r="CC95" s="101"/>
      <c r="CD95" s="100"/>
      <c r="CE95" s="100"/>
      <c r="CF95" s="99"/>
      <c r="CG95" s="98">
        <f>IF(CF95="غ","غ",CC95+CD95+CE95+CF95)</f>
        <v>0</v>
      </c>
      <c r="CH95" s="101"/>
      <c r="CI95" s="100"/>
      <c r="CJ95" s="100"/>
      <c r="CK95" s="99"/>
      <c r="CL95" s="98">
        <f>IF(CK95="غ","غ",CH95+CI95+CJ95+CK95)</f>
        <v>0</v>
      </c>
      <c r="CM95" s="101"/>
      <c r="CN95" s="100"/>
      <c r="CO95" s="100"/>
      <c r="CP95" s="99"/>
      <c r="CQ95" s="98">
        <f>IF(CP95="غ","غ",CM95+CN95+CO95+CP95)</f>
        <v>0</v>
      </c>
      <c r="CR95" s="101"/>
      <c r="CS95" s="100"/>
      <c r="CT95" s="99"/>
      <c r="CU95" s="98">
        <f>IF(CT95="غ","غ",CR95+CS95+CT95)</f>
        <v>0</v>
      </c>
      <c r="CV95" s="101"/>
      <c r="CW95" s="100"/>
      <c r="CX95" s="99"/>
      <c r="CY95" s="98">
        <f>IF(CX95="غ","غ",CV95+CW95+CX95)</f>
        <v>0</v>
      </c>
      <c r="DT95" s="101"/>
      <c r="DU95" s="100"/>
      <c r="DV95" s="100"/>
      <c r="DW95" s="99"/>
      <c r="DX95" s="98">
        <f>IF(DW95="غ","غ",DT95+DU95+DV95+DW95)</f>
        <v>0</v>
      </c>
      <c r="DY95" s="101"/>
      <c r="DZ95" s="100"/>
      <c r="EA95" s="100"/>
      <c r="EB95" s="99"/>
      <c r="EC95" s="98">
        <f>IF(EB95="غ","غ",DY95+DZ95+EA95+EB95)</f>
        <v>0</v>
      </c>
      <c r="ED95" s="101"/>
      <c r="EE95" s="100"/>
      <c r="EF95" s="100"/>
      <c r="EG95" s="99"/>
      <c r="EH95" s="98">
        <f>IF(EG95="غ","غ",ED95+EE95+EF95+EG95)</f>
        <v>0</v>
      </c>
      <c r="EI95" s="101"/>
      <c r="EJ95" s="100"/>
      <c r="EK95" s="100"/>
      <c r="EL95" s="99"/>
      <c r="EM95" s="98">
        <f>IF(EL95="غ","غ",EI95+EJ95+EK95+EL95)</f>
        <v>0</v>
      </c>
      <c r="EN95" s="101"/>
      <c r="EO95" s="100"/>
      <c r="EP95" s="100"/>
      <c r="EQ95" s="99"/>
      <c r="ER95" s="98">
        <f>IF(EQ95="غ","غ",EN95+EO95+EP95+EQ95)</f>
        <v>0</v>
      </c>
      <c r="ES95" s="101"/>
      <c r="ET95" s="100"/>
      <c r="EU95" s="100"/>
      <c r="EV95" s="99"/>
      <c r="EW95" s="82">
        <f>IF(EV95="غ","غ",ES95+ET95+EU95+EV95)</f>
        <v>0</v>
      </c>
      <c r="EX95" s="101"/>
      <c r="EY95" s="100"/>
      <c r="EZ95" s="99"/>
      <c r="FA95" s="98">
        <f>IF(EZ95="غ","غ",EX95+EY95+EZ95)</f>
        <v>0</v>
      </c>
      <c r="FB95" s="101"/>
      <c r="FC95" s="100"/>
      <c r="FD95" s="99"/>
      <c r="FE95" s="98">
        <f>IF(FD95="غ","غ",FB95+FC95+FD95)</f>
        <v>0</v>
      </c>
      <c r="HL95" s="149"/>
      <c r="HM95" s="96"/>
      <c r="HN95" s="96"/>
      <c r="HO95" s="95"/>
      <c r="HP95" s="149"/>
      <c r="HQ95" s="96"/>
      <c r="HR95" s="96"/>
      <c r="HS95" s="95"/>
      <c r="HT95" s="149"/>
      <c r="HU95" s="96"/>
      <c r="HV95" s="96"/>
      <c r="HW95" s="95"/>
      <c r="HX95" s="149"/>
      <c r="HY95" s="96"/>
      <c r="HZ95" s="96"/>
      <c r="IA95" s="95"/>
      <c r="IB95" s="149"/>
      <c r="IC95" s="96"/>
      <c r="ID95" s="96"/>
      <c r="IE95" s="95"/>
      <c r="IF95" s="149"/>
      <c r="IG95" s="96"/>
      <c r="IH95" s="96"/>
      <c r="II95" s="95"/>
      <c r="IJ95" s="149"/>
      <c r="IK95" s="96"/>
      <c r="IL95" s="96"/>
      <c r="IM95" s="95"/>
      <c r="IN95" s="149"/>
      <c r="IO95" s="96"/>
      <c r="IP95" s="96"/>
      <c r="IQ95" s="95"/>
      <c r="IV95" s="36">
        <v>24</v>
      </c>
      <c r="IW95" s="52" t="s">
        <v>87</v>
      </c>
      <c r="IX95" s="52" t="s">
        <v>87</v>
      </c>
      <c r="IY95" s="52" t="s">
        <v>87</v>
      </c>
      <c r="IZ95" s="52" t="s">
        <v>87</v>
      </c>
      <c r="JA95" s="52" t="s">
        <v>87</v>
      </c>
      <c r="JB95" s="52" t="s">
        <v>87</v>
      </c>
      <c r="JC95" s="52" t="s">
        <v>87</v>
      </c>
      <c r="JD95" s="52" t="s">
        <v>87</v>
      </c>
      <c r="JE95" s="52" t="s">
        <v>87</v>
      </c>
      <c r="JF95" s="52" t="s">
        <v>87</v>
      </c>
      <c r="JG95" s="36">
        <v>24</v>
      </c>
      <c r="JH95" s="48" t="str">
        <f>IFERROR(SMALL($JH$5:$JH$70,JG95),"")</f>
        <v/>
      </c>
      <c r="JI95" s="47" t="str">
        <f>IF(JH95="","",VLOOKUP(JH95,$JH$5:$JQ$70,2,0))</f>
        <v/>
      </c>
      <c r="JJ95" s="47" t="str">
        <f>IF(JH95="","",VLOOKUP(JH95,$JH$5:$JQ$70,3,0))</f>
        <v/>
      </c>
      <c r="JK95" s="47" t="str">
        <f>IF(JH95="","",VLOOKUP(JH95,$JH$5:$JQ$70,4,0))</f>
        <v/>
      </c>
      <c r="JL95" s="47" t="str">
        <f>IF(JH95="","",VLOOKUP(JH95,$JH$5:$JQ$70,5,0))</f>
        <v/>
      </c>
      <c r="JM95" s="47" t="str">
        <f>IF(JH95="","",VLOOKUP(JH95,$JH$5:$JQ$70,6,0))</f>
        <v/>
      </c>
      <c r="JN95" s="47" t="str">
        <f>IF(JH95="","",VLOOKUP(JH95,$JH$5:$JQ$70,7,0))</f>
        <v/>
      </c>
      <c r="JO95" s="47" t="str">
        <f>IF(JH95="","",VLOOKUP(JH95,$JH$5:$JQ$70,8,0))</f>
        <v/>
      </c>
      <c r="JP95" s="47" t="str">
        <f>IF(JH95="","",VLOOKUP(JH95,$JH$5:$JQ$70,9,0))</f>
        <v/>
      </c>
      <c r="JQ95" s="46" t="str">
        <f>IF(JH95="","",VLOOKUP(JH95,$JH$5:$JQ$70,9,0))</f>
        <v/>
      </c>
      <c r="JR95" s="36">
        <v>24</v>
      </c>
      <c r="JS95" s="45" t="str">
        <f>IFERROR(SMALL($JS$5:$JS$70,JR95),"")</f>
        <v/>
      </c>
      <c r="JT95" s="44" t="str">
        <f>IF(JS95="","",VLOOKUP(JS95,$JS$5:$KB$70,2,0))</f>
        <v/>
      </c>
      <c r="JU95" s="44" t="str">
        <f>IF(JS95="","",VLOOKUP(JS95,$JS$5:$KB$70,3,0))</f>
        <v/>
      </c>
      <c r="JV95" s="44" t="str">
        <f>IF(JS95="","",VLOOKUP(JS95,$JS$5:$KB$70,4,0))</f>
        <v/>
      </c>
      <c r="JW95" s="44" t="str">
        <f>IF(JS95="","",VLOOKUP(JS95,$JS$5:$KB$70,5,0))</f>
        <v/>
      </c>
      <c r="JX95" s="44" t="str">
        <f>IF(JS95="","",VLOOKUP(JS95,$JS$5:$KB$70,6,0))</f>
        <v/>
      </c>
      <c r="JY95" s="44" t="str">
        <f>IF(JS95="","",VLOOKUP(JS95,$JS$5:$KB$70,7,0))</f>
        <v/>
      </c>
      <c r="JZ95" s="44" t="str">
        <f>IF(JS95="","",VLOOKUP(JS95,$JS$5:$KB$70,8,0))</f>
        <v/>
      </c>
      <c r="KA95" s="44" t="str">
        <f>IF(JS95="","",VLOOKUP(JS95,$JS$5:$KB$70,9,0))</f>
        <v/>
      </c>
      <c r="KB95" s="43" t="str">
        <f>IF(JS95="","",VLOOKUP(JS95,$JS$5:$KB$70,9,0))</f>
        <v/>
      </c>
      <c r="KJ95" s="94">
        <f>+A95</f>
        <v>91</v>
      </c>
      <c r="KK95" s="92" t="str">
        <f>+B95</f>
        <v/>
      </c>
      <c r="KL95" s="92" t="str">
        <f>+C95</f>
        <v/>
      </c>
      <c r="KM95" s="93" t="str">
        <f>+D95</f>
        <v/>
      </c>
      <c r="KN95" s="92" t="str">
        <f>+E95</f>
        <v/>
      </c>
      <c r="KO95" s="92" t="str">
        <f>+F95</f>
        <v/>
      </c>
      <c r="KP95" s="91">
        <f>+HO95</f>
        <v>0</v>
      </c>
      <c r="KQ95" s="91">
        <f>+HS95</f>
        <v>0</v>
      </c>
      <c r="KR95" s="91">
        <f>+HW95</f>
        <v>0</v>
      </c>
      <c r="KS95" s="91">
        <f>+IA95</f>
        <v>0</v>
      </c>
      <c r="KT95" s="91">
        <f>+IE95</f>
        <v>0</v>
      </c>
      <c r="KU95" s="91">
        <f>+II95</f>
        <v>0</v>
      </c>
      <c r="KV95" s="90">
        <f>+IM95</f>
        <v>0</v>
      </c>
      <c r="KW95" s="90">
        <f>+IN95</f>
        <v>0</v>
      </c>
      <c r="MH95" s="87"/>
      <c r="MI95" s="86"/>
      <c r="MJ95" s="85"/>
      <c r="MK95" s="86"/>
      <c r="ML95" s="86"/>
      <c r="MM95" s="86"/>
      <c r="MN95" s="86"/>
      <c r="MO95" s="86"/>
      <c r="MP95" s="86"/>
      <c r="MQ95" s="86"/>
      <c r="MR95" s="88"/>
      <c r="NY95" s="87"/>
      <c r="NZ95" s="86"/>
      <c r="OA95" s="85"/>
      <c r="OB95" s="84"/>
      <c r="OC95" s="84"/>
      <c r="OD95" s="84"/>
      <c r="OE95" s="84"/>
      <c r="OF95" s="84"/>
      <c r="OG95" s="84"/>
      <c r="OH95" s="84"/>
      <c r="OI95" s="83"/>
      <c r="OJ95" s="82"/>
      <c r="OK95" s="81"/>
      <c r="PN95" s="36">
        <v>24</v>
      </c>
      <c r="PO95" s="51" t="str">
        <f>IFERROR(SMALL($PO$5:$PO$70,PN95),"")</f>
        <v/>
      </c>
      <c r="PP95" s="50" t="str">
        <f>IF(PO95="","",VLOOKUP(PO95,$PO$5:$PX$70,2,0))</f>
        <v/>
      </c>
      <c r="PQ95" s="50" t="str">
        <f>IF(PO95="","",VLOOKUP(PO95,$PO$5:$PX$70,3,0))</f>
        <v/>
      </c>
      <c r="PR95" s="50" t="str">
        <f>IF(PO95="","",VLOOKUP(PO95,$PO$5:$PX$70,4,0))</f>
        <v/>
      </c>
      <c r="PS95" s="50" t="str">
        <f>IF(PO95="","",VLOOKUP(PO95,$PO$5:$PX$70,5,0))</f>
        <v/>
      </c>
      <c r="PT95" s="50" t="str">
        <f>IF(PO95="","",VLOOKUP(PO95,$PO$5:$PX$70,6,0))</f>
        <v/>
      </c>
      <c r="PU95" s="50" t="str">
        <f>IF(PO95="","",VLOOKUP(PO95,$PO$5:$PX$70,7,0))</f>
        <v/>
      </c>
      <c r="PV95" s="50" t="str">
        <f>IF(PO95="","",VLOOKUP(PO95,$PO$5:$PX$70,8,0))</f>
        <v/>
      </c>
      <c r="PW95" s="50" t="str">
        <f>IF(PO95="","",VLOOKUP(PO95,$PO$5:$PX$70,9,0))</f>
        <v/>
      </c>
      <c r="PX95" s="49" t="str">
        <f>IF(PO95="","",VLOOKUP(PO95,$PO$5:$PX$70,10,0))</f>
        <v/>
      </c>
      <c r="PY95" s="36">
        <v>24</v>
      </c>
      <c r="PZ95" s="48" t="str">
        <f>IFERROR(SMALL($PZ$5:$PZ$70,PY95),"")</f>
        <v/>
      </c>
      <c r="QA95" s="47" t="str">
        <f>IF(PZ95="","",VLOOKUP(PZ95,$PZ$5:$QI$70,2,0))</f>
        <v/>
      </c>
      <c r="QB95" s="47" t="str">
        <f>IF(PZ95="","",VLOOKUP(PZ95,$PZ$5:$QI$70,3,0))</f>
        <v/>
      </c>
      <c r="QC95" s="47" t="str">
        <f>IF(PZ95="","",VLOOKUP(PZ95,$PZ$5:$QI$70,4,0))</f>
        <v/>
      </c>
      <c r="QD95" s="47" t="str">
        <f>IF(PZ95="","",VLOOKUP(PZ95,$PZ$5:$QI$70,5,0))</f>
        <v/>
      </c>
      <c r="QE95" s="47" t="str">
        <f>IF(PZ95="","",VLOOKUP(PZ95,$PZ$5:$QI$70,6,0))</f>
        <v/>
      </c>
      <c r="QF95" s="47" t="str">
        <f>IF(PZ95="","",VLOOKUP(PZ95,$PZ$5:$QI$70,7,0))</f>
        <v/>
      </c>
      <c r="QG95" s="47" t="str">
        <f>IF(PZ95="","",VLOOKUP(PZ95,$PZ$5:$QI$70,8,0))</f>
        <v/>
      </c>
      <c r="QH95" s="47" t="str">
        <f>IF(PZ95="","",VLOOKUP(PZ95,$PZ$5:$QI$70,9,0))</f>
        <v/>
      </c>
      <c r="QI95" s="46" t="str">
        <f>IF(PZ95="","",VLOOKUP(PZ95,$PZ$5:$QI$70,10,0))</f>
        <v/>
      </c>
      <c r="QJ95" s="36">
        <v>24</v>
      </c>
      <c r="QK95" s="45" t="str">
        <f>IFERROR(SMALL($QK$5:$QK$70,QJ95),"")</f>
        <v/>
      </c>
      <c r="QL95" s="44" t="str">
        <f>IF(QK95="","",VLOOKUP(QK95,$QK$5:$QT$70,2,0))</f>
        <v/>
      </c>
      <c r="QM95" s="44" t="str">
        <f>IF(QK95="","",VLOOKUP(QK95,$QK$5:$QT$70,3,0))</f>
        <v/>
      </c>
      <c r="QN95" s="44" t="str">
        <f>IF(QK95="","",VLOOKUP(QK95,$QK$5:$QT$70,4,0))</f>
        <v/>
      </c>
      <c r="QO95" s="44" t="str">
        <f>IF(QK95="","",VLOOKUP(QK95,$QK$5:$QT$70,5,0))</f>
        <v/>
      </c>
      <c r="QP95" s="44" t="str">
        <f>IF(QK95="","",VLOOKUP(QK95,$QK$5:$QT$70,6,0))</f>
        <v/>
      </c>
      <c r="QQ95" s="44" t="str">
        <f>IF(QK95="","",VLOOKUP(QK95,$QK$5:$QT$70,7,0))</f>
        <v/>
      </c>
      <c r="QR95" s="44" t="str">
        <f>IF(QK95="","",VLOOKUP(QK95,$QK$5:$QT$70,8,0))</f>
        <v/>
      </c>
      <c r="QS95" s="44" t="str">
        <f>IF(QK95="","",VLOOKUP(QK95,$QK$5:$QT$70,9,0))</f>
        <v/>
      </c>
      <c r="QT95" s="43" t="str">
        <f>IF(QK95="","",VLOOKUP(QK95,$QK$5:$QT$70,10,0))</f>
        <v/>
      </c>
    </row>
    <row r="96" spans="1:462" ht="18" customHeight="1" thickBot="1" x14ac:dyDescent="0.3">
      <c r="A96" s="106">
        <f>IF('[1]بيانات الطلاب'!A95="","",'[1]بيانات الطلاب'!A95)</f>
        <v>92</v>
      </c>
      <c r="B96" s="104" t="str">
        <f>IF('[1]بيانات الطلاب'!B95="","",'[1]بيانات الطلاب'!B95)</f>
        <v/>
      </c>
      <c r="C96" s="104" t="str">
        <f>IF('[1]بيانات الطلاب'!C95="","",'[1]بيانات الطلاب'!C95)</f>
        <v/>
      </c>
      <c r="D96" s="105" t="str">
        <f>IF('[1]بيانات الطلاب'!D95="","",'[1]بيانات الطلاب'!D95)</f>
        <v/>
      </c>
      <c r="E96" s="104" t="str">
        <f>IF('[1]بيانات الطلاب'!E95="","",'[1]بيانات الطلاب'!E95)</f>
        <v/>
      </c>
      <c r="F96" s="103" t="str">
        <f>IF('[1]بيانات الطلاب'!F95="","",'[1]بيانات الطلاب'!F95)</f>
        <v/>
      </c>
      <c r="G96" s="101"/>
      <c r="H96" s="100"/>
      <c r="I96" s="100"/>
      <c r="J96" s="99"/>
      <c r="K96" s="82">
        <f>IF(J96="غ","غ",G96+H96+I96+J96)</f>
        <v>0</v>
      </c>
      <c r="L96" s="101"/>
      <c r="M96" s="100"/>
      <c r="N96" s="100"/>
      <c r="O96" s="99"/>
      <c r="P96" s="82">
        <f>IF(O96="غ","غ",L96+M96+N96+O96)</f>
        <v>0</v>
      </c>
      <c r="Q96" s="101"/>
      <c r="R96" s="100"/>
      <c r="S96" s="100"/>
      <c r="T96" s="99"/>
      <c r="U96" s="82">
        <f>IF(T96="غ","غ",Q96+R96+S96+T96)</f>
        <v>0</v>
      </c>
      <c r="V96" s="101"/>
      <c r="W96" s="100"/>
      <c r="X96" s="100"/>
      <c r="Y96" s="99"/>
      <c r="Z96" s="82">
        <f>IF(Y96="غ","غ",V96+W96+X96+Y96)</f>
        <v>0</v>
      </c>
      <c r="AA96" s="101"/>
      <c r="AB96" s="100"/>
      <c r="AC96" s="100"/>
      <c r="AD96" s="99"/>
      <c r="AE96" s="82">
        <f>IF(AD96="غ","غ",AA96+AB96+AC96+AD96)</f>
        <v>0</v>
      </c>
      <c r="AF96" s="101"/>
      <c r="AG96" s="100"/>
      <c r="AH96" s="100"/>
      <c r="AI96" s="99"/>
      <c r="AJ96" s="82">
        <f>IF(AI96="غ","غ",AF96+AG96+AH96+AI96)</f>
        <v>0</v>
      </c>
      <c r="AK96" s="102"/>
      <c r="AL96" s="102"/>
      <c r="AM96" s="102"/>
      <c r="AN96" s="82">
        <f>IF(AM96="غ","غ",AK96+AL96+AM96)</f>
        <v>0</v>
      </c>
      <c r="AO96" s="102"/>
      <c r="AP96" s="102"/>
      <c r="AQ96" s="102"/>
      <c r="AR96" s="82">
        <f>IF(AQ96="غ","غ",AO96+AP96+AQ96)</f>
        <v>0</v>
      </c>
      <c r="AU96" s="102"/>
      <c r="AV96" s="102"/>
      <c r="AW96" s="102"/>
      <c r="AX96" s="82"/>
      <c r="BN96" s="101"/>
      <c r="BO96" s="100"/>
      <c r="BP96" s="100"/>
      <c r="BQ96" s="99"/>
      <c r="BR96" s="98">
        <f>IF(BQ96="غ","غ",BN96+BO96+BP96+BQ96)</f>
        <v>0</v>
      </c>
      <c r="BS96" s="101"/>
      <c r="BT96" s="100"/>
      <c r="BU96" s="100"/>
      <c r="BV96" s="99"/>
      <c r="BW96" s="98">
        <f>IF(BV96="غ","غ",BS96+BT96+BU96+BV96)</f>
        <v>0</v>
      </c>
      <c r="BX96" s="101"/>
      <c r="BY96" s="100"/>
      <c r="BZ96" s="100"/>
      <c r="CA96" s="99"/>
      <c r="CB96" s="98">
        <f>IF(CA96="غ","غ",BX96+BY96+BZ96+CA96)</f>
        <v>0</v>
      </c>
      <c r="CC96" s="101"/>
      <c r="CD96" s="100"/>
      <c r="CE96" s="100"/>
      <c r="CF96" s="99"/>
      <c r="CG96" s="98">
        <f>IF(CF96="غ","غ",CC96+CD96+CE96+CF96)</f>
        <v>0</v>
      </c>
      <c r="CH96" s="101"/>
      <c r="CI96" s="100"/>
      <c r="CJ96" s="100"/>
      <c r="CK96" s="99"/>
      <c r="CL96" s="98">
        <f>IF(CK96="غ","غ",CH96+CI96+CJ96+CK96)</f>
        <v>0</v>
      </c>
      <c r="CM96" s="101"/>
      <c r="CN96" s="100"/>
      <c r="CO96" s="100"/>
      <c r="CP96" s="99"/>
      <c r="CQ96" s="98">
        <f>IF(CP96="غ","غ",CM96+CN96+CO96+CP96)</f>
        <v>0</v>
      </c>
      <c r="CR96" s="101"/>
      <c r="CS96" s="100"/>
      <c r="CT96" s="99"/>
      <c r="CU96" s="98">
        <f>IF(CT96="غ","غ",CR96+CS96+CT96)</f>
        <v>0</v>
      </c>
      <c r="CV96" s="101"/>
      <c r="CW96" s="100"/>
      <c r="CX96" s="99"/>
      <c r="CY96" s="98">
        <f>IF(CX96="غ","غ",CV96+CW96+CX96)</f>
        <v>0</v>
      </c>
      <c r="DT96" s="101"/>
      <c r="DU96" s="100"/>
      <c r="DV96" s="100"/>
      <c r="DW96" s="99"/>
      <c r="DX96" s="98">
        <f>IF(DW96="غ","غ",DT96+DU96+DV96+DW96)</f>
        <v>0</v>
      </c>
      <c r="DY96" s="101"/>
      <c r="DZ96" s="100"/>
      <c r="EA96" s="100"/>
      <c r="EB96" s="99"/>
      <c r="EC96" s="98">
        <f>IF(EB96="غ","غ",DY96+DZ96+EA96+EB96)</f>
        <v>0</v>
      </c>
      <c r="ED96" s="101"/>
      <c r="EE96" s="100"/>
      <c r="EF96" s="100"/>
      <c r="EG96" s="99"/>
      <c r="EH96" s="98">
        <f>IF(EG96="غ","غ",ED96+EE96+EF96+EG96)</f>
        <v>0</v>
      </c>
      <c r="EI96" s="101"/>
      <c r="EJ96" s="100"/>
      <c r="EK96" s="100"/>
      <c r="EL96" s="99"/>
      <c r="EM96" s="98">
        <f>IF(EL96="غ","غ",EI96+EJ96+EK96+EL96)</f>
        <v>0</v>
      </c>
      <c r="EN96" s="101"/>
      <c r="EO96" s="100"/>
      <c r="EP96" s="100"/>
      <c r="EQ96" s="99"/>
      <c r="ER96" s="98">
        <f>IF(EQ96="غ","غ",EN96+EO96+EP96+EQ96)</f>
        <v>0</v>
      </c>
      <c r="ES96" s="101"/>
      <c r="ET96" s="100"/>
      <c r="EU96" s="100"/>
      <c r="EV96" s="99"/>
      <c r="EW96" s="82">
        <f>IF(EV96="غ","غ",ES96+ET96+EU96+EV96)</f>
        <v>0</v>
      </c>
      <c r="EX96" s="101"/>
      <c r="EY96" s="100"/>
      <c r="EZ96" s="99"/>
      <c r="FA96" s="98">
        <f>IF(EZ96="غ","غ",EX96+EY96+EZ96)</f>
        <v>0</v>
      </c>
      <c r="FB96" s="101"/>
      <c r="FC96" s="100"/>
      <c r="FD96" s="99"/>
      <c r="FE96" s="98">
        <f>IF(FD96="غ","غ",FB96+FC96+FD96)</f>
        <v>0</v>
      </c>
      <c r="HL96" s="149"/>
      <c r="HM96" s="96"/>
      <c r="HN96" s="96"/>
      <c r="HO96" s="95"/>
      <c r="HP96" s="149"/>
      <c r="HQ96" s="96"/>
      <c r="HR96" s="96"/>
      <c r="HS96" s="95"/>
      <c r="HT96" s="149"/>
      <c r="HU96" s="96"/>
      <c r="HV96" s="96"/>
      <c r="HW96" s="95"/>
      <c r="HX96" s="149"/>
      <c r="HY96" s="96"/>
      <c r="HZ96" s="96"/>
      <c r="IA96" s="95"/>
      <c r="IB96" s="149"/>
      <c r="IC96" s="96"/>
      <c r="ID96" s="96"/>
      <c r="IE96" s="95"/>
      <c r="IF96" s="149"/>
      <c r="IG96" s="96"/>
      <c r="IH96" s="96"/>
      <c r="II96" s="95"/>
      <c r="IJ96" s="149"/>
      <c r="IK96" s="96"/>
      <c r="IL96" s="96"/>
      <c r="IM96" s="95"/>
      <c r="IN96" s="149"/>
      <c r="IO96" s="96"/>
      <c r="IP96" s="96"/>
      <c r="IQ96" s="95"/>
      <c r="IV96" s="36">
        <v>25</v>
      </c>
      <c r="IW96" s="52" t="s">
        <v>87</v>
      </c>
      <c r="IX96" s="52" t="s">
        <v>87</v>
      </c>
      <c r="IY96" s="52" t="s">
        <v>87</v>
      </c>
      <c r="IZ96" s="52" t="s">
        <v>87</v>
      </c>
      <c r="JA96" s="52" t="s">
        <v>87</v>
      </c>
      <c r="JB96" s="52" t="s">
        <v>87</v>
      </c>
      <c r="JC96" s="52" t="s">
        <v>87</v>
      </c>
      <c r="JD96" s="52" t="s">
        <v>87</v>
      </c>
      <c r="JE96" s="52" t="s">
        <v>87</v>
      </c>
      <c r="JF96" s="52" t="s">
        <v>87</v>
      </c>
      <c r="JG96" s="36">
        <v>25</v>
      </c>
      <c r="JH96" s="48" t="str">
        <f>IFERROR(SMALL($JH$5:$JH$70,JG96),"")</f>
        <v/>
      </c>
      <c r="JI96" s="47" t="str">
        <f>IF(JH96="","",VLOOKUP(JH96,$JH$5:$JQ$70,2,0))</f>
        <v/>
      </c>
      <c r="JJ96" s="47" t="str">
        <f>IF(JH96="","",VLOOKUP(JH96,$JH$5:$JQ$70,3,0))</f>
        <v/>
      </c>
      <c r="JK96" s="47" t="str">
        <f>IF(JH96="","",VLOOKUP(JH96,$JH$5:$JQ$70,4,0))</f>
        <v/>
      </c>
      <c r="JL96" s="47" t="str">
        <f>IF(JH96="","",VLOOKUP(JH96,$JH$5:$JQ$70,5,0))</f>
        <v/>
      </c>
      <c r="JM96" s="47" t="str">
        <f>IF(JH96="","",VLOOKUP(JH96,$JH$5:$JQ$70,6,0))</f>
        <v/>
      </c>
      <c r="JN96" s="47" t="str">
        <f>IF(JH96="","",VLOOKUP(JH96,$JH$5:$JQ$70,7,0))</f>
        <v/>
      </c>
      <c r="JO96" s="47" t="str">
        <f>IF(JH96="","",VLOOKUP(JH96,$JH$5:$JQ$70,8,0))</f>
        <v/>
      </c>
      <c r="JP96" s="47" t="str">
        <f>IF(JH96="","",VLOOKUP(JH96,$JH$5:$JQ$70,9,0))</f>
        <v/>
      </c>
      <c r="JQ96" s="46" t="str">
        <f>IF(JH96="","",VLOOKUP(JH96,$JH$5:$JQ$70,9,0))</f>
        <v/>
      </c>
      <c r="JR96" s="36">
        <v>25</v>
      </c>
      <c r="JS96" s="45" t="str">
        <f>IFERROR(SMALL($JS$5:$JS$70,JR96),"")</f>
        <v/>
      </c>
      <c r="JT96" s="44" t="str">
        <f>IF(JS96="","",VLOOKUP(JS96,$JS$5:$KB$70,2,0))</f>
        <v/>
      </c>
      <c r="JU96" s="44" t="str">
        <f>IF(JS96="","",VLOOKUP(JS96,$JS$5:$KB$70,3,0))</f>
        <v/>
      </c>
      <c r="JV96" s="44" t="str">
        <f>IF(JS96="","",VLOOKUP(JS96,$JS$5:$KB$70,4,0))</f>
        <v/>
      </c>
      <c r="JW96" s="44" t="str">
        <f>IF(JS96="","",VLOOKUP(JS96,$JS$5:$KB$70,5,0))</f>
        <v/>
      </c>
      <c r="JX96" s="44" t="str">
        <f>IF(JS96="","",VLOOKUP(JS96,$JS$5:$KB$70,6,0))</f>
        <v/>
      </c>
      <c r="JY96" s="44" t="str">
        <f>IF(JS96="","",VLOOKUP(JS96,$JS$5:$KB$70,7,0))</f>
        <v/>
      </c>
      <c r="JZ96" s="44" t="str">
        <f>IF(JS96="","",VLOOKUP(JS96,$JS$5:$KB$70,8,0))</f>
        <v/>
      </c>
      <c r="KA96" s="44" t="str">
        <f>IF(JS96="","",VLOOKUP(JS96,$JS$5:$KB$70,9,0))</f>
        <v/>
      </c>
      <c r="KB96" s="43" t="str">
        <f>IF(JS96="","",VLOOKUP(JS96,$JS$5:$KB$70,9,0))</f>
        <v/>
      </c>
      <c r="KJ96" s="94">
        <f>+A96</f>
        <v>92</v>
      </c>
      <c r="KK96" s="92" t="str">
        <f>+B96</f>
        <v/>
      </c>
      <c r="KL96" s="92" t="str">
        <f>+C96</f>
        <v/>
      </c>
      <c r="KM96" s="93" t="str">
        <f>+D96</f>
        <v/>
      </c>
      <c r="KN96" s="92" t="str">
        <f>+E96</f>
        <v/>
      </c>
      <c r="KO96" s="92" t="str">
        <f>+F96</f>
        <v/>
      </c>
      <c r="KP96" s="91">
        <f>+HO96</f>
        <v>0</v>
      </c>
      <c r="KQ96" s="91">
        <f>+HS96</f>
        <v>0</v>
      </c>
      <c r="KR96" s="91">
        <f>+HW96</f>
        <v>0</v>
      </c>
      <c r="KS96" s="91">
        <f>+IA96</f>
        <v>0</v>
      </c>
      <c r="KT96" s="91">
        <f>+IE96</f>
        <v>0</v>
      </c>
      <c r="KU96" s="91">
        <f>+II96</f>
        <v>0</v>
      </c>
      <c r="KV96" s="90">
        <f>+IM96</f>
        <v>0</v>
      </c>
      <c r="KW96" s="90">
        <f>+IN96</f>
        <v>0</v>
      </c>
      <c r="MH96" s="87"/>
      <c r="MI96" s="86"/>
      <c r="MJ96" s="85"/>
      <c r="MK96" s="86"/>
      <c r="ML96" s="86"/>
      <c r="MM96" s="86"/>
      <c r="MN96" s="86"/>
      <c r="MO96" s="86"/>
      <c r="MP96" s="86"/>
      <c r="MQ96" s="86"/>
      <c r="MR96" s="88"/>
      <c r="NY96" s="87"/>
      <c r="NZ96" s="86"/>
      <c r="OA96" s="85"/>
      <c r="OB96" s="84"/>
      <c r="OC96" s="84"/>
      <c r="OD96" s="84"/>
      <c r="OE96" s="84"/>
      <c r="OF96" s="84"/>
      <c r="OG96" s="84"/>
      <c r="OH96" s="84"/>
      <c r="OI96" s="83"/>
      <c r="OJ96" s="82"/>
      <c r="OK96" s="81"/>
      <c r="PN96" s="36">
        <v>25</v>
      </c>
      <c r="PO96" s="51" t="str">
        <f>IFERROR(SMALL($PO$5:$PO$70,PN96),"")</f>
        <v/>
      </c>
      <c r="PP96" s="50" t="str">
        <f>IF(PO96="","",VLOOKUP(PO96,$PO$5:$PX$70,2,0))</f>
        <v/>
      </c>
      <c r="PQ96" s="50" t="str">
        <f>IF(PO96="","",VLOOKUP(PO96,$PO$5:$PX$70,3,0))</f>
        <v/>
      </c>
      <c r="PR96" s="50" t="str">
        <f>IF(PO96="","",VLOOKUP(PO96,$PO$5:$PX$70,4,0))</f>
        <v/>
      </c>
      <c r="PS96" s="50" t="str">
        <f>IF(PO96="","",VLOOKUP(PO96,$PO$5:$PX$70,5,0))</f>
        <v/>
      </c>
      <c r="PT96" s="50" t="str">
        <f>IF(PO96="","",VLOOKUP(PO96,$PO$5:$PX$70,6,0))</f>
        <v/>
      </c>
      <c r="PU96" s="50" t="str">
        <f>IF(PO96="","",VLOOKUP(PO96,$PO$5:$PX$70,7,0))</f>
        <v/>
      </c>
      <c r="PV96" s="50" t="str">
        <f>IF(PO96="","",VLOOKUP(PO96,$PO$5:$PX$70,8,0))</f>
        <v/>
      </c>
      <c r="PW96" s="50" t="str">
        <f>IF(PO96="","",VLOOKUP(PO96,$PO$5:$PX$70,9,0))</f>
        <v/>
      </c>
      <c r="PX96" s="49" t="str">
        <f>IF(PO96="","",VLOOKUP(PO96,$PO$5:$PX$70,10,0))</f>
        <v/>
      </c>
      <c r="PY96" s="36">
        <v>25</v>
      </c>
      <c r="PZ96" s="48" t="str">
        <f>IFERROR(SMALL($PZ$5:$PZ$70,PY96),"")</f>
        <v/>
      </c>
      <c r="QA96" s="47" t="str">
        <f>IF(PZ96="","",VLOOKUP(PZ96,$PZ$5:$QI$70,2,0))</f>
        <v/>
      </c>
      <c r="QB96" s="47" t="str">
        <f>IF(PZ96="","",VLOOKUP(PZ96,$PZ$5:$QI$70,3,0))</f>
        <v/>
      </c>
      <c r="QC96" s="47" t="str">
        <f>IF(PZ96="","",VLOOKUP(PZ96,$PZ$5:$QI$70,4,0))</f>
        <v/>
      </c>
      <c r="QD96" s="47" t="str">
        <f>IF(PZ96="","",VLOOKUP(PZ96,$PZ$5:$QI$70,5,0))</f>
        <v/>
      </c>
      <c r="QE96" s="47" t="str">
        <f>IF(PZ96="","",VLOOKUP(PZ96,$PZ$5:$QI$70,6,0))</f>
        <v/>
      </c>
      <c r="QF96" s="47" t="str">
        <f>IF(PZ96="","",VLOOKUP(PZ96,$PZ$5:$QI$70,7,0))</f>
        <v/>
      </c>
      <c r="QG96" s="47" t="str">
        <f>IF(PZ96="","",VLOOKUP(PZ96,$PZ$5:$QI$70,8,0))</f>
        <v/>
      </c>
      <c r="QH96" s="47" t="str">
        <f>IF(PZ96="","",VLOOKUP(PZ96,$PZ$5:$QI$70,9,0))</f>
        <v/>
      </c>
      <c r="QI96" s="46" t="str">
        <f>IF(PZ96="","",VLOOKUP(PZ96,$PZ$5:$QI$70,10,0))</f>
        <v/>
      </c>
      <c r="QJ96" s="36">
        <v>25</v>
      </c>
      <c r="QK96" s="45" t="str">
        <f>IFERROR(SMALL($QK$5:$QK$70,QJ96),"")</f>
        <v/>
      </c>
      <c r="QL96" s="44" t="str">
        <f>IF(QK96="","",VLOOKUP(QK96,$QK$5:$QT$70,2,0))</f>
        <v/>
      </c>
      <c r="QM96" s="44" t="str">
        <f>IF(QK96="","",VLOOKUP(QK96,$QK$5:$QT$70,3,0))</f>
        <v/>
      </c>
      <c r="QN96" s="44" t="str">
        <f>IF(QK96="","",VLOOKUP(QK96,$QK$5:$QT$70,4,0))</f>
        <v/>
      </c>
      <c r="QO96" s="44" t="str">
        <f>IF(QK96="","",VLOOKUP(QK96,$QK$5:$QT$70,5,0))</f>
        <v/>
      </c>
      <c r="QP96" s="44" t="str">
        <f>IF(QK96="","",VLOOKUP(QK96,$QK$5:$QT$70,6,0))</f>
        <v/>
      </c>
      <c r="QQ96" s="44" t="str">
        <f>IF(QK96="","",VLOOKUP(QK96,$QK$5:$QT$70,7,0))</f>
        <v/>
      </c>
      <c r="QR96" s="44" t="str">
        <f>IF(QK96="","",VLOOKUP(QK96,$QK$5:$QT$70,8,0))</f>
        <v/>
      </c>
      <c r="QS96" s="44" t="str">
        <f>IF(QK96="","",VLOOKUP(QK96,$QK$5:$QT$70,9,0))</f>
        <v/>
      </c>
      <c r="QT96" s="43" t="str">
        <f>IF(QK96="","",VLOOKUP(QK96,$QK$5:$QT$70,10,0))</f>
        <v/>
      </c>
    </row>
    <row r="97" spans="1:462" ht="18" customHeight="1" thickBot="1" x14ac:dyDescent="0.3">
      <c r="A97" s="106">
        <f>IF('[1]بيانات الطلاب'!A96="","",'[1]بيانات الطلاب'!A96)</f>
        <v>93</v>
      </c>
      <c r="B97" s="104" t="str">
        <f>IF('[1]بيانات الطلاب'!B96="","",'[1]بيانات الطلاب'!B96)</f>
        <v/>
      </c>
      <c r="C97" s="104" t="str">
        <f>IF('[1]بيانات الطلاب'!C96="","",'[1]بيانات الطلاب'!C96)</f>
        <v/>
      </c>
      <c r="D97" s="105" t="str">
        <f>IF('[1]بيانات الطلاب'!D96="","",'[1]بيانات الطلاب'!D96)</f>
        <v/>
      </c>
      <c r="E97" s="104" t="str">
        <f>IF('[1]بيانات الطلاب'!E96="","",'[1]بيانات الطلاب'!E96)</f>
        <v/>
      </c>
      <c r="F97" s="103" t="str">
        <f>IF('[1]بيانات الطلاب'!F96="","",'[1]بيانات الطلاب'!F96)</f>
        <v/>
      </c>
      <c r="G97" s="101"/>
      <c r="H97" s="100"/>
      <c r="I97" s="100"/>
      <c r="J97" s="99"/>
      <c r="K97" s="82">
        <f>IF(J97="غ","غ",G97+H97+I97+J97)</f>
        <v>0</v>
      </c>
      <c r="L97" s="101"/>
      <c r="M97" s="100"/>
      <c r="N97" s="100"/>
      <c r="O97" s="99"/>
      <c r="P97" s="82">
        <f>IF(O97="غ","غ",L97+M97+N97+O97)</f>
        <v>0</v>
      </c>
      <c r="Q97" s="101"/>
      <c r="R97" s="100"/>
      <c r="S97" s="100"/>
      <c r="T97" s="99"/>
      <c r="U97" s="82">
        <f>IF(T97="غ","غ",Q97+R97+S97+T97)</f>
        <v>0</v>
      </c>
      <c r="V97" s="101"/>
      <c r="W97" s="100"/>
      <c r="X97" s="100"/>
      <c r="Y97" s="99"/>
      <c r="Z97" s="82">
        <f>IF(Y97="غ","غ",V97+W97+X97+Y97)</f>
        <v>0</v>
      </c>
      <c r="AA97" s="101"/>
      <c r="AB97" s="100"/>
      <c r="AC97" s="100"/>
      <c r="AD97" s="99"/>
      <c r="AE97" s="82">
        <f>IF(AD97="غ","غ",AA97+AB97+AC97+AD97)</f>
        <v>0</v>
      </c>
      <c r="AF97" s="101"/>
      <c r="AG97" s="100"/>
      <c r="AH97" s="100"/>
      <c r="AI97" s="99"/>
      <c r="AJ97" s="82">
        <f>IF(AI97="غ","غ",AF97+AG97+AH97+AI97)</f>
        <v>0</v>
      </c>
      <c r="AK97" s="102"/>
      <c r="AL97" s="102"/>
      <c r="AM97" s="102"/>
      <c r="AN97" s="82">
        <f>IF(AM97="غ","غ",AK97+AL97+AM97)</f>
        <v>0</v>
      </c>
      <c r="AO97" s="102"/>
      <c r="AP97" s="102"/>
      <c r="AQ97" s="102"/>
      <c r="AR97" s="82">
        <f>IF(AQ97="غ","غ",AO97+AP97+AQ97)</f>
        <v>0</v>
      </c>
      <c r="AU97" s="102"/>
      <c r="AV97" s="102"/>
      <c r="AW97" s="102"/>
      <c r="AX97" s="82"/>
      <c r="BN97" s="101"/>
      <c r="BO97" s="100"/>
      <c r="BP97" s="100"/>
      <c r="BQ97" s="99"/>
      <c r="BR97" s="98">
        <f>IF(BQ97="غ","غ",BN97+BO97+BP97+BQ97)</f>
        <v>0</v>
      </c>
      <c r="BS97" s="101"/>
      <c r="BT97" s="100"/>
      <c r="BU97" s="100"/>
      <c r="BV97" s="99"/>
      <c r="BW97" s="98">
        <f>IF(BV97="غ","غ",BS97+BT97+BU97+BV97)</f>
        <v>0</v>
      </c>
      <c r="BX97" s="101"/>
      <c r="BY97" s="100"/>
      <c r="BZ97" s="100"/>
      <c r="CA97" s="99"/>
      <c r="CB97" s="98">
        <f>IF(CA97="غ","غ",BX97+BY97+BZ97+CA97)</f>
        <v>0</v>
      </c>
      <c r="CC97" s="101"/>
      <c r="CD97" s="100"/>
      <c r="CE97" s="100"/>
      <c r="CF97" s="99"/>
      <c r="CG97" s="98">
        <f>IF(CF97="غ","غ",CC97+CD97+CE97+CF97)</f>
        <v>0</v>
      </c>
      <c r="CH97" s="101"/>
      <c r="CI97" s="100"/>
      <c r="CJ97" s="100"/>
      <c r="CK97" s="99"/>
      <c r="CL97" s="98">
        <f>IF(CK97="غ","غ",CH97+CI97+CJ97+CK97)</f>
        <v>0</v>
      </c>
      <c r="CM97" s="101"/>
      <c r="CN97" s="100"/>
      <c r="CO97" s="100"/>
      <c r="CP97" s="99"/>
      <c r="CQ97" s="98">
        <f>IF(CP97="غ","غ",CM97+CN97+CO97+CP97)</f>
        <v>0</v>
      </c>
      <c r="CR97" s="101"/>
      <c r="CS97" s="100"/>
      <c r="CT97" s="99"/>
      <c r="CU97" s="98">
        <f>IF(CT97="غ","غ",CR97+CS97+CT97)</f>
        <v>0</v>
      </c>
      <c r="CV97" s="101"/>
      <c r="CW97" s="100"/>
      <c r="CX97" s="99"/>
      <c r="CY97" s="98">
        <f>IF(CX97="غ","غ",CV97+CW97+CX97)</f>
        <v>0</v>
      </c>
      <c r="DT97" s="101"/>
      <c r="DU97" s="100"/>
      <c r="DV97" s="100"/>
      <c r="DW97" s="99"/>
      <c r="DX97" s="98">
        <f>IF(DW97="غ","غ",DT97+DU97+DV97+DW97)</f>
        <v>0</v>
      </c>
      <c r="DY97" s="101"/>
      <c r="DZ97" s="100"/>
      <c r="EA97" s="100"/>
      <c r="EB97" s="99"/>
      <c r="EC97" s="98">
        <f>IF(EB97="غ","غ",DY97+DZ97+EA97+EB97)</f>
        <v>0</v>
      </c>
      <c r="ED97" s="101"/>
      <c r="EE97" s="100"/>
      <c r="EF97" s="100"/>
      <c r="EG97" s="99"/>
      <c r="EH97" s="98">
        <f>IF(EG97="غ","غ",ED97+EE97+EF97+EG97)</f>
        <v>0</v>
      </c>
      <c r="EI97" s="101"/>
      <c r="EJ97" s="100"/>
      <c r="EK97" s="100"/>
      <c r="EL97" s="99"/>
      <c r="EM97" s="98">
        <f>IF(EL97="غ","غ",EI97+EJ97+EK97+EL97)</f>
        <v>0</v>
      </c>
      <c r="EN97" s="101"/>
      <c r="EO97" s="100"/>
      <c r="EP97" s="100"/>
      <c r="EQ97" s="99"/>
      <c r="ER97" s="98">
        <f>IF(EQ97="غ","غ",EN97+EO97+EP97+EQ97)</f>
        <v>0</v>
      </c>
      <c r="ES97" s="101"/>
      <c r="ET97" s="100"/>
      <c r="EU97" s="100"/>
      <c r="EV97" s="99"/>
      <c r="EW97" s="82">
        <f>IF(EV97="غ","غ",ES97+ET97+EU97+EV97)</f>
        <v>0</v>
      </c>
      <c r="EX97" s="101"/>
      <c r="EY97" s="100"/>
      <c r="EZ97" s="99"/>
      <c r="FA97" s="98">
        <f>IF(EZ97="غ","غ",EX97+EY97+EZ97)</f>
        <v>0</v>
      </c>
      <c r="FB97" s="101"/>
      <c r="FC97" s="100"/>
      <c r="FD97" s="99"/>
      <c r="FE97" s="98">
        <f>IF(FD97="غ","غ",FB97+FC97+FD97)</f>
        <v>0</v>
      </c>
      <c r="HL97" s="149"/>
      <c r="HM97" s="96"/>
      <c r="HN97" s="96"/>
      <c r="HO97" s="95"/>
      <c r="HP97" s="149"/>
      <c r="HQ97" s="96"/>
      <c r="HR97" s="96"/>
      <c r="HS97" s="95"/>
      <c r="HT97" s="149"/>
      <c r="HU97" s="96"/>
      <c r="HV97" s="96"/>
      <c r="HW97" s="95"/>
      <c r="HX97" s="149"/>
      <c r="HY97" s="96"/>
      <c r="HZ97" s="96"/>
      <c r="IA97" s="95"/>
      <c r="IB97" s="149"/>
      <c r="IC97" s="96"/>
      <c r="ID97" s="96"/>
      <c r="IE97" s="95"/>
      <c r="IF97" s="149"/>
      <c r="IG97" s="96"/>
      <c r="IH97" s="96"/>
      <c r="II97" s="95"/>
      <c r="IJ97" s="149"/>
      <c r="IK97" s="96"/>
      <c r="IL97" s="96"/>
      <c r="IM97" s="95"/>
      <c r="IN97" s="149"/>
      <c r="IO97" s="96"/>
      <c r="IP97" s="96"/>
      <c r="IQ97" s="95"/>
      <c r="IV97" s="36">
        <v>26</v>
      </c>
      <c r="IW97" s="52" t="s">
        <v>87</v>
      </c>
      <c r="IX97" s="52" t="s">
        <v>87</v>
      </c>
      <c r="IY97" s="52" t="s">
        <v>87</v>
      </c>
      <c r="IZ97" s="52" t="s">
        <v>87</v>
      </c>
      <c r="JA97" s="52" t="s">
        <v>87</v>
      </c>
      <c r="JB97" s="52" t="s">
        <v>87</v>
      </c>
      <c r="JC97" s="52" t="s">
        <v>87</v>
      </c>
      <c r="JD97" s="52" t="s">
        <v>87</v>
      </c>
      <c r="JE97" s="52" t="s">
        <v>87</v>
      </c>
      <c r="JF97" s="52" t="s">
        <v>87</v>
      </c>
      <c r="JG97" s="36">
        <v>26</v>
      </c>
      <c r="JH97" s="48" t="str">
        <f>IFERROR(SMALL($JH$5:$JH$70,JG97),"")</f>
        <v/>
      </c>
      <c r="JI97" s="47" t="str">
        <f>IF(JH97="","",VLOOKUP(JH97,$JH$5:$JQ$70,2,0))</f>
        <v/>
      </c>
      <c r="JJ97" s="47" t="str">
        <f>IF(JH97="","",VLOOKUP(JH97,$JH$5:$JQ$70,3,0))</f>
        <v/>
      </c>
      <c r="JK97" s="47" t="str">
        <f>IF(JH97="","",VLOOKUP(JH97,$JH$5:$JQ$70,4,0))</f>
        <v/>
      </c>
      <c r="JL97" s="47" t="str">
        <f>IF(JH97="","",VLOOKUP(JH97,$JH$5:$JQ$70,5,0))</f>
        <v/>
      </c>
      <c r="JM97" s="47" t="str">
        <f>IF(JH97="","",VLOOKUP(JH97,$JH$5:$JQ$70,6,0))</f>
        <v/>
      </c>
      <c r="JN97" s="47" t="str">
        <f>IF(JH97="","",VLOOKUP(JH97,$JH$5:$JQ$70,7,0))</f>
        <v/>
      </c>
      <c r="JO97" s="47" t="str">
        <f>IF(JH97="","",VLOOKUP(JH97,$JH$5:$JQ$70,8,0))</f>
        <v/>
      </c>
      <c r="JP97" s="47" t="str">
        <f>IF(JH97="","",VLOOKUP(JH97,$JH$5:$JQ$70,9,0))</f>
        <v/>
      </c>
      <c r="JQ97" s="46" t="str">
        <f>IF(JH97="","",VLOOKUP(JH97,$JH$5:$JQ$70,9,0))</f>
        <v/>
      </c>
      <c r="JR97" s="36">
        <v>26</v>
      </c>
      <c r="JS97" s="45" t="str">
        <f>IFERROR(SMALL($JS$5:$JS$70,JR97),"")</f>
        <v/>
      </c>
      <c r="JT97" s="44" t="str">
        <f>IF(JS97="","",VLOOKUP(JS97,$JS$5:$KB$70,2,0))</f>
        <v/>
      </c>
      <c r="JU97" s="44" t="str">
        <f>IF(JS97="","",VLOOKUP(JS97,$JS$5:$KB$70,3,0))</f>
        <v/>
      </c>
      <c r="JV97" s="44" t="str">
        <f>IF(JS97="","",VLOOKUP(JS97,$JS$5:$KB$70,4,0))</f>
        <v/>
      </c>
      <c r="JW97" s="44" t="str">
        <f>IF(JS97="","",VLOOKUP(JS97,$JS$5:$KB$70,5,0))</f>
        <v/>
      </c>
      <c r="JX97" s="44" t="str">
        <f>IF(JS97="","",VLOOKUP(JS97,$JS$5:$KB$70,6,0))</f>
        <v/>
      </c>
      <c r="JY97" s="44" t="str">
        <f>IF(JS97="","",VLOOKUP(JS97,$JS$5:$KB$70,7,0))</f>
        <v/>
      </c>
      <c r="JZ97" s="44" t="str">
        <f>IF(JS97="","",VLOOKUP(JS97,$JS$5:$KB$70,8,0))</f>
        <v/>
      </c>
      <c r="KA97" s="44" t="str">
        <f>IF(JS97="","",VLOOKUP(JS97,$JS$5:$KB$70,9,0))</f>
        <v/>
      </c>
      <c r="KB97" s="43" t="str">
        <f>IF(JS97="","",VLOOKUP(JS97,$JS$5:$KB$70,9,0))</f>
        <v/>
      </c>
      <c r="KJ97" s="94">
        <f>+A97</f>
        <v>93</v>
      </c>
      <c r="KK97" s="92" t="str">
        <f>+B97</f>
        <v/>
      </c>
      <c r="KL97" s="92" t="str">
        <f>+C97</f>
        <v/>
      </c>
      <c r="KM97" s="93" t="str">
        <f>+D97</f>
        <v/>
      </c>
      <c r="KN97" s="92" t="str">
        <f>+E97</f>
        <v/>
      </c>
      <c r="KO97" s="92" t="str">
        <f>+F97</f>
        <v/>
      </c>
      <c r="KP97" s="91">
        <f>+HO97</f>
        <v>0</v>
      </c>
      <c r="KQ97" s="91">
        <f>+HS97</f>
        <v>0</v>
      </c>
      <c r="KR97" s="91">
        <f>+HW97</f>
        <v>0</v>
      </c>
      <c r="KS97" s="91">
        <f>+IA97</f>
        <v>0</v>
      </c>
      <c r="KT97" s="91">
        <f>+IE97</f>
        <v>0</v>
      </c>
      <c r="KU97" s="91">
        <f>+II97</f>
        <v>0</v>
      </c>
      <c r="KV97" s="90">
        <f>+IM97</f>
        <v>0</v>
      </c>
      <c r="KW97" s="90">
        <f>+IN97</f>
        <v>0</v>
      </c>
      <c r="MH97" s="87"/>
      <c r="MI97" s="86"/>
      <c r="MJ97" s="85"/>
      <c r="MK97" s="86"/>
      <c r="ML97" s="86"/>
      <c r="MM97" s="86"/>
      <c r="MN97" s="86"/>
      <c r="MO97" s="86"/>
      <c r="MP97" s="86"/>
      <c r="MQ97" s="86"/>
      <c r="MR97" s="88"/>
      <c r="NY97" s="87"/>
      <c r="NZ97" s="86"/>
      <c r="OA97" s="85"/>
      <c r="OB97" s="84"/>
      <c r="OC97" s="84"/>
      <c r="OD97" s="84"/>
      <c r="OE97" s="84"/>
      <c r="OF97" s="84"/>
      <c r="OG97" s="84"/>
      <c r="OH97" s="84"/>
      <c r="OI97" s="83"/>
      <c r="OJ97" s="82"/>
      <c r="OK97" s="81"/>
      <c r="PN97" s="36">
        <v>26</v>
      </c>
      <c r="PO97" s="51" t="str">
        <f>IFERROR(SMALL($PO$5:$PO$70,PN97),"")</f>
        <v/>
      </c>
      <c r="PP97" s="50" t="str">
        <f>IF(PO97="","",VLOOKUP(PO97,$PO$5:$PX$70,2,0))</f>
        <v/>
      </c>
      <c r="PQ97" s="50" t="str">
        <f>IF(PO97="","",VLOOKUP(PO97,$PO$5:$PX$70,3,0))</f>
        <v/>
      </c>
      <c r="PR97" s="50" t="str">
        <f>IF(PO97="","",VLOOKUP(PO97,$PO$5:$PX$70,4,0))</f>
        <v/>
      </c>
      <c r="PS97" s="50" t="str">
        <f>IF(PO97="","",VLOOKUP(PO97,$PO$5:$PX$70,5,0))</f>
        <v/>
      </c>
      <c r="PT97" s="50" t="str">
        <f>IF(PO97="","",VLOOKUP(PO97,$PO$5:$PX$70,6,0))</f>
        <v/>
      </c>
      <c r="PU97" s="50" t="str">
        <f>IF(PO97="","",VLOOKUP(PO97,$PO$5:$PX$70,7,0))</f>
        <v/>
      </c>
      <c r="PV97" s="50" t="str">
        <f>IF(PO97="","",VLOOKUP(PO97,$PO$5:$PX$70,8,0))</f>
        <v/>
      </c>
      <c r="PW97" s="50" t="str">
        <f>IF(PO97="","",VLOOKUP(PO97,$PO$5:$PX$70,9,0))</f>
        <v/>
      </c>
      <c r="PX97" s="49" t="str">
        <f>IF(PO97="","",VLOOKUP(PO97,$PO$5:$PX$70,10,0))</f>
        <v/>
      </c>
      <c r="PY97" s="36">
        <v>26</v>
      </c>
      <c r="PZ97" s="48" t="str">
        <f>IFERROR(SMALL($PZ$5:$PZ$70,PY97),"")</f>
        <v/>
      </c>
      <c r="QA97" s="47" t="str">
        <f>IF(PZ97="","",VLOOKUP(PZ97,$PZ$5:$QI$70,2,0))</f>
        <v/>
      </c>
      <c r="QB97" s="47" t="str">
        <f>IF(PZ97="","",VLOOKUP(PZ97,$PZ$5:$QI$70,3,0))</f>
        <v/>
      </c>
      <c r="QC97" s="47" t="str">
        <f>IF(PZ97="","",VLOOKUP(PZ97,$PZ$5:$QI$70,4,0))</f>
        <v/>
      </c>
      <c r="QD97" s="47" t="str">
        <f>IF(PZ97="","",VLOOKUP(PZ97,$PZ$5:$QI$70,5,0))</f>
        <v/>
      </c>
      <c r="QE97" s="47" t="str">
        <f>IF(PZ97="","",VLOOKUP(PZ97,$PZ$5:$QI$70,6,0))</f>
        <v/>
      </c>
      <c r="QF97" s="47" t="str">
        <f>IF(PZ97="","",VLOOKUP(PZ97,$PZ$5:$QI$70,7,0))</f>
        <v/>
      </c>
      <c r="QG97" s="47" t="str">
        <f>IF(PZ97="","",VLOOKUP(PZ97,$PZ$5:$QI$70,8,0))</f>
        <v/>
      </c>
      <c r="QH97" s="47" t="str">
        <f>IF(PZ97="","",VLOOKUP(PZ97,$PZ$5:$QI$70,9,0))</f>
        <v/>
      </c>
      <c r="QI97" s="46" t="str">
        <f>IF(PZ97="","",VLOOKUP(PZ97,$PZ$5:$QI$70,10,0))</f>
        <v/>
      </c>
      <c r="QJ97" s="36">
        <v>26</v>
      </c>
      <c r="QK97" s="45" t="str">
        <f>IFERROR(SMALL($QK$5:$QK$70,QJ97),"")</f>
        <v/>
      </c>
      <c r="QL97" s="44" t="str">
        <f>IF(QK97="","",VLOOKUP(QK97,$QK$5:$QT$70,2,0))</f>
        <v/>
      </c>
      <c r="QM97" s="44" t="str">
        <f>IF(QK97="","",VLOOKUP(QK97,$QK$5:$QT$70,3,0))</f>
        <v/>
      </c>
      <c r="QN97" s="44" t="str">
        <f>IF(QK97="","",VLOOKUP(QK97,$QK$5:$QT$70,4,0))</f>
        <v/>
      </c>
      <c r="QO97" s="44" t="str">
        <f>IF(QK97="","",VLOOKUP(QK97,$QK$5:$QT$70,5,0))</f>
        <v/>
      </c>
      <c r="QP97" s="44" t="str">
        <f>IF(QK97="","",VLOOKUP(QK97,$QK$5:$QT$70,6,0))</f>
        <v/>
      </c>
      <c r="QQ97" s="44" t="str">
        <f>IF(QK97="","",VLOOKUP(QK97,$QK$5:$QT$70,7,0))</f>
        <v/>
      </c>
      <c r="QR97" s="44" t="str">
        <f>IF(QK97="","",VLOOKUP(QK97,$QK$5:$QT$70,8,0))</f>
        <v/>
      </c>
      <c r="QS97" s="44" t="str">
        <f>IF(QK97="","",VLOOKUP(QK97,$QK$5:$QT$70,9,0))</f>
        <v/>
      </c>
      <c r="QT97" s="43" t="str">
        <f>IF(QK97="","",VLOOKUP(QK97,$QK$5:$QT$70,10,0))</f>
        <v/>
      </c>
    </row>
    <row r="98" spans="1:462" ht="18" customHeight="1" thickBot="1" x14ac:dyDescent="0.3">
      <c r="A98" s="106">
        <f>IF('[1]بيانات الطلاب'!A97="","",'[1]بيانات الطلاب'!A97)</f>
        <v>94</v>
      </c>
      <c r="B98" s="104" t="str">
        <f>IF('[1]بيانات الطلاب'!B97="","",'[1]بيانات الطلاب'!B97)</f>
        <v/>
      </c>
      <c r="C98" s="104" t="str">
        <f>IF('[1]بيانات الطلاب'!C97="","",'[1]بيانات الطلاب'!C97)</f>
        <v/>
      </c>
      <c r="D98" s="105" t="str">
        <f>IF('[1]بيانات الطلاب'!D97="","",'[1]بيانات الطلاب'!D97)</f>
        <v/>
      </c>
      <c r="E98" s="104" t="str">
        <f>IF('[1]بيانات الطلاب'!E97="","",'[1]بيانات الطلاب'!E97)</f>
        <v/>
      </c>
      <c r="F98" s="103" t="str">
        <f>IF('[1]بيانات الطلاب'!F97="","",'[1]بيانات الطلاب'!F97)</f>
        <v/>
      </c>
      <c r="G98" s="101"/>
      <c r="H98" s="100"/>
      <c r="I98" s="100"/>
      <c r="J98" s="99"/>
      <c r="K98" s="82">
        <f>IF(J98="غ","غ",G98+H98+I98+J98)</f>
        <v>0</v>
      </c>
      <c r="L98" s="101"/>
      <c r="M98" s="100"/>
      <c r="N98" s="100"/>
      <c r="O98" s="99"/>
      <c r="P98" s="82">
        <f>IF(O98="غ","غ",L98+M98+N98+O98)</f>
        <v>0</v>
      </c>
      <c r="Q98" s="101"/>
      <c r="R98" s="100"/>
      <c r="S98" s="100"/>
      <c r="T98" s="99"/>
      <c r="U98" s="82">
        <f>IF(T98="غ","غ",Q98+R98+S98+T98)</f>
        <v>0</v>
      </c>
      <c r="V98" s="101"/>
      <c r="W98" s="100"/>
      <c r="X98" s="100"/>
      <c r="Y98" s="99"/>
      <c r="Z98" s="82">
        <f>IF(Y98="غ","غ",V98+W98+X98+Y98)</f>
        <v>0</v>
      </c>
      <c r="AA98" s="101"/>
      <c r="AB98" s="100"/>
      <c r="AC98" s="100"/>
      <c r="AD98" s="99"/>
      <c r="AE98" s="82">
        <f>IF(AD98="غ","غ",AA98+AB98+AC98+AD98)</f>
        <v>0</v>
      </c>
      <c r="AF98" s="101"/>
      <c r="AG98" s="100"/>
      <c r="AH98" s="100"/>
      <c r="AI98" s="99"/>
      <c r="AJ98" s="82">
        <f>IF(AI98="غ","غ",AF98+AG98+AH98+AI98)</f>
        <v>0</v>
      </c>
      <c r="AK98" s="102"/>
      <c r="AL98" s="102"/>
      <c r="AM98" s="102"/>
      <c r="AN98" s="82">
        <f>IF(AM98="غ","غ",AK98+AL98+AM98)</f>
        <v>0</v>
      </c>
      <c r="AO98" s="102"/>
      <c r="AP98" s="102"/>
      <c r="AQ98" s="102"/>
      <c r="AR98" s="82">
        <f>IF(AQ98="غ","غ",AO98+AP98+AQ98)</f>
        <v>0</v>
      </c>
      <c r="AU98" s="102"/>
      <c r="AV98" s="102"/>
      <c r="AW98" s="102"/>
      <c r="AX98" s="82"/>
      <c r="BN98" s="101"/>
      <c r="BO98" s="100"/>
      <c r="BP98" s="100"/>
      <c r="BQ98" s="99"/>
      <c r="BR98" s="98">
        <f>IF(BQ98="غ","غ",BN98+BO98+BP98+BQ98)</f>
        <v>0</v>
      </c>
      <c r="BS98" s="101"/>
      <c r="BT98" s="100"/>
      <c r="BU98" s="100"/>
      <c r="BV98" s="99"/>
      <c r="BW98" s="98">
        <f>IF(BV98="غ","غ",BS98+BT98+BU98+BV98)</f>
        <v>0</v>
      </c>
      <c r="BX98" s="101"/>
      <c r="BY98" s="100"/>
      <c r="BZ98" s="100"/>
      <c r="CA98" s="99"/>
      <c r="CB98" s="98">
        <f>IF(CA98="غ","غ",BX98+BY98+BZ98+CA98)</f>
        <v>0</v>
      </c>
      <c r="CC98" s="101"/>
      <c r="CD98" s="100"/>
      <c r="CE98" s="100"/>
      <c r="CF98" s="99"/>
      <c r="CG98" s="98">
        <f>IF(CF98="غ","غ",CC98+CD98+CE98+CF98)</f>
        <v>0</v>
      </c>
      <c r="CH98" s="101"/>
      <c r="CI98" s="100"/>
      <c r="CJ98" s="100"/>
      <c r="CK98" s="99"/>
      <c r="CL98" s="98">
        <f>IF(CK98="غ","غ",CH98+CI98+CJ98+CK98)</f>
        <v>0</v>
      </c>
      <c r="CM98" s="101"/>
      <c r="CN98" s="100"/>
      <c r="CO98" s="100"/>
      <c r="CP98" s="99"/>
      <c r="CQ98" s="98">
        <f>IF(CP98="غ","غ",CM98+CN98+CO98+CP98)</f>
        <v>0</v>
      </c>
      <c r="CR98" s="101"/>
      <c r="CS98" s="100"/>
      <c r="CT98" s="99"/>
      <c r="CU98" s="98">
        <f>IF(CT98="غ","غ",CR98+CS98+CT98)</f>
        <v>0</v>
      </c>
      <c r="CV98" s="101"/>
      <c r="CW98" s="100"/>
      <c r="CX98" s="99"/>
      <c r="CY98" s="98">
        <f>IF(CX98="غ","غ",CV98+CW98+CX98)</f>
        <v>0</v>
      </c>
      <c r="DT98" s="101"/>
      <c r="DU98" s="100"/>
      <c r="DV98" s="100"/>
      <c r="DW98" s="99"/>
      <c r="DX98" s="98">
        <f>IF(DW98="غ","غ",DT98+DU98+DV98+DW98)</f>
        <v>0</v>
      </c>
      <c r="DY98" s="101"/>
      <c r="DZ98" s="100"/>
      <c r="EA98" s="100"/>
      <c r="EB98" s="99"/>
      <c r="EC98" s="98">
        <f>IF(EB98="غ","غ",DY98+DZ98+EA98+EB98)</f>
        <v>0</v>
      </c>
      <c r="ED98" s="101"/>
      <c r="EE98" s="100"/>
      <c r="EF98" s="100"/>
      <c r="EG98" s="99"/>
      <c r="EH98" s="98">
        <f>IF(EG98="غ","غ",ED98+EE98+EF98+EG98)</f>
        <v>0</v>
      </c>
      <c r="EI98" s="101"/>
      <c r="EJ98" s="100"/>
      <c r="EK98" s="100"/>
      <c r="EL98" s="99"/>
      <c r="EM98" s="98">
        <f>IF(EL98="غ","غ",EI98+EJ98+EK98+EL98)</f>
        <v>0</v>
      </c>
      <c r="EN98" s="101"/>
      <c r="EO98" s="100"/>
      <c r="EP98" s="100"/>
      <c r="EQ98" s="99"/>
      <c r="ER98" s="98">
        <f>IF(EQ98="غ","غ",EN98+EO98+EP98+EQ98)</f>
        <v>0</v>
      </c>
      <c r="ES98" s="101"/>
      <c r="ET98" s="100"/>
      <c r="EU98" s="100"/>
      <c r="EV98" s="99"/>
      <c r="EW98" s="82">
        <f>IF(EV98="غ","غ",ES98+ET98+EU98+EV98)</f>
        <v>0</v>
      </c>
      <c r="EX98" s="101"/>
      <c r="EY98" s="100"/>
      <c r="EZ98" s="99"/>
      <c r="FA98" s="98">
        <f>IF(EZ98="غ","غ",EX98+EY98+EZ98)</f>
        <v>0</v>
      </c>
      <c r="FB98" s="101"/>
      <c r="FC98" s="100"/>
      <c r="FD98" s="99"/>
      <c r="FE98" s="98">
        <f>IF(FD98="غ","غ",FB98+FC98+FD98)</f>
        <v>0</v>
      </c>
      <c r="HL98" s="149"/>
      <c r="HM98" s="96"/>
      <c r="HN98" s="96"/>
      <c r="HO98" s="95"/>
      <c r="HP98" s="149"/>
      <c r="HQ98" s="96"/>
      <c r="HR98" s="96"/>
      <c r="HS98" s="95"/>
      <c r="HT98" s="149"/>
      <c r="HU98" s="96"/>
      <c r="HV98" s="96"/>
      <c r="HW98" s="95"/>
      <c r="HX98" s="149"/>
      <c r="HY98" s="96"/>
      <c r="HZ98" s="96"/>
      <c r="IA98" s="95"/>
      <c r="IB98" s="149"/>
      <c r="IC98" s="96"/>
      <c r="ID98" s="96"/>
      <c r="IE98" s="95"/>
      <c r="IF98" s="149"/>
      <c r="IG98" s="96"/>
      <c r="IH98" s="96"/>
      <c r="II98" s="95"/>
      <c r="IJ98" s="149"/>
      <c r="IK98" s="96"/>
      <c r="IL98" s="96"/>
      <c r="IM98" s="95"/>
      <c r="IN98" s="149"/>
      <c r="IO98" s="96"/>
      <c r="IP98" s="96"/>
      <c r="IQ98" s="95"/>
      <c r="IV98" s="36">
        <v>27</v>
      </c>
      <c r="IW98" s="52" t="s">
        <v>87</v>
      </c>
      <c r="IX98" s="52" t="s">
        <v>87</v>
      </c>
      <c r="IY98" s="52" t="s">
        <v>87</v>
      </c>
      <c r="IZ98" s="52" t="s">
        <v>87</v>
      </c>
      <c r="JA98" s="52" t="s">
        <v>87</v>
      </c>
      <c r="JB98" s="52" t="s">
        <v>87</v>
      </c>
      <c r="JC98" s="52" t="s">
        <v>87</v>
      </c>
      <c r="JD98" s="52" t="s">
        <v>87</v>
      </c>
      <c r="JE98" s="52" t="s">
        <v>87</v>
      </c>
      <c r="JF98" s="52" t="s">
        <v>87</v>
      </c>
      <c r="JG98" s="36">
        <v>27</v>
      </c>
      <c r="JH98" s="48" t="str">
        <f>IFERROR(SMALL($JH$5:$JH$70,JG98),"")</f>
        <v/>
      </c>
      <c r="JI98" s="47" t="str">
        <f>IF(JH98="","",VLOOKUP(JH98,$JH$5:$JQ$70,2,0))</f>
        <v/>
      </c>
      <c r="JJ98" s="47" t="str">
        <f>IF(JH98="","",VLOOKUP(JH98,$JH$5:$JQ$70,3,0))</f>
        <v/>
      </c>
      <c r="JK98" s="47" t="str">
        <f>IF(JH98="","",VLOOKUP(JH98,$JH$5:$JQ$70,4,0))</f>
        <v/>
      </c>
      <c r="JL98" s="47" t="str">
        <f>IF(JH98="","",VLOOKUP(JH98,$JH$5:$JQ$70,5,0))</f>
        <v/>
      </c>
      <c r="JM98" s="47" t="str">
        <f>IF(JH98="","",VLOOKUP(JH98,$JH$5:$JQ$70,6,0))</f>
        <v/>
      </c>
      <c r="JN98" s="47" t="str">
        <f>IF(JH98="","",VLOOKUP(JH98,$JH$5:$JQ$70,7,0))</f>
        <v/>
      </c>
      <c r="JO98" s="47" t="str">
        <f>IF(JH98="","",VLOOKUP(JH98,$JH$5:$JQ$70,8,0))</f>
        <v/>
      </c>
      <c r="JP98" s="47" t="str">
        <f>IF(JH98="","",VLOOKUP(JH98,$JH$5:$JQ$70,9,0))</f>
        <v/>
      </c>
      <c r="JQ98" s="46" t="str">
        <f>IF(JH98="","",VLOOKUP(JH98,$JH$5:$JQ$70,9,0))</f>
        <v/>
      </c>
      <c r="JR98" s="36">
        <v>27</v>
      </c>
      <c r="JS98" s="45" t="str">
        <f>IFERROR(SMALL($JS$5:$JS$70,JR98),"")</f>
        <v/>
      </c>
      <c r="JT98" s="44" t="str">
        <f>IF(JS98="","",VLOOKUP(JS98,$JS$5:$KB$70,2,0))</f>
        <v/>
      </c>
      <c r="JU98" s="44" t="str">
        <f>IF(JS98="","",VLOOKUP(JS98,$JS$5:$KB$70,3,0))</f>
        <v/>
      </c>
      <c r="JV98" s="44" t="str">
        <f>IF(JS98="","",VLOOKUP(JS98,$JS$5:$KB$70,4,0))</f>
        <v/>
      </c>
      <c r="JW98" s="44" t="str">
        <f>IF(JS98="","",VLOOKUP(JS98,$JS$5:$KB$70,5,0))</f>
        <v/>
      </c>
      <c r="JX98" s="44" t="str">
        <f>IF(JS98="","",VLOOKUP(JS98,$JS$5:$KB$70,6,0))</f>
        <v/>
      </c>
      <c r="JY98" s="44" t="str">
        <f>IF(JS98="","",VLOOKUP(JS98,$JS$5:$KB$70,7,0))</f>
        <v/>
      </c>
      <c r="JZ98" s="44" t="str">
        <f>IF(JS98="","",VLOOKUP(JS98,$JS$5:$KB$70,8,0))</f>
        <v/>
      </c>
      <c r="KA98" s="44" t="str">
        <f>IF(JS98="","",VLOOKUP(JS98,$JS$5:$KB$70,9,0))</f>
        <v/>
      </c>
      <c r="KB98" s="43" t="str">
        <f>IF(JS98="","",VLOOKUP(JS98,$JS$5:$KB$70,9,0))</f>
        <v/>
      </c>
      <c r="KJ98" s="94">
        <f>+A98</f>
        <v>94</v>
      </c>
      <c r="KK98" s="92" t="str">
        <f>+B98</f>
        <v/>
      </c>
      <c r="KL98" s="92" t="str">
        <f>+C98</f>
        <v/>
      </c>
      <c r="KM98" s="93" t="str">
        <f>+D98</f>
        <v/>
      </c>
      <c r="KN98" s="92" t="str">
        <f>+E98</f>
        <v/>
      </c>
      <c r="KO98" s="92" t="str">
        <f>+F98</f>
        <v/>
      </c>
      <c r="KP98" s="91">
        <f>+HO98</f>
        <v>0</v>
      </c>
      <c r="KQ98" s="91">
        <f>+HS98</f>
        <v>0</v>
      </c>
      <c r="KR98" s="91">
        <f>+HW98</f>
        <v>0</v>
      </c>
      <c r="KS98" s="91">
        <f>+IA98</f>
        <v>0</v>
      </c>
      <c r="KT98" s="91">
        <f>+IE98</f>
        <v>0</v>
      </c>
      <c r="KU98" s="91">
        <f>+II98</f>
        <v>0</v>
      </c>
      <c r="KV98" s="90">
        <f>+IM98</f>
        <v>0</v>
      </c>
      <c r="KW98" s="90">
        <f>+IN98</f>
        <v>0</v>
      </c>
      <c r="MH98" s="87"/>
      <c r="MI98" s="86"/>
      <c r="MJ98" s="85"/>
      <c r="MK98" s="86"/>
      <c r="ML98" s="86"/>
      <c r="MM98" s="86"/>
      <c r="MN98" s="86"/>
      <c r="MO98" s="86"/>
      <c r="MP98" s="86"/>
      <c r="MQ98" s="86"/>
      <c r="MR98" s="88"/>
      <c r="NY98" s="87"/>
      <c r="NZ98" s="86"/>
      <c r="OA98" s="85"/>
      <c r="OB98" s="84"/>
      <c r="OC98" s="84"/>
      <c r="OD98" s="84"/>
      <c r="OE98" s="84"/>
      <c r="OF98" s="84"/>
      <c r="OG98" s="84"/>
      <c r="OH98" s="84"/>
      <c r="OI98" s="83"/>
      <c r="OJ98" s="82"/>
      <c r="OK98" s="81"/>
      <c r="PN98" s="36">
        <v>27</v>
      </c>
      <c r="PO98" s="51" t="str">
        <f>IFERROR(SMALL($PO$5:$PO$70,PN98),"")</f>
        <v/>
      </c>
      <c r="PP98" s="50" t="str">
        <f>IF(PO98="","",VLOOKUP(PO98,$PO$5:$PX$70,2,0))</f>
        <v/>
      </c>
      <c r="PQ98" s="50" t="str">
        <f>IF(PO98="","",VLOOKUP(PO98,$PO$5:$PX$70,3,0))</f>
        <v/>
      </c>
      <c r="PR98" s="50" t="str">
        <f>IF(PO98="","",VLOOKUP(PO98,$PO$5:$PX$70,4,0))</f>
        <v/>
      </c>
      <c r="PS98" s="50" t="str">
        <f>IF(PO98="","",VLOOKUP(PO98,$PO$5:$PX$70,5,0))</f>
        <v/>
      </c>
      <c r="PT98" s="50" t="str">
        <f>IF(PO98="","",VLOOKUP(PO98,$PO$5:$PX$70,6,0))</f>
        <v/>
      </c>
      <c r="PU98" s="50" t="str">
        <f>IF(PO98="","",VLOOKUP(PO98,$PO$5:$PX$70,7,0))</f>
        <v/>
      </c>
      <c r="PV98" s="50" t="str">
        <f>IF(PO98="","",VLOOKUP(PO98,$PO$5:$PX$70,8,0))</f>
        <v/>
      </c>
      <c r="PW98" s="50" t="str">
        <f>IF(PO98="","",VLOOKUP(PO98,$PO$5:$PX$70,9,0))</f>
        <v/>
      </c>
      <c r="PX98" s="49" t="str">
        <f>IF(PO98="","",VLOOKUP(PO98,$PO$5:$PX$70,10,0))</f>
        <v/>
      </c>
      <c r="PY98" s="36">
        <v>27</v>
      </c>
      <c r="PZ98" s="48" t="str">
        <f>IFERROR(SMALL($PZ$5:$PZ$70,PY98),"")</f>
        <v/>
      </c>
      <c r="QA98" s="47" t="str">
        <f>IF(PZ98="","",VLOOKUP(PZ98,$PZ$5:$QI$70,2,0))</f>
        <v/>
      </c>
      <c r="QB98" s="47" t="str">
        <f>IF(PZ98="","",VLOOKUP(PZ98,$PZ$5:$QI$70,3,0))</f>
        <v/>
      </c>
      <c r="QC98" s="47" t="str">
        <f>IF(PZ98="","",VLOOKUP(PZ98,$PZ$5:$QI$70,4,0))</f>
        <v/>
      </c>
      <c r="QD98" s="47" t="str">
        <f>IF(PZ98="","",VLOOKUP(PZ98,$PZ$5:$QI$70,5,0))</f>
        <v/>
      </c>
      <c r="QE98" s="47" t="str">
        <f>IF(PZ98="","",VLOOKUP(PZ98,$PZ$5:$QI$70,6,0))</f>
        <v/>
      </c>
      <c r="QF98" s="47" t="str">
        <f>IF(PZ98="","",VLOOKUP(PZ98,$PZ$5:$QI$70,7,0))</f>
        <v/>
      </c>
      <c r="QG98" s="47" t="str">
        <f>IF(PZ98="","",VLOOKUP(PZ98,$PZ$5:$QI$70,8,0))</f>
        <v/>
      </c>
      <c r="QH98" s="47" t="str">
        <f>IF(PZ98="","",VLOOKUP(PZ98,$PZ$5:$QI$70,9,0))</f>
        <v/>
      </c>
      <c r="QI98" s="46" t="str">
        <f>IF(PZ98="","",VLOOKUP(PZ98,$PZ$5:$QI$70,10,0))</f>
        <v/>
      </c>
      <c r="QJ98" s="36">
        <v>27</v>
      </c>
      <c r="QK98" s="45" t="str">
        <f>IFERROR(SMALL($QK$5:$QK$70,QJ98),"")</f>
        <v/>
      </c>
      <c r="QL98" s="44" t="str">
        <f>IF(QK98="","",VLOOKUP(QK98,$QK$5:$QT$70,2,0))</f>
        <v/>
      </c>
      <c r="QM98" s="44" t="str">
        <f>IF(QK98="","",VLOOKUP(QK98,$QK$5:$QT$70,3,0))</f>
        <v/>
      </c>
      <c r="QN98" s="44" t="str">
        <f>IF(QK98="","",VLOOKUP(QK98,$QK$5:$QT$70,4,0))</f>
        <v/>
      </c>
      <c r="QO98" s="44" t="str">
        <f>IF(QK98="","",VLOOKUP(QK98,$QK$5:$QT$70,5,0))</f>
        <v/>
      </c>
      <c r="QP98" s="44" t="str">
        <f>IF(QK98="","",VLOOKUP(QK98,$QK$5:$QT$70,6,0))</f>
        <v/>
      </c>
      <c r="QQ98" s="44" t="str">
        <f>IF(QK98="","",VLOOKUP(QK98,$QK$5:$QT$70,7,0))</f>
        <v/>
      </c>
      <c r="QR98" s="44" t="str">
        <f>IF(QK98="","",VLOOKUP(QK98,$QK$5:$QT$70,8,0))</f>
        <v/>
      </c>
      <c r="QS98" s="44" t="str">
        <f>IF(QK98="","",VLOOKUP(QK98,$QK$5:$QT$70,9,0))</f>
        <v/>
      </c>
      <c r="QT98" s="43" t="str">
        <f>IF(QK98="","",VLOOKUP(QK98,$QK$5:$QT$70,10,0))</f>
        <v/>
      </c>
    </row>
    <row r="99" spans="1:462" ht="18" customHeight="1" thickBot="1" x14ac:dyDescent="0.3">
      <c r="A99" s="106">
        <f>IF('[1]بيانات الطلاب'!A98="","",'[1]بيانات الطلاب'!A98)</f>
        <v>95</v>
      </c>
      <c r="B99" s="104" t="str">
        <f>IF('[1]بيانات الطلاب'!B98="","",'[1]بيانات الطلاب'!B98)</f>
        <v/>
      </c>
      <c r="C99" s="104" t="str">
        <f>IF('[1]بيانات الطلاب'!C98="","",'[1]بيانات الطلاب'!C98)</f>
        <v/>
      </c>
      <c r="D99" s="105" t="str">
        <f>IF('[1]بيانات الطلاب'!D98="","",'[1]بيانات الطلاب'!D98)</f>
        <v/>
      </c>
      <c r="E99" s="104" t="str">
        <f>IF('[1]بيانات الطلاب'!E98="","",'[1]بيانات الطلاب'!E98)</f>
        <v/>
      </c>
      <c r="F99" s="103" t="str">
        <f>IF('[1]بيانات الطلاب'!F98="","",'[1]بيانات الطلاب'!F98)</f>
        <v/>
      </c>
      <c r="G99" s="101"/>
      <c r="H99" s="100"/>
      <c r="I99" s="100"/>
      <c r="J99" s="99"/>
      <c r="K99" s="82">
        <f>IF(J99="غ","غ",G99+H99+I99+J99)</f>
        <v>0</v>
      </c>
      <c r="L99" s="101"/>
      <c r="M99" s="100"/>
      <c r="N99" s="100"/>
      <c r="O99" s="99"/>
      <c r="P99" s="82">
        <f>IF(O99="غ","غ",L99+M99+N99+O99)</f>
        <v>0</v>
      </c>
      <c r="Q99" s="101"/>
      <c r="R99" s="100"/>
      <c r="S99" s="100"/>
      <c r="T99" s="99"/>
      <c r="U99" s="82">
        <f>IF(T99="غ","غ",Q99+R99+S99+T99)</f>
        <v>0</v>
      </c>
      <c r="V99" s="101"/>
      <c r="W99" s="100"/>
      <c r="X99" s="100"/>
      <c r="Y99" s="99"/>
      <c r="Z99" s="82">
        <f>IF(Y99="غ","غ",V99+W99+X99+Y99)</f>
        <v>0</v>
      </c>
      <c r="AA99" s="101"/>
      <c r="AB99" s="100"/>
      <c r="AC99" s="100"/>
      <c r="AD99" s="99"/>
      <c r="AE99" s="82">
        <f>IF(AD99="غ","غ",AA99+AB99+AC99+AD99)</f>
        <v>0</v>
      </c>
      <c r="AF99" s="101"/>
      <c r="AG99" s="100"/>
      <c r="AH99" s="100"/>
      <c r="AI99" s="99"/>
      <c r="AJ99" s="82">
        <f>IF(AI99="غ","غ",AF99+AG99+AH99+AI99)</f>
        <v>0</v>
      </c>
      <c r="AK99" s="102"/>
      <c r="AL99" s="102"/>
      <c r="AM99" s="102"/>
      <c r="AN99" s="82">
        <f>IF(AM99="غ","غ",AK99+AL99+AM99)</f>
        <v>0</v>
      </c>
      <c r="AO99" s="102"/>
      <c r="AP99" s="102"/>
      <c r="AQ99" s="102"/>
      <c r="AR99" s="82">
        <f>IF(AQ99="غ","غ",AO99+AP99+AQ99)</f>
        <v>0</v>
      </c>
      <c r="AU99" s="102"/>
      <c r="AV99" s="102"/>
      <c r="AW99" s="102"/>
      <c r="AX99" s="82"/>
      <c r="BN99" s="101"/>
      <c r="BO99" s="100"/>
      <c r="BP99" s="100"/>
      <c r="BQ99" s="99"/>
      <c r="BR99" s="98">
        <f>IF(BQ99="غ","غ",BN99+BO99+BP99+BQ99)</f>
        <v>0</v>
      </c>
      <c r="BS99" s="101"/>
      <c r="BT99" s="100"/>
      <c r="BU99" s="100"/>
      <c r="BV99" s="99"/>
      <c r="BW99" s="98">
        <f>IF(BV99="غ","غ",BS99+BT99+BU99+BV99)</f>
        <v>0</v>
      </c>
      <c r="BX99" s="101"/>
      <c r="BY99" s="100"/>
      <c r="BZ99" s="100"/>
      <c r="CA99" s="99"/>
      <c r="CB99" s="98">
        <f>IF(CA99="غ","غ",BX99+BY99+BZ99+CA99)</f>
        <v>0</v>
      </c>
      <c r="CC99" s="101"/>
      <c r="CD99" s="100"/>
      <c r="CE99" s="100"/>
      <c r="CF99" s="99"/>
      <c r="CG99" s="98">
        <f>IF(CF99="غ","غ",CC99+CD99+CE99+CF99)</f>
        <v>0</v>
      </c>
      <c r="CH99" s="101"/>
      <c r="CI99" s="100"/>
      <c r="CJ99" s="100"/>
      <c r="CK99" s="99"/>
      <c r="CL99" s="98">
        <f>IF(CK99="غ","غ",CH99+CI99+CJ99+CK99)</f>
        <v>0</v>
      </c>
      <c r="CM99" s="101"/>
      <c r="CN99" s="100"/>
      <c r="CO99" s="100"/>
      <c r="CP99" s="99"/>
      <c r="CQ99" s="98">
        <f>IF(CP99="غ","غ",CM99+CN99+CO99+CP99)</f>
        <v>0</v>
      </c>
      <c r="CR99" s="101"/>
      <c r="CS99" s="100"/>
      <c r="CT99" s="99"/>
      <c r="CU99" s="98">
        <f>IF(CT99="غ","غ",CR99+CS99+CT99)</f>
        <v>0</v>
      </c>
      <c r="CV99" s="101"/>
      <c r="CW99" s="100"/>
      <c r="CX99" s="99"/>
      <c r="CY99" s="98">
        <f>IF(CX99="غ","غ",CV99+CW99+CX99)</f>
        <v>0</v>
      </c>
      <c r="DT99" s="101"/>
      <c r="DU99" s="100"/>
      <c r="DV99" s="100"/>
      <c r="DW99" s="99"/>
      <c r="DX99" s="98">
        <f>IF(DW99="غ","غ",DT99+DU99+DV99+DW99)</f>
        <v>0</v>
      </c>
      <c r="DY99" s="101"/>
      <c r="DZ99" s="100"/>
      <c r="EA99" s="100"/>
      <c r="EB99" s="99"/>
      <c r="EC99" s="98">
        <f>IF(EB99="غ","غ",DY99+DZ99+EA99+EB99)</f>
        <v>0</v>
      </c>
      <c r="ED99" s="101"/>
      <c r="EE99" s="100"/>
      <c r="EF99" s="100"/>
      <c r="EG99" s="99"/>
      <c r="EH99" s="98">
        <f>IF(EG99="غ","غ",ED99+EE99+EF99+EG99)</f>
        <v>0</v>
      </c>
      <c r="EI99" s="101"/>
      <c r="EJ99" s="100"/>
      <c r="EK99" s="100"/>
      <c r="EL99" s="99"/>
      <c r="EM99" s="98">
        <f>IF(EL99="غ","غ",EI99+EJ99+EK99+EL99)</f>
        <v>0</v>
      </c>
      <c r="EN99" s="101"/>
      <c r="EO99" s="100"/>
      <c r="EP99" s="100"/>
      <c r="EQ99" s="99"/>
      <c r="ER99" s="98">
        <f>IF(EQ99="غ","غ",EN99+EO99+EP99+EQ99)</f>
        <v>0</v>
      </c>
      <c r="ES99" s="101"/>
      <c r="ET99" s="100"/>
      <c r="EU99" s="100"/>
      <c r="EV99" s="99"/>
      <c r="EW99" s="82">
        <f>IF(EV99="غ","غ",ES99+ET99+EU99+EV99)</f>
        <v>0</v>
      </c>
      <c r="EX99" s="101"/>
      <c r="EY99" s="100"/>
      <c r="EZ99" s="99"/>
      <c r="FA99" s="98">
        <f>IF(EZ99="غ","غ",EX99+EY99+EZ99)</f>
        <v>0</v>
      </c>
      <c r="FB99" s="101"/>
      <c r="FC99" s="100"/>
      <c r="FD99" s="99"/>
      <c r="FE99" s="98">
        <f>IF(FD99="غ","غ",FB99+FC99+FD99)</f>
        <v>0</v>
      </c>
      <c r="HL99" s="149"/>
      <c r="HM99" s="96"/>
      <c r="HN99" s="96"/>
      <c r="HO99" s="95"/>
      <c r="HP99" s="149"/>
      <c r="HQ99" s="96"/>
      <c r="HR99" s="96"/>
      <c r="HS99" s="95"/>
      <c r="HT99" s="149"/>
      <c r="HU99" s="96"/>
      <c r="HV99" s="96"/>
      <c r="HW99" s="95"/>
      <c r="HX99" s="149"/>
      <c r="HY99" s="96"/>
      <c r="HZ99" s="96"/>
      <c r="IA99" s="95"/>
      <c r="IB99" s="149"/>
      <c r="IC99" s="96"/>
      <c r="ID99" s="96"/>
      <c r="IE99" s="95"/>
      <c r="IF99" s="149"/>
      <c r="IG99" s="96"/>
      <c r="IH99" s="96"/>
      <c r="II99" s="95"/>
      <c r="IJ99" s="149"/>
      <c r="IK99" s="96"/>
      <c r="IL99" s="96"/>
      <c r="IM99" s="95"/>
      <c r="IN99" s="149"/>
      <c r="IO99" s="96"/>
      <c r="IP99" s="96"/>
      <c r="IQ99" s="95"/>
      <c r="IV99" s="36">
        <v>28</v>
      </c>
      <c r="IW99" s="52" t="s">
        <v>87</v>
      </c>
      <c r="IX99" s="52" t="s">
        <v>87</v>
      </c>
      <c r="IY99" s="52" t="s">
        <v>87</v>
      </c>
      <c r="IZ99" s="52" t="s">
        <v>87</v>
      </c>
      <c r="JA99" s="52" t="s">
        <v>87</v>
      </c>
      <c r="JB99" s="52" t="s">
        <v>87</v>
      </c>
      <c r="JC99" s="52" t="s">
        <v>87</v>
      </c>
      <c r="JD99" s="52" t="s">
        <v>87</v>
      </c>
      <c r="JE99" s="52" t="s">
        <v>87</v>
      </c>
      <c r="JF99" s="52" t="s">
        <v>87</v>
      </c>
      <c r="JG99" s="36">
        <v>28</v>
      </c>
      <c r="JH99" s="48" t="str">
        <f>IFERROR(SMALL($JH$5:$JH$70,JG99),"")</f>
        <v/>
      </c>
      <c r="JI99" s="47" t="str">
        <f>IF(JH99="","",VLOOKUP(JH99,$JH$5:$JQ$70,2,0))</f>
        <v/>
      </c>
      <c r="JJ99" s="47" t="str">
        <f>IF(JH99="","",VLOOKUP(JH99,$JH$5:$JQ$70,3,0))</f>
        <v/>
      </c>
      <c r="JK99" s="47" t="str">
        <f>IF(JH99="","",VLOOKUP(JH99,$JH$5:$JQ$70,4,0))</f>
        <v/>
      </c>
      <c r="JL99" s="47" t="str">
        <f>IF(JH99="","",VLOOKUP(JH99,$JH$5:$JQ$70,5,0))</f>
        <v/>
      </c>
      <c r="JM99" s="47" t="str">
        <f>IF(JH99="","",VLOOKUP(JH99,$JH$5:$JQ$70,6,0))</f>
        <v/>
      </c>
      <c r="JN99" s="47" t="str">
        <f>IF(JH99="","",VLOOKUP(JH99,$JH$5:$JQ$70,7,0))</f>
        <v/>
      </c>
      <c r="JO99" s="47" t="str">
        <f>IF(JH99="","",VLOOKUP(JH99,$JH$5:$JQ$70,8,0))</f>
        <v/>
      </c>
      <c r="JP99" s="47" t="str">
        <f>IF(JH99="","",VLOOKUP(JH99,$JH$5:$JQ$70,9,0))</f>
        <v/>
      </c>
      <c r="JQ99" s="46" t="str">
        <f>IF(JH99="","",VLOOKUP(JH99,$JH$5:$JQ$70,9,0))</f>
        <v/>
      </c>
      <c r="JR99" s="36">
        <v>28</v>
      </c>
      <c r="JS99" s="45" t="str">
        <f>IFERROR(SMALL($JS$5:$JS$70,JR99),"")</f>
        <v/>
      </c>
      <c r="JT99" s="44" t="str">
        <f>IF(JS99="","",VLOOKUP(JS99,$JS$5:$KB$70,2,0))</f>
        <v/>
      </c>
      <c r="JU99" s="44" t="str">
        <f>IF(JS99="","",VLOOKUP(JS99,$JS$5:$KB$70,3,0))</f>
        <v/>
      </c>
      <c r="JV99" s="44" t="str">
        <f>IF(JS99="","",VLOOKUP(JS99,$JS$5:$KB$70,4,0))</f>
        <v/>
      </c>
      <c r="JW99" s="44" t="str">
        <f>IF(JS99="","",VLOOKUP(JS99,$JS$5:$KB$70,5,0))</f>
        <v/>
      </c>
      <c r="JX99" s="44" t="str">
        <f>IF(JS99="","",VLOOKUP(JS99,$JS$5:$KB$70,6,0))</f>
        <v/>
      </c>
      <c r="JY99" s="44" t="str">
        <f>IF(JS99="","",VLOOKUP(JS99,$JS$5:$KB$70,7,0))</f>
        <v/>
      </c>
      <c r="JZ99" s="44" t="str">
        <f>IF(JS99="","",VLOOKUP(JS99,$JS$5:$KB$70,8,0))</f>
        <v/>
      </c>
      <c r="KA99" s="44" t="str">
        <f>IF(JS99="","",VLOOKUP(JS99,$JS$5:$KB$70,9,0))</f>
        <v/>
      </c>
      <c r="KB99" s="43" t="str">
        <f>IF(JS99="","",VLOOKUP(JS99,$JS$5:$KB$70,9,0))</f>
        <v/>
      </c>
      <c r="KJ99" s="94">
        <f>+A99</f>
        <v>95</v>
      </c>
      <c r="KK99" s="92" t="str">
        <f>+B99</f>
        <v/>
      </c>
      <c r="KL99" s="92" t="str">
        <f>+C99</f>
        <v/>
      </c>
      <c r="KM99" s="93" t="str">
        <f>+D99</f>
        <v/>
      </c>
      <c r="KN99" s="92" t="str">
        <f>+E99</f>
        <v/>
      </c>
      <c r="KO99" s="92" t="str">
        <f>+F99</f>
        <v/>
      </c>
      <c r="KP99" s="91">
        <f>+HO99</f>
        <v>0</v>
      </c>
      <c r="KQ99" s="91">
        <f>+HS99</f>
        <v>0</v>
      </c>
      <c r="KR99" s="91">
        <f>+HW99</f>
        <v>0</v>
      </c>
      <c r="KS99" s="91">
        <f>+IA99</f>
        <v>0</v>
      </c>
      <c r="KT99" s="91">
        <f>+IE99</f>
        <v>0</v>
      </c>
      <c r="KU99" s="91">
        <f>+II99</f>
        <v>0</v>
      </c>
      <c r="KV99" s="90">
        <f>+IM99</f>
        <v>0</v>
      </c>
      <c r="KW99" s="90">
        <f>+IN99</f>
        <v>0</v>
      </c>
      <c r="MH99" s="87"/>
      <c r="MI99" s="86"/>
      <c r="MJ99" s="85"/>
      <c r="MK99" s="86"/>
      <c r="ML99" s="86"/>
      <c r="MM99" s="86"/>
      <c r="MN99" s="86"/>
      <c r="MO99" s="86"/>
      <c r="MP99" s="86"/>
      <c r="MQ99" s="86"/>
      <c r="MR99" s="88"/>
      <c r="NY99" s="87"/>
      <c r="NZ99" s="86"/>
      <c r="OA99" s="85"/>
      <c r="OB99" s="84"/>
      <c r="OC99" s="84"/>
      <c r="OD99" s="84"/>
      <c r="OE99" s="84"/>
      <c r="OF99" s="84"/>
      <c r="OG99" s="84"/>
      <c r="OH99" s="84"/>
      <c r="OI99" s="83"/>
      <c r="OJ99" s="82"/>
      <c r="OK99" s="81"/>
      <c r="PN99" s="36">
        <v>28</v>
      </c>
      <c r="PO99" s="51" t="str">
        <f>IFERROR(SMALL($PO$5:$PO$70,PN99),"")</f>
        <v/>
      </c>
      <c r="PP99" s="50" t="str">
        <f>IF(PO99="","",VLOOKUP(PO99,$PO$5:$PX$70,2,0))</f>
        <v/>
      </c>
      <c r="PQ99" s="50" t="str">
        <f>IF(PO99="","",VLOOKUP(PO99,$PO$5:$PX$70,3,0))</f>
        <v/>
      </c>
      <c r="PR99" s="50" t="str">
        <f>IF(PO99="","",VLOOKUP(PO99,$PO$5:$PX$70,4,0))</f>
        <v/>
      </c>
      <c r="PS99" s="50" t="str">
        <f>IF(PO99="","",VLOOKUP(PO99,$PO$5:$PX$70,5,0))</f>
        <v/>
      </c>
      <c r="PT99" s="50" t="str">
        <f>IF(PO99="","",VLOOKUP(PO99,$PO$5:$PX$70,6,0))</f>
        <v/>
      </c>
      <c r="PU99" s="50" t="str">
        <f>IF(PO99="","",VLOOKUP(PO99,$PO$5:$PX$70,7,0))</f>
        <v/>
      </c>
      <c r="PV99" s="50" t="str">
        <f>IF(PO99="","",VLOOKUP(PO99,$PO$5:$PX$70,8,0))</f>
        <v/>
      </c>
      <c r="PW99" s="50" t="str">
        <f>IF(PO99="","",VLOOKUP(PO99,$PO$5:$PX$70,9,0))</f>
        <v/>
      </c>
      <c r="PX99" s="49" t="str">
        <f>IF(PO99="","",VLOOKUP(PO99,$PO$5:$PX$70,10,0))</f>
        <v/>
      </c>
      <c r="PY99" s="36">
        <v>28</v>
      </c>
      <c r="PZ99" s="48" t="str">
        <f>IFERROR(SMALL($PZ$5:$PZ$70,PY99),"")</f>
        <v/>
      </c>
      <c r="QA99" s="47" t="str">
        <f>IF(PZ99="","",VLOOKUP(PZ99,$PZ$5:$QI$70,2,0))</f>
        <v/>
      </c>
      <c r="QB99" s="47" t="str">
        <f>IF(PZ99="","",VLOOKUP(PZ99,$PZ$5:$QI$70,3,0))</f>
        <v/>
      </c>
      <c r="QC99" s="47" t="str">
        <f>IF(PZ99="","",VLOOKUP(PZ99,$PZ$5:$QI$70,4,0))</f>
        <v/>
      </c>
      <c r="QD99" s="47" t="str">
        <f>IF(PZ99="","",VLOOKUP(PZ99,$PZ$5:$QI$70,5,0))</f>
        <v/>
      </c>
      <c r="QE99" s="47" t="str">
        <f>IF(PZ99="","",VLOOKUP(PZ99,$PZ$5:$QI$70,6,0))</f>
        <v/>
      </c>
      <c r="QF99" s="47" t="str">
        <f>IF(PZ99="","",VLOOKUP(PZ99,$PZ$5:$QI$70,7,0))</f>
        <v/>
      </c>
      <c r="QG99" s="47" t="str">
        <f>IF(PZ99="","",VLOOKUP(PZ99,$PZ$5:$QI$70,8,0))</f>
        <v/>
      </c>
      <c r="QH99" s="47" t="str">
        <f>IF(PZ99="","",VLOOKUP(PZ99,$PZ$5:$QI$70,9,0))</f>
        <v/>
      </c>
      <c r="QI99" s="46" t="str">
        <f>IF(PZ99="","",VLOOKUP(PZ99,$PZ$5:$QI$70,10,0))</f>
        <v/>
      </c>
      <c r="QJ99" s="36">
        <v>28</v>
      </c>
      <c r="QK99" s="45" t="str">
        <f>IFERROR(SMALL($QK$5:$QK$70,QJ99),"")</f>
        <v/>
      </c>
      <c r="QL99" s="44" t="str">
        <f>IF(QK99="","",VLOOKUP(QK99,$QK$5:$QT$70,2,0))</f>
        <v/>
      </c>
      <c r="QM99" s="44" t="str">
        <f>IF(QK99="","",VLOOKUP(QK99,$QK$5:$QT$70,3,0))</f>
        <v/>
      </c>
      <c r="QN99" s="44" t="str">
        <f>IF(QK99="","",VLOOKUP(QK99,$QK$5:$QT$70,4,0))</f>
        <v/>
      </c>
      <c r="QO99" s="44" t="str">
        <f>IF(QK99="","",VLOOKUP(QK99,$QK$5:$QT$70,5,0))</f>
        <v/>
      </c>
      <c r="QP99" s="44" t="str">
        <f>IF(QK99="","",VLOOKUP(QK99,$QK$5:$QT$70,6,0))</f>
        <v/>
      </c>
      <c r="QQ99" s="44" t="str">
        <f>IF(QK99="","",VLOOKUP(QK99,$QK$5:$QT$70,7,0))</f>
        <v/>
      </c>
      <c r="QR99" s="44" t="str">
        <f>IF(QK99="","",VLOOKUP(QK99,$QK$5:$QT$70,8,0))</f>
        <v/>
      </c>
      <c r="QS99" s="44" t="str">
        <f>IF(QK99="","",VLOOKUP(QK99,$QK$5:$QT$70,9,0))</f>
        <v/>
      </c>
      <c r="QT99" s="43" t="str">
        <f>IF(QK99="","",VLOOKUP(QK99,$QK$5:$QT$70,10,0))</f>
        <v/>
      </c>
    </row>
    <row r="100" spans="1:462" ht="18" customHeight="1" thickBot="1" x14ac:dyDescent="0.3">
      <c r="A100" s="106">
        <f>IF('[1]بيانات الطلاب'!A99="","",'[1]بيانات الطلاب'!A99)</f>
        <v>96</v>
      </c>
      <c r="B100" s="104" t="str">
        <f>IF('[1]بيانات الطلاب'!B99="","",'[1]بيانات الطلاب'!B99)</f>
        <v/>
      </c>
      <c r="C100" s="104" t="str">
        <f>IF('[1]بيانات الطلاب'!C99="","",'[1]بيانات الطلاب'!C99)</f>
        <v/>
      </c>
      <c r="D100" s="105" t="str">
        <f>IF('[1]بيانات الطلاب'!D99="","",'[1]بيانات الطلاب'!D99)</f>
        <v/>
      </c>
      <c r="E100" s="104" t="str">
        <f>IF('[1]بيانات الطلاب'!E99="","",'[1]بيانات الطلاب'!E99)</f>
        <v/>
      </c>
      <c r="F100" s="103" t="str">
        <f>IF('[1]بيانات الطلاب'!F99="","",'[1]بيانات الطلاب'!F99)</f>
        <v/>
      </c>
      <c r="G100" s="101"/>
      <c r="H100" s="100"/>
      <c r="I100" s="100"/>
      <c r="J100" s="99"/>
      <c r="K100" s="82">
        <f>IF(J100="غ","غ",G100+H100+I100+J100)</f>
        <v>0</v>
      </c>
      <c r="L100" s="101"/>
      <c r="M100" s="100"/>
      <c r="N100" s="100"/>
      <c r="O100" s="99"/>
      <c r="P100" s="82">
        <f>IF(O100="غ","غ",L100+M100+N100+O100)</f>
        <v>0</v>
      </c>
      <c r="Q100" s="101"/>
      <c r="R100" s="100"/>
      <c r="S100" s="100"/>
      <c r="T100" s="99"/>
      <c r="U100" s="82">
        <f>IF(T100="غ","غ",Q100+R100+S100+T100)</f>
        <v>0</v>
      </c>
      <c r="V100" s="101"/>
      <c r="W100" s="100"/>
      <c r="X100" s="100"/>
      <c r="Y100" s="99"/>
      <c r="Z100" s="82">
        <f>IF(Y100="غ","غ",V100+W100+X100+Y100)</f>
        <v>0</v>
      </c>
      <c r="AA100" s="101"/>
      <c r="AB100" s="100"/>
      <c r="AC100" s="100"/>
      <c r="AD100" s="99"/>
      <c r="AE100" s="82">
        <f>IF(AD100="غ","غ",AA100+AB100+AC100+AD100)</f>
        <v>0</v>
      </c>
      <c r="AF100" s="101"/>
      <c r="AG100" s="100"/>
      <c r="AH100" s="100"/>
      <c r="AI100" s="99"/>
      <c r="AJ100" s="82">
        <f>IF(AI100="غ","غ",AF100+AG100+AH100+AI100)</f>
        <v>0</v>
      </c>
      <c r="AK100" s="102"/>
      <c r="AL100" s="102"/>
      <c r="AM100" s="102"/>
      <c r="AN100" s="82">
        <f>IF(AM100="غ","غ",AK100+AL100+AM100)</f>
        <v>0</v>
      </c>
      <c r="AO100" s="102"/>
      <c r="AP100" s="102"/>
      <c r="AQ100" s="102"/>
      <c r="AR100" s="82">
        <f>IF(AQ100="غ","غ",AO100+AP100+AQ100)</f>
        <v>0</v>
      </c>
      <c r="AU100" s="102"/>
      <c r="AV100" s="102"/>
      <c r="AW100" s="102"/>
      <c r="AX100" s="82"/>
      <c r="BN100" s="101"/>
      <c r="BO100" s="100"/>
      <c r="BP100" s="100"/>
      <c r="BQ100" s="99"/>
      <c r="BR100" s="98">
        <f>IF(BQ100="غ","غ",BN100+BO100+BP100+BQ100)</f>
        <v>0</v>
      </c>
      <c r="BS100" s="101"/>
      <c r="BT100" s="100"/>
      <c r="BU100" s="100"/>
      <c r="BV100" s="99"/>
      <c r="BW100" s="98">
        <f>IF(BV100="غ","غ",BS100+BT100+BU100+BV100)</f>
        <v>0</v>
      </c>
      <c r="BX100" s="101"/>
      <c r="BY100" s="100"/>
      <c r="BZ100" s="100"/>
      <c r="CA100" s="99"/>
      <c r="CB100" s="98">
        <f>IF(CA100="غ","غ",BX100+BY100+BZ100+CA100)</f>
        <v>0</v>
      </c>
      <c r="CC100" s="101"/>
      <c r="CD100" s="100"/>
      <c r="CE100" s="100"/>
      <c r="CF100" s="99"/>
      <c r="CG100" s="98">
        <f>IF(CF100="غ","غ",CC100+CD100+CE100+CF100)</f>
        <v>0</v>
      </c>
      <c r="CH100" s="101"/>
      <c r="CI100" s="100"/>
      <c r="CJ100" s="100"/>
      <c r="CK100" s="99"/>
      <c r="CL100" s="98">
        <f>IF(CK100="غ","غ",CH100+CI100+CJ100+CK100)</f>
        <v>0</v>
      </c>
      <c r="CM100" s="101"/>
      <c r="CN100" s="100"/>
      <c r="CO100" s="100"/>
      <c r="CP100" s="99"/>
      <c r="CQ100" s="98">
        <f>IF(CP100="غ","غ",CM100+CN100+CO100+CP100)</f>
        <v>0</v>
      </c>
      <c r="CR100" s="101"/>
      <c r="CS100" s="100"/>
      <c r="CT100" s="99"/>
      <c r="CU100" s="98">
        <f>IF(CT100="غ","غ",CR100+CS100+CT100)</f>
        <v>0</v>
      </c>
      <c r="CV100" s="101"/>
      <c r="CW100" s="100"/>
      <c r="CX100" s="99"/>
      <c r="CY100" s="98">
        <f>IF(CX100="غ","غ",CV100+CW100+CX100)</f>
        <v>0</v>
      </c>
      <c r="DT100" s="101"/>
      <c r="DU100" s="100"/>
      <c r="DV100" s="100"/>
      <c r="DW100" s="99"/>
      <c r="DX100" s="98">
        <f>IF(DW100="غ","غ",DT100+DU100+DV100+DW100)</f>
        <v>0</v>
      </c>
      <c r="DY100" s="101"/>
      <c r="DZ100" s="100"/>
      <c r="EA100" s="100"/>
      <c r="EB100" s="99"/>
      <c r="EC100" s="98">
        <f>IF(EB100="غ","غ",DY100+DZ100+EA100+EB100)</f>
        <v>0</v>
      </c>
      <c r="ED100" s="101"/>
      <c r="EE100" s="100"/>
      <c r="EF100" s="100"/>
      <c r="EG100" s="99"/>
      <c r="EH100" s="98">
        <f>IF(EG100="غ","غ",ED100+EE100+EF100+EG100)</f>
        <v>0</v>
      </c>
      <c r="EI100" s="101"/>
      <c r="EJ100" s="100"/>
      <c r="EK100" s="100"/>
      <c r="EL100" s="99"/>
      <c r="EM100" s="98">
        <f>IF(EL100="غ","غ",EI100+EJ100+EK100+EL100)</f>
        <v>0</v>
      </c>
      <c r="EN100" s="101"/>
      <c r="EO100" s="100"/>
      <c r="EP100" s="100"/>
      <c r="EQ100" s="99"/>
      <c r="ER100" s="98">
        <f>IF(EQ100="غ","غ",EN100+EO100+EP100+EQ100)</f>
        <v>0</v>
      </c>
      <c r="ES100" s="101"/>
      <c r="ET100" s="100"/>
      <c r="EU100" s="100"/>
      <c r="EV100" s="99"/>
      <c r="EW100" s="82">
        <f>IF(EV100="غ","غ",ES100+ET100+EU100+EV100)</f>
        <v>0</v>
      </c>
      <c r="EX100" s="101"/>
      <c r="EY100" s="100"/>
      <c r="EZ100" s="99"/>
      <c r="FA100" s="98">
        <f>IF(EZ100="غ","غ",EX100+EY100+EZ100)</f>
        <v>0</v>
      </c>
      <c r="FB100" s="101"/>
      <c r="FC100" s="100"/>
      <c r="FD100" s="99"/>
      <c r="FE100" s="98">
        <f>IF(FD100="غ","غ",FB100+FC100+FD100)</f>
        <v>0</v>
      </c>
      <c r="HL100" s="149"/>
      <c r="HM100" s="96"/>
      <c r="HN100" s="96"/>
      <c r="HO100" s="95"/>
      <c r="HP100" s="149"/>
      <c r="HQ100" s="96"/>
      <c r="HR100" s="96"/>
      <c r="HS100" s="95"/>
      <c r="HT100" s="149"/>
      <c r="HU100" s="96"/>
      <c r="HV100" s="96"/>
      <c r="HW100" s="95"/>
      <c r="HX100" s="149"/>
      <c r="HY100" s="96"/>
      <c r="HZ100" s="96"/>
      <c r="IA100" s="95"/>
      <c r="IB100" s="149"/>
      <c r="IC100" s="96"/>
      <c r="ID100" s="96"/>
      <c r="IE100" s="95"/>
      <c r="IF100" s="149"/>
      <c r="IG100" s="96"/>
      <c r="IH100" s="96"/>
      <c r="II100" s="95"/>
      <c r="IJ100" s="149"/>
      <c r="IK100" s="96"/>
      <c r="IL100" s="96"/>
      <c r="IM100" s="95"/>
      <c r="IN100" s="149"/>
      <c r="IO100" s="96"/>
      <c r="IP100" s="96"/>
      <c r="IQ100" s="95"/>
      <c r="IV100" s="36">
        <v>29</v>
      </c>
      <c r="IW100" s="52" t="s">
        <v>87</v>
      </c>
      <c r="IX100" s="52" t="s">
        <v>87</v>
      </c>
      <c r="IY100" s="52" t="s">
        <v>87</v>
      </c>
      <c r="IZ100" s="52" t="s">
        <v>87</v>
      </c>
      <c r="JA100" s="52" t="s">
        <v>87</v>
      </c>
      <c r="JB100" s="52" t="s">
        <v>87</v>
      </c>
      <c r="JC100" s="52" t="s">
        <v>87</v>
      </c>
      <c r="JD100" s="52" t="s">
        <v>87</v>
      </c>
      <c r="JE100" s="52" t="s">
        <v>87</v>
      </c>
      <c r="JF100" s="52" t="s">
        <v>87</v>
      </c>
      <c r="JG100" s="36">
        <v>29</v>
      </c>
      <c r="JH100" s="48" t="str">
        <f>IFERROR(SMALL($JH$5:$JH$70,JG100),"")</f>
        <v/>
      </c>
      <c r="JI100" s="47" t="str">
        <f>IF(JH100="","",VLOOKUP(JH100,$JH$5:$JQ$70,2,0))</f>
        <v/>
      </c>
      <c r="JJ100" s="47" t="str">
        <f>IF(JH100="","",VLOOKUP(JH100,$JH$5:$JQ$70,3,0))</f>
        <v/>
      </c>
      <c r="JK100" s="47" t="str">
        <f>IF(JH100="","",VLOOKUP(JH100,$JH$5:$JQ$70,4,0))</f>
        <v/>
      </c>
      <c r="JL100" s="47" t="str">
        <f>IF(JH100="","",VLOOKUP(JH100,$JH$5:$JQ$70,5,0))</f>
        <v/>
      </c>
      <c r="JM100" s="47" t="str">
        <f>IF(JH100="","",VLOOKUP(JH100,$JH$5:$JQ$70,6,0))</f>
        <v/>
      </c>
      <c r="JN100" s="47" t="str">
        <f>IF(JH100="","",VLOOKUP(JH100,$JH$5:$JQ$70,7,0))</f>
        <v/>
      </c>
      <c r="JO100" s="47" t="str">
        <f>IF(JH100="","",VLOOKUP(JH100,$JH$5:$JQ$70,8,0))</f>
        <v/>
      </c>
      <c r="JP100" s="47" t="str">
        <f>IF(JH100="","",VLOOKUP(JH100,$JH$5:$JQ$70,9,0))</f>
        <v/>
      </c>
      <c r="JQ100" s="46" t="str">
        <f>IF(JH100="","",VLOOKUP(JH100,$JH$5:$JQ$70,9,0))</f>
        <v/>
      </c>
      <c r="JR100" s="36">
        <v>29</v>
      </c>
      <c r="JS100" s="45" t="str">
        <f>IFERROR(SMALL($JS$5:$JS$70,JR100),"")</f>
        <v/>
      </c>
      <c r="JT100" s="44" t="str">
        <f>IF(JS100="","",VLOOKUP(JS100,$JS$5:$KB$70,2,0))</f>
        <v/>
      </c>
      <c r="JU100" s="44" t="str">
        <f>IF(JS100="","",VLOOKUP(JS100,$JS$5:$KB$70,3,0))</f>
        <v/>
      </c>
      <c r="JV100" s="44" t="str">
        <f>IF(JS100="","",VLOOKUP(JS100,$JS$5:$KB$70,4,0))</f>
        <v/>
      </c>
      <c r="JW100" s="44" t="str">
        <f>IF(JS100="","",VLOOKUP(JS100,$JS$5:$KB$70,5,0))</f>
        <v/>
      </c>
      <c r="JX100" s="44" t="str">
        <f>IF(JS100="","",VLOOKUP(JS100,$JS$5:$KB$70,6,0))</f>
        <v/>
      </c>
      <c r="JY100" s="44" t="str">
        <f>IF(JS100="","",VLOOKUP(JS100,$JS$5:$KB$70,7,0))</f>
        <v/>
      </c>
      <c r="JZ100" s="44" t="str">
        <f>IF(JS100="","",VLOOKUP(JS100,$JS$5:$KB$70,8,0))</f>
        <v/>
      </c>
      <c r="KA100" s="44" t="str">
        <f>IF(JS100="","",VLOOKUP(JS100,$JS$5:$KB$70,9,0))</f>
        <v/>
      </c>
      <c r="KB100" s="43" t="str">
        <f>IF(JS100="","",VLOOKUP(JS100,$JS$5:$KB$70,9,0))</f>
        <v/>
      </c>
      <c r="KJ100" s="94">
        <f>+A100</f>
        <v>96</v>
      </c>
      <c r="KK100" s="92" t="str">
        <f>+B100</f>
        <v/>
      </c>
      <c r="KL100" s="92" t="str">
        <f>+C100</f>
        <v/>
      </c>
      <c r="KM100" s="93" t="str">
        <f>+D100</f>
        <v/>
      </c>
      <c r="KN100" s="92" t="str">
        <f>+E100</f>
        <v/>
      </c>
      <c r="KO100" s="92" t="str">
        <f>+F100</f>
        <v/>
      </c>
      <c r="KP100" s="91">
        <f>+HO100</f>
        <v>0</v>
      </c>
      <c r="KQ100" s="91">
        <f>+HS100</f>
        <v>0</v>
      </c>
      <c r="KR100" s="91">
        <f>+HW100</f>
        <v>0</v>
      </c>
      <c r="KS100" s="91">
        <f>+IA100</f>
        <v>0</v>
      </c>
      <c r="KT100" s="91">
        <f>+IE100</f>
        <v>0</v>
      </c>
      <c r="KU100" s="91">
        <f>+II100</f>
        <v>0</v>
      </c>
      <c r="KV100" s="90">
        <f>+IM100</f>
        <v>0</v>
      </c>
      <c r="KW100" s="90">
        <f>+IN100</f>
        <v>0</v>
      </c>
      <c r="MH100" s="87"/>
      <c r="MI100" s="86"/>
      <c r="MJ100" s="85"/>
      <c r="MK100" s="86"/>
      <c r="ML100" s="86"/>
      <c r="MM100" s="86"/>
      <c r="MN100" s="86"/>
      <c r="MO100" s="86"/>
      <c r="MP100" s="86"/>
      <c r="MQ100" s="86"/>
      <c r="MR100" s="88"/>
      <c r="NY100" s="87"/>
      <c r="NZ100" s="86"/>
      <c r="OA100" s="85"/>
      <c r="OB100" s="84"/>
      <c r="OC100" s="84"/>
      <c r="OD100" s="84"/>
      <c r="OE100" s="84"/>
      <c r="OF100" s="84"/>
      <c r="OG100" s="84"/>
      <c r="OH100" s="84"/>
      <c r="OI100" s="83"/>
      <c r="OJ100" s="82"/>
      <c r="OK100" s="81"/>
      <c r="PN100" s="36">
        <v>29</v>
      </c>
      <c r="PO100" s="51" t="str">
        <f>IFERROR(SMALL($PO$5:$PO$70,PN100),"")</f>
        <v/>
      </c>
      <c r="PP100" s="50" t="str">
        <f>IF(PO100="","",VLOOKUP(PO100,$PO$5:$PX$70,2,0))</f>
        <v/>
      </c>
      <c r="PQ100" s="50" t="str">
        <f>IF(PO100="","",VLOOKUP(PO100,$PO$5:$PX$70,3,0))</f>
        <v/>
      </c>
      <c r="PR100" s="50" t="str">
        <f>IF(PO100="","",VLOOKUP(PO100,$PO$5:$PX$70,4,0))</f>
        <v/>
      </c>
      <c r="PS100" s="50" t="str">
        <f>IF(PO100="","",VLOOKUP(PO100,$PO$5:$PX$70,5,0))</f>
        <v/>
      </c>
      <c r="PT100" s="50" t="str">
        <f>IF(PO100="","",VLOOKUP(PO100,$PO$5:$PX$70,6,0))</f>
        <v/>
      </c>
      <c r="PU100" s="50" t="str">
        <f>IF(PO100="","",VLOOKUP(PO100,$PO$5:$PX$70,7,0))</f>
        <v/>
      </c>
      <c r="PV100" s="50" t="str">
        <f>IF(PO100="","",VLOOKUP(PO100,$PO$5:$PX$70,8,0))</f>
        <v/>
      </c>
      <c r="PW100" s="50" t="str">
        <f>IF(PO100="","",VLOOKUP(PO100,$PO$5:$PX$70,9,0))</f>
        <v/>
      </c>
      <c r="PX100" s="49" t="str">
        <f>IF(PO100="","",VLOOKUP(PO100,$PO$5:$PX$70,10,0))</f>
        <v/>
      </c>
      <c r="PY100" s="36">
        <v>29</v>
      </c>
      <c r="PZ100" s="48" t="str">
        <f>IFERROR(SMALL($PZ$5:$PZ$70,PY100),"")</f>
        <v/>
      </c>
      <c r="QA100" s="47" t="str">
        <f>IF(PZ100="","",VLOOKUP(PZ100,$PZ$5:$QI$70,2,0))</f>
        <v/>
      </c>
      <c r="QB100" s="47" t="str">
        <f>IF(PZ100="","",VLOOKUP(PZ100,$PZ$5:$QI$70,3,0))</f>
        <v/>
      </c>
      <c r="QC100" s="47" t="str">
        <f>IF(PZ100="","",VLOOKUP(PZ100,$PZ$5:$QI$70,4,0))</f>
        <v/>
      </c>
      <c r="QD100" s="47" t="str">
        <f>IF(PZ100="","",VLOOKUP(PZ100,$PZ$5:$QI$70,5,0))</f>
        <v/>
      </c>
      <c r="QE100" s="47" t="str">
        <f>IF(PZ100="","",VLOOKUP(PZ100,$PZ$5:$QI$70,6,0))</f>
        <v/>
      </c>
      <c r="QF100" s="47" t="str">
        <f>IF(PZ100="","",VLOOKUP(PZ100,$PZ$5:$QI$70,7,0))</f>
        <v/>
      </c>
      <c r="QG100" s="47" t="str">
        <f>IF(PZ100="","",VLOOKUP(PZ100,$PZ$5:$QI$70,8,0))</f>
        <v/>
      </c>
      <c r="QH100" s="47" t="str">
        <f>IF(PZ100="","",VLOOKUP(PZ100,$PZ$5:$QI$70,9,0))</f>
        <v/>
      </c>
      <c r="QI100" s="46" t="str">
        <f>IF(PZ100="","",VLOOKUP(PZ100,$PZ$5:$QI$70,10,0))</f>
        <v/>
      </c>
      <c r="QJ100" s="36">
        <v>29</v>
      </c>
      <c r="QK100" s="45" t="str">
        <f>IFERROR(SMALL($QK$5:$QK$70,QJ100),"")</f>
        <v/>
      </c>
      <c r="QL100" s="44" t="str">
        <f>IF(QK100="","",VLOOKUP(QK100,$QK$5:$QT$70,2,0))</f>
        <v/>
      </c>
      <c r="QM100" s="44" t="str">
        <f>IF(QK100="","",VLOOKUP(QK100,$QK$5:$QT$70,3,0))</f>
        <v/>
      </c>
      <c r="QN100" s="44" t="str">
        <f>IF(QK100="","",VLOOKUP(QK100,$QK$5:$QT$70,4,0))</f>
        <v/>
      </c>
      <c r="QO100" s="44" t="str">
        <f>IF(QK100="","",VLOOKUP(QK100,$QK$5:$QT$70,5,0))</f>
        <v/>
      </c>
      <c r="QP100" s="44" t="str">
        <f>IF(QK100="","",VLOOKUP(QK100,$QK$5:$QT$70,6,0))</f>
        <v/>
      </c>
      <c r="QQ100" s="44" t="str">
        <f>IF(QK100="","",VLOOKUP(QK100,$QK$5:$QT$70,7,0))</f>
        <v/>
      </c>
      <c r="QR100" s="44" t="str">
        <f>IF(QK100="","",VLOOKUP(QK100,$QK$5:$QT$70,8,0))</f>
        <v/>
      </c>
      <c r="QS100" s="44" t="str">
        <f>IF(QK100="","",VLOOKUP(QK100,$QK$5:$QT$70,9,0))</f>
        <v/>
      </c>
      <c r="QT100" s="43" t="str">
        <f>IF(QK100="","",VLOOKUP(QK100,$QK$5:$QT$70,10,0))</f>
        <v/>
      </c>
    </row>
    <row r="101" spans="1:462" ht="18" customHeight="1" thickBot="1" x14ac:dyDescent="0.3">
      <c r="A101" s="106">
        <f>IF('[1]بيانات الطلاب'!A100="","",'[1]بيانات الطلاب'!A100)</f>
        <v>97</v>
      </c>
      <c r="B101" s="104" t="str">
        <f>IF('[1]بيانات الطلاب'!B100="","",'[1]بيانات الطلاب'!B100)</f>
        <v/>
      </c>
      <c r="C101" s="104" t="str">
        <f>IF('[1]بيانات الطلاب'!C100="","",'[1]بيانات الطلاب'!C100)</f>
        <v/>
      </c>
      <c r="D101" s="105" t="str">
        <f>IF('[1]بيانات الطلاب'!D100="","",'[1]بيانات الطلاب'!D100)</f>
        <v/>
      </c>
      <c r="E101" s="104" t="str">
        <f>IF('[1]بيانات الطلاب'!E100="","",'[1]بيانات الطلاب'!E100)</f>
        <v/>
      </c>
      <c r="F101" s="103" t="str">
        <f>IF('[1]بيانات الطلاب'!F100="","",'[1]بيانات الطلاب'!F100)</f>
        <v/>
      </c>
      <c r="G101" s="101"/>
      <c r="H101" s="100"/>
      <c r="I101" s="100"/>
      <c r="J101" s="99"/>
      <c r="K101" s="82">
        <f>IF(J101="غ","غ",G101+H101+I101+J101)</f>
        <v>0</v>
      </c>
      <c r="L101" s="101"/>
      <c r="M101" s="100"/>
      <c r="N101" s="100"/>
      <c r="O101" s="99"/>
      <c r="P101" s="82">
        <f>IF(O101="غ","غ",L101+M101+N101+O101)</f>
        <v>0</v>
      </c>
      <c r="Q101" s="101"/>
      <c r="R101" s="100"/>
      <c r="S101" s="100"/>
      <c r="T101" s="99"/>
      <c r="U101" s="82">
        <f>IF(T101="غ","غ",Q101+R101+S101+T101)</f>
        <v>0</v>
      </c>
      <c r="V101" s="101"/>
      <c r="W101" s="100"/>
      <c r="X101" s="100"/>
      <c r="Y101" s="99"/>
      <c r="Z101" s="82">
        <f>IF(Y101="غ","غ",V101+W101+X101+Y101)</f>
        <v>0</v>
      </c>
      <c r="AA101" s="101"/>
      <c r="AB101" s="100"/>
      <c r="AC101" s="100"/>
      <c r="AD101" s="99"/>
      <c r="AE101" s="82">
        <f>IF(AD101="غ","غ",AA101+AB101+AC101+AD101)</f>
        <v>0</v>
      </c>
      <c r="AF101" s="101"/>
      <c r="AG101" s="100"/>
      <c r="AH101" s="100"/>
      <c r="AI101" s="99"/>
      <c r="AJ101" s="82">
        <f>IF(AI101="غ","غ",AF101+AG101+AH101+AI101)</f>
        <v>0</v>
      </c>
      <c r="AK101" s="102"/>
      <c r="AL101" s="102"/>
      <c r="AM101" s="102"/>
      <c r="AN101" s="82">
        <f>IF(AM101="غ","غ",AK101+AL101+AM101)</f>
        <v>0</v>
      </c>
      <c r="AO101" s="102"/>
      <c r="AP101" s="102"/>
      <c r="AQ101" s="102"/>
      <c r="AR101" s="82">
        <f>IF(AQ101="غ","غ",AO101+AP101+AQ101)</f>
        <v>0</v>
      </c>
      <c r="AU101" s="102"/>
      <c r="AV101" s="102"/>
      <c r="AW101" s="102"/>
      <c r="AX101" s="82"/>
      <c r="BN101" s="101"/>
      <c r="BO101" s="100"/>
      <c r="BP101" s="100"/>
      <c r="BQ101" s="99"/>
      <c r="BR101" s="98">
        <f>IF(BQ101="غ","غ",BN101+BO101+BP101+BQ101)</f>
        <v>0</v>
      </c>
      <c r="BS101" s="101"/>
      <c r="BT101" s="100"/>
      <c r="BU101" s="100"/>
      <c r="BV101" s="99"/>
      <c r="BW101" s="98">
        <f>IF(BV101="غ","غ",BS101+BT101+BU101+BV101)</f>
        <v>0</v>
      </c>
      <c r="BX101" s="101"/>
      <c r="BY101" s="100"/>
      <c r="BZ101" s="100"/>
      <c r="CA101" s="99"/>
      <c r="CB101" s="98">
        <f>IF(CA101="غ","غ",BX101+BY101+BZ101+CA101)</f>
        <v>0</v>
      </c>
      <c r="CC101" s="101"/>
      <c r="CD101" s="100"/>
      <c r="CE101" s="100"/>
      <c r="CF101" s="99"/>
      <c r="CG101" s="98">
        <f>IF(CF101="غ","غ",CC101+CD101+CE101+CF101)</f>
        <v>0</v>
      </c>
      <c r="CH101" s="101"/>
      <c r="CI101" s="100"/>
      <c r="CJ101" s="100"/>
      <c r="CK101" s="99"/>
      <c r="CL101" s="98">
        <f>IF(CK101="غ","غ",CH101+CI101+CJ101+CK101)</f>
        <v>0</v>
      </c>
      <c r="CM101" s="101"/>
      <c r="CN101" s="100"/>
      <c r="CO101" s="100"/>
      <c r="CP101" s="99"/>
      <c r="CQ101" s="98">
        <f>IF(CP101="غ","غ",CM101+CN101+CO101+CP101)</f>
        <v>0</v>
      </c>
      <c r="CR101" s="101"/>
      <c r="CS101" s="100"/>
      <c r="CT101" s="99"/>
      <c r="CU101" s="98">
        <f>IF(CT101="غ","غ",CR101+CS101+CT101)</f>
        <v>0</v>
      </c>
      <c r="CV101" s="101"/>
      <c r="CW101" s="100"/>
      <c r="CX101" s="99"/>
      <c r="CY101" s="98">
        <f>IF(CX101="غ","غ",CV101+CW101+CX101)</f>
        <v>0</v>
      </c>
      <c r="DT101" s="101"/>
      <c r="DU101" s="100"/>
      <c r="DV101" s="100"/>
      <c r="DW101" s="99"/>
      <c r="DX101" s="98">
        <f>IF(DW101="غ","غ",DT101+DU101+DV101+DW101)</f>
        <v>0</v>
      </c>
      <c r="DY101" s="101"/>
      <c r="DZ101" s="100"/>
      <c r="EA101" s="100"/>
      <c r="EB101" s="99"/>
      <c r="EC101" s="98">
        <f>IF(EB101="غ","غ",DY101+DZ101+EA101+EB101)</f>
        <v>0</v>
      </c>
      <c r="ED101" s="101"/>
      <c r="EE101" s="100"/>
      <c r="EF101" s="100"/>
      <c r="EG101" s="99"/>
      <c r="EH101" s="98">
        <f>IF(EG101="غ","غ",ED101+EE101+EF101+EG101)</f>
        <v>0</v>
      </c>
      <c r="EI101" s="101"/>
      <c r="EJ101" s="100"/>
      <c r="EK101" s="100"/>
      <c r="EL101" s="99"/>
      <c r="EM101" s="98">
        <f>IF(EL101="غ","غ",EI101+EJ101+EK101+EL101)</f>
        <v>0</v>
      </c>
      <c r="EN101" s="101"/>
      <c r="EO101" s="100"/>
      <c r="EP101" s="100"/>
      <c r="EQ101" s="99"/>
      <c r="ER101" s="98">
        <f>IF(EQ101="غ","غ",EN101+EO101+EP101+EQ101)</f>
        <v>0</v>
      </c>
      <c r="ES101" s="101"/>
      <c r="ET101" s="100"/>
      <c r="EU101" s="100"/>
      <c r="EV101" s="99"/>
      <c r="EW101" s="82">
        <f>IF(EV101="غ","غ",ES101+ET101+EU101+EV101)</f>
        <v>0</v>
      </c>
      <c r="EX101" s="101"/>
      <c r="EY101" s="100"/>
      <c r="EZ101" s="99"/>
      <c r="FA101" s="98">
        <f>IF(EZ101="غ","غ",EX101+EY101+EZ101)</f>
        <v>0</v>
      </c>
      <c r="FB101" s="101"/>
      <c r="FC101" s="100"/>
      <c r="FD101" s="99"/>
      <c r="FE101" s="98">
        <f>IF(FD101="غ","غ",FB101+FC101+FD101)</f>
        <v>0</v>
      </c>
      <c r="HL101" s="149"/>
      <c r="HM101" s="96"/>
      <c r="HN101" s="96"/>
      <c r="HO101" s="95"/>
      <c r="HP101" s="149"/>
      <c r="HQ101" s="96"/>
      <c r="HR101" s="96"/>
      <c r="HS101" s="95"/>
      <c r="HT101" s="149"/>
      <c r="HU101" s="96"/>
      <c r="HV101" s="96"/>
      <c r="HW101" s="95"/>
      <c r="HX101" s="149"/>
      <c r="HY101" s="96"/>
      <c r="HZ101" s="96"/>
      <c r="IA101" s="95"/>
      <c r="IB101" s="149"/>
      <c r="IC101" s="96"/>
      <c r="ID101" s="96"/>
      <c r="IE101" s="95"/>
      <c r="IF101" s="149"/>
      <c r="IG101" s="96"/>
      <c r="IH101" s="96"/>
      <c r="II101" s="95"/>
      <c r="IJ101" s="149"/>
      <c r="IK101" s="96"/>
      <c r="IL101" s="96"/>
      <c r="IM101" s="95"/>
      <c r="IN101" s="149"/>
      <c r="IO101" s="96"/>
      <c r="IP101" s="96"/>
      <c r="IQ101" s="95"/>
      <c r="IV101" s="36">
        <v>30</v>
      </c>
      <c r="IW101" s="52" t="s">
        <v>87</v>
      </c>
      <c r="IX101" s="52" t="s">
        <v>87</v>
      </c>
      <c r="IY101" s="52" t="s">
        <v>87</v>
      </c>
      <c r="IZ101" s="52" t="s">
        <v>87</v>
      </c>
      <c r="JA101" s="52" t="s">
        <v>87</v>
      </c>
      <c r="JB101" s="52" t="s">
        <v>87</v>
      </c>
      <c r="JC101" s="52" t="s">
        <v>87</v>
      </c>
      <c r="JD101" s="52" t="s">
        <v>87</v>
      </c>
      <c r="JE101" s="52" t="s">
        <v>87</v>
      </c>
      <c r="JF101" s="52" t="s">
        <v>87</v>
      </c>
      <c r="JG101" s="36">
        <v>30</v>
      </c>
      <c r="JH101" s="48" t="str">
        <f>IFERROR(SMALL($JH$5:$JH$70,JG101),"")</f>
        <v/>
      </c>
      <c r="JI101" s="47" t="str">
        <f>IF(JH101="","",VLOOKUP(JH101,$JH$5:$JQ$70,2,0))</f>
        <v/>
      </c>
      <c r="JJ101" s="47" t="str">
        <f>IF(JH101="","",VLOOKUP(JH101,$JH$5:$JQ$70,3,0))</f>
        <v/>
      </c>
      <c r="JK101" s="47" t="str">
        <f>IF(JH101="","",VLOOKUP(JH101,$JH$5:$JQ$70,4,0))</f>
        <v/>
      </c>
      <c r="JL101" s="47" t="str">
        <f>IF(JH101="","",VLOOKUP(JH101,$JH$5:$JQ$70,5,0))</f>
        <v/>
      </c>
      <c r="JM101" s="47" t="str">
        <f>IF(JH101="","",VLOOKUP(JH101,$JH$5:$JQ$70,6,0))</f>
        <v/>
      </c>
      <c r="JN101" s="47" t="str">
        <f>IF(JH101="","",VLOOKUP(JH101,$JH$5:$JQ$70,7,0))</f>
        <v/>
      </c>
      <c r="JO101" s="47" t="str">
        <f>IF(JH101="","",VLOOKUP(JH101,$JH$5:$JQ$70,8,0))</f>
        <v/>
      </c>
      <c r="JP101" s="47" t="str">
        <f>IF(JH101="","",VLOOKUP(JH101,$JH$5:$JQ$70,9,0))</f>
        <v/>
      </c>
      <c r="JQ101" s="46" t="str">
        <f>IF(JH101="","",VLOOKUP(JH101,$JH$5:$JQ$70,9,0))</f>
        <v/>
      </c>
      <c r="JR101" s="36">
        <v>30</v>
      </c>
      <c r="JS101" s="45" t="str">
        <f>IFERROR(SMALL($JS$5:$JS$70,JR101),"")</f>
        <v/>
      </c>
      <c r="JT101" s="44" t="str">
        <f>IF(JS101="","",VLOOKUP(JS101,$JS$5:$KB$70,2,0))</f>
        <v/>
      </c>
      <c r="JU101" s="44" t="str">
        <f>IF(JS101="","",VLOOKUP(JS101,$JS$5:$KB$70,3,0))</f>
        <v/>
      </c>
      <c r="JV101" s="44" t="str">
        <f>IF(JS101="","",VLOOKUP(JS101,$JS$5:$KB$70,4,0))</f>
        <v/>
      </c>
      <c r="JW101" s="44" t="str">
        <f>IF(JS101="","",VLOOKUP(JS101,$JS$5:$KB$70,5,0))</f>
        <v/>
      </c>
      <c r="JX101" s="44" t="str">
        <f>IF(JS101="","",VLOOKUP(JS101,$JS$5:$KB$70,6,0))</f>
        <v/>
      </c>
      <c r="JY101" s="44" t="str">
        <f>IF(JS101="","",VLOOKUP(JS101,$JS$5:$KB$70,7,0))</f>
        <v/>
      </c>
      <c r="JZ101" s="44" t="str">
        <f>IF(JS101="","",VLOOKUP(JS101,$JS$5:$KB$70,8,0))</f>
        <v/>
      </c>
      <c r="KA101" s="44" t="str">
        <f>IF(JS101="","",VLOOKUP(JS101,$JS$5:$KB$70,9,0))</f>
        <v/>
      </c>
      <c r="KB101" s="43" t="str">
        <f>IF(JS101="","",VLOOKUP(JS101,$JS$5:$KB$70,9,0))</f>
        <v/>
      </c>
      <c r="KJ101" s="94">
        <f>+A101</f>
        <v>97</v>
      </c>
      <c r="KK101" s="92" t="str">
        <f>+B101</f>
        <v/>
      </c>
      <c r="KL101" s="92" t="str">
        <f>+C101</f>
        <v/>
      </c>
      <c r="KM101" s="93" t="str">
        <f>+D101</f>
        <v/>
      </c>
      <c r="KN101" s="92" t="str">
        <f>+E101</f>
        <v/>
      </c>
      <c r="KO101" s="92" t="str">
        <f>+F101</f>
        <v/>
      </c>
      <c r="KP101" s="91">
        <f>+HO101</f>
        <v>0</v>
      </c>
      <c r="KQ101" s="91">
        <f>+HS101</f>
        <v>0</v>
      </c>
      <c r="KR101" s="91">
        <f>+HW101</f>
        <v>0</v>
      </c>
      <c r="KS101" s="91">
        <f>+IA101</f>
        <v>0</v>
      </c>
      <c r="KT101" s="91">
        <f>+IE101</f>
        <v>0</v>
      </c>
      <c r="KU101" s="91">
        <f>+II101</f>
        <v>0</v>
      </c>
      <c r="KV101" s="90">
        <f>+IM101</f>
        <v>0</v>
      </c>
      <c r="KW101" s="90">
        <f>+IN101</f>
        <v>0</v>
      </c>
      <c r="MH101" s="87"/>
      <c r="MI101" s="86"/>
      <c r="MJ101" s="85"/>
      <c r="MK101" s="86"/>
      <c r="ML101" s="86"/>
      <c r="MM101" s="86"/>
      <c r="MN101" s="86"/>
      <c r="MO101" s="86"/>
      <c r="MP101" s="86"/>
      <c r="MQ101" s="86"/>
      <c r="MR101" s="88"/>
      <c r="NY101" s="87"/>
      <c r="NZ101" s="86"/>
      <c r="OA101" s="85"/>
      <c r="OB101" s="84"/>
      <c r="OC101" s="84"/>
      <c r="OD101" s="84"/>
      <c r="OE101" s="84"/>
      <c r="OF101" s="84"/>
      <c r="OG101" s="84"/>
      <c r="OH101" s="84"/>
      <c r="OI101" s="83"/>
      <c r="OJ101" s="82"/>
      <c r="OK101" s="81"/>
      <c r="PN101" s="36">
        <v>30</v>
      </c>
      <c r="PO101" s="51" t="str">
        <f>IFERROR(SMALL($PO$5:$PO$70,PN101),"")</f>
        <v/>
      </c>
      <c r="PP101" s="50" t="str">
        <f>IF(PO101="","",VLOOKUP(PO101,$PO$5:$PX$70,2,0))</f>
        <v/>
      </c>
      <c r="PQ101" s="50" t="str">
        <f>IF(PO101="","",VLOOKUP(PO101,$PO$5:$PX$70,3,0))</f>
        <v/>
      </c>
      <c r="PR101" s="50" t="str">
        <f>IF(PO101="","",VLOOKUP(PO101,$PO$5:$PX$70,4,0))</f>
        <v/>
      </c>
      <c r="PS101" s="50" t="str">
        <f>IF(PO101="","",VLOOKUP(PO101,$PO$5:$PX$70,5,0))</f>
        <v/>
      </c>
      <c r="PT101" s="50" t="str">
        <f>IF(PO101="","",VLOOKUP(PO101,$PO$5:$PX$70,6,0))</f>
        <v/>
      </c>
      <c r="PU101" s="50" t="str">
        <f>IF(PO101="","",VLOOKUP(PO101,$PO$5:$PX$70,7,0))</f>
        <v/>
      </c>
      <c r="PV101" s="50" t="str">
        <f>IF(PO101="","",VLOOKUP(PO101,$PO$5:$PX$70,8,0))</f>
        <v/>
      </c>
      <c r="PW101" s="50" t="str">
        <f>IF(PO101="","",VLOOKUP(PO101,$PO$5:$PX$70,9,0))</f>
        <v/>
      </c>
      <c r="PX101" s="49" t="str">
        <f>IF(PO101="","",VLOOKUP(PO101,$PO$5:$PX$70,10,0))</f>
        <v/>
      </c>
      <c r="PY101" s="36">
        <v>30</v>
      </c>
      <c r="PZ101" s="48" t="str">
        <f>IFERROR(SMALL($PZ$5:$PZ$70,PY101),"")</f>
        <v/>
      </c>
      <c r="QA101" s="47" t="str">
        <f>IF(PZ101="","",VLOOKUP(PZ101,$PZ$5:$QI$70,2,0))</f>
        <v/>
      </c>
      <c r="QB101" s="47" t="str">
        <f>IF(PZ101="","",VLOOKUP(PZ101,$PZ$5:$QI$70,3,0))</f>
        <v/>
      </c>
      <c r="QC101" s="47" t="str">
        <f>IF(PZ101="","",VLOOKUP(PZ101,$PZ$5:$QI$70,4,0))</f>
        <v/>
      </c>
      <c r="QD101" s="47" t="str">
        <f>IF(PZ101="","",VLOOKUP(PZ101,$PZ$5:$QI$70,5,0))</f>
        <v/>
      </c>
      <c r="QE101" s="47" t="str">
        <f>IF(PZ101="","",VLOOKUP(PZ101,$PZ$5:$QI$70,6,0))</f>
        <v/>
      </c>
      <c r="QF101" s="47" t="str">
        <f>IF(PZ101="","",VLOOKUP(PZ101,$PZ$5:$QI$70,7,0))</f>
        <v/>
      </c>
      <c r="QG101" s="47" t="str">
        <f>IF(PZ101="","",VLOOKUP(PZ101,$PZ$5:$QI$70,8,0))</f>
        <v/>
      </c>
      <c r="QH101" s="47" t="str">
        <f>IF(PZ101="","",VLOOKUP(PZ101,$PZ$5:$QI$70,9,0))</f>
        <v/>
      </c>
      <c r="QI101" s="46" t="str">
        <f>IF(PZ101="","",VLOOKUP(PZ101,$PZ$5:$QI$70,10,0))</f>
        <v/>
      </c>
      <c r="QJ101" s="36">
        <v>30</v>
      </c>
      <c r="QK101" s="45" t="str">
        <f>IFERROR(SMALL($QK$5:$QK$70,QJ101),"")</f>
        <v/>
      </c>
      <c r="QL101" s="44" t="str">
        <f>IF(QK101="","",VLOOKUP(QK101,$QK$5:$QT$70,2,0))</f>
        <v/>
      </c>
      <c r="QM101" s="44" t="str">
        <f>IF(QK101="","",VLOOKUP(QK101,$QK$5:$QT$70,3,0))</f>
        <v/>
      </c>
      <c r="QN101" s="44" t="str">
        <f>IF(QK101="","",VLOOKUP(QK101,$QK$5:$QT$70,4,0))</f>
        <v/>
      </c>
      <c r="QO101" s="44" t="str">
        <f>IF(QK101="","",VLOOKUP(QK101,$QK$5:$QT$70,5,0))</f>
        <v/>
      </c>
      <c r="QP101" s="44" t="str">
        <f>IF(QK101="","",VLOOKUP(QK101,$QK$5:$QT$70,6,0))</f>
        <v/>
      </c>
      <c r="QQ101" s="44" t="str">
        <f>IF(QK101="","",VLOOKUP(QK101,$QK$5:$QT$70,7,0))</f>
        <v/>
      </c>
      <c r="QR101" s="44" t="str">
        <f>IF(QK101="","",VLOOKUP(QK101,$QK$5:$QT$70,8,0))</f>
        <v/>
      </c>
      <c r="QS101" s="44" t="str">
        <f>IF(QK101="","",VLOOKUP(QK101,$QK$5:$QT$70,9,0))</f>
        <v/>
      </c>
      <c r="QT101" s="43" t="str">
        <f>IF(QK101="","",VLOOKUP(QK101,$QK$5:$QT$70,10,0))</f>
        <v/>
      </c>
    </row>
    <row r="102" spans="1:462" ht="18" customHeight="1" thickBot="1" x14ac:dyDescent="0.3">
      <c r="A102" s="106">
        <f>IF('[1]بيانات الطلاب'!A101="","",'[1]بيانات الطلاب'!A101)</f>
        <v>98</v>
      </c>
      <c r="B102" s="104" t="str">
        <f>IF('[1]بيانات الطلاب'!B101="","",'[1]بيانات الطلاب'!B101)</f>
        <v/>
      </c>
      <c r="C102" s="104" t="str">
        <f>IF('[1]بيانات الطلاب'!C101="","",'[1]بيانات الطلاب'!C101)</f>
        <v/>
      </c>
      <c r="D102" s="105" t="str">
        <f>IF('[1]بيانات الطلاب'!D101="","",'[1]بيانات الطلاب'!D101)</f>
        <v/>
      </c>
      <c r="E102" s="104" t="str">
        <f>IF('[1]بيانات الطلاب'!E101="","",'[1]بيانات الطلاب'!E101)</f>
        <v/>
      </c>
      <c r="F102" s="103" t="str">
        <f>IF('[1]بيانات الطلاب'!F101="","",'[1]بيانات الطلاب'!F101)</f>
        <v/>
      </c>
      <c r="G102" s="101"/>
      <c r="H102" s="100"/>
      <c r="I102" s="100"/>
      <c r="J102" s="99"/>
      <c r="K102" s="82">
        <f>IF(J102="غ","غ",G102+H102+I102+J102)</f>
        <v>0</v>
      </c>
      <c r="L102" s="101"/>
      <c r="M102" s="100"/>
      <c r="N102" s="100"/>
      <c r="O102" s="99"/>
      <c r="P102" s="82">
        <f>IF(O102="غ","غ",L102+M102+N102+O102)</f>
        <v>0</v>
      </c>
      <c r="Q102" s="101"/>
      <c r="R102" s="100"/>
      <c r="S102" s="100"/>
      <c r="T102" s="99"/>
      <c r="U102" s="82">
        <f>IF(T102="غ","غ",Q102+R102+S102+T102)</f>
        <v>0</v>
      </c>
      <c r="V102" s="101"/>
      <c r="W102" s="100"/>
      <c r="X102" s="100"/>
      <c r="Y102" s="99"/>
      <c r="Z102" s="82">
        <f>IF(Y102="غ","غ",V102+W102+X102+Y102)</f>
        <v>0</v>
      </c>
      <c r="AA102" s="101"/>
      <c r="AB102" s="100"/>
      <c r="AC102" s="100"/>
      <c r="AD102" s="99"/>
      <c r="AE102" s="82">
        <f>IF(AD102="غ","غ",AA102+AB102+AC102+AD102)</f>
        <v>0</v>
      </c>
      <c r="AF102" s="101"/>
      <c r="AG102" s="100"/>
      <c r="AH102" s="100"/>
      <c r="AI102" s="99"/>
      <c r="AJ102" s="82">
        <f>IF(AI102="غ","غ",AF102+AG102+AH102+AI102)</f>
        <v>0</v>
      </c>
      <c r="AK102" s="102"/>
      <c r="AL102" s="102"/>
      <c r="AM102" s="102"/>
      <c r="AN102" s="82">
        <f>IF(AM102="غ","غ",AK102+AL102+AM102)</f>
        <v>0</v>
      </c>
      <c r="AO102" s="102"/>
      <c r="AP102" s="102"/>
      <c r="AQ102" s="102"/>
      <c r="AR102" s="82">
        <f>IF(AQ102="غ","غ",AO102+AP102+AQ102)</f>
        <v>0</v>
      </c>
      <c r="AU102" s="102"/>
      <c r="AV102" s="102"/>
      <c r="AW102" s="102"/>
      <c r="AX102" s="82"/>
      <c r="BN102" s="101"/>
      <c r="BO102" s="100"/>
      <c r="BP102" s="100"/>
      <c r="BQ102" s="99"/>
      <c r="BR102" s="98">
        <f>IF(BQ102="غ","غ",BN102+BO102+BP102+BQ102)</f>
        <v>0</v>
      </c>
      <c r="BS102" s="101"/>
      <c r="BT102" s="100"/>
      <c r="BU102" s="100"/>
      <c r="BV102" s="99"/>
      <c r="BW102" s="98">
        <f>IF(BV102="غ","غ",BS102+BT102+BU102+BV102)</f>
        <v>0</v>
      </c>
      <c r="BX102" s="101"/>
      <c r="BY102" s="100"/>
      <c r="BZ102" s="100"/>
      <c r="CA102" s="99"/>
      <c r="CB102" s="98">
        <f>IF(CA102="غ","غ",BX102+BY102+BZ102+CA102)</f>
        <v>0</v>
      </c>
      <c r="CC102" s="101"/>
      <c r="CD102" s="100"/>
      <c r="CE102" s="100"/>
      <c r="CF102" s="99"/>
      <c r="CG102" s="98">
        <f>IF(CF102="غ","غ",CC102+CD102+CE102+CF102)</f>
        <v>0</v>
      </c>
      <c r="CH102" s="101"/>
      <c r="CI102" s="100"/>
      <c r="CJ102" s="100"/>
      <c r="CK102" s="99"/>
      <c r="CL102" s="98">
        <f>IF(CK102="غ","غ",CH102+CI102+CJ102+CK102)</f>
        <v>0</v>
      </c>
      <c r="CM102" s="101"/>
      <c r="CN102" s="100"/>
      <c r="CO102" s="100"/>
      <c r="CP102" s="99"/>
      <c r="CQ102" s="98">
        <f>IF(CP102="غ","غ",CM102+CN102+CO102+CP102)</f>
        <v>0</v>
      </c>
      <c r="CR102" s="101"/>
      <c r="CS102" s="100"/>
      <c r="CT102" s="99"/>
      <c r="CU102" s="98">
        <f>IF(CT102="غ","غ",CR102+CS102+CT102)</f>
        <v>0</v>
      </c>
      <c r="CV102" s="101"/>
      <c r="CW102" s="100"/>
      <c r="CX102" s="99"/>
      <c r="CY102" s="98">
        <f>IF(CX102="غ","غ",CV102+CW102+CX102)</f>
        <v>0</v>
      </c>
      <c r="DT102" s="101"/>
      <c r="DU102" s="100"/>
      <c r="DV102" s="100"/>
      <c r="DW102" s="99"/>
      <c r="DX102" s="98">
        <f>IF(DW102="غ","غ",DT102+DU102+DV102+DW102)</f>
        <v>0</v>
      </c>
      <c r="DY102" s="101"/>
      <c r="DZ102" s="100"/>
      <c r="EA102" s="100"/>
      <c r="EB102" s="99"/>
      <c r="EC102" s="98">
        <f>IF(EB102="غ","غ",DY102+DZ102+EA102+EB102)</f>
        <v>0</v>
      </c>
      <c r="ED102" s="101"/>
      <c r="EE102" s="100"/>
      <c r="EF102" s="100"/>
      <c r="EG102" s="99"/>
      <c r="EH102" s="98">
        <f>IF(EG102="غ","غ",ED102+EE102+EF102+EG102)</f>
        <v>0</v>
      </c>
      <c r="EI102" s="101"/>
      <c r="EJ102" s="100"/>
      <c r="EK102" s="100"/>
      <c r="EL102" s="99"/>
      <c r="EM102" s="98">
        <f>IF(EL102="غ","غ",EI102+EJ102+EK102+EL102)</f>
        <v>0</v>
      </c>
      <c r="EN102" s="101"/>
      <c r="EO102" s="100"/>
      <c r="EP102" s="100"/>
      <c r="EQ102" s="99"/>
      <c r="ER102" s="98">
        <f>IF(EQ102="غ","غ",EN102+EO102+EP102+EQ102)</f>
        <v>0</v>
      </c>
      <c r="ES102" s="101"/>
      <c r="ET102" s="100"/>
      <c r="EU102" s="100"/>
      <c r="EV102" s="99"/>
      <c r="EW102" s="82">
        <f>IF(EV102="غ","غ",ES102+ET102+EU102+EV102)</f>
        <v>0</v>
      </c>
      <c r="EX102" s="101"/>
      <c r="EY102" s="100"/>
      <c r="EZ102" s="99"/>
      <c r="FA102" s="98">
        <f>IF(EZ102="غ","غ",EX102+EY102+EZ102)</f>
        <v>0</v>
      </c>
      <c r="FB102" s="101"/>
      <c r="FC102" s="100"/>
      <c r="FD102" s="99"/>
      <c r="FE102" s="98">
        <f>IF(FD102="غ","غ",FB102+FC102+FD102)</f>
        <v>0</v>
      </c>
      <c r="HL102" s="149"/>
      <c r="HM102" s="96"/>
      <c r="HN102" s="96"/>
      <c r="HO102" s="95"/>
      <c r="HP102" s="149"/>
      <c r="HQ102" s="96"/>
      <c r="HR102" s="96"/>
      <c r="HS102" s="95"/>
      <c r="HT102" s="149"/>
      <c r="HU102" s="96"/>
      <c r="HV102" s="96"/>
      <c r="HW102" s="95"/>
      <c r="HX102" s="149"/>
      <c r="HY102" s="96"/>
      <c r="HZ102" s="96"/>
      <c r="IA102" s="95"/>
      <c r="IB102" s="149"/>
      <c r="IC102" s="96"/>
      <c r="ID102" s="96"/>
      <c r="IE102" s="95"/>
      <c r="IF102" s="149"/>
      <c r="IG102" s="96"/>
      <c r="IH102" s="96"/>
      <c r="II102" s="95"/>
      <c r="IJ102" s="149"/>
      <c r="IK102" s="96"/>
      <c r="IL102" s="96"/>
      <c r="IM102" s="95"/>
      <c r="IN102" s="149"/>
      <c r="IO102" s="96"/>
      <c r="IP102" s="96"/>
      <c r="IQ102" s="95"/>
      <c r="IV102" s="36">
        <v>31</v>
      </c>
      <c r="IW102" s="52" t="s">
        <v>86</v>
      </c>
      <c r="IX102" s="52" t="s">
        <v>85</v>
      </c>
      <c r="IY102" s="52">
        <v>5</v>
      </c>
      <c r="IZ102" s="52">
        <v>5.1300000000000008</v>
      </c>
      <c r="JA102" s="52">
        <v>5.2</v>
      </c>
      <c r="JB102" s="52">
        <v>6</v>
      </c>
      <c r="JC102" s="52">
        <v>23</v>
      </c>
      <c r="JD102" s="52">
        <v>24.35</v>
      </c>
      <c r="JE102" s="52">
        <v>3</v>
      </c>
      <c r="JF102" s="52">
        <v>3.26</v>
      </c>
      <c r="JG102" s="36">
        <v>31</v>
      </c>
      <c r="JH102" s="48" t="str">
        <f>IFERROR(SMALL($JH$5:$JH$70,JG102),"")</f>
        <v/>
      </c>
      <c r="JI102" s="47" t="str">
        <f>IF(JH102="","",VLOOKUP(JH102,$JH$5:$JQ$70,2,0))</f>
        <v/>
      </c>
      <c r="JJ102" s="47" t="str">
        <f>IF(JH102="","",VLOOKUP(JH102,$JH$5:$JQ$70,3,0))</f>
        <v/>
      </c>
      <c r="JK102" s="47" t="str">
        <f>IF(JH102="","",VLOOKUP(JH102,$JH$5:$JQ$70,4,0))</f>
        <v/>
      </c>
      <c r="JL102" s="47" t="str">
        <f>IF(JH102="","",VLOOKUP(JH102,$JH$5:$JQ$70,5,0))</f>
        <v/>
      </c>
      <c r="JM102" s="47" t="str">
        <f>IF(JH102="","",VLOOKUP(JH102,$JH$5:$JQ$70,6,0))</f>
        <v/>
      </c>
      <c r="JN102" s="47" t="str">
        <f>IF(JH102="","",VLOOKUP(JH102,$JH$5:$JQ$70,7,0))</f>
        <v/>
      </c>
      <c r="JO102" s="47" t="str">
        <f>IF(JH102="","",VLOOKUP(JH102,$JH$5:$JQ$70,8,0))</f>
        <v/>
      </c>
      <c r="JP102" s="47" t="str">
        <f>IF(JH102="","",VLOOKUP(JH102,$JH$5:$JQ$70,9,0))</f>
        <v/>
      </c>
      <c r="JQ102" s="46" t="str">
        <f>IF(JH102="","",VLOOKUP(JH102,$JH$5:$JQ$70,9,0))</f>
        <v/>
      </c>
      <c r="JR102" s="36">
        <v>31</v>
      </c>
      <c r="JS102" s="45" t="str">
        <f>IFERROR(SMALL($JS$5:$JS$70,JR102),"")</f>
        <v/>
      </c>
      <c r="JT102" s="44" t="str">
        <f>IF(JS102="","",VLOOKUP(JS102,$JS$5:$KB$70,2,0))</f>
        <v/>
      </c>
      <c r="JU102" s="44" t="str">
        <f>IF(JS102="","",VLOOKUP(JS102,$JS$5:$KB$70,3,0))</f>
        <v/>
      </c>
      <c r="JV102" s="44" t="str">
        <f>IF(JS102="","",VLOOKUP(JS102,$JS$5:$KB$70,4,0))</f>
        <v/>
      </c>
      <c r="JW102" s="44" t="str">
        <f>IF(JS102="","",VLOOKUP(JS102,$JS$5:$KB$70,5,0))</f>
        <v/>
      </c>
      <c r="JX102" s="44" t="str">
        <f>IF(JS102="","",VLOOKUP(JS102,$JS$5:$KB$70,6,0))</f>
        <v/>
      </c>
      <c r="JY102" s="44" t="str">
        <f>IF(JS102="","",VLOOKUP(JS102,$JS$5:$KB$70,7,0))</f>
        <v/>
      </c>
      <c r="JZ102" s="44" t="str">
        <f>IF(JS102="","",VLOOKUP(JS102,$JS$5:$KB$70,8,0))</f>
        <v/>
      </c>
      <c r="KA102" s="44" t="str">
        <f>IF(JS102="","",VLOOKUP(JS102,$JS$5:$KB$70,9,0))</f>
        <v/>
      </c>
      <c r="KB102" s="43" t="str">
        <f>IF(JS102="","",VLOOKUP(JS102,$JS$5:$KB$70,9,0))</f>
        <v/>
      </c>
      <c r="KJ102" s="94">
        <f>+A102</f>
        <v>98</v>
      </c>
      <c r="KK102" s="92" t="str">
        <f>+B102</f>
        <v/>
      </c>
      <c r="KL102" s="92" t="str">
        <f>+C102</f>
        <v/>
      </c>
      <c r="KM102" s="93" t="str">
        <f>+D102</f>
        <v/>
      </c>
      <c r="KN102" s="92" t="str">
        <f>+E102</f>
        <v/>
      </c>
      <c r="KO102" s="92" t="str">
        <f>+F102</f>
        <v/>
      </c>
      <c r="KP102" s="91">
        <f>+HO102</f>
        <v>0</v>
      </c>
      <c r="KQ102" s="91">
        <f>+HS102</f>
        <v>0</v>
      </c>
      <c r="KR102" s="91">
        <f>+HW102</f>
        <v>0</v>
      </c>
      <c r="KS102" s="91">
        <f>+IA102</f>
        <v>0</v>
      </c>
      <c r="KT102" s="91">
        <f>+IE102</f>
        <v>0</v>
      </c>
      <c r="KU102" s="91">
        <f>+II102</f>
        <v>0</v>
      </c>
      <c r="KV102" s="90">
        <f>+IM102</f>
        <v>0</v>
      </c>
      <c r="KW102" s="90">
        <f>+IN102</f>
        <v>0</v>
      </c>
      <c r="MH102" s="87"/>
      <c r="MI102" s="86"/>
      <c r="MJ102" s="85"/>
      <c r="MK102" s="86"/>
      <c r="ML102" s="86"/>
      <c r="MM102" s="86"/>
      <c r="MN102" s="86"/>
      <c r="MO102" s="86"/>
      <c r="MP102" s="86"/>
      <c r="MQ102" s="86"/>
      <c r="MR102" s="88"/>
      <c r="NY102" s="87"/>
      <c r="NZ102" s="86"/>
      <c r="OA102" s="85"/>
      <c r="OB102" s="84"/>
      <c r="OC102" s="84"/>
      <c r="OD102" s="84"/>
      <c r="OE102" s="84"/>
      <c r="OF102" s="84"/>
      <c r="OG102" s="84"/>
      <c r="OH102" s="84"/>
      <c r="OI102" s="83"/>
      <c r="OJ102" s="82"/>
      <c r="OK102" s="81"/>
      <c r="PN102" s="36">
        <v>31</v>
      </c>
      <c r="PO102" s="51" t="str">
        <f>IFERROR(SMALL($PO$5:$PO$70,PN102),"")</f>
        <v/>
      </c>
      <c r="PP102" s="50" t="str">
        <f>IF(PO102="","",VLOOKUP(PO102,$PO$5:$PX$70,2,0))</f>
        <v/>
      </c>
      <c r="PQ102" s="50" t="str">
        <f>IF(PO102="","",VLOOKUP(PO102,$PO$5:$PX$70,3,0))</f>
        <v/>
      </c>
      <c r="PR102" s="50" t="str">
        <f>IF(PO102="","",VLOOKUP(PO102,$PO$5:$PX$70,4,0))</f>
        <v/>
      </c>
      <c r="PS102" s="50" t="str">
        <f>IF(PO102="","",VLOOKUP(PO102,$PO$5:$PX$70,5,0))</f>
        <v/>
      </c>
      <c r="PT102" s="50" t="str">
        <f>IF(PO102="","",VLOOKUP(PO102,$PO$5:$PX$70,6,0))</f>
        <v/>
      </c>
      <c r="PU102" s="50" t="str">
        <f>IF(PO102="","",VLOOKUP(PO102,$PO$5:$PX$70,7,0))</f>
        <v/>
      </c>
      <c r="PV102" s="50" t="str">
        <f>IF(PO102="","",VLOOKUP(PO102,$PO$5:$PX$70,8,0))</f>
        <v/>
      </c>
      <c r="PW102" s="50" t="str">
        <f>IF(PO102="","",VLOOKUP(PO102,$PO$5:$PX$70,9,0))</f>
        <v/>
      </c>
      <c r="PX102" s="49" t="str">
        <f>IF(PO102="","",VLOOKUP(PO102,$PO$5:$PX$70,10,0))</f>
        <v/>
      </c>
      <c r="PY102" s="36">
        <v>31</v>
      </c>
      <c r="PZ102" s="48" t="str">
        <f>IFERROR(SMALL($PZ$5:$PZ$70,PY102),"")</f>
        <v/>
      </c>
      <c r="QA102" s="47" t="str">
        <f>IF(PZ102="","",VLOOKUP(PZ102,$PZ$5:$QI$70,2,0))</f>
        <v/>
      </c>
      <c r="QB102" s="47" t="str">
        <f>IF(PZ102="","",VLOOKUP(PZ102,$PZ$5:$QI$70,3,0))</f>
        <v/>
      </c>
      <c r="QC102" s="47" t="str">
        <f>IF(PZ102="","",VLOOKUP(PZ102,$PZ$5:$QI$70,4,0))</f>
        <v/>
      </c>
      <c r="QD102" s="47" t="str">
        <f>IF(PZ102="","",VLOOKUP(PZ102,$PZ$5:$QI$70,5,0))</f>
        <v/>
      </c>
      <c r="QE102" s="47" t="str">
        <f>IF(PZ102="","",VLOOKUP(PZ102,$PZ$5:$QI$70,6,0))</f>
        <v/>
      </c>
      <c r="QF102" s="47" t="str">
        <f>IF(PZ102="","",VLOOKUP(PZ102,$PZ$5:$QI$70,7,0))</f>
        <v/>
      </c>
      <c r="QG102" s="47" t="str">
        <f>IF(PZ102="","",VLOOKUP(PZ102,$PZ$5:$QI$70,8,0))</f>
        <v/>
      </c>
      <c r="QH102" s="47" t="str">
        <f>IF(PZ102="","",VLOOKUP(PZ102,$PZ$5:$QI$70,9,0))</f>
        <v/>
      </c>
      <c r="QI102" s="46" t="str">
        <f>IF(PZ102="","",VLOOKUP(PZ102,$PZ$5:$QI$70,10,0))</f>
        <v/>
      </c>
      <c r="QJ102" s="36">
        <v>31</v>
      </c>
      <c r="QK102" s="45" t="str">
        <f>IFERROR(SMALL($QK$5:$QK$70,QJ102),"")</f>
        <v/>
      </c>
      <c r="QL102" s="44" t="str">
        <f>IF(QK102="","",VLOOKUP(QK102,$QK$5:$QT$70,2,0))</f>
        <v/>
      </c>
      <c r="QM102" s="44" t="str">
        <f>IF(QK102="","",VLOOKUP(QK102,$QK$5:$QT$70,3,0))</f>
        <v/>
      </c>
      <c r="QN102" s="44" t="str">
        <f>IF(QK102="","",VLOOKUP(QK102,$QK$5:$QT$70,4,0))</f>
        <v/>
      </c>
      <c r="QO102" s="44" t="str">
        <f>IF(QK102="","",VLOOKUP(QK102,$QK$5:$QT$70,5,0))</f>
        <v/>
      </c>
      <c r="QP102" s="44" t="str">
        <f>IF(QK102="","",VLOOKUP(QK102,$QK$5:$QT$70,6,0))</f>
        <v/>
      </c>
      <c r="QQ102" s="44" t="str">
        <f>IF(QK102="","",VLOOKUP(QK102,$QK$5:$QT$70,7,0))</f>
        <v/>
      </c>
      <c r="QR102" s="44" t="str">
        <f>IF(QK102="","",VLOOKUP(QK102,$QK$5:$QT$70,8,0))</f>
        <v/>
      </c>
      <c r="QS102" s="44" t="str">
        <f>IF(QK102="","",VLOOKUP(QK102,$QK$5:$QT$70,9,0))</f>
        <v/>
      </c>
      <c r="QT102" s="43" t="str">
        <f>IF(QK102="","",VLOOKUP(QK102,$QK$5:$QT$70,10,0))</f>
        <v/>
      </c>
    </row>
    <row r="103" spans="1:462" ht="18" customHeight="1" thickBot="1" x14ac:dyDescent="0.3">
      <c r="A103" s="106">
        <f>IF('[1]بيانات الطلاب'!A102="","",'[1]بيانات الطلاب'!A102)</f>
        <v>99</v>
      </c>
      <c r="B103" s="104" t="str">
        <f>IF('[1]بيانات الطلاب'!B102="","",'[1]بيانات الطلاب'!B102)</f>
        <v/>
      </c>
      <c r="C103" s="104" t="str">
        <f>IF('[1]بيانات الطلاب'!C102="","",'[1]بيانات الطلاب'!C102)</f>
        <v/>
      </c>
      <c r="D103" s="105" t="str">
        <f>IF('[1]بيانات الطلاب'!D102="","",'[1]بيانات الطلاب'!D102)</f>
        <v/>
      </c>
      <c r="E103" s="104" t="str">
        <f>IF('[1]بيانات الطلاب'!E102="","",'[1]بيانات الطلاب'!E102)</f>
        <v/>
      </c>
      <c r="F103" s="103" t="str">
        <f>IF('[1]بيانات الطلاب'!F102="","",'[1]بيانات الطلاب'!F102)</f>
        <v/>
      </c>
      <c r="G103" s="101"/>
      <c r="H103" s="100"/>
      <c r="I103" s="100"/>
      <c r="J103" s="99"/>
      <c r="K103" s="82">
        <f>IF(J103="غ","غ",G103+H103+I103+J103)</f>
        <v>0</v>
      </c>
      <c r="L103" s="101"/>
      <c r="M103" s="100"/>
      <c r="N103" s="100"/>
      <c r="O103" s="99"/>
      <c r="P103" s="82">
        <f>IF(O103="غ","غ",L103+M103+N103+O103)</f>
        <v>0</v>
      </c>
      <c r="Q103" s="101"/>
      <c r="R103" s="100"/>
      <c r="S103" s="100"/>
      <c r="T103" s="99"/>
      <c r="U103" s="82">
        <f>IF(T103="غ","غ",Q103+R103+S103+T103)</f>
        <v>0</v>
      </c>
      <c r="V103" s="101"/>
      <c r="W103" s="100"/>
      <c r="X103" s="100"/>
      <c r="Y103" s="99"/>
      <c r="Z103" s="82">
        <f>IF(Y103="غ","غ",V103+W103+X103+Y103)</f>
        <v>0</v>
      </c>
      <c r="AA103" s="101"/>
      <c r="AB103" s="100"/>
      <c r="AC103" s="100"/>
      <c r="AD103" s="99"/>
      <c r="AE103" s="82">
        <f>IF(AD103="غ","غ",AA103+AB103+AC103+AD103)</f>
        <v>0</v>
      </c>
      <c r="AF103" s="101"/>
      <c r="AG103" s="100"/>
      <c r="AH103" s="100"/>
      <c r="AI103" s="99"/>
      <c r="AJ103" s="82">
        <f>IF(AI103="غ","غ",AF103+AG103+AH103+AI103)</f>
        <v>0</v>
      </c>
      <c r="AK103" s="102"/>
      <c r="AL103" s="102"/>
      <c r="AM103" s="102"/>
      <c r="AN103" s="82">
        <f>IF(AM103="غ","غ",AK103+AL103+AM103)</f>
        <v>0</v>
      </c>
      <c r="AO103" s="102"/>
      <c r="AP103" s="102"/>
      <c r="AQ103" s="102"/>
      <c r="AR103" s="82">
        <f>IF(AQ103="غ","غ",AO103+AP103+AQ103)</f>
        <v>0</v>
      </c>
      <c r="AU103" s="102"/>
      <c r="AV103" s="102"/>
      <c r="AW103" s="102"/>
      <c r="AX103" s="82"/>
      <c r="BN103" s="101"/>
      <c r="BO103" s="100"/>
      <c r="BP103" s="100"/>
      <c r="BQ103" s="99"/>
      <c r="BR103" s="98">
        <f>IF(BQ103="غ","غ",BN103+BO103+BP103+BQ103)</f>
        <v>0</v>
      </c>
      <c r="BS103" s="101"/>
      <c r="BT103" s="100"/>
      <c r="BU103" s="100"/>
      <c r="BV103" s="99"/>
      <c r="BW103" s="98">
        <f>IF(BV103="غ","غ",BS103+BT103+BU103+BV103)</f>
        <v>0</v>
      </c>
      <c r="BX103" s="101"/>
      <c r="BY103" s="100"/>
      <c r="BZ103" s="100"/>
      <c r="CA103" s="99"/>
      <c r="CB103" s="98">
        <f>IF(CA103="غ","غ",BX103+BY103+BZ103+CA103)</f>
        <v>0</v>
      </c>
      <c r="CC103" s="101"/>
      <c r="CD103" s="100"/>
      <c r="CE103" s="100"/>
      <c r="CF103" s="99"/>
      <c r="CG103" s="98">
        <f>IF(CF103="غ","غ",CC103+CD103+CE103+CF103)</f>
        <v>0</v>
      </c>
      <c r="CH103" s="101"/>
      <c r="CI103" s="100"/>
      <c r="CJ103" s="100"/>
      <c r="CK103" s="99"/>
      <c r="CL103" s="98">
        <f>IF(CK103="غ","غ",CH103+CI103+CJ103+CK103)</f>
        <v>0</v>
      </c>
      <c r="CM103" s="101"/>
      <c r="CN103" s="100"/>
      <c r="CO103" s="100"/>
      <c r="CP103" s="99"/>
      <c r="CQ103" s="98">
        <f>IF(CP103="غ","غ",CM103+CN103+CO103+CP103)</f>
        <v>0</v>
      </c>
      <c r="CR103" s="101"/>
      <c r="CS103" s="100"/>
      <c r="CT103" s="99"/>
      <c r="CU103" s="98">
        <f>IF(CT103="غ","غ",CR103+CS103+CT103)</f>
        <v>0</v>
      </c>
      <c r="CV103" s="101"/>
      <c r="CW103" s="100"/>
      <c r="CX103" s="99"/>
      <c r="CY103" s="98">
        <f>IF(CX103="غ","غ",CV103+CW103+CX103)</f>
        <v>0</v>
      </c>
      <c r="DT103" s="101"/>
      <c r="DU103" s="100"/>
      <c r="DV103" s="100"/>
      <c r="DW103" s="99"/>
      <c r="DX103" s="98">
        <f>IF(DW103="غ","غ",DT103+DU103+DV103+DW103)</f>
        <v>0</v>
      </c>
      <c r="DY103" s="101"/>
      <c r="DZ103" s="100"/>
      <c r="EA103" s="100"/>
      <c r="EB103" s="99"/>
      <c r="EC103" s="98">
        <f>IF(EB103="غ","غ",DY103+DZ103+EA103+EB103)</f>
        <v>0</v>
      </c>
      <c r="ED103" s="101"/>
      <c r="EE103" s="100"/>
      <c r="EF103" s="100"/>
      <c r="EG103" s="99"/>
      <c r="EH103" s="98">
        <f>IF(EG103="غ","غ",ED103+EE103+EF103+EG103)</f>
        <v>0</v>
      </c>
      <c r="EI103" s="101"/>
      <c r="EJ103" s="100"/>
      <c r="EK103" s="100"/>
      <c r="EL103" s="99"/>
      <c r="EM103" s="98">
        <f>IF(EL103="غ","غ",EI103+EJ103+EK103+EL103)</f>
        <v>0</v>
      </c>
      <c r="EN103" s="101"/>
      <c r="EO103" s="100"/>
      <c r="EP103" s="100"/>
      <c r="EQ103" s="99"/>
      <c r="ER103" s="98">
        <f>IF(EQ103="غ","غ",EN103+EO103+EP103+EQ103)</f>
        <v>0</v>
      </c>
      <c r="ES103" s="101"/>
      <c r="ET103" s="100"/>
      <c r="EU103" s="100"/>
      <c r="EV103" s="99"/>
      <c r="EW103" s="82">
        <f>IF(EV103="غ","غ",ES103+ET103+EU103+EV103)</f>
        <v>0</v>
      </c>
      <c r="EX103" s="101"/>
      <c r="EY103" s="100"/>
      <c r="EZ103" s="99"/>
      <c r="FA103" s="98">
        <f>IF(EZ103="غ","غ",EX103+EY103+EZ103)</f>
        <v>0</v>
      </c>
      <c r="FB103" s="101"/>
      <c r="FC103" s="100"/>
      <c r="FD103" s="99"/>
      <c r="FE103" s="98">
        <f>IF(FD103="غ","غ",FB103+FC103+FD103)</f>
        <v>0</v>
      </c>
      <c r="HL103" s="149"/>
      <c r="HM103" s="96"/>
      <c r="HN103" s="96"/>
      <c r="HO103" s="95"/>
      <c r="HP103" s="149"/>
      <c r="HQ103" s="96"/>
      <c r="HR103" s="96"/>
      <c r="HS103" s="95"/>
      <c r="HT103" s="149"/>
      <c r="HU103" s="96"/>
      <c r="HV103" s="96"/>
      <c r="HW103" s="95"/>
      <c r="HX103" s="149"/>
      <c r="HY103" s="96"/>
      <c r="HZ103" s="96"/>
      <c r="IA103" s="95"/>
      <c r="IB103" s="149"/>
      <c r="IC103" s="96"/>
      <c r="ID103" s="96"/>
      <c r="IE103" s="95"/>
      <c r="IF103" s="149"/>
      <c r="IG103" s="96"/>
      <c r="IH103" s="96"/>
      <c r="II103" s="95"/>
      <c r="IJ103" s="149"/>
      <c r="IK103" s="96"/>
      <c r="IL103" s="96"/>
      <c r="IM103" s="95"/>
      <c r="IN103" s="149"/>
      <c r="IO103" s="96"/>
      <c r="IP103" s="96"/>
      <c r="IQ103" s="95"/>
      <c r="IV103" s="36">
        <v>32</v>
      </c>
      <c r="IW103" s="52" t="s">
        <v>84</v>
      </c>
      <c r="IX103" s="52" t="s">
        <v>83</v>
      </c>
      <c r="IY103" s="52">
        <v>7.7</v>
      </c>
      <c r="IZ103" s="52">
        <v>9.8000000000000007</v>
      </c>
      <c r="JA103" s="52">
        <v>3.8</v>
      </c>
      <c r="JB103" s="52">
        <v>6.2</v>
      </c>
      <c r="JC103" s="52">
        <v>20</v>
      </c>
      <c r="JD103" s="52">
        <v>24.762500000000003</v>
      </c>
      <c r="JE103" s="52">
        <v>4</v>
      </c>
      <c r="JF103" s="52">
        <v>3.4</v>
      </c>
      <c r="JG103" s="36">
        <v>32</v>
      </c>
      <c r="JH103" s="48" t="str">
        <f>IFERROR(SMALL($JH$5:$JH$70,JG103),"")</f>
        <v/>
      </c>
      <c r="JI103" s="47" t="str">
        <f>IF(JH103="","",VLOOKUP(JH103,$JH$5:$JQ$70,2,0))</f>
        <v/>
      </c>
      <c r="JJ103" s="47" t="str">
        <f>IF(JH103="","",VLOOKUP(JH103,$JH$5:$JQ$70,3,0))</f>
        <v/>
      </c>
      <c r="JK103" s="47" t="str">
        <f>IF(JH103="","",VLOOKUP(JH103,$JH$5:$JQ$70,4,0))</f>
        <v/>
      </c>
      <c r="JL103" s="47" t="str">
        <f>IF(JH103="","",VLOOKUP(JH103,$JH$5:$JQ$70,5,0))</f>
        <v/>
      </c>
      <c r="JM103" s="47" t="str">
        <f>IF(JH103="","",VLOOKUP(JH103,$JH$5:$JQ$70,6,0))</f>
        <v/>
      </c>
      <c r="JN103" s="47" t="str">
        <f>IF(JH103="","",VLOOKUP(JH103,$JH$5:$JQ$70,7,0))</f>
        <v/>
      </c>
      <c r="JO103" s="47" t="str">
        <f>IF(JH103="","",VLOOKUP(JH103,$JH$5:$JQ$70,8,0))</f>
        <v/>
      </c>
      <c r="JP103" s="47" t="str">
        <f>IF(JH103="","",VLOOKUP(JH103,$JH$5:$JQ$70,9,0))</f>
        <v/>
      </c>
      <c r="JQ103" s="46" t="str">
        <f>IF(JH103="","",VLOOKUP(JH103,$JH$5:$JQ$70,9,0))</f>
        <v/>
      </c>
      <c r="JR103" s="36">
        <v>32</v>
      </c>
      <c r="JS103" s="45" t="str">
        <f>IFERROR(SMALL($JS$5:$JS$70,JR103),"")</f>
        <v/>
      </c>
      <c r="JT103" s="44" t="str">
        <f>IF(JS103="","",VLOOKUP(JS103,$JS$5:$KB$70,2,0))</f>
        <v/>
      </c>
      <c r="JU103" s="44" t="str">
        <f>IF(JS103="","",VLOOKUP(JS103,$JS$5:$KB$70,3,0))</f>
        <v/>
      </c>
      <c r="JV103" s="44" t="str">
        <f>IF(JS103="","",VLOOKUP(JS103,$JS$5:$KB$70,4,0))</f>
        <v/>
      </c>
      <c r="JW103" s="44" t="str">
        <f>IF(JS103="","",VLOOKUP(JS103,$JS$5:$KB$70,5,0))</f>
        <v/>
      </c>
      <c r="JX103" s="44" t="str">
        <f>IF(JS103="","",VLOOKUP(JS103,$JS$5:$KB$70,6,0))</f>
        <v/>
      </c>
      <c r="JY103" s="44" t="str">
        <f>IF(JS103="","",VLOOKUP(JS103,$JS$5:$KB$70,7,0))</f>
        <v/>
      </c>
      <c r="JZ103" s="44" t="str">
        <f>IF(JS103="","",VLOOKUP(JS103,$JS$5:$KB$70,8,0))</f>
        <v/>
      </c>
      <c r="KA103" s="44" t="str">
        <f>IF(JS103="","",VLOOKUP(JS103,$JS$5:$KB$70,9,0))</f>
        <v/>
      </c>
      <c r="KB103" s="43" t="str">
        <f>IF(JS103="","",VLOOKUP(JS103,$JS$5:$KB$70,9,0))</f>
        <v/>
      </c>
      <c r="KJ103" s="94">
        <f>+A103</f>
        <v>99</v>
      </c>
      <c r="KK103" s="92" t="str">
        <f>+B103</f>
        <v/>
      </c>
      <c r="KL103" s="92" t="str">
        <f>+C103</f>
        <v/>
      </c>
      <c r="KM103" s="93" t="str">
        <f>+D103</f>
        <v/>
      </c>
      <c r="KN103" s="92" t="str">
        <f>+E103</f>
        <v/>
      </c>
      <c r="KO103" s="92" t="str">
        <f>+F103</f>
        <v/>
      </c>
      <c r="KP103" s="91">
        <f>+HO103</f>
        <v>0</v>
      </c>
      <c r="KQ103" s="91">
        <f>+HS103</f>
        <v>0</v>
      </c>
      <c r="KR103" s="91">
        <f>+HW103</f>
        <v>0</v>
      </c>
      <c r="KS103" s="91">
        <f>+IA103</f>
        <v>0</v>
      </c>
      <c r="KT103" s="91">
        <f>+IE103</f>
        <v>0</v>
      </c>
      <c r="KU103" s="91">
        <f>+II103</f>
        <v>0</v>
      </c>
      <c r="KV103" s="90">
        <f>+IM103</f>
        <v>0</v>
      </c>
      <c r="KW103" s="90">
        <f>+IN103</f>
        <v>0</v>
      </c>
      <c r="MH103" s="89"/>
      <c r="MI103" s="86"/>
      <c r="MJ103" s="85"/>
      <c r="MK103" s="86"/>
      <c r="ML103" s="86"/>
      <c r="MM103" s="86"/>
      <c r="MN103" s="86"/>
      <c r="MO103" s="86"/>
      <c r="MP103" s="86"/>
      <c r="MQ103" s="86"/>
      <c r="MR103" s="88"/>
      <c r="NY103" s="87"/>
      <c r="NZ103" s="86"/>
      <c r="OA103" s="85"/>
      <c r="OB103" s="84"/>
      <c r="OC103" s="84"/>
      <c r="OD103" s="84"/>
      <c r="OE103" s="84"/>
      <c r="OF103" s="84"/>
      <c r="OG103" s="84"/>
      <c r="OH103" s="84"/>
      <c r="OI103" s="83"/>
      <c r="OJ103" s="82"/>
      <c r="OK103" s="81"/>
      <c r="PN103" s="36">
        <v>32</v>
      </c>
      <c r="PO103" s="51" t="str">
        <f>IFERROR(SMALL($PO$5:$PO$70,PN103),"")</f>
        <v/>
      </c>
      <c r="PP103" s="50" t="str">
        <f>IF(PO103="","",VLOOKUP(PO103,$PO$5:$PX$70,2,0))</f>
        <v/>
      </c>
      <c r="PQ103" s="50" t="str">
        <f>IF(PO103="","",VLOOKUP(PO103,$PO$5:$PX$70,3,0))</f>
        <v/>
      </c>
      <c r="PR103" s="50" t="str">
        <f>IF(PO103="","",VLOOKUP(PO103,$PO$5:$PX$70,4,0))</f>
        <v/>
      </c>
      <c r="PS103" s="50" t="str">
        <f>IF(PO103="","",VLOOKUP(PO103,$PO$5:$PX$70,5,0))</f>
        <v/>
      </c>
      <c r="PT103" s="50" t="str">
        <f>IF(PO103="","",VLOOKUP(PO103,$PO$5:$PX$70,6,0))</f>
        <v/>
      </c>
      <c r="PU103" s="50" t="str">
        <f>IF(PO103="","",VLOOKUP(PO103,$PO$5:$PX$70,7,0))</f>
        <v/>
      </c>
      <c r="PV103" s="50" t="str">
        <f>IF(PO103="","",VLOOKUP(PO103,$PO$5:$PX$70,8,0))</f>
        <v/>
      </c>
      <c r="PW103" s="50" t="str">
        <f>IF(PO103="","",VLOOKUP(PO103,$PO$5:$PX$70,9,0))</f>
        <v/>
      </c>
      <c r="PX103" s="49" t="str">
        <f>IF(PO103="","",VLOOKUP(PO103,$PO$5:$PX$70,10,0))</f>
        <v/>
      </c>
      <c r="PY103" s="36">
        <v>32</v>
      </c>
      <c r="PZ103" s="48" t="str">
        <f>IFERROR(SMALL($PZ$5:$PZ$70,PY103),"")</f>
        <v/>
      </c>
      <c r="QA103" s="47" t="str">
        <f>IF(PZ103="","",VLOOKUP(PZ103,$PZ$5:$QI$70,2,0))</f>
        <v/>
      </c>
      <c r="QB103" s="47" t="str">
        <f>IF(PZ103="","",VLOOKUP(PZ103,$PZ$5:$QI$70,3,0))</f>
        <v/>
      </c>
      <c r="QC103" s="47" t="str">
        <f>IF(PZ103="","",VLOOKUP(PZ103,$PZ$5:$QI$70,4,0))</f>
        <v/>
      </c>
      <c r="QD103" s="47" t="str">
        <f>IF(PZ103="","",VLOOKUP(PZ103,$PZ$5:$QI$70,5,0))</f>
        <v/>
      </c>
      <c r="QE103" s="47" t="str">
        <f>IF(PZ103="","",VLOOKUP(PZ103,$PZ$5:$QI$70,6,0))</f>
        <v/>
      </c>
      <c r="QF103" s="47" t="str">
        <f>IF(PZ103="","",VLOOKUP(PZ103,$PZ$5:$QI$70,7,0))</f>
        <v/>
      </c>
      <c r="QG103" s="47" t="str">
        <f>IF(PZ103="","",VLOOKUP(PZ103,$PZ$5:$QI$70,8,0))</f>
        <v/>
      </c>
      <c r="QH103" s="47" t="str">
        <f>IF(PZ103="","",VLOOKUP(PZ103,$PZ$5:$QI$70,9,0))</f>
        <v/>
      </c>
      <c r="QI103" s="46" t="str">
        <f>IF(PZ103="","",VLOOKUP(PZ103,$PZ$5:$QI$70,10,0))</f>
        <v/>
      </c>
      <c r="QJ103" s="36">
        <v>32</v>
      </c>
      <c r="QK103" s="45" t="str">
        <f>IFERROR(SMALL($QK$5:$QK$70,QJ103),"")</f>
        <v/>
      </c>
      <c r="QL103" s="44" t="str">
        <f>IF(QK103="","",VLOOKUP(QK103,$QK$5:$QT$70,2,0))</f>
        <v/>
      </c>
      <c r="QM103" s="44" t="str">
        <f>IF(QK103="","",VLOOKUP(QK103,$QK$5:$QT$70,3,0))</f>
        <v/>
      </c>
      <c r="QN103" s="44" t="str">
        <f>IF(QK103="","",VLOOKUP(QK103,$QK$5:$QT$70,4,0))</f>
        <v/>
      </c>
      <c r="QO103" s="44" t="str">
        <f>IF(QK103="","",VLOOKUP(QK103,$QK$5:$QT$70,5,0))</f>
        <v/>
      </c>
      <c r="QP103" s="44" t="str">
        <f>IF(QK103="","",VLOOKUP(QK103,$QK$5:$QT$70,6,0))</f>
        <v/>
      </c>
      <c r="QQ103" s="44" t="str">
        <f>IF(QK103="","",VLOOKUP(QK103,$QK$5:$QT$70,7,0))</f>
        <v/>
      </c>
      <c r="QR103" s="44" t="str">
        <f>IF(QK103="","",VLOOKUP(QK103,$QK$5:$QT$70,8,0))</f>
        <v/>
      </c>
      <c r="QS103" s="44" t="str">
        <f>IF(QK103="","",VLOOKUP(QK103,$QK$5:$QT$70,9,0))</f>
        <v/>
      </c>
      <c r="QT103" s="43" t="str">
        <f>IF(QK103="","",VLOOKUP(QK103,$QK$5:$QT$70,10,0))</f>
        <v/>
      </c>
    </row>
    <row r="104" spans="1:462" s="73" customFormat="1" ht="15.75" thickBot="1" x14ac:dyDescent="0.3">
      <c r="A104" s="80"/>
      <c r="B104" s="79"/>
      <c r="C104" s="79"/>
      <c r="D104" s="79"/>
      <c r="E104" s="79"/>
      <c r="F104" s="78"/>
      <c r="G104" s="77"/>
      <c r="H104" s="76"/>
      <c r="I104" s="76"/>
      <c r="J104" s="75"/>
      <c r="K104" s="74"/>
      <c r="L104" s="77"/>
      <c r="M104" s="76"/>
      <c r="N104" s="76"/>
      <c r="O104" s="75"/>
      <c r="P104" s="74"/>
      <c r="Q104" s="77"/>
      <c r="R104" s="76"/>
      <c r="S104" s="76"/>
      <c r="T104" s="75"/>
      <c r="U104" s="74"/>
      <c r="V104" s="77"/>
      <c r="W104" s="76"/>
      <c r="X104" s="76"/>
      <c r="Y104" s="75"/>
      <c r="Z104" s="74"/>
      <c r="AA104" s="77"/>
      <c r="AB104" s="76"/>
      <c r="AC104" s="76"/>
      <c r="AD104" s="75"/>
      <c r="AE104" s="74"/>
      <c r="AF104" s="77"/>
      <c r="AG104" s="76"/>
      <c r="AH104" s="76"/>
      <c r="AI104" s="75"/>
      <c r="AJ104" s="74"/>
      <c r="AK104" s="77"/>
      <c r="AL104" s="76"/>
      <c r="AM104" s="75"/>
      <c r="AN104" s="74"/>
      <c r="AO104" s="77"/>
      <c r="AP104" s="76"/>
      <c r="AQ104" s="75"/>
      <c r="AR104" s="74"/>
      <c r="AU104" s="77"/>
      <c r="AV104" s="76"/>
      <c r="AW104" s="75"/>
      <c r="AX104" s="74"/>
      <c r="BN104" s="77"/>
      <c r="BO104" s="76"/>
      <c r="BP104" s="76"/>
      <c r="BQ104" s="75"/>
      <c r="BR104" s="74"/>
      <c r="BS104" s="77"/>
      <c r="BT104" s="76"/>
      <c r="BU104" s="76"/>
      <c r="BV104" s="75"/>
      <c r="BW104" s="74"/>
      <c r="BX104" s="77"/>
      <c r="BY104" s="76"/>
      <c r="BZ104" s="76"/>
      <c r="CA104" s="75"/>
      <c r="CB104" s="74"/>
      <c r="CC104" s="77"/>
      <c r="CD104" s="76"/>
      <c r="CE104" s="76"/>
      <c r="CF104" s="75"/>
      <c r="CG104" s="74"/>
      <c r="CH104" s="77"/>
      <c r="CI104" s="76"/>
      <c r="CJ104" s="76"/>
      <c r="CK104" s="75"/>
      <c r="CL104" s="74"/>
      <c r="CM104" s="77"/>
      <c r="CN104" s="76"/>
      <c r="CO104" s="76"/>
      <c r="CP104" s="75"/>
      <c r="CQ104" s="74"/>
      <c r="CR104" s="77"/>
      <c r="CS104" s="76"/>
      <c r="CT104" s="75"/>
      <c r="CU104" s="74"/>
      <c r="CV104" s="77"/>
      <c r="CW104" s="76"/>
      <c r="CX104" s="75"/>
      <c r="CY104" s="74"/>
      <c r="DT104" s="77"/>
      <c r="DU104" s="76"/>
      <c r="DV104" s="76"/>
      <c r="DW104" s="75"/>
      <c r="DX104" s="74"/>
      <c r="DY104" s="77"/>
      <c r="DZ104" s="76"/>
      <c r="EA104" s="76"/>
      <c r="EB104" s="75"/>
      <c r="EC104" s="74"/>
      <c r="ED104" s="77"/>
      <c r="EE104" s="76"/>
      <c r="EF104" s="76"/>
      <c r="EG104" s="75"/>
      <c r="EH104" s="74"/>
      <c r="EI104" s="77"/>
      <c r="EJ104" s="76"/>
      <c r="EK104" s="76"/>
      <c r="EL104" s="75"/>
      <c r="EM104" s="74"/>
      <c r="EN104" s="77"/>
      <c r="EO104" s="76"/>
      <c r="EP104" s="76"/>
      <c r="EQ104" s="75"/>
      <c r="ER104" s="74"/>
      <c r="ES104" s="77"/>
      <c r="ET104" s="76"/>
      <c r="EU104" s="76"/>
      <c r="EV104" s="75"/>
      <c r="EW104" s="74"/>
      <c r="EX104" s="77"/>
      <c r="EY104" s="76"/>
      <c r="EZ104" s="75"/>
      <c r="FA104" s="74"/>
      <c r="FB104" s="77"/>
      <c r="FC104" s="76"/>
      <c r="FD104" s="75"/>
      <c r="FE104" s="74"/>
      <c r="HL104" s="146"/>
      <c r="HP104" s="146"/>
      <c r="HT104" s="146"/>
      <c r="HX104" s="146"/>
      <c r="IB104" s="146"/>
      <c r="IF104" s="146"/>
      <c r="IJ104" s="146"/>
      <c r="IN104" s="146"/>
      <c r="IV104" s="36">
        <v>33</v>
      </c>
      <c r="IW104" s="52" t="s">
        <v>82</v>
      </c>
      <c r="IX104" s="52" t="s">
        <v>81</v>
      </c>
      <c r="IY104" s="52">
        <v>9.4</v>
      </c>
      <c r="IZ104" s="52">
        <v>8.3999999999999986</v>
      </c>
      <c r="JA104" s="52">
        <v>5</v>
      </c>
      <c r="JB104" s="52">
        <v>6.4</v>
      </c>
      <c r="JC104" s="52">
        <v>20.5</v>
      </c>
      <c r="JD104" s="52">
        <v>24.487499999999997</v>
      </c>
      <c r="JE104" s="52">
        <v>3</v>
      </c>
      <c r="JF104" s="52">
        <v>3.6</v>
      </c>
      <c r="JG104" s="36">
        <v>33</v>
      </c>
      <c r="JH104" s="48" t="str">
        <f>IFERROR(SMALL($JH$5:$JH$70,JG104),"")</f>
        <v/>
      </c>
      <c r="JI104" s="47" t="str">
        <f>IF(JH104="","",VLOOKUP(JH104,$JH$5:$JQ$70,2,0))</f>
        <v/>
      </c>
      <c r="JJ104" s="47" t="str">
        <f>IF(JH104="","",VLOOKUP(JH104,$JH$5:$JQ$70,3,0))</f>
        <v/>
      </c>
      <c r="JK104" s="47" t="str">
        <f>IF(JH104="","",VLOOKUP(JH104,$JH$5:$JQ$70,4,0))</f>
        <v/>
      </c>
      <c r="JL104" s="47" t="str">
        <f>IF(JH104="","",VLOOKUP(JH104,$JH$5:$JQ$70,5,0))</f>
        <v/>
      </c>
      <c r="JM104" s="47" t="str">
        <f>IF(JH104="","",VLOOKUP(JH104,$JH$5:$JQ$70,6,0))</f>
        <v/>
      </c>
      <c r="JN104" s="47" t="str">
        <f>IF(JH104="","",VLOOKUP(JH104,$JH$5:$JQ$70,7,0))</f>
        <v/>
      </c>
      <c r="JO104" s="47" t="str">
        <f>IF(JH104="","",VLOOKUP(JH104,$JH$5:$JQ$70,8,0))</f>
        <v/>
      </c>
      <c r="JP104" s="47" t="str">
        <f>IF(JH104="","",VLOOKUP(JH104,$JH$5:$JQ$70,9,0))</f>
        <v/>
      </c>
      <c r="JQ104" s="46" t="str">
        <f>IF(JH104="","",VLOOKUP(JH104,$JH$5:$JQ$70,9,0))</f>
        <v/>
      </c>
      <c r="JR104" s="36">
        <v>33</v>
      </c>
      <c r="JS104" s="45" t="str">
        <f>IFERROR(SMALL($JS$5:$JS$70,JR104),"")</f>
        <v/>
      </c>
      <c r="JT104" s="44" t="str">
        <f>IF(JS104="","",VLOOKUP(JS104,$JS$5:$KB$70,2,0))</f>
        <v/>
      </c>
      <c r="JU104" s="44" t="str">
        <f>IF(JS104="","",VLOOKUP(JS104,$JS$5:$KB$70,3,0))</f>
        <v/>
      </c>
      <c r="JV104" s="44" t="str">
        <f>IF(JS104="","",VLOOKUP(JS104,$JS$5:$KB$70,4,0))</f>
        <v/>
      </c>
      <c r="JW104" s="44" t="str">
        <f>IF(JS104="","",VLOOKUP(JS104,$JS$5:$KB$70,5,0))</f>
        <v/>
      </c>
      <c r="JX104" s="44" t="str">
        <f>IF(JS104="","",VLOOKUP(JS104,$JS$5:$KB$70,6,0))</f>
        <v/>
      </c>
      <c r="JY104" s="44" t="str">
        <f>IF(JS104="","",VLOOKUP(JS104,$JS$5:$KB$70,7,0))</f>
        <v/>
      </c>
      <c r="JZ104" s="44" t="str">
        <f>IF(JS104="","",VLOOKUP(JS104,$JS$5:$KB$70,8,0))</f>
        <v/>
      </c>
      <c r="KA104" s="44" t="str">
        <f>IF(JS104="","",VLOOKUP(JS104,$JS$5:$KB$70,9,0))</f>
        <v/>
      </c>
      <c r="KB104" s="43" t="str">
        <f>IF(JS104="","",VLOOKUP(JS104,$JS$5:$KB$70,9,0))</f>
        <v/>
      </c>
      <c r="PN104" s="36">
        <v>33</v>
      </c>
      <c r="PO104" s="51" t="str">
        <f>IFERROR(SMALL($PO$5:$PO$70,PN104),"")</f>
        <v/>
      </c>
      <c r="PP104" s="50" t="str">
        <f>IF(PO104="","",VLOOKUP(PO104,$PO$5:$PX$70,2,0))</f>
        <v/>
      </c>
      <c r="PQ104" s="50" t="str">
        <f>IF(PO104="","",VLOOKUP(PO104,$PO$5:$PX$70,3,0))</f>
        <v/>
      </c>
      <c r="PR104" s="50" t="str">
        <f>IF(PO104="","",VLOOKUP(PO104,$PO$5:$PX$70,4,0))</f>
        <v/>
      </c>
      <c r="PS104" s="50" t="str">
        <f>IF(PO104="","",VLOOKUP(PO104,$PO$5:$PX$70,5,0))</f>
        <v/>
      </c>
      <c r="PT104" s="50" t="str">
        <f>IF(PO104="","",VLOOKUP(PO104,$PO$5:$PX$70,6,0))</f>
        <v/>
      </c>
      <c r="PU104" s="50" t="str">
        <f>IF(PO104="","",VLOOKUP(PO104,$PO$5:$PX$70,7,0))</f>
        <v/>
      </c>
      <c r="PV104" s="50" t="str">
        <f>IF(PO104="","",VLOOKUP(PO104,$PO$5:$PX$70,8,0))</f>
        <v/>
      </c>
      <c r="PW104" s="50" t="str">
        <f>IF(PO104="","",VLOOKUP(PO104,$PO$5:$PX$70,9,0))</f>
        <v/>
      </c>
      <c r="PX104" s="49" t="str">
        <f>IF(PO104="","",VLOOKUP(PO104,$PO$5:$PX$70,10,0))</f>
        <v/>
      </c>
      <c r="PY104" s="36">
        <v>33</v>
      </c>
      <c r="PZ104" s="48" t="str">
        <f>IFERROR(SMALL($PZ$5:$PZ$70,PY104),"")</f>
        <v/>
      </c>
      <c r="QA104" s="47" t="str">
        <f>IF(PZ104="","",VLOOKUP(PZ104,$PZ$5:$QI$70,2,0))</f>
        <v/>
      </c>
      <c r="QB104" s="47" t="str">
        <f>IF(PZ104="","",VLOOKUP(PZ104,$PZ$5:$QI$70,3,0))</f>
        <v/>
      </c>
      <c r="QC104" s="47" t="str">
        <f>IF(PZ104="","",VLOOKUP(PZ104,$PZ$5:$QI$70,4,0))</f>
        <v/>
      </c>
      <c r="QD104" s="47" t="str">
        <f>IF(PZ104="","",VLOOKUP(PZ104,$PZ$5:$QI$70,5,0))</f>
        <v/>
      </c>
      <c r="QE104" s="47" t="str">
        <f>IF(PZ104="","",VLOOKUP(PZ104,$PZ$5:$QI$70,6,0))</f>
        <v/>
      </c>
      <c r="QF104" s="47" t="str">
        <f>IF(PZ104="","",VLOOKUP(PZ104,$PZ$5:$QI$70,7,0))</f>
        <v/>
      </c>
      <c r="QG104" s="47" t="str">
        <f>IF(PZ104="","",VLOOKUP(PZ104,$PZ$5:$QI$70,8,0))</f>
        <v/>
      </c>
      <c r="QH104" s="47" t="str">
        <f>IF(PZ104="","",VLOOKUP(PZ104,$PZ$5:$QI$70,9,0))</f>
        <v/>
      </c>
      <c r="QI104" s="46" t="str">
        <f>IF(PZ104="","",VLOOKUP(PZ104,$PZ$5:$QI$70,10,0))</f>
        <v/>
      </c>
      <c r="QJ104" s="36">
        <v>33</v>
      </c>
      <c r="QK104" s="45" t="str">
        <f>IFERROR(SMALL($QK$5:$QK$70,QJ104),"")</f>
        <v/>
      </c>
      <c r="QL104" s="44" t="str">
        <f>IF(QK104="","",VLOOKUP(QK104,$QK$5:$QT$70,2,0))</f>
        <v/>
      </c>
      <c r="QM104" s="44" t="str">
        <f>IF(QK104="","",VLOOKUP(QK104,$QK$5:$QT$70,3,0))</f>
        <v/>
      </c>
      <c r="QN104" s="44" t="str">
        <f>IF(QK104="","",VLOOKUP(QK104,$QK$5:$QT$70,4,0))</f>
        <v/>
      </c>
      <c r="QO104" s="44" t="str">
        <f>IF(QK104="","",VLOOKUP(QK104,$QK$5:$QT$70,5,0))</f>
        <v/>
      </c>
      <c r="QP104" s="44" t="str">
        <f>IF(QK104="","",VLOOKUP(QK104,$QK$5:$QT$70,6,0))</f>
        <v/>
      </c>
      <c r="QQ104" s="44" t="str">
        <f>IF(QK104="","",VLOOKUP(QK104,$QK$5:$QT$70,7,0))</f>
        <v/>
      </c>
      <c r="QR104" s="44" t="str">
        <f>IF(QK104="","",VLOOKUP(QK104,$QK$5:$QT$70,8,0))</f>
        <v/>
      </c>
      <c r="QS104" s="44" t="str">
        <f>IF(QK104="","",VLOOKUP(QK104,$QK$5:$QT$70,9,0))</f>
        <v/>
      </c>
      <c r="QT104" s="43" t="str">
        <f>IF(QK104="","",VLOOKUP(QK104,$QK$5:$QT$70,10,0))</f>
        <v/>
      </c>
    </row>
    <row r="105" spans="1:462" ht="15.75" thickBot="1" x14ac:dyDescent="0.3">
      <c r="G105" s="69">
        <f>MIN(G5:G103)</f>
        <v>1</v>
      </c>
      <c r="H105" s="69">
        <f>MIN(H5:H103)</f>
        <v>1</v>
      </c>
      <c r="I105" s="69">
        <f>MIN(I5:I103)</f>
        <v>0</v>
      </c>
      <c r="J105" s="69">
        <f>MIN(J5:J103)</f>
        <v>2.2000000000000002</v>
      </c>
      <c r="K105" s="69">
        <f>MIN(K5:K103)</f>
        <v>0</v>
      </c>
      <c r="L105" s="69">
        <f>MIN(L5:L103)</f>
        <v>2</v>
      </c>
      <c r="M105" s="69">
        <f>MIN(M5:M103)</f>
        <v>1</v>
      </c>
      <c r="N105" s="69">
        <f>MIN(N5:N103)</f>
        <v>0</v>
      </c>
      <c r="O105" s="69">
        <f>MIN(O5:O103)</f>
        <v>1.5</v>
      </c>
      <c r="P105" s="69">
        <f>MIN(P5:P103)</f>
        <v>0</v>
      </c>
      <c r="Q105" s="69">
        <f>MIN(Q5:Q103)</f>
        <v>1</v>
      </c>
      <c r="R105" s="69">
        <f>MIN(R5:R103)</f>
        <v>1</v>
      </c>
      <c r="S105" s="69">
        <f>MIN(S5:S103)</f>
        <v>0</v>
      </c>
      <c r="T105" s="69">
        <f>MIN(T5:T103)</f>
        <v>0.8</v>
      </c>
      <c r="U105" s="69">
        <f>MIN(U5:U103)</f>
        <v>0</v>
      </c>
      <c r="V105" s="69">
        <f>MIN(V5:V103)</f>
        <v>1</v>
      </c>
      <c r="W105" s="69">
        <f>MIN(W5:W103)</f>
        <v>1</v>
      </c>
      <c r="X105" s="69">
        <f>MIN(X5:X103)</f>
        <v>1</v>
      </c>
      <c r="Y105" s="69">
        <f>MIN(Y5:Y103)</f>
        <v>1.4</v>
      </c>
      <c r="Z105" s="69">
        <f>MIN(Z5:Z103)</f>
        <v>0</v>
      </c>
      <c r="AA105" s="69">
        <f>MIN(AA5:AA103)</f>
        <v>6</v>
      </c>
      <c r="AB105" s="69">
        <f>MIN(AB5:AB103)</f>
        <v>1</v>
      </c>
      <c r="AC105" s="69">
        <f>MIN(AC5:AC103)</f>
        <v>1</v>
      </c>
      <c r="AD105" s="69">
        <f>MIN(AD5:AD103)</f>
        <v>6</v>
      </c>
      <c r="AE105" s="69">
        <f>MIN(AE5:AE103)</f>
        <v>0</v>
      </c>
      <c r="AF105" s="69">
        <f>MIN(AF5:AF103)</f>
        <v>4.3</v>
      </c>
      <c r="AG105" s="69">
        <f>MIN(AG5:AG103)</f>
        <v>2</v>
      </c>
      <c r="AH105" s="69">
        <f>MIN(AH5:AH103)</f>
        <v>2</v>
      </c>
      <c r="AI105" s="69">
        <f>MIN(AI5:AI103)</f>
        <v>11.466666666666669</v>
      </c>
      <c r="AJ105" s="69">
        <f>MIN(AJ5:AJ103)</f>
        <v>0</v>
      </c>
      <c r="AK105" s="69">
        <f>MIN(AK5:AK103)</f>
        <v>0.5</v>
      </c>
      <c r="AL105" s="69">
        <f>MIN(AL5:AL103)</f>
        <v>0.4</v>
      </c>
      <c r="AM105" s="69">
        <f>MIN(AM5:AM103)</f>
        <v>0.7</v>
      </c>
      <c r="AN105" s="69">
        <f>MIN(AN5:AN103)</f>
        <v>0</v>
      </c>
      <c r="AO105" s="69">
        <f>MIN(AO5:AO103)</f>
        <v>1</v>
      </c>
      <c r="AP105" s="69">
        <f>MIN(AP5:AP103)</f>
        <v>1</v>
      </c>
      <c r="AQ105" s="69">
        <f>MIN(AQ5:AQ103)</f>
        <v>1</v>
      </c>
      <c r="AR105" s="69">
        <f>MIN(AR5:AR103)</f>
        <v>0</v>
      </c>
      <c r="AU105" s="69">
        <f>MIN(AU5:AU103)</f>
        <v>1</v>
      </c>
      <c r="AV105" s="69">
        <f>MIN(AV5:AV103)</f>
        <v>1</v>
      </c>
      <c r="AW105" s="69">
        <f>MIN(AW5:AW103)</f>
        <v>0.7</v>
      </c>
      <c r="AX105" s="69">
        <f>MIN(AX5:AX103)</f>
        <v>2.7</v>
      </c>
      <c r="IV105" s="36">
        <v>34</v>
      </c>
      <c r="IW105" s="52" t="s">
        <v>80</v>
      </c>
      <c r="IX105" s="52" t="s">
        <v>79</v>
      </c>
      <c r="IY105" s="52">
        <v>5.4</v>
      </c>
      <c r="IZ105" s="52">
        <v>8.6</v>
      </c>
      <c r="JA105" s="52">
        <v>2.8</v>
      </c>
      <c r="JB105" s="52">
        <v>4.5999999999999996</v>
      </c>
      <c r="JC105" s="52">
        <v>17</v>
      </c>
      <c r="JD105" s="52">
        <v>23.9375</v>
      </c>
      <c r="JE105" s="52">
        <v>4</v>
      </c>
      <c r="JF105" s="52">
        <v>3.2</v>
      </c>
      <c r="JG105" s="36">
        <v>34</v>
      </c>
      <c r="JH105" s="48" t="str">
        <f>IFERROR(SMALL($JH$5:$JH$70,JG105),"")</f>
        <v/>
      </c>
      <c r="JI105" s="47" t="str">
        <f>IF(JH105="","",VLOOKUP(JH105,$JH$5:$JQ$70,2,0))</f>
        <v/>
      </c>
      <c r="JJ105" s="47" t="str">
        <f>IF(JH105="","",VLOOKUP(JH105,$JH$5:$JQ$70,3,0))</f>
        <v/>
      </c>
      <c r="JK105" s="47" t="str">
        <f>IF(JH105="","",VLOOKUP(JH105,$JH$5:$JQ$70,4,0))</f>
        <v/>
      </c>
      <c r="JL105" s="47" t="str">
        <f>IF(JH105="","",VLOOKUP(JH105,$JH$5:$JQ$70,5,0))</f>
        <v/>
      </c>
      <c r="JM105" s="47" t="str">
        <f>IF(JH105="","",VLOOKUP(JH105,$JH$5:$JQ$70,6,0))</f>
        <v/>
      </c>
      <c r="JN105" s="47" t="str">
        <f>IF(JH105="","",VLOOKUP(JH105,$JH$5:$JQ$70,7,0))</f>
        <v/>
      </c>
      <c r="JO105" s="47" t="str">
        <f>IF(JH105="","",VLOOKUP(JH105,$JH$5:$JQ$70,8,0))</f>
        <v/>
      </c>
      <c r="JP105" s="47" t="str">
        <f>IF(JH105="","",VLOOKUP(JH105,$JH$5:$JQ$70,9,0))</f>
        <v/>
      </c>
      <c r="JQ105" s="46" t="str">
        <f>IF(JH105="","",VLOOKUP(JH105,$JH$5:$JQ$70,9,0))</f>
        <v/>
      </c>
      <c r="JR105" s="36">
        <v>34</v>
      </c>
      <c r="JS105" s="45" t="str">
        <f>IFERROR(SMALL($JS$5:$JS$70,JR105),"")</f>
        <v/>
      </c>
      <c r="JT105" s="44" t="str">
        <f>IF(JS105="","",VLOOKUP(JS105,$JS$5:$KB$70,2,0))</f>
        <v/>
      </c>
      <c r="JU105" s="44" t="str">
        <f>IF(JS105="","",VLOOKUP(JS105,$JS$5:$KB$70,3,0))</f>
        <v/>
      </c>
      <c r="JV105" s="44" t="str">
        <f>IF(JS105="","",VLOOKUP(JS105,$JS$5:$KB$70,4,0))</f>
        <v/>
      </c>
      <c r="JW105" s="44" t="str">
        <f>IF(JS105="","",VLOOKUP(JS105,$JS$5:$KB$70,5,0))</f>
        <v/>
      </c>
      <c r="JX105" s="44" t="str">
        <f>IF(JS105="","",VLOOKUP(JS105,$JS$5:$KB$70,6,0))</f>
        <v/>
      </c>
      <c r="JY105" s="44" t="str">
        <f>IF(JS105="","",VLOOKUP(JS105,$JS$5:$KB$70,7,0))</f>
        <v/>
      </c>
      <c r="JZ105" s="44" t="str">
        <f>IF(JS105="","",VLOOKUP(JS105,$JS$5:$KB$70,8,0))</f>
        <v/>
      </c>
      <c r="KA105" s="44" t="str">
        <f>IF(JS105="","",VLOOKUP(JS105,$JS$5:$KB$70,9,0))</f>
        <v/>
      </c>
      <c r="KB105" s="43" t="str">
        <f>IF(JS105="","",VLOOKUP(JS105,$JS$5:$KB$70,9,0))</f>
        <v/>
      </c>
      <c r="PN105" s="36">
        <v>34</v>
      </c>
      <c r="PO105" s="51" t="str">
        <f>IFERROR(SMALL($PO$5:$PO$70,PN105),"")</f>
        <v/>
      </c>
      <c r="PP105" s="50" t="str">
        <f>IF(PO105="","",VLOOKUP(PO105,$PO$5:$PX$70,2,0))</f>
        <v/>
      </c>
      <c r="PQ105" s="50" t="str">
        <f>IF(PO105="","",VLOOKUP(PO105,$PO$5:$PX$70,3,0))</f>
        <v/>
      </c>
      <c r="PR105" s="50" t="str">
        <f>IF(PO105="","",VLOOKUP(PO105,$PO$5:$PX$70,4,0))</f>
        <v/>
      </c>
      <c r="PS105" s="50" t="str">
        <f>IF(PO105="","",VLOOKUP(PO105,$PO$5:$PX$70,5,0))</f>
        <v/>
      </c>
      <c r="PT105" s="50" t="str">
        <f>IF(PO105="","",VLOOKUP(PO105,$PO$5:$PX$70,6,0))</f>
        <v/>
      </c>
      <c r="PU105" s="50" t="str">
        <f>IF(PO105="","",VLOOKUP(PO105,$PO$5:$PX$70,7,0))</f>
        <v/>
      </c>
      <c r="PV105" s="50" t="str">
        <f>IF(PO105="","",VLOOKUP(PO105,$PO$5:$PX$70,8,0))</f>
        <v/>
      </c>
      <c r="PW105" s="50" t="str">
        <f>IF(PO105="","",VLOOKUP(PO105,$PO$5:$PX$70,9,0))</f>
        <v/>
      </c>
      <c r="PX105" s="49" t="str">
        <f>IF(PO105="","",VLOOKUP(PO105,$PO$5:$PX$70,10,0))</f>
        <v/>
      </c>
      <c r="PY105" s="36">
        <v>34</v>
      </c>
      <c r="PZ105" s="48" t="str">
        <f>IFERROR(SMALL($PZ$5:$PZ$70,PY105),"")</f>
        <v/>
      </c>
      <c r="QA105" s="47" t="str">
        <f>IF(PZ105="","",VLOOKUP(PZ105,$PZ$5:$QI$70,2,0))</f>
        <v/>
      </c>
      <c r="QB105" s="47" t="str">
        <f>IF(PZ105="","",VLOOKUP(PZ105,$PZ$5:$QI$70,3,0))</f>
        <v/>
      </c>
      <c r="QC105" s="47" t="str">
        <f>IF(PZ105="","",VLOOKUP(PZ105,$PZ$5:$QI$70,4,0))</f>
        <v/>
      </c>
      <c r="QD105" s="47" t="str">
        <f>IF(PZ105="","",VLOOKUP(PZ105,$PZ$5:$QI$70,5,0))</f>
        <v/>
      </c>
      <c r="QE105" s="47" t="str">
        <f>IF(PZ105="","",VLOOKUP(PZ105,$PZ$5:$QI$70,6,0))</f>
        <v/>
      </c>
      <c r="QF105" s="47" t="str">
        <f>IF(PZ105="","",VLOOKUP(PZ105,$PZ$5:$QI$70,7,0))</f>
        <v/>
      </c>
      <c r="QG105" s="47" t="str">
        <f>IF(PZ105="","",VLOOKUP(PZ105,$PZ$5:$QI$70,8,0))</f>
        <v/>
      </c>
      <c r="QH105" s="47" t="str">
        <f>IF(PZ105="","",VLOOKUP(PZ105,$PZ$5:$QI$70,9,0))</f>
        <v/>
      </c>
      <c r="QI105" s="46" t="str">
        <f>IF(PZ105="","",VLOOKUP(PZ105,$PZ$5:$QI$70,10,0))</f>
        <v/>
      </c>
      <c r="QJ105" s="36">
        <v>34</v>
      </c>
      <c r="QK105" s="45" t="str">
        <f>IFERROR(SMALL($QK$5:$QK$70,QJ105),"")</f>
        <v/>
      </c>
      <c r="QL105" s="44" t="str">
        <f>IF(QK105="","",VLOOKUP(QK105,$QK$5:$QT$70,2,0))</f>
        <v/>
      </c>
      <c r="QM105" s="44" t="str">
        <f>IF(QK105="","",VLOOKUP(QK105,$QK$5:$QT$70,3,0))</f>
        <v/>
      </c>
      <c r="QN105" s="44" t="str">
        <f>IF(QK105="","",VLOOKUP(QK105,$QK$5:$QT$70,4,0))</f>
        <v/>
      </c>
      <c r="QO105" s="44" t="str">
        <f>IF(QK105="","",VLOOKUP(QK105,$QK$5:$QT$70,5,0))</f>
        <v/>
      </c>
      <c r="QP105" s="44" t="str">
        <f>IF(QK105="","",VLOOKUP(QK105,$QK$5:$QT$70,6,0))</f>
        <v/>
      </c>
      <c r="QQ105" s="44" t="str">
        <f>IF(QK105="","",VLOOKUP(QK105,$QK$5:$QT$70,7,0))</f>
        <v/>
      </c>
      <c r="QR105" s="44" t="str">
        <f>IF(QK105="","",VLOOKUP(QK105,$QK$5:$QT$70,8,0))</f>
        <v/>
      </c>
      <c r="QS105" s="44" t="str">
        <f>IF(QK105="","",VLOOKUP(QK105,$QK$5:$QT$70,9,0))</f>
        <v/>
      </c>
      <c r="QT105" s="43" t="str">
        <f>IF(QK105="","",VLOOKUP(QK105,$QK$5:$QT$70,10,0))</f>
        <v/>
      </c>
    </row>
    <row r="106" spans="1:462" ht="17.25" customHeight="1" thickBot="1" x14ac:dyDescent="0.3">
      <c r="G106" s="69">
        <f>MAX(G5:G103)</f>
        <v>2</v>
      </c>
      <c r="H106" s="69">
        <f>MAX(H5:H103)</f>
        <v>2</v>
      </c>
      <c r="I106" s="69">
        <f>MAX(I5:I103)</f>
        <v>0</v>
      </c>
      <c r="J106" s="69">
        <f>MAX(J5:J103)</f>
        <v>5.9</v>
      </c>
      <c r="K106" s="69">
        <f>MAX(K5:K103)</f>
        <v>9.9</v>
      </c>
      <c r="L106" s="69">
        <f>MAX(L5:L103)</f>
        <v>2</v>
      </c>
      <c r="M106" s="69">
        <f>MAX(M5:M103)</f>
        <v>2</v>
      </c>
      <c r="N106" s="69">
        <f>MAX(N5:N103)</f>
        <v>0</v>
      </c>
      <c r="O106" s="69">
        <f>MAX(O5:O103)</f>
        <v>6</v>
      </c>
      <c r="P106" s="69">
        <f>MAX(P5:P103)</f>
        <v>9.9</v>
      </c>
      <c r="Q106" s="69">
        <f>MAX(Q5:Q103)</f>
        <v>2</v>
      </c>
      <c r="R106" s="69">
        <f>MAX(R5:R103)</f>
        <v>2</v>
      </c>
      <c r="S106" s="69">
        <f>MAX(S5:S103)</f>
        <v>0</v>
      </c>
      <c r="T106" s="69">
        <f>MAX(T5:T103)</f>
        <v>5.8</v>
      </c>
      <c r="U106" s="69">
        <f>MAX(U5:U103)</f>
        <v>9.8000000000000007</v>
      </c>
      <c r="V106" s="69">
        <f>MAX(V5:V103)</f>
        <v>1</v>
      </c>
      <c r="W106" s="69">
        <f>MAX(W5:W103)</f>
        <v>1</v>
      </c>
      <c r="X106" s="69">
        <f>MAX(X5:X103)</f>
        <v>1</v>
      </c>
      <c r="Y106" s="69">
        <f>MAX(Y5:Y103)</f>
        <v>5</v>
      </c>
      <c r="Z106" s="69">
        <f>MAX(Z5:Z103)</f>
        <v>8</v>
      </c>
      <c r="AA106" s="69">
        <f>MAX(AA5:AA103)</f>
        <v>6</v>
      </c>
      <c r="AB106" s="69">
        <f>MAX(AB5:AB103)</f>
        <v>2</v>
      </c>
      <c r="AC106" s="69">
        <f>MAX(AC5:AC103)</f>
        <v>2</v>
      </c>
      <c r="AD106" s="69">
        <f>MAX(AD5:AD103)</f>
        <v>16</v>
      </c>
      <c r="AE106" s="69">
        <f>MAX(AE5:AE103)</f>
        <v>26</v>
      </c>
      <c r="AF106" s="69">
        <f>MAX(AF5:AF103)</f>
        <v>5.76</v>
      </c>
      <c r="AG106" s="69">
        <f>MAX(AG5:AG103)</f>
        <v>2</v>
      </c>
      <c r="AH106" s="69">
        <f>MAX(AH5:AH103)</f>
        <v>2</v>
      </c>
      <c r="AI106" s="69">
        <f>MAX(AI5:AI103)</f>
        <v>15.36</v>
      </c>
      <c r="AJ106" s="69">
        <f>MAX(AJ5:AJ103)</f>
        <v>25.119999999999997</v>
      </c>
      <c r="AK106" s="69">
        <f>MAX(AK5:AK103)</f>
        <v>1</v>
      </c>
      <c r="AL106" s="69">
        <f>MAX(AL5:AL103)</f>
        <v>1</v>
      </c>
      <c r="AM106" s="69">
        <f>MAX(AM5:AM103)</f>
        <v>2</v>
      </c>
      <c r="AN106" s="69">
        <f>MAX(AN5:AN103)</f>
        <v>4</v>
      </c>
      <c r="AO106" s="69">
        <f>MAX(AO5:AO103)</f>
        <v>1</v>
      </c>
      <c r="AP106" s="69">
        <f>MAX(AP5:AP103)</f>
        <v>1</v>
      </c>
      <c r="AQ106" s="69">
        <f>MAX(AQ5:AQ103)</f>
        <v>1.93</v>
      </c>
      <c r="AR106" s="69">
        <f>MAX(AR5:AR103)</f>
        <v>3.9299999999999997</v>
      </c>
      <c r="AU106" s="69">
        <f>MAX(AU5:AU103)</f>
        <v>1</v>
      </c>
      <c r="AV106" s="69">
        <f>MAX(AV5:AV103)</f>
        <v>1</v>
      </c>
      <c r="AW106" s="69">
        <f>MAX(AW5:AW103)</f>
        <v>2</v>
      </c>
      <c r="AX106" s="69">
        <f>MAX(AX5:AX103)</f>
        <v>4</v>
      </c>
      <c r="BR106" s="71">
        <f>MAX(BR5:BR105)</f>
        <v>0</v>
      </c>
      <c r="BW106" s="71">
        <f>MAX(BW5:BW105)</f>
        <v>0</v>
      </c>
      <c r="CB106" s="71">
        <f>MAX(CB5:CB105)</f>
        <v>0</v>
      </c>
      <c r="CG106" s="71">
        <f>MAX(CG5:CG105)</f>
        <v>0</v>
      </c>
      <c r="CL106" s="71">
        <f>MAX(CL5:CL105)</f>
        <v>0</v>
      </c>
      <c r="CQ106" s="71">
        <f>MAX(CQ5:CQ105)</f>
        <v>0</v>
      </c>
      <c r="CU106" s="71">
        <f>MAX(CU5:CU105)</f>
        <v>0</v>
      </c>
      <c r="CV106" s="71"/>
      <c r="CY106" s="71">
        <f>MAX(CY5:CY105)</f>
        <v>0</v>
      </c>
      <c r="HJ106" s="60">
        <v>1</v>
      </c>
      <c r="HK106" s="72" t="s">
        <v>78</v>
      </c>
      <c r="HL106" s="332">
        <f>SUMIF($C$5:$C$103,$HJ$106,HL5:HL103)</f>
        <v>0</v>
      </c>
      <c r="HM106" s="63">
        <f>SUMIF($C$5:$C$103,$HJ$106,HM5:HM103)</f>
        <v>0</v>
      </c>
      <c r="HN106" s="63">
        <f>SUMIF($C$5:$C$103,$HJ$106,HN5:HN103)</f>
        <v>0</v>
      </c>
      <c r="HO106" s="63">
        <f>SUMIF($C$5:$C$103,$HJ$106,HO5:HO103)</f>
        <v>0</v>
      </c>
      <c r="HP106" s="334">
        <f>SUMIF($C$5:$C$103,$HJ$106,HP5:HP103)</f>
        <v>0</v>
      </c>
      <c r="HQ106" s="63">
        <f>SUMIF($C$5:$C$103,$HJ$106,HQ5:HQ103)</f>
        <v>0</v>
      </c>
      <c r="HR106" s="63">
        <f>SUMIF($C$5:$C$103,$HJ$106,HR5:HR103)</f>
        <v>0</v>
      </c>
      <c r="HS106" s="63">
        <f>SUMIF($C$5:$C$103,$HJ$106,HS5:HS103)</f>
        <v>0</v>
      </c>
      <c r="HT106" s="334">
        <f>SUMIF($C$5:$C$103,$HJ$106,HT5:HT103)</f>
        <v>0</v>
      </c>
      <c r="HU106" s="63">
        <f>SUMIF($C$5:$C$103,$HJ$106,HU5:HU103)</f>
        <v>0</v>
      </c>
      <c r="HV106" s="63">
        <f>SUMIF($C$5:$C$103,$HJ$106,HV5:HV103)</f>
        <v>0</v>
      </c>
      <c r="HW106" s="63">
        <f>SUMIF($C$5:$C$103,$HJ$106,HW5:HW103)</f>
        <v>0</v>
      </c>
      <c r="HX106" s="334">
        <f>SUMIF($C$5:$C$103,$HJ$106,HX5:HX103)</f>
        <v>0</v>
      </c>
      <c r="HY106" s="63">
        <f>SUMIF($C$5:$C$103,$HJ$106,HY5:HY103)</f>
        <v>0</v>
      </c>
      <c r="HZ106" s="63">
        <f>SUMIF($C$5:$C$103,$HJ$106,HZ5:HZ103)</f>
        <v>0</v>
      </c>
      <c r="IA106" s="63">
        <f>SUMIF($C$5:$C$103,$HJ$106,IA5:IA103)</f>
        <v>0</v>
      </c>
      <c r="IB106" s="334">
        <f>SUMIF($C$5:$C$103,$HJ$106,IB5:IB103)</f>
        <v>0</v>
      </c>
      <c r="IC106" s="63">
        <f>SUMIF($C$5:$C$103,$HJ$106,IC5:IC103)</f>
        <v>0</v>
      </c>
      <c r="ID106" s="63">
        <f>SUMIF($C$5:$C$103,$HJ$106,ID5:ID103)</f>
        <v>0</v>
      </c>
      <c r="IE106" s="63">
        <f>SUMIF($C$5:$C$103,$HJ$106,IE5:IE103)</f>
        <v>0</v>
      </c>
      <c r="IF106" s="334">
        <f>SUMIF($C$5:$C$103,$HJ$106,IF5:IF103)</f>
        <v>0</v>
      </c>
      <c r="IG106" s="63">
        <f>SUMIF($C$5:$C$103,$HJ$106,IG5:IG103)</f>
        <v>0</v>
      </c>
      <c r="IH106" s="63">
        <f>SUMIF($C$5:$C$103,$HJ$106,IH5:IH103)</f>
        <v>0</v>
      </c>
      <c r="II106" s="63">
        <f>SUMIF($C$5:$C$103,$HJ$106,II5:II103)</f>
        <v>0</v>
      </c>
      <c r="IJ106" s="334">
        <f>SUMIF($C$5:$C$103,$HJ$106,IJ5:IJ103)</f>
        <v>0</v>
      </c>
      <c r="IK106" s="63">
        <f>SUMIF($C$5:$C$103,$HJ$106,IK5:IK103)</f>
        <v>0</v>
      </c>
      <c r="IL106" s="63">
        <f>SUMIF($C$5:$C$103,$HJ$106,IL5:IL103)</f>
        <v>0</v>
      </c>
      <c r="IM106" s="63">
        <f>SUMIF($C$5:$C$103,$HJ$106,IM5:IM103)</f>
        <v>0</v>
      </c>
      <c r="IN106" s="334">
        <f>SUMIF($C$5:$C$103,$HJ$106,IN5:IN103)</f>
        <v>0</v>
      </c>
      <c r="IO106" s="63">
        <f>SUMIF($C$5:$C$103,$HJ$106,IO5:IO103)</f>
        <v>0</v>
      </c>
      <c r="IP106" s="63">
        <f>SUMIF($C$5:$C$103,$HJ$106,IP5:IP103)</f>
        <v>0</v>
      </c>
      <c r="IQ106" s="63">
        <f>SUMIF($C$5:$C$103,$HJ$106,IQ5:IQ103)</f>
        <v>0</v>
      </c>
      <c r="IV106" s="36">
        <v>35</v>
      </c>
      <c r="IW106" s="52" t="s">
        <v>77</v>
      </c>
      <c r="IX106" s="52" t="s">
        <v>76</v>
      </c>
      <c r="IY106" s="52">
        <v>5.6</v>
      </c>
      <c r="IZ106" s="52">
        <v>7.4</v>
      </c>
      <c r="JA106" s="52">
        <v>7.4</v>
      </c>
      <c r="JB106" s="52">
        <v>5.8</v>
      </c>
      <c r="JC106" s="52">
        <v>24</v>
      </c>
      <c r="JD106" s="52">
        <v>24.006250000000001</v>
      </c>
      <c r="JE106" s="52">
        <v>3</v>
      </c>
      <c r="JF106" s="52">
        <v>3.4</v>
      </c>
      <c r="JG106" s="36">
        <v>35</v>
      </c>
      <c r="JH106" s="48" t="str">
        <f>IFERROR(SMALL($JH$5:$JH$70,JG106),"")</f>
        <v/>
      </c>
      <c r="JI106" s="47" t="str">
        <f>IF(JH106="","",VLOOKUP(JH106,$JH$5:$JQ$70,2,0))</f>
        <v/>
      </c>
      <c r="JJ106" s="47" t="str">
        <f>IF(JH106="","",VLOOKUP(JH106,$JH$5:$JQ$70,3,0))</f>
        <v/>
      </c>
      <c r="JK106" s="47" t="str">
        <f>IF(JH106="","",VLOOKUP(JH106,$JH$5:$JQ$70,4,0))</f>
        <v/>
      </c>
      <c r="JL106" s="47" t="str">
        <f>IF(JH106="","",VLOOKUP(JH106,$JH$5:$JQ$70,5,0))</f>
        <v/>
      </c>
      <c r="JM106" s="47" t="str">
        <f>IF(JH106="","",VLOOKUP(JH106,$JH$5:$JQ$70,6,0))</f>
        <v/>
      </c>
      <c r="JN106" s="47" t="str">
        <f>IF(JH106="","",VLOOKUP(JH106,$JH$5:$JQ$70,7,0))</f>
        <v/>
      </c>
      <c r="JO106" s="47" t="str">
        <f>IF(JH106="","",VLOOKUP(JH106,$JH$5:$JQ$70,8,0))</f>
        <v/>
      </c>
      <c r="JP106" s="47" t="str">
        <f>IF(JH106="","",VLOOKUP(JH106,$JH$5:$JQ$70,9,0))</f>
        <v/>
      </c>
      <c r="JQ106" s="46" t="str">
        <f>IF(JH106="","",VLOOKUP(JH106,$JH$5:$JQ$70,9,0))</f>
        <v/>
      </c>
      <c r="JR106" s="36">
        <v>35</v>
      </c>
      <c r="JS106" s="45" t="str">
        <f>IFERROR(SMALL($JS$5:$JS$70,JR106),"")</f>
        <v/>
      </c>
      <c r="JT106" s="44" t="str">
        <f>IF(JS106="","",VLOOKUP(JS106,$JS$5:$KB$70,2,0))</f>
        <v/>
      </c>
      <c r="JU106" s="44" t="str">
        <f>IF(JS106="","",VLOOKUP(JS106,$JS$5:$KB$70,3,0))</f>
        <v/>
      </c>
      <c r="JV106" s="44" t="str">
        <f>IF(JS106="","",VLOOKUP(JS106,$JS$5:$KB$70,4,0))</f>
        <v/>
      </c>
      <c r="JW106" s="44" t="str">
        <f>IF(JS106="","",VLOOKUP(JS106,$JS$5:$KB$70,5,0))</f>
        <v/>
      </c>
      <c r="JX106" s="44" t="str">
        <f>IF(JS106="","",VLOOKUP(JS106,$JS$5:$KB$70,6,0))</f>
        <v/>
      </c>
      <c r="JY106" s="44" t="str">
        <f>IF(JS106="","",VLOOKUP(JS106,$JS$5:$KB$70,7,0))</f>
        <v/>
      </c>
      <c r="JZ106" s="44" t="str">
        <f>IF(JS106="","",VLOOKUP(JS106,$JS$5:$KB$70,8,0))</f>
        <v/>
      </c>
      <c r="KA106" s="44" t="str">
        <f>IF(JS106="","",VLOOKUP(JS106,$JS$5:$KB$70,9,0))</f>
        <v/>
      </c>
      <c r="KB106" s="43" t="str">
        <f>IF(JS106="","",VLOOKUP(JS106,$JS$5:$KB$70,9,0))</f>
        <v/>
      </c>
      <c r="PN106" s="36">
        <v>35</v>
      </c>
      <c r="PO106" s="51" t="str">
        <f>IFERROR(SMALL($PO$5:$PO$70,PN106),"")</f>
        <v/>
      </c>
      <c r="PP106" s="50" t="str">
        <f>IF(PO106="","",VLOOKUP(PO106,$PO$5:$PX$70,2,0))</f>
        <v/>
      </c>
      <c r="PQ106" s="50" t="str">
        <f>IF(PO106="","",VLOOKUP(PO106,$PO$5:$PX$70,3,0))</f>
        <v/>
      </c>
      <c r="PR106" s="50" t="str">
        <f>IF(PO106="","",VLOOKUP(PO106,$PO$5:$PX$70,4,0))</f>
        <v/>
      </c>
      <c r="PS106" s="50" t="str">
        <f>IF(PO106="","",VLOOKUP(PO106,$PO$5:$PX$70,5,0))</f>
        <v/>
      </c>
      <c r="PT106" s="50" t="str">
        <f>IF(PO106="","",VLOOKUP(PO106,$PO$5:$PX$70,6,0))</f>
        <v/>
      </c>
      <c r="PU106" s="50" t="str">
        <f>IF(PO106="","",VLOOKUP(PO106,$PO$5:$PX$70,7,0))</f>
        <v/>
      </c>
      <c r="PV106" s="50" t="str">
        <f>IF(PO106="","",VLOOKUP(PO106,$PO$5:$PX$70,8,0))</f>
        <v/>
      </c>
      <c r="PW106" s="50" t="str">
        <f>IF(PO106="","",VLOOKUP(PO106,$PO$5:$PX$70,9,0))</f>
        <v/>
      </c>
      <c r="PX106" s="49" t="str">
        <f>IF(PO106="","",VLOOKUP(PO106,$PO$5:$PX$70,10,0))</f>
        <v/>
      </c>
      <c r="PY106" s="36">
        <v>35</v>
      </c>
      <c r="PZ106" s="48" t="str">
        <f>IFERROR(SMALL($PZ$5:$PZ$70,PY106),"")</f>
        <v/>
      </c>
      <c r="QA106" s="47" t="str">
        <f>IF(PZ106="","",VLOOKUP(PZ106,$PZ$5:$QI$70,2,0))</f>
        <v/>
      </c>
      <c r="QB106" s="47" t="str">
        <f>IF(PZ106="","",VLOOKUP(PZ106,$PZ$5:$QI$70,3,0))</f>
        <v/>
      </c>
      <c r="QC106" s="47" t="str">
        <f>IF(PZ106="","",VLOOKUP(PZ106,$PZ$5:$QI$70,4,0))</f>
        <v/>
      </c>
      <c r="QD106" s="47" t="str">
        <f>IF(PZ106="","",VLOOKUP(PZ106,$PZ$5:$QI$70,5,0))</f>
        <v/>
      </c>
      <c r="QE106" s="47" t="str">
        <f>IF(PZ106="","",VLOOKUP(PZ106,$PZ$5:$QI$70,6,0))</f>
        <v/>
      </c>
      <c r="QF106" s="47" t="str">
        <f>IF(PZ106="","",VLOOKUP(PZ106,$PZ$5:$QI$70,7,0))</f>
        <v/>
      </c>
      <c r="QG106" s="47" t="str">
        <f>IF(PZ106="","",VLOOKUP(PZ106,$PZ$5:$QI$70,8,0))</f>
        <v/>
      </c>
      <c r="QH106" s="47" t="str">
        <f>IF(PZ106="","",VLOOKUP(PZ106,$PZ$5:$QI$70,9,0))</f>
        <v/>
      </c>
      <c r="QI106" s="46" t="str">
        <f>IF(PZ106="","",VLOOKUP(PZ106,$PZ$5:$QI$70,10,0))</f>
        <v/>
      </c>
      <c r="QJ106" s="36">
        <v>35</v>
      </c>
      <c r="QK106" s="45" t="str">
        <f>IFERROR(SMALL($QK$5:$QK$70,QJ106),"")</f>
        <v/>
      </c>
      <c r="QL106" s="44" t="str">
        <f>IF(QK106="","",VLOOKUP(QK106,$QK$5:$QT$70,2,0))</f>
        <v/>
      </c>
      <c r="QM106" s="44" t="str">
        <f>IF(QK106="","",VLOOKUP(QK106,$QK$5:$QT$70,3,0))</f>
        <v/>
      </c>
      <c r="QN106" s="44" t="str">
        <f>IF(QK106="","",VLOOKUP(QK106,$QK$5:$QT$70,4,0))</f>
        <v/>
      </c>
      <c r="QO106" s="44" t="str">
        <f>IF(QK106="","",VLOOKUP(QK106,$QK$5:$QT$70,5,0))</f>
        <v/>
      </c>
      <c r="QP106" s="44" t="str">
        <f>IF(QK106="","",VLOOKUP(QK106,$QK$5:$QT$70,6,0))</f>
        <v/>
      </c>
      <c r="QQ106" s="44" t="str">
        <f>IF(QK106="","",VLOOKUP(QK106,$QK$5:$QT$70,7,0))</f>
        <v/>
      </c>
      <c r="QR106" s="44" t="str">
        <f>IF(QK106="","",VLOOKUP(QK106,$QK$5:$QT$70,8,0))</f>
        <v/>
      </c>
      <c r="QS106" s="44" t="str">
        <f>IF(QK106="","",VLOOKUP(QK106,$QK$5:$QT$70,9,0))</f>
        <v/>
      </c>
      <c r="QT106" s="43" t="str">
        <f>IF(QK106="","",VLOOKUP(QK106,$QK$5:$QT$70,10,0))</f>
        <v/>
      </c>
    </row>
    <row r="107" spans="1:462" ht="16.5" customHeight="1" thickBot="1" x14ac:dyDescent="0.3">
      <c r="G107" s="69">
        <f>+G105-G4</f>
        <v>-1</v>
      </c>
      <c r="H107" s="69">
        <f>+H105-H4</f>
        <v>0</v>
      </c>
      <c r="I107" s="69">
        <f>+I105-I4</f>
        <v>-1</v>
      </c>
      <c r="J107" s="69">
        <f>+J105-J4</f>
        <v>-3.8</v>
      </c>
      <c r="K107" s="69">
        <f>+K105-K4</f>
        <v>-10</v>
      </c>
      <c r="L107" s="69">
        <f>+L105-L4</f>
        <v>0</v>
      </c>
      <c r="M107" s="69">
        <f>+M105-M4</f>
        <v>-1</v>
      </c>
      <c r="N107" s="69">
        <f>+N105-N4</f>
        <v>-1</v>
      </c>
      <c r="O107" s="69">
        <f>+O105-O4</f>
        <v>-4.5</v>
      </c>
      <c r="P107" s="69">
        <f>+P105-P4</f>
        <v>-10</v>
      </c>
      <c r="Q107" s="69">
        <f>+Q105-Q4</f>
        <v>-1</v>
      </c>
      <c r="R107" s="69">
        <f>+R105-R4</f>
        <v>-1</v>
      </c>
      <c r="S107" s="69">
        <f>+S105-S4</f>
        <v>-1</v>
      </c>
      <c r="T107" s="69">
        <f>+T105-T4</f>
        <v>-5.2</v>
      </c>
      <c r="U107" s="69">
        <f>+U105-U4</f>
        <v>-10</v>
      </c>
      <c r="V107" s="69">
        <f>+V105-V4</f>
        <v>0</v>
      </c>
      <c r="W107" s="69">
        <f>+W105-W4</f>
        <v>0</v>
      </c>
      <c r="X107" s="69">
        <f>+X105-X4</f>
        <v>0</v>
      </c>
      <c r="Y107" s="69">
        <f>+Y105-Y4</f>
        <v>-3.6</v>
      </c>
      <c r="Z107" s="69">
        <f>+Z105-Z4</f>
        <v>-8</v>
      </c>
      <c r="AA107" s="69">
        <f>+AA105-AA4</f>
        <v>0</v>
      </c>
      <c r="AB107" s="69">
        <f>+AB105-AB4</f>
        <v>-1</v>
      </c>
      <c r="AC107" s="69">
        <f>+AC105-AC4</f>
        <v>-1</v>
      </c>
      <c r="AD107" s="69">
        <f>+AD105-AD4</f>
        <v>-10</v>
      </c>
      <c r="AE107" s="69">
        <f>+AE105-AE4</f>
        <v>-26</v>
      </c>
      <c r="AF107" s="69">
        <f>+AF105-AF4</f>
        <v>-1.7000000000000002</v>
      </c>
      <c r="AG107" s="69">
        <f>+AG105-AG4</f>
        <v>0</v>
      </c>
      <c r="AH107" s="69">
        <f>+AH105-AH4</f>
        <v>0</v>
      </c>
      <c r="AI107" s="69">
        <f>+AI105-AI4</f>
        <v>-4.5333333333333314</v>
      </c>
      <c r="AJ107" s="69">
        <f>+AJ105-AJ4</f>
        <v>-26</v>
      </c>
      <c r="AK107" s="69">
        <f>+AK105-AK4</f>
        <v>-0.5</v>
      </c>
      <c r="AL107" s="69">
        <f>+AL105-AL4</f>
        <v>-0.6</v>
      </c>
      <c r="AM107" s="69">
        <f>+AM105-AM4</f>
        <v>-1.3</v>
      </c>
      <c r="AN107" s="69">
        <f>+AN105-AN4</f>
        <v>-4</v>
      </c>
      <c r="AO107" s="69">
        <f>+AO105-AO4</f>
        <v>0</v>
      </c>
      <c r="AP107" s="69">
        <f>+AP105-AP4</f>
        <v>0</v>
      </c>
      <c r="AQ107" s="69">
        <f>+AQ105-AQ4</f>
        <v>-1</v>
      </c>
      <c r="AR107" s="69">
        <f>+AR105-AR4</f>
        <v>-4</v>
      </c>
      <c r="AU107" s="69">
        <f>+AU105-AU4</f>
        <v>0</v>
      </c>
      <c r="AV107" s="69">
        <f>+AV105-AV4</f>
        <v>0</v>
      </c>
      <c r="AW107" s="69">
        <f>+AW105-AW4</f>
        <v>-1.3</v>
      </c>
      <c r="AX107" s="69">
        <f>+AX105-AX4</f>
        <v>-1.2999999999999998</v>
      </c>
      <c r="BR107" s="71">
        <f>MIN(BR5:BR70)</f>
        <v>0</v>
      </c>
      <c r="BW107" s="71">
        <f>MIN(BW5:BW70)</f>
        <v>0</v>
      </c>
      <c r="CB107" s="71">
        <f>MIN(CB5:CB70)</f>
        <v>0</v>
      </c>
      <c r="CG107" s="71">
        <f>MIN(CG5:CG70)</f>
        <v>0</v>
      </c>
      <c r="CL107" s="71">
        <f>MIN(CL5:CL70)</f>
        <v>0</v>
      </c>
      <c r="CQ107" s="71">
        <f>MIN(CQ5:CQ70)</f>
        <v>0</v>
      </c>
      <c r="CU107" s="71">
        <f>MIN(CU5:CU70)</f>
        <v>0</v>
      </c>
      <c r="CV107" s="71"/>
      <c r="CY107" s="71">
        <f>MIN(CY5:CY70)</f>
        <v>0</v>
      </c>
      <c r="HJ107" s="60">
        <v>2</v>
      </c>
      <c r="HK107" s="70"/>
      <c r="HL107" s="332">
        <f>SUMIF($C$5:$C$103,$HJ$107,HL5:HL103)</f>
        <v>0</v>
      </c>
      <c r="HM107" s="63">
        <f>SUMIF($C$5:$C$103,$HJ$107,HM5:HM103)</f>
        <v>0</v>
      </c>
      <c r="HN107" s="63">
        <f>SUMIF($C$5:$C$103,$HJ$107,HN5:HN103)</f>
        <v>0</v>
      </c>
      <c r="HO107" s="63">
        <f>SUMIF($C$5:$C$103,$HJ$107,HO5:HO103)</f>
        <v>0</v>
      </c>
      <c r="HP107" s="334">
        <f>SUMIF($C$5:$C$103,$HJ$107,HP5:HP103)</f>
        <v>0</v>
      </c>
      <c r="HQ107" s="63">
        <f>SUMIF($C$5:$C$103,$HJ$107,HQ5:HQ103)</f>
        <v>0</v>
      </c>
      <c r="HR107" s="63">
        <f>SUMIF($C$5:$C$103,$HJ$107,HR5:HR103)</f>
        <v>0</v>
      </c>
      <c r="HS107" s="63">
        <f>SUMIF($C$5:$C$103,$HJ$107,HS5:HS103)</f>
        <v>0</v>
      </c>
      <c r="HT107" s="334">
        <f>SUMIF($C$5:$C$103,$HJ$107,HT5:HT103)</f>
        <v>0</v>
      </c>
      <c r="HU107" s="63">
        <f>SUMIF($C$5:$C$103,$HJ$107,HU5:HU103)</f>
        <v>0</v>
      </c>
      <c r="HV107" s="63">
        <f>SUMIF($C$5:$C$103,$HJ$107,HV5:HV103)</f>
        <v>0</v>
      </c>
      <c r="HW107" s="63">
        <f>SUMIF($C$5:$C$103,$HJ$107,HW5:HW103)</f>
        <v>0</v>
      </c>
      <c r="HX107" s="334">
        <f>SUMIF($C$5:$C$103,$HJ$107,HX5:HX103)</f>
        <v>0</v>
      </c>
      <c r="HY107" s="63">
        <f>SUMIF($C$5:$C$103,$HJ$107,HY5:HY103)</f>
        <v>0</v>
      </c>
      <c r="HZ107" s="63">
        <f>SUMIF($C$5:$C$103,$HJ$107,HZ5:HZ103)</f>
        <v>0</v>
      </c>
      <c r="IA107" s="63">
        <f>SUMIF($C$5:$C$103,$HJ$107,IA5:IA103)</f>
        <v>0</v>
      </c>
      <c r="IB107" s="334">
        <f>SUMIF($C$5:$C$103,$HJ$107,IB5:IB103)</f>
        <v>0</v>
      </c>
      <c r="IC107" s="63">
        <f>SUMIF($C$5:$C$103,$HJ$107,IC5:IC103)</f>
        <v>0</v>
      </c>
      <c r="ID107" s="63">
        <f>SUMIF($C$5:$C$103,$HJ$107,ID5:ID103)</f>
        <v>0</v>
      </c>
      <c r="IE107" s="63">
        <f>SUMIF($C$5:$C$103,$HJ$107,IE5:IE103)</f>
        <v>0</v>
      </c>
      <c r="IF107" s="334">
        <f>SUMIF($C$5:$C$103,$HJ$107,IF5:IF103)</f>
        <v>0</v>
      </c>
      <c r="IG107" s="63">
        <f>SUMIF($C$5:$C$103,$HJ$107,IG5:IG103)</f>
        <v>0</v>
      </c>
      <c r="IH107" s="63">
        <f>SUMIF($C$5:$C$103,$HJ$107,IH5:IH103)</f>
        <v>0</v>
      </c>
      <c r="II107" s="63">
        <f>SUMIF($C$5:$C$103,$HJ$107,II5:II103)</f>
        <v>0</v>
      </c>
      <c r="IJ107" s="334">
        <f>SUMIF($C$5:$C$103,$HJ$107,IJ5:IJ103)</f>
        <v>0</v>
      </c>
      <c r="IK107" s="63">
        <f>SUMIF($C$5:$C$103,$HJ$107,IK5:IK103)</f>
        <v>0</v>
      </c>
      <c r="IL107" s="63">
        <f>SUMIF($C$5:$C$103,$HJ$107,IL5:IL103)</f>
        <v>0</v>
      </c>
      <c r="IM107" s="63">
        <f>SUMIF($C$5:$C$103,$HJ$107,IM5:IM103)</f>
        <v>0</v>
      </c>
      <c r="IN107" s="334">
        <f>SUMIF($C$5:$C$103,$HJ$107,IN5:IN103)</f>
        <v>0</v>
      </c>
      <c r="IO107" s="63">
        <f>SUMIF($C$5:$C$103,$HJ$107,IO5:IO103)</f>
        <v>0</v>
      </c>
      <c r="IP107" s="63">
        <f>SUMIF($C$5:$C$103,$HJ$107,IP5:IP103)</f>
        <v>0</v>
      </c>
      <c r="IQ107" s="63">
        <f>SUMIF($C$5:$C$103,$HJ$107,IQ5:IQ103)</f>
        <v>0</v>
      </c>
      <c r="IV107" s="36">
        <v>36</v>
      </c>
      <c r="IW107" s="52" t="s">
        <v>75</v>
      </c>
      <c r="IX107" s="52" t="s">
        <v>74</v>
      </c>
      <c r="IY107" s="52">
        <v>5.9</v>
      </c>
      <c r="IZ107" s="52">
        <v>4.5</v>
      </c>
      <c r="JA107" s="52">
        <v>3.4</v>
      </c>
      <c r="JB107" s="52">
        <v>4.4000000000000004</v>
      </c>
      <c r="JC107" s="52">
        <v>16</v>
      </c>
      <c r="JD107" s="52">
        <v>24.487499999999997</v>
      </c>
      <c r="JE107" s="52">
        <v>2.5</v>
      </c>
      <c r="JF107" s="52">
        <v>3</v>
      </c>
      <c r="JG107" s="36">
        <v>36</v>
      </c>
      <c r="JH107" s="48" t="str">
        <f>IFERROR(SMALL($JH$5:$JH$70,JG107),"")</f>
        <v/>
      </c>
      <c r="JI107" s="47" t="str">
        <f>IF(JH107="","",VLOOKUP(JH107,$JH$5:$JQ$70,2,0))</f>
        <v/>
      </c>
      <c r="JJ107" s="47" t="str">
        <f>IF(JH107="","",VLOOKUP(JH107,$JH$5:$JQ$70,3,0))</f>
        <v/>
      </c>
      <c r="JK107" s="47" t="str">
        <f>IF(JH107="","",VLOOKUP(JH107,$JH$5:$JQ$70,4,0))</f>
        <v/>
      </c>
      <c r="JL107" s="47" t="str">
        <f>IF(JH107="","",VLOOKUP(JH107,$JH$5:$JQ$70,5,0))</f>
        <v/>
      </c>
      <c r="JM107" s="47" t="str">
        <f>IF(JH107="","",VLOOKUP(JH107,$JH$5:$JQ$70,6,0))</f>
        <v/>
      </c>
      <c r="JN107" s="47" t="str">
        <f>IF(JH107="","",VLOOKUP(JH107,$JH$5:$JQ$70,7,0))</f>
        <v/>
      </c>
      <c r="JO107" s="47" t="str">
        <f>IF(JH107="","",VLOOKUP(JH107,$JH$5:$JQ$70,8,0))</f>
        <v/>
      </c>
      <c r="JP107" s="47" t="str">
        <f>IF(JH107="","",VLOOKUP(JH107,$JH$5:$JQ$70,9,0))</f>
        <v/>
      </c>
      <c r="JQ107" s="46" t="str">
        <f>IF(JH107="","",VLOOKUP(JH107,$JH$5:$JQ$70,9,0))</f>
        <v/>
      </c>
      <c r="JR107" s="36">
        <v>36</v>
      </c>
      <c r="JS107" s="45" t="str">
        <f>IFERROR(SMALL($JS$5:$JS$70,JR107),"")</f>
        <v/>
      </c>
      <c r="JT107" s="44" t="str">
        <f>IF(JS107="","",VLOOKUP(JS107,$JS$5:$KB$70,2,0))</f>
        <v/>
      </c>
      <c r="JU107" s="44" t="str">
        <f>IF(JS107="","",VLOOKUP(JS107,$JS$5:$KB$70,3,0))</f>
        <v/>
      </c>
      <c r="JV107" s="44" t="str">
        <f>IF(JS107="","",VLOOKUP(JS107,$JS$5:$KB$70,4,0))</f>
        <v/>
      </c>
      <c r="JW107" s="44" t="str">
        <f>IF(JS107="","",VLOOKUP(JS107,$JS$5:$KB$70,5,0))</f>
        <v/>
      </c>
      <c r="JX107" s="44" t="str">
        <f>IF(JS107="","",VLOOKUP(JS107,$JS$5:$KB$70,6,0))</f>
        <v/>
      </c>
      <c r="JY107" s="44" t="str">
        <f>IF(JS107="","",VLOOKUP(JS107,$JS$5:$KB$70,7,0))</f>
        <v/>
      </c>
      <c r="JZ107" s="44" t="str">
        <f>IF(JS107="","",VLOOKUP(JS107,$JS$5:$KB$70,8,0))</f>
        <v/>
      </c>
      <c r="KA107" s="44" t="str">
        <f>IF(JS107="","",VLOOKUP(JS107,$JS$5:$KB$70,9,0))</f>
        <v/>
      </c>
      <c r="KB107" s="43" t="str">
        <f>IF(JS107="","",VLOOKUP(JS107,$JS$5:$KB$70,9,0))</f>
        <v/>
      </c>
      <c r="PN107" s="36">
        <v>36</v>
      </c>
      <c r="PO107" s="51" t="str">
        <f>IFERROR(SMALL($PO$5:$PO$70,PN107),"")</f>
        <v/>
      </c>
      <c r="PP107" s="50" t="str">
        <f>IF(PO107="","",VLOOKUP(PO107,$PO$5:$PX$70,2,0))</f>
        <v/>
      </c>
      <c r="PQ107" s="50" t="str">
        <f>IF(PO107="","",VLOOKUP(PO107,$PO$5:$PX$70,3,0))</f>
        <v/>
      </c>
      <c r="PR107" s="50" t="str">
        <f>IF(PO107="","",VLOOKUP(PO107,$PO$5:$PX$70,4,0))</f>
        <v/>
      </c>
      <c r="PS107" s="50" t="str">
        <f>IF(PO107="","",VLOOKUP(PO107,$PO$5:$PX$70,5,0))</f>
        <v/>
      </c>
      <c r="PT107" s="50" t="str">
        <f>IF(PO107="","",VLOOKUP(PO107,$PO$5:$PX$70,6,0))</f>
        <v/>
      </c>
      <c r="PU107" s="50" t="str">
        <f>IF(PO107="","",VLOOKUP(PO107,$PO$5:$PX$70,7,0))</f>
        <v/>
      </c>
      <c r="PV107" s="50" t="str">
        <f>IF(PO107="","",VLOOKUP(PO107,$PO$5:$PX$70,8,0))</f>
        <v/>
      </c>
      <c r="PW107" s="50" t="str">
        <f>IF(PO107="","",VLOOKUP(PO107,$PO$5:$PX$70,9,0))</f>
        <v/>
      </c>
      <c r="PX107" s="49" t="str">
        <f>IF(PO107="","",VLOOKUP(PO107,$PO$5:$PX$70,10,0))</f>
        <v/>
      </c>
      <c r="PY107" s="36">
        <v>36</v>
      </c>
      <c r="PZ107" s="48" t="str">
        <f>IFERROR(SMALL($PZ$5:$PZ$70,PY107),"")</f>
        <v/>
      </c>
      <c r="QA107" s="47" t="str">
        <f>IF(PZ107="","",VLOOKUP(PZ107,$PZ$5:$QI$70,2,0))</f>
        <v/>
      </c>
      <c r="QB107" s="47" t="str">
        <f>IF(PZ107="","",VLOOKUP(PZ107,$PZ$5:$QI$70,3,0))</f>
        <v/>
      </c>
      <c r="QC107" s="47" t="str">
        <f>IF(PZ107="","",VLOOKUP(PZ107,$PZ$5:$QI$70,4,0))</f>
        <v/>
      </c>
      <c r="QD107" s="47" t="str">
        <f>IF(PZ107="","",VLOOKUP(PZ107,$PZ$5:$QI$70,5,0))</f>
        <v/>
      </c>
      <c r="QE107" s="47" t="str">
        <f>IF(PZ107="","",VLOOKUP(PZ107,$PZ$5:$QI$70,6,0))</f>
        <v/>
      </c>
      <c r="QF107" s="47" t="str">
        <f>IF(PZ107="","",VLOOKUP(PZ107,$PZ$5:$QI$70,7,0))</f>
        <v/>
      </c>
      <c r="QG107" s="47" t="str">
        <f>IF(PZ107="","",VLOOKUP(PZ107,$PZ$5:$QI$70,8,0))</f>
        <v/>
      </c>
      <c r="QH107" s="47" t="str">
        <f>IF(PZ107="","",VLOOKUP(PZ107,$PZ$5:$QI$70,9,0))</f>
        <v/>
      </c>
      <c r="QI107" s="46" t="str">
        <f>IF(PZ107="","",VLOOKUP(PZ107,$PZ$5:$QI$70,10,0))</f>
        <v/>
      </c>
      <c r="QJ107" s="36">
        <v>36</v>
      </c>
      <c r="QK107" s="45" t="str">
        <f>IFERROR(SMALL($QK$5:$QK$70,QJ107),"")</f>
        <v/>
      </c>
      <c r="QL107" s="44" t="str">
        <f>IF(QK107="","",VLOOKUP(QK107,$QK$5:$QT$70,2,0))</f>
        <v/>
      </c>
      <c r="QM107" s="44" t="str">
        <f>IF(QK107="","",VLOOKUP(QK107,$QK$5:$QT$70,3,0))</f>
        <v/>
      </c>
      <c r="QN107" s="44" t="str">
        <f>IF(QK107="","",VLOOKUP(QK107,$QK$5:$QT$70,4,0))</f>
        <v/>
      </c>
      <c r="QO107" s="44" t="str">
        <f>IF(QK107="","",VLOOKUP(QK107,$QK$5:$QT$70,5,0))</f>
        <v/>
      </c>
      <c r="QP107" s="44" t="str">
        <f>IF(QK107="","",VLOOKUP(QK107,$QK$5:$QT$70,6,0))</f>
        <v/>
      </c>
      <c r="QQ107" s="44" t="str">
        <f>IF(QK107="","",VLOOKUP(QK107,$QK$5:$QT$70,7,0))</f>
        <v/>
      </c>
      <c r="QR107" s="44" t="str">
        <f>IF(QK107="","",VLOOKUP(QK107,$QK$5:$QT$70,8,0))</f>
        <v/>
      </c>
      <c r="QS107" s="44" t="str">
        <f>IF(QK107="","",VLOOKUP(QK107,$QK$5:$QT$70,9,0))</f>
        <v/>
      </c>
      <c r="QT107" s="43" t="str">
        <f>IF(QK107="","",VLOOKUP(QK107,$QK$5:$QT$70,10,0))</f>
        <v/>
      </c>
    </row>
    <row r="108" spans="1:462" ht="16.5" customHeight="1" thickBot="1" x14ac:dyDescent="0.3">
      <c r="G108" s="69">
        <f>+G106-G4</f>
        <v>0</v>
      </c>
      <c r="H108" s="69">
        <f>+H106-H4</f>
        <v>1</v>
      </c>
      <c r="I108" s="69">
        <f>+I106-I4</f>
        <v>-1</v>
      </c>
      <c r="J108" s="69">
        <f>+J106-J4</f>
        <v>-9.9999999999999645E-2</v>
      </c>
      <c r="K108" s="69">
        <f>+K106-K4</f>
        <v>-9.9999999999999645E-2</v>
      </c>
      <c r="L108" s="69">
        <f>+L106-L4</f>
        <v>0</v>
      </c>
      <c r="M108" s="69">
        <f>+M106-M4</f>
        <v>0</v>
      </c>
      <c r="N108" s="69">
        <f>+N106-N4</f>
        <v>-1</v>
      </c>
      <c r="O108" s="69">
        <f>+O106-O4</f>
        <v>0</v>
      </c>
      <c r="P108" s="69">
        <f>+P106-P4</f>
        <v>-9.9999999999999645E-2</v>
      </c>
      <c r="Q108" s="69">
        <f>+Q106-Q4</f>
        <v>0</v>
      </c>
      <c r="R108" s="69">
        <f>+R106-R4</f>
        <v>0</v>
      </c>
      <c r="S108" s="69">
        <f>+S106-S4</f>
        <v>-1</v>
      </c>
      <c r="T108" s="69">
        <f>+T106-T4</f>
        <v>-0.20000000000000018</v>
      </c>
      <c r="U108" s="69">
        <f>+U106-U4</f>
        <v>-0.19999999999999929</v>
      </c>
      <c r="V108" s="69">
        <f>+V106-V4</f>
        <v>0</v>
      </c>
      <c r="W108" s="69">
        <f>+W106-W4</f>
        <v>0</v>
      </c>
      <c r="X108" s="69">
        <f>+X106-X4</f>
        <v>0</v>
      </c>
      <c r="Y108" s="69">
        <f>+Y106-Y4</f>
        <v>0</v>
      </c>
      <c r="Z108" s="69">
        <f>+Z106-Z4</f>
        <v>0</v>
      </c>
      <c r="AA108" s="69">
        <f>+AA106-AA4</f>
        <v>0</v>
      </c>
      <c r="AB108" s="69">
        <f>+AB106-AB4</f>
        <v>0</v>
      </c>
      <c r="AC108" s="69">
        <f>+AC106-AC4</f>
        <v>0</v>
      </c>
      <c r="AD108" s="69">
        <f>+AD106-AD4</f>
        <v>0</v>
      </c>
      <c r="AE108" s="69">
        <f>+AE106-AE4</f>
        <v>0</v>
      </c>
      <c r="AF108" s="69">
        <f>+AF106-AF4</f>
        <v>-0.24000000000000021</v>
      </c>
      <c r="AG108" s="69">
        <f>+AG106-AG4</f>
        <v>0</v>
      </c>
      <c r="AH108" s="69">
        <f>+AH106-AH4</f>
        <v>0</v>
      </c>
      <c r="AI108" s="69">
        <f>+AI106-AI4</f>
        <v>-0.64000000000000057</v>
      </c>
      <c r="AJ108" s="69">
        <f>+AJ106-AJ4</f>
        <v>-0.88000000000000256</v>
      </c>
      <c r="AK108" s="69">
        <f>+AK106-AK4</f>
        <v>0</v>
      </c>
      <c r="AL108" s="69">
        <f>+AL106-AL4</f>
        <v>0</v>
      </c>
      <c r="AM108" s="69">
        <f>+AM106-AM4</f>
        <v>0</v>
      </c>
      <c r="AN108" s="69">
        <f>+AN106-AN4</f>
        <v>0</v>
      </c>
      <c r="AO108" s="69">
        <f>+AO106-AO4</f>
        <v>0</v>
      </c>
      <c r="AP108" s="69">
        <f>+AP106-AP4</f>
        <v>0</v>
      </c>
      <c r="AQ108" s="69">
        <f>+AQ106-AQ4</f>
        <v>-7.0000000000000062E-2</v>
      </c>
      <c r="AR108" s="69">
        <f>+AR106-AR4</f>
        <v>-7.0000000000000284E-2</v>
      </c>
      <c r="AU108" s="69">
        <f>+AU106-AU4</f>
        <v>0</v>
      </c>
      <c r="AV108" s="69">
        <f>+AV106-AV4</f>
        <v>0</v>
      </c>
      <c r="AW108" s="69">
        <f>+AW106-AW4</f>
        <v>0</v>
      </c>
      <c r="AX108" s="69">
        <f>+AX106-AX4</f>
        <v>0</v>
      </c>
      <c r="HJ108" s="60">
        <v>3</v>
      </c>
      <c r="HK108" s="68"/>
      <c r="HL108" s="332">
        <f>SUMIF($C$5:$C$103,$HJ$108,HL5:HL103)</f>
        <v>0</v>
      </c>
      <c r="HM108" s="63">
        <f>SUMIF($C$5:$C$103,$HJ$108,HM5:HM103)</f>
        <v>0</v>
      </c>
      <c r="HN108" s="63">
        <f>SUMIF($C$5:$C$103,$HJ$108,HN5:HN103)</f>
        <v>0</v>
      </c>
      <c r="HO108" s="63">
        <f>SUMIF($C$5:$C$103,$HJ$108,HO5:HO103)</f>
        <v>0</v>
      </c>
      <c r="HP108" s="334">
        <f>SUMIF($C$5:$C$103,$HJ$108,HP5:HP103)</f>
        <v>0</v>
      </c>
      <c r="HQ108" s="63">
        <f>SUMIF($C$5:$C$103,$HJ$108,HQ5:HQ103)</f>
        <v>0</v>
      </c>
      <c r="HR108" s="63">
        <f>SUMIF($C$5:$C$103,$HJ$108,HR5:HR103)</f>
        <v>0</v>
      </c>
      <c r="HS108" s="63">
        <f>SUMIF($C$5:$C$103,$HJ$108,HS5:HS103)</f>
        <v>0</v>
      </c>
      <c r="HT108" s="334">
        <f>SUMIF($C$5:$C$103,$HJ$108,HT5:HT103)</f>
        <v>0</v>
      </c>
      <c r="HU108" s="63">
        <f>SUMIF($C$5:$C$103,$HJ$108,HU5:HU103)</f>
        <v>0</v>
      </c>
      <c r="HV108" s="63">
        <f>SUMIF($C$5:$C$103,$HJ$108,HV5:HV103)</f>
        <v>0</v>
      </c>
      <c r="HW108" s="63">
        <f>SUMIF($C$5:$C$103,$HJ$108,HW5:HW103)</f>
        <v>0</v>
      </c>
      <c r="HX108" s="334">
        <f>SUMIF($C$5:$C$103,$HJ$108,HX5:HX103)</f>
        <v>0</v>
      </c>
      <c r="HY108" s="63">
        <f>SUMIF($C$5:$C$103,$HJ$108,HY5:HY103)</f>
        <v>0</v>
      </c>
      <c r="HZ108" s="63">
        <f>SUMIF($C$5:$C$103,$HJ$108,HZ5:HZ103)</f>
        <v>0</v>
      </c>
      <c r="IA108" s="63">
        <f>SUMIF($C$5:$C$103,$HJ$108,IA5:IA103)</f>
        <v>0</v>
      </c>
      <c r="IB108" s="334">
        <f>SUMIF($C$5:$C$103,$HJ$108,IB5:IB103)</f>
        <v>0</v>
      </c>
      <c r="IC108" s="63">
        <f>SUMIF($C$5:$C$103,$HJ$108,IC5:IC103)</f>
        <v>0</v>
      </c>
      <c r="ID108" s="63">
        <f>SUMIF($C$5:$C$103,$HJ$108,ID5:ID103)</f>
        <v>0</v>
      </c>
      <c r="IE108" s="63">
        <f>SUMIF($C$5:$C$103,$HJ$108,IE5:IE103)</f>
        <v>0</v>
      </c>
      <c r="IF108" s="334">
        <f>SUMIF($C$5:$C$103,$HJ$108,IF5:IF103)</f>
        <v>0</v>
      </c>
      <c r="IG108" s="63">
        <f>SUMIF($C$5:$C$103,$HJ$108,IG5:IG103)</f>
        <v>0</v>
      </c>
      <c r="IH108" s="63">
        <f>SUMIF($C$5:$C$103,$HJ$108,IH5:IH103)</f>
        <v>0</v>
      </c>
      <c r="II108" s="63">
        <f>SUMIF($C$5:$C$103,$HJ$108,II5:II103)</f>
        <v>0</v>
      </c>
      <c r="IJ108" s="334">
        <f>SUMIF($C$5:$C$103,$HJ$108,IJ5:IJ103)</f>
        <v>0</v>
      </c>
      <c r="IK108" s="63">
        <f>SUMIF($C$5:$C$103,$HJ$108,IK5:IK103)</f>
        <v>0</v>
      </c>
      <c r="IL108" s="63">
        <f>SUMIF($C$5:$C$103,$HJ$108,IL5:IL103)</f>
        <v>0</v>
      </c>
      <c r="IM108" s="63">
        <f>SUMIF($C$5:$C$103,$HJ$108,IM5:IM103)</f>
        <v>0</v>
      </c>
      <c r="IN108" s="334">
        <f>SUMIF($C$5:$C$103,$HJ$108,IN5:IN103)</f>
        <v>0</v>
      </c>
      <c r="IO108" s="63">
        <f>SUMIF($C$5:$C$103,$HJ$108,IO5:IO103)</f>
        <v>0</v>
      </c>
      <c r="IP108" s="63">
        <f>SUMIF($C$5:$C$103,$HJ$108,IP5:IP103)</f>
        <v>0</v>
      </c>
      <c r="IQ108" s="63">
        <f>SUMIF($C$5:$C$103,$HJ$108,IQ5:IQ103)</f>
        <v>0</v>
      </c>
      <c r="IV108" s="36">
        <v>37</v>
      </c>
      <c r="IW108" s="52" t="s">
        <v>73</v>
      </c>
      <c r="IX108" s="52" t="s">
        <v>72</v>
      </c>
      <c r="IY108" s="52">
        <v>7.9</v>
      </c>
      <c r="IZ108" s="52">
        <v>9.6</v>
      </c>
      <c r="JA108" s="52">
        <v>5.4</v>
      </c>
      <c r="JB108" s="52">
        <v>6.6</v>
      </c>
      <c r="JC108" s="52">
        <v>23.5</v>
      </c>
      <c r="JD108" s="52">
        <v>23.799999999999997</v>
      </c>
      <c r="JE108" s="52">
        <v>3.8</v>
      </c>
      <c r="JF108" s="52">
        <v>3.6</v>
      </c>
      <c r="JG108" s="36">
        <v>37</v>
      </c>
      <c r="JH108" s="48" t="str">
        <f>IFERROR(SMALL($JH$5:$JH$70,JG108),"")</f>
        <v/>
      </c>
      <c r="JI108" s="47" t="str">
        <f>IF(JH108="","",VLOOKUP(JH108,$JH$5:$JQ$70,2,0))</f>
        <v/>
      </c>
      <c r="JJ108" s="47" t="str">
        <f>IF(JH108="","",VLOOKUP(JH108,$JH$5:$JQ$70,3,0))</f>
        <v/>
      </c>
      <c r="JK108" s="47" t="str">
        <f>IF(JH108="","",VLOOKUP(JH108,$JH$5:$JQ$70,4,0))</f>
        <v/>
      </c>
      <c r="JL108" s="47" t="str">
        <f>IF(JH108="","",VLOOKUP(JH108,$JH$5:$JQ$70,5,0))</f>
        <v/>
      </c>
      <c r="JM108" s="47" t="str">
        <f>IF(JH108="","",VLOOKUP(JH108,$JH$5:$JQ$70,6,0))</f>
        <v/>
      </c>
      <c r="JN108" s="47" t="str">
        <f>IF(JH108="","",VLOOKUP(JH108,$JH$5:$JQ$70,7,0))</f>
        <v/>
      </c>
      <c r="JO108" s="47" t="str">
        <f>IF(JH108="","",VLOOKUP(JH108,$JH$5:$JQ$70,8,0))</f>
        <v/>
      </c>
      <c r="JP108" s="47" t="str">
        <f>IF(JH108="","",VLOOKUP(JH108,$JH$5:$JQ$70,9,0))</f>
        <v/>
      </c>
      <c r="JQ108" s="46" t="str">
        <f>IF(JH108="","",VLOOKUP(JH108,$JH$5:$JQ$70,9,0))</f>
        <v/>
      </c>
      <c r="JR108" s="36">
        <v>37</v>
      </c>
      <c r="JS108" s="45" t="str">
        <f>IFERROR(SMALL($JS$5:$JS$70,JR108),"")</f>
        <v/>
      </c>
      <c r="JT108" s="44" t="str">
        <f>IF(JS108="","",VLOOKUP(JS108,$JS$5:$KB$70,2,0))</f>
        <v/>
      </c>
      <c r="JU108" s="44" t="str">
        <f>IF(JS108="","",VLOOKUP(JS108,$JS$5:$KB$70,3,0))</f>
        <v/>
      </c>
      <c r="JV108" s="44" t="str">
        <f>IF(JS108="","",VLOOKUP(JS108,$JS$5:$KB$70,4,0))</f>
        <v/>
      </c>
      <c r="JW108" s="44" t="str">
        <f>IF(JS108="","",VLOOKUP(JS108,$JS$5:$KB$70,5,0))</f>
        <v/>
      </c>
      <c r="JX108" s="44" t="str">
        <f>IF(JS108="","",VLOOKUP(JS108,$JS$5:$KB$70,6,0))</f>
        <v/>
      </c>
      <c r="JY108" s="44" t="str">
        <f>IF(JS108="","",VLOOKUP(JS108,$JS$5:$KB$70,7,0))</f>
        <v/>
      </c>
      <c r="JZ108" s="44" t="str">
        <f>IF(JS108="","",VLOOKUP(JS108,$JS$5:$KB$70,8,0))</f>
        <v/>
      </c>
      <c r="KA108" s="44" t="str">
        <f>IF(JS108="","",VLOOKUP(JS108,$JS$5:$KB$70,9,0))</f>
        <v/>
      </c>
      <c r="KB108" s="43" t="str">
        <f>IF(JS108="","",VLOOKUP(JS108,$JS$5:$KB$70,9,0))</f>
        <v/>
      </c>
      <c r="PN108" s="36">
        <v>37</v>
      </c>
      <c r="PO108" s="51" t="str">
        <f>IFERROR(SMALL($PO$5:$PO$70,PN108),"")</f>
        <v/>
      </c>
      <c r="PP108" s="50" t="str">
        <f>IF(PO108="","",VLOOKUP(PO108,$PO$5:$PX$70,2,0))</f>
        <v/>
      </c>
      <c r="PQ108" s="50" t="str">
        <f>IF(PO108="","",VLOOKUP(PO108,$PO$5:$PX$70,3,0))</f>
        <v/>
      </c>
      <c r="PR108" s="50" t="str">
        <f>IF(PO108="","",VLOOKUP(PO108,$PO$5:$PX$70,4,0))</f>
        <v/>
      </c>
      <c r="PS108" s="50" t="str">
        <f>IF(PO108="","",VLOOKUP(PO108,$PO$5:$PX$70,5,0))</f>
        <v/>
      </c>
      <c r="PT108" s="50" t="str">
        <f>IF(PO108="","",VLOOKUP(PO108,$PO$5:$PX$70,6,0))</f>
        <v/>
      </c>
      <c r="PU108" s="50" t="str">
        <f>IF(PO108="","",VLOOKUP(PO108,$PO$5:$PX$70,7,0))</f>
        <v/>
      </c>
      <c r="PV108" s="50" t="str">
        <f>IF(PO108="","",VLOOKUP(PO108,$PO$5:$PX$70,8,0))</f>
        <v/>
      </c>
      <c r="PW108" s="50" t="str">
        <f>IF(PO108="","",VLOOKUP(PO108,$PO$5:$PX$70,9,0))</f>
        <v/>
      </c>
      <c r="PX108" s="49" t="str">
        <f>IF(PO108="","",VLOOKUP(PO108,$PO$5:$PX$70,10,0))</f>
        <v/>
      </c>
      <c r="PY108" s="36">
        <v>37</v>
      </c>
      <c r="PZ108" s="48" t="str">
        <f>IFERROR(SMALL($PZ$5:$PZ$70,PY108),"")</f>
        <v/>
      </c>
      <c r="QA108" s="47" t="str">
        <f>IF(PZ108="","",VLOOKUP(PZ108,$PZ$5:$QI$70,2,0))</f>
        <v/>
      </c>
      <c r="QB108" s="47" t="str">
        <f>IF(PZ108="","",VLOOKUP(PZ108,$PZ$5:$QI$70,3,0))</f>
        <v/>
      </c>
      <c r="QC108" s="47" t="str">
        <f>IF(PZ108="","",VLOOKUP(PZ108,$PZ$5:$QI$70,4,0))</f>
        <v/>
      </c>
      <c r="QD108" s="47" t="str">
        <f>IF(PZ108="","",VLOOKUP(PZ108,$PZ$5:$QI$70,5,0))</f>
        <v/>
      </c>
      <c r="QE108" s="47" t="str">
        <f>IF(PZ108="","",VLOOKUP(PZ108,$PZ$5:$QI$70,6,0))</f>
        <v/>
      </c>
      <c r="QF108" s="47" t="str">
        <f>IF(PZ108="","",VLOOKUP(PZ108,$PZ$5:$QI$70,7,0))</f>
        <v/>
      </c>
      <c r="QG108" s="47" t="str">
        <f>IF(PZ108="","",VLOOKUP(PZ108,$PZ$5:$QI$70,8,0))</f>
        <v/>
      </c>
      <c r="QH108" s="47" t="str">
        <f>IF(PZ108="","",VLOOKUP(PZ108,$PZ$5:$QI$70,9,0))</f>
        <v/>
      </c>
      <c r="QI108" s="46" t="str">
        <f>IF(PZ108="","",VLOOKUP(PZ108,$PZ$5:$QI$70,10,0))</f>
        <v/>
      </c>
      <c r="QJ108" s="36">
        <v>37</v>
      </c>
      <c r="QK108" s="45" t="str">
        <f>IFERROR(SMALL($QK$5:$QK$70,QJ108),"")</f>
        <v/>
      </c>
      <c r="QL108" s="44" t="str">
        <f>IF(QK108="","",VLOOKUP(QK108,$QK$5:$QT$70,2,0))</f>
        <v/>
      </c>
      <c r="QM108" s="44" t="str">
        <f>IF(QK108="","",VLOOKUP(QK108,$QK$5:$QT$70,3,0))</f>
        <v/>
      </c>
      <c r="QN108" s="44" t="str">
        <f>IF(QK108="","",VLOOKUP(QK108,$QK$5:$QT$70,4,0))</f>
        <v/>
      </c>
      <c r="QO108" s="44" t="str">
        <f>IF(QK108="","",VLOOKUP(QK108,$QK$5:$QT$70,5,0))</f>
        <v/>
      </c>
      <c r="QP108" s="44" t="str">
        <f>IF(QK108="","",VLOOKUP(QK108,$QK$5:$QT$70,6,0))</f>
        <v/>
      </c>
      <c r="QQ108" s="44" t="str">
        <f>IF(QK108="","",VLOOKUP(QK108,$QK$5:$QT$70,7,0))</f>
        <v/>
      </c>
      <c r="QR108" s="44" t="str">
        <f>IF(QK108="","",VLOOKUP(QK108,$QK$5:$QT$70,8,0))</f>
        <v/>
      </c>
      <c r="QS108" s="44" t="str">
        <f>IF(QK108="","",VLOOKUP(QK108,$QK$5:$QT$70,9,0))</f>
        <v/>
      </c>
      <c r="QT108" s="43" t="str">
        <f>IF(QK108="","",VLOOKUP(QK108,$QK$5:$QT$70,10,0))</f>
        <v/>
      </c>
    </row>
    <row r="109" spans="1:462" ht="15.75" thickBot="1" x14ac:dyDescent="0.3">
      <c r="HJ109" s="60"/>
      <c r="HL109" s="333"/>
      <c r="HM109" s="67"/>
      <c r="HN109" s="67"/>
      <c r="HO109" s="67"/>
      <c r="HP109" s="333"/>
      <c r="HQ109" s="67"/>
      <c r="HR109" s="67"/>
      <c r="HS109" s="67"/>
      <c r="HT109" s="333"/>
      <c r="HU109" s="67"/>
      <c r="HV109" s="67"/>
      <c r="HW109" s="67"/>
      <c r="HX109" s="333"/>
      <c r="HY109" s="67"/>
      <c r="HZ109" s="67"/>
      <c r="IA109" s="67"/>
      <c r="IB109" s="333"/>
      <c r="IC109" s="67"/>
      <c r="ID109" s="67"/>
      <c r="IE109" s="67"/>
      <c r="IF109" s="333"/>
      <c r="IG109" s="67"/>
      <c r="IH109" s="67"/>
      <c r="II109" s="67"/>
      <c r="IJ109" s="333"/>
      <c r="IK109" s="67"/>
      <c r="IL109" s="67"/>
      <c r="IM109" s="67"/>
      <c r="IN109" s="333"/>
      <c r="IO109" s="67"/>
      <c r="IP109" s="67"/>
      <c r="IQ109" s="67"/>
      <c r="IV109" s="36">
        <v>38</v>
      </c>
      <c r="IW109" s="52" t="s">
        <v>71</v>
      </c>
      <c r="IX109" s="52" t="s">
        <v>70</v>
      </c>
      <c r="IY109" s="52">
        <v>7.9</v>
      </c>
      <c r="IZ109" s="52">
        <v>8</v>
      </c>
      <c r="JA109" s="52">
        <v>7.4</v>
      </c>
      <c r="JB109" s="52">
        <v>5</v>
      </c>
      <c r="JC109" s="52">
        <v>18.5</v>
      </c>
      <c r="JD109" s="52">
        <v>24.28125</v>
      </c>
      <c r="JE109" s="52">
        <v>3.4</v>
      </c>
      <c r="JF109" s="52">
        <v>3.4</v>
      </c>
      <c r="JG109" s="36">
        <v>38</v>
      </c>
      <c r="JH109" s="48" t="str">
        <f>IFERROR(SMALL($JH$5:$JH$70,JG109),"")</f>
        <v/>
      </c>
      <c r="JI109" s="47" t="str">
        <f>IF(JH109="","",VLOOKUP(JH109,$JH$5:$JQ$70,2,0))</f>
        <v/>
      </c>
      <c r="JJ109" s="47" t="str">
        <f>IF(JH109="","",VLOOKUP(JH109,$JH$5:$JQ$70,3,0))</f>
        <v/>
      </c>
      <c r="JK109" s="47" t="str">
        <f>IF(JH109="","",VLOOKUP(JH109,$JH$5:$JQ$70,4,0))</f>
        <v/>
      </c>
      <c r="JL109" s="47" t="str">
        <f>IF(JH109="","",VLOOKUP(JH109,$JH$5:$JQ$70,5,0))</f>
        <v/>
      </c>
      <c r="JM109" s="47" t="str">
        <f>IF(JH109="","",VLOOKUP(JH109,$JH$5:$JQ$70,6,0))</f>
        <v/>
      </c>
      <c r="JN109" s="47" t="str">
        <f>IF(JH109="","",VLOOKUP(JH109,$JH$5:$JQ$70,7,0))</f>
        <v/>
      </c>
      <c r="JO109" s="47" t="str">
        <f>IF(JH109="","",VLOOKUP(JH109,$JH$5:$JQ$70,8,0))</f>
        <v/>
      </c>
      <c r="JP109" s="47" t="str">
        <f>IF(JH109="","",VLOOKUP(JH109,$JH$5:$JQ$70,9,0))</f>
        <v/>
      </c>
      <c r="JQ109" s="46" t="str">
        <f>IF(JH109="","",VLOOKUP(JH109,$JH$5:$JQ$70,9,0))</f>
        <v/>
      </c>
      <c r="JR109" s="36">
        <v>38</v>
      </c>
      <c r="JS109" s="45" t="str">
        <f>IFERROR(SMALL($JS$5:$JS$70,JR109),"")</f>
        <v/>
      </c>
      <c r="JT109" s="44" t="str">
        <f>IF(JS109="","",VLOOKUP(JS109,$JS$5:$KB$70,2,0))</f>
        <v/>
      </c>
      <c r="JU109" s="44" t="str">
        <f>IF(JS109="","",VLOOKUP(JS109,$JS$5:$KB$70,3,0))</f>
        <v/>
      </c>
      <c r="JV109" s="44" t="str">
        <f>IF(JS109="","",VLOOKUP(JS109,$JS$5:$KB$70,4,0))</f>
        <v/>
      </c>
      <c r="JW109" s="44" t="str">
        <f>IF(JS109="","",VLOOKUP(JS109,$JS$5:$KB$70,5,0))</f>
        <v/>
      </c>
      <c r="JX109" s="44" t="str">
        <f>IF(JS109="","",VLOOKUP(JS109,$JS$5:$KB$70,6,0))</f>
        <v/>
      </c>
      <c r="JY109" s="44" t="str">
        <f>IF(JS109="","",VLOOKUP(JS109,$JS$5:$KB$70,7,0))</f>
        <v/>
      </c>
      <c r="JZ109" s="44" t="str">
        <f>IF(JS109="","",VLOOKUP(JS109,$JS$5:$KB$70,8,0))</f>
        <v/>
      </c>
      <c r="KA109" s="44" t="str">
        <f>IF(JS109="","",VLOOKUP(JS109,$JS$5:$KB$70,9,0))</f>
        <v/>
      </c>
      <c r="KB109" s="43" t="str">
        <f>IF(JS109="","",VLOOKUP(JS109,$JS$5:$KB$70,9,0))</f>
        <v/>
      </c>
      <c r="PN109" s="36">
        <v>38</v>
      </c>
      <c r="PO109" s="51" t="str">
        <f>IFERROR(SMALL($PO$5:$PO$70,PN109),"")</f>
        <v/>
      </c>
      <c r="PP109" s="50" t="str">
        <f>IF(PO109="","",VLOOKUP(PO109,$PO$5:$PX$70,2,0))</f>
        <v/>
      </c>
      <c r="PQ109" s="50" t="str">
        <f>IF(PO109="","",VLOOKUP(PO109,$PO$5:$PX$70,3,0))</f>
        <v/>
      </c>
      <c r="PR109" s="50" t="str">
        <f>IF(PO109="","",VLOOKUP(PO109,$PO$5:$PX$70,4,0))</f>
        <v/>
      </c>
      <c r="PS109" s="50" t="str">
        <f>IF(PO109="","",VLOOKUP(PO109,$PO$5:$PX$70,5,0))</f>
        <v/>
      </c>
      <c r="PT109" s="50" t="str">
        <f>IF(PO109="","",VLOOKUP(PO109,$PO$5:$PX$70,6,0))</f>
        <v/>
      </c>
      <c r="PU109" s="50" t="str">
        <f>IF(PO109="","",VLOOKUP(PO109,$PO$5:$PX$70,7,0))</f>
        <v/>
      </c>
      <c r="PV109" s="50" t="str">
        <f>IF(PO109="","",VLOOKUP(PO109,$PO$5:$PX$70,8,0))</f>
        <v/>
      </c>
      <c r="PW109" s="50" t="str">
        <f>IF(PO109="","",VLOOKUP(PO109,$PO$5:$PX$70,9,0))</f>
        <v/>
      </c>
      <c r="PX109" s="49" t="str">
        <f>IF(PO109="","",VLOOKUP(PO109,$PO$5:$PX$70,10,0))</f>
        <v/>
      </c>
      <c r="PY109" s="36">
        <v>38</v>
      </c>
      <c r="PZ109" s="48" t="str">
        <f>IFERROR(SMALL($PZ$5:$PZ$70,PY109),"")</f>
        <v/>
      </c>
      <c r="QA109" s="47" t="str">
        <f>IF(PZ109="","",VLOOKUP(PZ109,$PZ$5:$QI$70,2,0))</f>
        <v/>
      </c>
      <c r="QB109" s="47" t="str">
        <f>IF(PZ109="","",VLOOKUP(PZ109,$PZ$5:$QI$70,3,0))</f>
        <v/>
      </c>
      <c r="QC109" s="47" t="str">
        <f>IF(PZ109="","",VLOOKUP(PZ109,$PZ$5:$QI$70,4,0))</f>
        <v/>
      </c>
      <c r="QD109" s="47" t="str">
        <f>IF(PZ109="","",VLOOKUP(PZ109,$PZ$5:$QI$70,5,0))</f>
        <v/>
      </c>
      <c r="QE109" s="47" t="str">
        <f>IF(PZ109="","",VLOOKUP(PZ109,$PZ$5:$QI$70,6,0))</f>
        <v/>
      </c>
      <c r="QF109" s="47" t="str">
        <f>IF(PZ109="","",VLOOKUP(PZ109,$PZ$5:$QI$70,7,0))</f>
        <v/>
      </c>
      <c r="QG109" s="47" t="str">
        <f>IF(PZ109="","",VLOOKUP(PZ109,$PZ$5:$QI$70,8,0))</f>
        <v/>
      </c>
      <c r="QH109" s="47" t="str">
        <f>IF(PZ109="","",VLOOKUP(PZ109,$PZ$5:$QI$70,9,0))</f>
        <v/>
      </c>
      <c r="QI109" s="46" t="str">
        <f>IF(PZ109="","",VLOOKUP(PZ109,$PZ$5:$QI$70,10,0))</f>
        <v/>
      </c>
      <c r="QJ109" s="36">
        <v>38</v>
      </c>
      <c r="QK109" s="45" t="str">
        <f>IFERROR(SMALL($QK$5:$QK$70,QJ109),"")</f>
        <v/>
      </c>
      <c r="QL109" s="44" t="str">
        <f>IF(QK109="","",VLOOKUP(QK109,$QK$5:$QT$70,2,0))</f>
        <v/>
      </c>
      <c r="QM109" s="44" t="str">
        <f>IF(QK109="","",VLOOKUP(QK109,$QK$5:$QT$70,3,0))</f>
        <v/>
      </c>
      <c r="QN109" s="44" t="str">
        <f>IF(QK109="","",VLOOKUP(QK109,$QK$5:$QT$70,4,0))</f>
        <v/>
      </c>
      <c r="QO109" s="44" t="str">
        <f>IF(QK109="","",VLOOKUP(QK109,$QK$5:$QT$70,5,0))</f>
        <v/>
      </c>
      <c r="QP109" s="44" t="str">
        <f>IF(QK109="","",VLOOKUP(QK109,$QK$5:$QT$70,6,0))</f>
        <v/>
      </c>
      <c r="QQ109" s="44" t="str">
        <f>IF(QK109="","",VLOOKUP(QK109,$QK$5:$QT$70,7,0))</f>
        <v/>
      </c>
      <c r="QR109" s="44" t="str">
        <f>IF(QK109="","",VLOOKUP(QK109,$QK$5:$QT$70,8,0))</f>
        <v/>
      </c>
      <c r="QS109" s="44" t="str">
        <f>IF(QK109="","",VLOOKUP(QK109,$QK$5:$QT$70,9,0))</f>
        <v/>
      </c>
      <c r="QT109" s="43" t="str">
        <f>IF(QK109="","",VLOOKUP(QK109,$QK$5:$QT$70,10,0))</f>
        <v/>
      </c>
    </row>
    <row r="110" spans="1:462" ht="15.75" thickBot="1" x14ac:dyDescent="0.3">
      <c r="HJ110" s="60"/>
      <c r="HL110" s="333"/>
      <c r="HM110" s="67"/>
      <c r="HN110" s="67"/>
      <c r="HO110" s="67"/>
      <c r="HP110" s="333"/>
      <c r="HQ110" s="67"/>
      <c r="HR110" s="67"/>
      <c r="HS110" s="67"/>
      <c r="HT110" s="333"/>
      <c r="HU110" s="67"/>
      <c r="HV110" s="67"/>
      <c r="HW110" s="67"/>
      <c r="HX110" s="333"/>
      <c r="HY110" s="67"/>
      <c r="HZ110" s="67"/>
      <c r="IA110" s="67"/>
      <c r="IB110" s="333"/>
      <c r="IC110" s="67"/>
      <c r="ID110" s="67"/>
      <c r="IE110" s="67"/>
      <c r="IF110" s="333"/>
      <c r="IG110" s="67"/>
      <c r="IH110" s="67"/>
      <c r="II110" s="67"/>
      <c r="IJ110" s="333"/>
      <c r="IK110" s="67"/>
      <c r="IL110" s="67"/>
      <c r="IM110" s="67"/>
      <c r="IN110" s="333"/>
      <c r="IO110" s="67"/>
      <c r="IP110" s="67"/>
      <c r="IQ110" s="67"/>
      <c r="IV110" s="36">
        <v>39</v>
      </c>
      <c r="IW110" s="52" t="s">
        <v>69</v>
      </c>
      <c r="IX110" s="52" t="s">
        <v>68</v>
      </c>
      <c r="IY110" s="52">
        <v>7.6</v>
      </c>
      <c r="IZ110" s="52">
        <v>9.6999999999999993</v>
      </c>
      <c r="JA110" s="52">
        <v>9.5</v>
      </c>
      <c r="JB110" s="52">
        <v>7</v>
      </c>
      <c r="JC110" s="52">
        <v>23</v>
      </c>
      <c r="JD110" s="52">
        <v>24.418750000000003</v>
      </c>
      <c r="JE110" s="52">
        <v>2</v>
      </c>
      <c r="JF110" s="52">
        <v>3.2</v>
      </c>
      <c r="JG110" s="36">
        <v>39</v>
      </c>
      <c r="JH110" s="48" t="str">
        <f>IFERROR(SMALL($JH$5:$JH$70,JG110),"")</f>
        <v/>
      </c>
      <c r="JI110" s="47" t="str">
        <f>IF(JH110="","",VLOOKUP(JH110,$JH$5:$JQ$70,2,0))</f>
        <v/>
      </c>
      <c r="JJ110" s="47" t="str">
        <f>IF(JH110="","",VLOOKUP(JH110,$JH$5:$JQ$70,3,0))</f>
        <v/>
      </c>
      <c r="JK110" s="47" t="str">
        <f>IF(JH110="","",VLOOKUP(JH110,$JH$5:$JQ$70,4,0))</f>
        <v/>
      </c>
      <c r="JL110" s="47" t="str">
        <f>IF(JH110="","",VLOOKUP(JH110,$JH$5:$JQ$70,5,0))</f>
        <v/>
      </c>
      <c r="JM110" s="47" t="str">
        <f>IF(JH110="","",VLOOKUP(JH110,$JH$5:$JQ$70,6,0))</f>
        <v/>
      </c>
      <c r="JN110" s="47" t="str">
        <f>IF(JH110="","",VLOOKUP(JH110,$JH$5:$JQ$70,7,0))</f>
        <v/>
      </c>
      <c r="JO110" s="47" t="str">
        <f>IF(JH110="","",VLOOKUP(JH110,$JH$5:$JQ$70,8,0))</f>
        <v/>
      </c>
      <c r="JP110" s="47" t="str">
        <f>IF(JH110="","",VLOOKUP(JH110,$JH$5:$JQ$70,9,0))</f>
        <v/>
      </c>
      <c r="JQ110" s="46" t="str">
        <f>IF(JH110="","",VLOOKUP(JH110,$JH$5:$JQ$70,9,0))</f>
        <v/>
      </c>
      <c r="JR110" s="36">
        <v>39</v>
      </c>
      <c r="JS110" s="45" t="str">
        <f>IFERROR(SMALL($JS$5:$JS$70,JR110),"")</f>
        <v/>
      </c>
      <c r="JT110" s="44" t="str">
        <f>IF(JS110="","",VLOOKUP(JS110,$JS$5:$KB$70,2,0))</f>
        <v/>
      </c>
      <c r="JU110" s="44" t="str">
        <f>IF(JS110="","",VLOOKUP(JS110,$JS$5:$KB$70,3,0))</f>
        <v/>
      </c>
      <c r="JV110" s="44" t="str">
        <f>IF(JS110="","",VLOOKUP(JS110,$JS$5:$KB$70,4,0))</f>
        <v/>
      </c>
      <c r="JW110" s="44" t="str">
        <f>IF(JS110="","",VLOOKUP(JS110,$JS$5:$KB$70,5,0))</f>
        <v/>
      </c>
      <c r="JX110" s="44" t="str">
        <f>IF(JS110="","",VLOOKUP(JS110,$JS$5:$KB$70,6,0))</f>
        <v/>
      </c>
      <c r="JY110" s="44" t="str">
        <f>IF(JS110="","",VLOOKUP(JS110,$JS$5:$KB$70,7,0))</f>
        <v/>
      </c>
      <c r="JZ110" s="44" t="str">
        <f>IF(JS110="","",VLOOKUP(JS110,$JS$5:$KB$70,8,0))</f>
        <v/>
      </c>
      <c r="KA110" s="44" t="str">
        <f>IF(JS110="","",VLOOKUP(JS110,$JS$5:$KB$70,9,0))</f>
        <v/>
      </c>
      <c r="KB110" s="43" t="str">
        <f>IF(JS110="","",VLOOKUP(JS110,$JS$5:$KB$70,9,0))</f>
        <v/>
      </c>
      <c r="PN110" s="36">
        <v>39</v>
      </c>
      <c r="PO110" s="51" t="str">
        <f>IFERROR(SMALL($PO$5:$PO$70,PN110),"")</f>
        <v/>
      </c>
      <c r="PP110" s="50" t="str">
        <f>IF(PO110="","",VLOOKUP(PO110,$PO$5:$PX$70,2,0))</f>
        <v/>
      </c>
      <c r="PQ110" s="50" t="str">
        <f>IF(PO110="","",VLOOKUP(PO110,$PO$5:$PX$70,3,0))</f>
        <v/>
      </c>
      <c r="PR110" s="50" t="str">
        <f>IF(PO110="","",VLOOKUP(PO110,$PO$5:$PX$70,4,0))</f>
        <v/>
      </c>
      <c r="PS110" s="50" t="str">
        <f>IF(PO110="","",VLOOKUP(PO110,$PO$5:$PX$70,5,0))</f>
        <v/>
      </c>
      <c r="PT110" s="50" t="str">
        <f>IF(PO110="","",VLOOKUP(PO110,$PO$5:$PX$70,6,0))</f>
        <v/>
      </c>
      <c r="PU110" s="50" t="str">
        <f>IF(PO110="","",VLOOKUP(PO110,$PO$5:$PX$70,7,0))</f>
        <v/>
      </c>
      <c r="PV110" s="50" t="str">
        <f>IF(PO110="","",VLOOKUP(PO110,$PO$5:$PX$70,8,0))</f>
        <v/>
      </c>
      <c r="PW110" s="50" t="str">
        <f>IF(PO110="","",VLOOKUP(PO110,$PO$5:$PX$70,9,0))</f>
        <v/>
      </c>
      <c r="PX110" s="49" t="str">
        <f>IF(PO110="","",VLOOKUP(PO110,$PO$5:$PX$70,10,0))</f>
        <v/>
      </c>
      <c r="PY110" s="36">
        <v>39</v>
      </c>
      <c r="PZ110" s="48" t="str">
        <f>IFERROR(SMALL($PZ$5:$PZ$70,PY110),"")</f>
        <v/>
      </c>
      <c r="QA110" s="47" t="str">
        <f>IF(PZ110="","",VLOOKUP(PZ110,$PZ$5:$QI$70,2,0))</f>
        <v/>
      </c>
      <c r="QB110" s="47" t="str">
        <f>IF(PZ110="","",VLOOKUP(PZ110,$PZ$5:$QI$70,3,0))</f>
        <v/>
      </c>
      <c r="QC110" s="47" t="str">
        <f>IF(PZ110="","",VLOOKUP(PZ110,$PZ$5:$QI$70,4,0))</f>
        <v/>
      </c>
      <c r="QD110" s="47" t="str">
        <f>IF(PZ110="","",VLOOKUP(PZ110,$PZ$5:$QI$70,5,0))</f>
        <v/>
      </c>
      <c r="QE110" s="47" t="str">
        <f>IF(PZ110="","",VLOOKUP(PZ110,$PZ$5:$QI$70,6,0))</f>
        <v/>
      </c>
      <c r="QF110" s="47" t="str">
        <f>IF(PZ110="","",VLOOKUP(PZ110,$PZ$5:$QI$70,7,0))</f>
        <v/>
      </c>
      <c r="QG110" s="47" t="str">
        <f>IF(PZ110="","",VLOOKUP(PZ110,$PZ$5:$QI$70,8,0))</f>
        <v/>
      </c>
      <c r="QH110" s="47" t="str">
        <f>IF(PZ110="","",VLOOKUP(PZ110,$PZ$5:$QI$70,9,0))</f>
        <v/>
      </c>
      <c r="QI110" s="46" t="str">
        <f>IF(PZ110="","",VLOOKUP(PZ110,$PZ$5:$QI$70,10,0))</f>
        <v/>
      </c>
      <c r="QJ110" s="36">
        <v>39</v>
      </c>
      <c r="QK110" s="45" t="str">
        <f>IFERROR(SMALL($QK$5:$QK$70,QJ110),"")</f>
        <v/>
      </c>
      <c r="QL110" s="44" t="str">
        <f>IF(QK110="","",VLOOKUP(QK110,$QK$5:$QT$70,2,0))</f>
        <v/>
      </c>
      <c r="QM110" s="44" t="str">
        <f>IF(QK110="","",VLOOKUP(QK110,$QK$5:$QT$70,3,0))</f>
        <v/>
      </c>
      <c r="QN110" s="44" t="str">
        <f>IF(QK110="","",VLOOKUP(QK110,$QK$5:$QT$70,4,0))</f>
        <v/>
      </c>
      <c r="QO110" s="44" t="str">
        <f>IF(QK110="","",VLOOKUP(QK110,$QK$5:$QT$70,5,0))</f>
        <v/>
      </c>
      <c r="QP110" s="44" t="str">
        <f>IF(QK110="","",VLOOKUP(QK110,$QK$5:$QT$70,6,0))</f>
        <v/>
      </c>
      <c r="QQ110" s="44" t="str">
        <f>IF(QK110="","",VLOOKUP(QK110,$QK$5:$QT$70,7,0))</f>
        <v/>
      </c>
      <c r="QR110" s="44" t="str">
        <f>IF(QK110="","",VLOOKUP(QK110,$QK$5:$QT$70,8,0))</f>
        <v/>
      </c>
      <c r="QS110" s="44" t="str">
        <f>IF(QK110="","",VLOOKUP(QK110,$QK$5:$QT$70,9,0))</f>
        <v/>
      </c>
      <c r="QT110" s="43" t="str">
        <f>IF(QK110="","",VLOOKUP(QK110,$QK$5:$QT$70,10,0))</f>
        <v/>
      </c>
    </row>
    <row r="111" spans="1:462" ht="16.5" thickBot="1" x14ac:dyDescent="0.3">
      <c r="HJ111" s="60">
        <v>1</v>
      </c>
      <c r="HK111" s="66" t="s">
        <v>67</v>
      </c>
      <c r="HL111" s="334">
        <f>COUNTIFS(HL5:HL103,"&gt;0",$C$5:$C$103,$HJ$111)*$HL$4</f>
        <v>0</v>
      </c>
      <c r="HM111" s="63">
        <f>COUNTIFS(HM5:HM103,"&gt;0",$C$5:$C$103,$HJ$111)*$HM$4</f>
        <v>0</v>
      </c>
      <c r="HN111" s="63">
        <f>COUNTIFS(HN5:HN103,"&gt;0",$C$5:$C$103,$HJ$111)*$HL$4</f>
        <v>0</v>
      </c>
      <c r="HO111" s="63">
        <f>COUNTIFS(HO5:HO103,"&gt;0",$C$5:$C$103,$HJ$111)*$HL$4</f>
        <v>0</v>
      </c>
      <c r="HP111" s="334">
        <f>COUNTIFS(HP5:HP103,"&gt;0",$C$5:$C$103,$HJ$111)*$HP$4</f>
        <v>0</v>
      </c>
      <c r="HQ111" s="63">
        <f>COUNTIFS(HQ5:HQ103,"&gt;0",$C$5:$C$103,$HJ$111)*$HQ$4</f>
        <v>0</v>
      </c>
      <c r="HR111" s="63">
        <f>COUNTIFS(HR5:HR103,"&gt;0",$C$5:$C$103,$HJ$111)*$HL$4</f>
        <v>0</v>
      </c>
      <c r="HS111" s="63">
        <f>COUNTIFS(HS5:HS103,"&gt;0",$C$5:$C$103,$HJ$111)*$HL$4</f>
        <v>0</v>
      </c>
      <c r="HT111" s="334">
        <f>COUNTIFS(HT5:HT103,"&gt;0",$C$5:$C$103,$HJ$111)*$HT$4</f>
        <v>0</v>
      </c>
      <c r="HU111" s="63">
        <f>COUNTIFS(HU5:HU103,"&gt;0",$C$5:$C$103,$HJ$111)*$HU$4</f>
        <v>0</v>
      </c>
      <c r="HV111" s="63">
        <f>COUNTIFS(HV5:HV103,"&gt;0",$C$5:$C$103,$HJ$111)*$HV$4</f>
        <v>0</v>
      </c>
      <c r="HW111" s="63">
        <f>COUNTIFS(HW5:HW103,"&gt;0",$C$5:$C$103,$HJ$111)*$HL$4</f>
        <v>0</v>
      </c>
      <c r="HX111" s="334">
        <f>COUNTIFS(HX5:HX103,"&gt;0",$C$5:$C$103,$HJ$111)*$HX$4</f>
        <v>0</v>
      </c>
      <c r="HY111" s="63">
        <f>COUNTIFS(HY5:HY103,"&gt;0",$C$5:$C$103,$HJ$111)*$HY$4</f>
        <v>0</v>
      </c>
      <c r="HZ111" s="63">
        <f>COUNTIFS(HZ5:HZ103,"&gt;0",$C$5:$C$103,$HJ$111)*$HZ$4</f>
        <v>0</v>
      </c>
      <c r="IA111" s="63">
        <f>COUNTIFS(IA5:IA103,"&gt;0",$C$5:$C$103,$HJ$111)*$IA$4</f>
        <v>0</v>
      </c>
      <c r="IB111" s="334">
        <f>COUNTIFS(IB5:IB103,"&gt;0",$C$5:$C$103,$HJ$111)*$IB$4</f>
        <v>0</v>
      </c>
      <c r="IC111" s="63">
        <f>COUNTIFS(IC5:IC103,"&gt;0",$C$5:$C$103,$HJ$111)*$IC$4</f>
        <v>0</v>
      </c>
      <c r="ID111" s="63">
        <f>COUNTIFS(ID5:ID103,"&gt;0",$C$5:$C$103,$HJ$111)*$ID$4</f>
        <v>0</v>
      </c>
      <c r="IE111" s="63">
        <f>COUNTIFS(IE5:IE103,"&gt;0",$C$5:$C$103,$HJ$111)*$IE$4</f>
        <v>0</v>
      </c>
      <c r="IF111" s="334">
        <f>COUNTIFS(IF5:IF103,"&gt;0",$C$5:$C$103,$HJ$111)*$IF$4</f>
        <v>0</v>
      </c>
      <c r="IG111" s="63">
        <f>COUNTIFS(IG5:IG103,"&gt;0",$C$5:$C$103,$HJ$111)*$IG$4</f>
        <v>0</v>
      </c>
      <c r="IH111" s="63">
        <f>COUNTIFS(IH5:IH103,"&gt;0",$C$5:$C$103,$HJ$111)*$IH$4</f>
        <v>0</v>
      </c>
      <c r="II111" s="63">
        <f>COUNTIFS(II5:II103,"&gt;0",$C$5:$C$103,$HJ$111)*$II$4</f>
        <v>0</v>
      </c>
      <c r="IJ111" s="334">
        <f>COUNTIFS(IJ5:IJ103,"&gt;0",$C$5:$C$103,$HJ$111)*$IJ$4</f>
        <v>0</v>
      </c>
      <c r="IK111" s="63">
        <f>COUNTIFS(IK5:IK103,"&gt;0",$C$5:$C$103,$HJ$111)*$IK$4</f>
        <v>0</v>
      </c>
      <c r="IL111" s="63">
        <f>COUNTIFS(IL5:IL103,"&gt;0",$C$5:$C$103,$HJ$111)*$IL$4</f>
        <v>0</v>
      </c>
      <c r="IM111" s="63">
        <f>COUNTIFS(IM5:IM103,"&gt;0",$C$5:$C$103,$HJ$111)*$IM$4</f>
        <v>0</v>
      </c>
      <c r="IN111" s="334">
        <f>COUNTIFS(IN5:IN103,"&gt;0",$C$5:$C$103,$HJ$111)*$IN$4</f>
        <v>0</v>
      </c>
      <c r="IO111" s="63">
        <f>COUNTIFS(IO5:IO103,"&gt;0",$C$5:$C$103,$HJ$111)*$IO$4</f>
        <v>0</v>
      </c>
      <c r="IP111" s="63">
        <f>COUNTIFS(IP5:IP103,"&gt;0",$C$5:$C$103,$HJ$111)*$IP$4</f>
        <v>0</v>
      </c>
      <c r="IQ111" s="63">
        <f>COUNTIFS(IQ5:IQ103,"&gt;0",$C$5:$C$103,$HJ$111)*$IQ$4</f>
        <v>0</v>
      </c>
      <c r="IV111" s="36">
        <v>40</v>
      </c>
      <c r="IW111" s="52" t="s">
        <v>66</v>
      </c>
      <c r="IX111" s="52" t="s">
        <v>65</v>
      </c>
      <c r="IY111" s="52">
        <v>7.3</v>
      </c>
      <c r="IZ111" s="52">
        <v>9.9</v>
      </c>
      <c r="JA111" s="52">
        <v>6</v>
      </c>
      <c r="JB111" s="52">
        <v>6</v>
      </c>
      <c r="JC111" s="52">
        <v>21.5</v>
      </c>
      <c r="JD111" s="52">
        <v>22.975000000000001</v>
      </c>
      <c r="JE111" s="52">
        <v>3.3</v>
      </c>
      <c r="JF111" s="52">
        <v>3.66</v>
      </c>
      <c r="JG111" s="36">
        <v>40</v>
      </c>
      <c r="JH111" s="48" t="str">
        <f>IFERROR(SMALL($JH$5:$JH$70,JG111),"")</f>
        <v/>
      </c>
      <c r="JI111" s="47" t="str">
        <f>IF(JH111="","",VLOOKUP(JH111,$JH$5:$JQ$70,2,0))</f>
        <v/>
      </c>
      <c r="JJ111" s="47" t="str">
        <f>IF(JH111="","",VLOOKUP(JH111,$JH$5:$JQ$70,3,0))</f>
        <v/>
      </c>
      <c r="JK111" s="47" t="str">
        <f>IF(JH111="","",VLOOKUP(JH111,$JH$5:$JQ$70,4,0))</f>
        <v/>
      </c>
      <c r="JL111" s="47" t="str">
        <f>IF(JH111="","",VLOOKUP(JH111,$JH$5:$JQ$70,5,0))</f>
        <v/>
      </c>
      <c r="JM111" s="47" t="str">
        <f>IF(JH111="","",VLOOKUP(JH111,$JH$5:$JQ$70,6,0))</f>
        <v/>
      </c>
      <c r="JN111" s="47" t="str">
        <f>IF(JH111="","",VLOOKUP(JH111,$JH$5:$JQ$70,7,0))</f>
        <v/>
      </c>
      <c r="JO111" s="47" t="str">
        <f>IF(JH111="","",VLOOKUP(JH111,$JH$5:$JQ$70,8,0))</f>
        <v/>
      </c>
      <c r="JP111" s="47" t="str">
        <f>IF(JH111="","",VLOOKUP(JH111,$JH$5:$JQ$70,9,0))</f>
        <v/>
      </c>
      <c r="JQ111" s="46" t="str">
        <f>IF(JH111="","",VLOOKUP(JH111,$JH$5:$JQ$70,9,0))</f>
        <v/>
      </c>
      <c r="JR111" s="36">
        <v>40</v>
      </c>
      <c r="JS111" s="45" t="str">
        <f>IFERROR(SMALL($JS$5:$JS$70,JR111),"")</f>
        <v/>
      </c>
      <c r="JT111" s="44" t="str">
        <f>IF(JS111="","",VLOOKUP(JS111,$JS$5:$KB$70,2,0))</f>
        <v/>
      </c>
      <c r="JU111" s="44" t="str">
        <f>IF(JS111="","",VLOOKUP(JS111,$JS$5:$KB$70,3,0))</f>
        <v/>
      </c>
      <c r="JV111" s="44" t="str">
        <f>IF(JS111="","",VLOOKUP(JS111,$JS$5:$KB$70,4,0))</f>
        <v/>
      </c>
      <c r="JW111" s="44" t="str">
        <f>IF(JS111="","",VLOOKUP(JS111,$JS$5:$KB$70,5,0))</f>
        <v/>
      </c>
      <c r="JX111" s="44" t="str">
        <f>IF(JS111="","",VLOOKUP(JS111,$JS$5:$KB$70,6,0))</f>
        <v/>
      </c>
      <c r="JY111" s="44" t="str">
        <f>IF(JS111="","",VLOOKUP(JS111,$JS$5:$KB$70,7,0))</f>
        <v/>
      </c>
      <c r="JZ111" s="44" t="str">
        <f>IF(JS111="","",VLOOKUP(JS111,$JS$5:$KB$70,8,0))</f>
        <v/>
      </c>
      <c r="KA111" s="44" t="str">
        <f>IF(JS111="","",VLOOKUP(JS111,$JS$5:$KB$70,9,0))</f>
        <v/>
      </c>
      <c r="KB111" s="43" t="str">
        <f>IF(JS111="","",VLOOKUP(JS111,$JS$5:$KB$70,9,0))</f>
        <v/>
      </c>
      <c r="PN111" s="36">
        <v>40</v>
      </c>
      <c r="PO111" s="51" t="str">
        <f>IFERROR(SMALL($PO$5:$PO$70,PN111),"")</f>
        <v/>
      </c>
      <c r="PP111" s="50" t="str">
        <f>IF(PO111="","",VLOOKUP(PO111,$PO$5:$PX$70,2,0))</f>
        <v/>
      </c>
      <c r="PQ111" s="50" t="str">
        <f>IF(PO111="","",VLOOKUP(PO111,$PO$5:$PX$70,3,0))</f>
        <v/>
      </c>
      <c r="PR111" s="50" t="str">
        <f>IF(PO111="","",VLOOKUP(PO111,$PO$5:$PX$70,4,0))</f>
        <v/>
      </c>
      <c r="PS111" s="50" t="str">
        <f>IF(PO111="","",VLOOKUP(PO111,$PO$5:$PX$70,5,0))</f>
        <v/>
      </c>
      <c r="PT111" s="50" t="str">
        <f>IF(PO111="","",VLOOKUP(PO111,$PO$5:$PX$70,6,0))</f>
        <v/>
      </c>
      <c r="PU111" s="50" t="str">
        <f>IF(PO111="","",VLOOKUP(PO111,$PO$5:$PX$70,7,0))</f>
        <v/>
      </c>
      <c r="PV111" s="50" t="str">
        <f>IF(PO111="","",VLOOKUP(PO111,$PO$5:$PX$70,8,0))</f>
        <v/>
      </c>
      <c r="PW111" s="50" t="str">
        <f>IF(PO111="","",VLOOKUP(PO111,$PO$5:$PX$70,9,0))</f>
        <v/>
      </c>
      <c r="PX111" s="49" t="str">
        <f>IF(PO111="","",VLOOKUP(PO111,$PO$5:$PX$70,10,0))</f>
        <v/>
      </c>
      <c r="PY111" s="36">
        <v>40</v>
      </c>
      <c r="PZ111" s="48" t="str">
        <f>IFERROR(SMALL($PZ$5:$PZ$70,PY111),"")</f>
        <v/>
      </c>
      <c r="QA111" s="47" t="str">
        <f>IF(PZ111="","",VLOOKUP(PZ111,$PZ$5:$QI$70,2,0))</f>
        <v/>
      </c>
      <c r="QB111" s="47" t="str">
        <f>IF(PZ111="","",VLOOKUP(PZ111,$PZ$5:$QI$70,3,0))</f>
        <v/>
      </c>
      <c r="QC111" s="47" t="str">
        <f>IF(PZ111="","",VLOOKUP(PZ111,$PZ$5:$QI$70,4,0))</f>
        <v/>
      </c>
      <c r="QD111" s="47" t="str">
        <f>IF(PZ111="","",VLOOKUP(PZ111,$PZ$5:$QI$70,5,0))</f>
        <v/>
      </c>
      <c r="QE111" s="47" t="str">
        <f>IF(PZ111="","",VLOOKUP(PZ111,$PZ$5:$QI$70,6,0))</f>
        <v/>
      </c>
      <c r="QF111" s="47" t="str">
        <f>IF(PZ111="","",VLOOKUP(PZ111,$PZ$5:$QI$70,7,0))</f>
        <v/>
      </c>
      <c r="QG111" s="47" t="str">
        <f>IF(PZ111="","",VLOOKUP(PZ111,$PZ$5:$QI$70,8,0))</f>
        <v/>
      </c>
      <c r="QH111" s="47" t="str">
        <f>IF(PZ111="","",VLOOKUP(PZ111,$PZ$5:$QI$70,9,0))</f>
        <v/>
      </c>
      <c r="QI111" s="46" t="str">
        <f>IF(PZ111="","",VLOOKUP(PZ111,$PZ$5:$QI$70,10,0))</f>
        <v/>
      </c>
      <c r="QJ111" s="36">
        <v>40</v>
      </c>
      <c r="QK111" s="45" t="str">
        <f>IFERROR(SMALL($QK$5:$QK$70,QJ111),"")</f>
        <v/>
      </c>
      <c r="QL111" s="44" t="str">
        <f>IF(QK111="","",VLOOKUP(QK111,$QK$5:$QT$70,2,0))</f>
        <v/>
      </c>
      <c r="QM111" s="44" t="str">
        <f>IF(QK111="","",VLOOKUP(QK111,$QK$5:$QT$70,3,0))</f>
        <v/>
      </c>
      <c r="QN111" s="44" t="str">
        <f>IF(QK111="","",VLOOKUP(QK111,$QK$5:$QT$70,4,0))</f>
        <v/>
      </c>
      <c r="QO111" s="44" t="str">
        <f>IF(QK111="","",VLOOKUP(QK111,$QK$5:$QT$70,5,0))</f>
        <v/>
      </c>
      <c r="QP111" s="44" t="str">
        <f>IF(QK111="","",VLOOKUP(QK111,$QK$5:$QT$70,6,0))</f>
        <v/>
      </c>
      <c r="QQ111" s="44" t="str">
        <f>IF(QK111="","",VLOOKUP(QK111,$QK$5:$QT$70,7,0))</f>
        <v/>
      </c>
      <c r="QR111" s="44" t="str">
        <f>IF(QK111="","",VLOOKUP(QK111,$QK$5:$QT$70,8,0))</f>
        <v/>
      </c>
      <c r="QS111" s="44" t="str">
        <f>IF(QK111="","",VLOOKUP(QK111,$QK$5:$QT$70,9,0))</f>
        <v/>
      </c>
      <c r="QT111" s="43" t="str">
        <f>IF(QK111="","",VLOOKUP(QK111,$QK$5:$QT$70,10,0))</f>
        <v/>
      </c>
    </row>
    <row r="112" spans="1:462" ht="16.5" thickBot="1" x14ac:dyDescent="0.3">
      <c r="HJ112" s="60">
        <v>2</v>
      </c>
      <c r="HK112" s="65"/>
      <c r="HL112" s="334">
        <f>COUNTIFS(HL5:HL103,"&gt;0",$C$5:$C$103,$HJ$112)*$HL$4</f>
        <v>0</v>
      </c>
      <c r="HM112" s="63">
        <f>COUNTIFS(HM5:HM103,"&gt;0",$C$5:$C$103,$HJ$112)*$HM$4</f>
        <v>0</v>
      </c>
      <c r="HN112" s="63">
        <f>COUNTIFS(HN5:HN103,"&gt;0",$C$5:$C$103,$HJ$112)*$HL$4</f>
        <v>0</v>
      </c>
      <c r="HO112" s="63">
        <f>COUNTIFS(HO5:HO103,"&gt;0",$C$5:$C$103,$HJ$112)*$HL$4</f>
        <v>0</v>
      </c>
      <c r="HP112" s="334">
        <f>COUNTIFS(HP5:HP103,"&gt;0",$C$5:$C$103,$HJ$112)*$HP$4</f>
        <v>0</v>
      </c>
      <c r="HQ112" s="63">
        <f>COUNTIFS(HQ5:HQ103,"&gt;0",$C$5:$C$103,$HJ$112)*$HQ$4</f>
        <v>0</v>
      </c>
      <c r="HR112" s="63">
        <f>COUNTIFS(HR5:HR103,"&gt;0",$C$5:$C$103,$HJ$112)*$HL$4</f>
        <v>0</v>
      </c>
      <c r="HS112" s="63">
        <f>COUNTIFS(HS5:HS103,"&gt;0",$C$5:$C$103,$HJ$112)*$HL$4</f>
        <v>0</v>
      </c>
      <c r="HT112" s="334">
        <f>COUNTIFS(HT5:HT103,"&gt;0",$C$5:$C$103,$HJ$112)*$HT$4</f>
        <v>0</v>
      </c>
      <c r="HU112" s="63">
        <f>COUNTIFS(HU5:HU103,"&gt;0",$C$5:$C$103,$HJ$112)*$HU$4</f>
        <v>0</v>
      </c>
      <c r="HV112" s="63">
        <f>COUNTIFS(HV5:HV103,"&gt;0",$C$5:$C$103,$HJ$112)*$HV$4</f>
        <v>0</v>
      </c>
      <c r="HW112" s="63">
        <f>COUNTIFS(HW5:HW103,"&gt;0",$C$5:$C$103,$HJ$112)*$HL$4</f>
        <v>0</v>
      </c>
      <c r="HX112" s="334">
        <f>COUNTIFS(HX5:HX103,"&gt;0",$C$5:$C$103,$HJ$112)*$HX$4</f>
        <v>0</v>
      </c>
      <c r="HY112" s="63">
        <f>COUNTIFS(HY5:HY103,"&gt;0",$C$5:$C$103,$HJ$112)*$HY$4</f>
        <v>0</v>
      </c>
      <c r="HZ112" s="63">
        <f>COUNTIFS(HZ5:HZ103,"&gt;0",$C$5:$C$103,$HJ$112)*$HZ$4</f>
        <v>0</v>
      </c>
      <c r="IA112" s="63">
        <f>COUNTIFS(IA5:IA103,"&gt;0",$C$5:$C$103,$HJ$112)*$IA$4</f>
        <v>0</v>
      </c>
      <c r="IB112" s="334">
        <f>COUNTIFS(IB5:IB103,"&gt;0",$C$5:$C$103,$HJ$112)*$IB$4</f>
        <v>0</v>
      </c>
      <c r="IC112" s="63">
        <f>COUNTIFS(IC5:IC103,"&gt;0",$C$5:$C$103,$HJ$112)*$IC$4</f>
        <v>0</v>
      </c>
      <c r="ID112" s="63">
        <f>COUNTIFS(ID5:ID103,"&gt;0",$C$5:$C$103,$HJ$112)*$ID$4</f>
        <v>0</v>
      </c>
      <c r="IE112" s="63">
        <f>COUNTIFS(IE5:IE103,"&gt;0",$C$5:$C$103,$HJ$112)*$IE$4</f>
        <v>0</v>
      </c>
      <c r="IF112" s="334">
        <f>COUNTIFS(IF5:IF103,"&gt;0",$C$5:$C$103,$HJ$112)*$IF$4</f>
        <v>0</v>
      </c>
      <c r="IG112" s="63">
        <f>COUNTIFS(IG5:IG103,"&gt;0",$C$5:$C$103,$HJ$112)*$IG$4</f>
        <v>0</v>
      </c>
      <c r="IH112" s="63">
        <f>COUNTIFS(IH5:IH103,"&gt;0",$C$5:$C$103,$HJ$112)*$IH$4</f>
        <v>0</v>
      </c>
      <c r="II112" s="63">
        <f>COUNTIFS(II5:II103,"&gt;0",$C$5:$C$103,$HJ$112)*$II$4</f>
        <v>0</v>
      </c>
      <c r="IJ112" s="334">
        <f>COUNTIFS(IJ5:IJ103,"&gt;0",$C$5:$C$103,$HJ$112)*$IJ$4</f>
        <v>0</v>
      </c>
      <c r="IK112" s="63">
        <f>COUNTIFS(IK5:IK103,"&gt;0",$C$5:$C$103,$HJ$112)*$IK$4</f>
        <v>0</v>
      </c>
      <c r="IL112" s="63">
        <f>COUNTIFS(IL5:IL103,"&gt;0",$C$5:$C$103,$HJ$112)*$IL$4</f>
        <v>0</v>
      </c>
      <c r="IM112" s="63">
        <f>COUNTIFS(IM5:IM103,"&gt;0",$C$5:$C$103,$HJ$112)*$IM$4</f>
        <v>0</v>
      </c>
      <c r="IN112" s="334">
        <f>COUNTIFS(IN5:IN103,"&gt;0",$C$5:$C$103,$HJ$112)*$IN$4</f>
        <v>0</v>
      </c>
      <c r="IO112" s="63">
        <f>COUNTIFS(IO5:IO103,"&gt;0",$C$5:$C$103,$HJ$112)*$IO$4</f>
        <v>0</v>
      </c>
      <c r="IP112" s="63">
        <f>COUNTIFS(IP5:IP103,"&gt;0",$C$5:$C$103,$HJ$112)*$IP$4</f>
        <v>0</v>
      </c>
      <c r="IQ112" s="63">
        <f>COUNTIFS(IQ5:IQ103,"&gt;0",$C$5:$C$103,$HJ$112)*$IQ$4</f>
        <v>0</v>
      </c>
      <c r="IV112" s="36">
        <v>41</v>
      </c>
      <c r="IW112" s="52" t="s">
        <v>64</v>
      </c>
      <c r="IX112" s="52" t="s">
        <v>63</v>
      </c>
      <c r="IY112" s="52">
        <v>7</v>
      </c>
      <c r="IZ112" s="52">
        <v>9.5</v>
      </c>
      <c r="JA112" s="52">
        <v>6</v>
      </c>
      <c r="JB112" s="52">
        <v>6.6</v>
      </c>
      <c r="JC112" s="52" t="s">
        <v>62</v>
      </c>
      <c r="JD112" s="52">
        <v>24.28125</v>
      </c>
      <c r="JE112" s="52">
        <v>2.9</v>
      </c>
      <c r="JF112" s="52">
        <v>3</v>
      </c>
      <c r="JG112" s="36">
        <v>41</v>
      </c>
      <c r="JH112" s="48" t="str">
        <f>IFERROR(SMALL($JH$5:$JH$70,JG112),"")</f>
        <v/>
      </c>
      <c r="JI112" s="47" t="str">
        <f>IF(JH112="","",VLOOKUP(JH112,$JH$5:$JQ$70,2,0))</f>
        <v/>
      </c>
      <c r="JJ112" s="47" t="str">
        <f>IF(JH112="","",VLOOKUP(JH112,$JH$5:$JQ$70,3,0))</f>
        <v/>
      </c>
      <c r="JK112" s="47" t="str">
        <f>IF(JH112="","",VLOOKUP(JH112,$JH$5:$JQ$70,4,0))</f>
        <v/>
      </c>
      <c r="JL112" s="47" t="str">
        <f>IF(JH112="","",VLOOKUP(JH112,$JH$5:$JQ$70,5,0))</f>
        <v/>
      </c>
      <c r="JM112" s="47" t="str">
        <f>IF(JH112="","",VLOOKUP(JH112,$JH$5:$JQ$70,6,0))</f>
        <v/>
      </c>
      <c r="JN112" s="47" t="str">
        <f>IF(JH112="","",VLOOKUP(JH112,$JH$5:$JQ$70,7,0))</f>
        <v/>
      </c>
      <c r="JO112" s="47" t="str">
        <f>IF(JH112="","",VLOOKUP(JH112,$JH$5:$JQ$70,8,0))</f>
        <v/>
      </c>
      <c r="JP112" s="47" t="str">
        <f>IF(JH112="","",VLOOKUP(JH112,$JH$5:$JQ$70,9,0))</f>
        <v/>
      </c>
      <c r="JQ112" s="46" t="str">
        <f>IF(JH112="","",VLOOKUP(JH112,$JH$5:$JQ$70,9,0))</f>
        <v/>
      </c>
      <c r="JR112" s="36">
        <v>41</v>
      </c>
      <c r="JS112" s="45" t="str">
        <f>IFERROR(SMALL($JS$5:$JS$70,JR112),"")</f>
        <v/>
      </c>
      <c r="JT112" s="44" t="str">
        <f>IF(JS112="","",VLOOKUP(JS112,$JS$5:$KB$70,2,0))</f>
        <v/>
      </c>
      <c r="JU112" s="44" t="str">
        <f>IF(JS112="","",VLOOKUP(JS112,$JS$5:$KB$70,3,0))</f>
        <v/>
      </c>
      <c r="JV112" s="44" t="str">
        <f>IF(JS112="","",VLOOKUP(JS112,$JS$5:$KB$70,4,0))</f>
        <v/>
      </c>
      <c r="JW112" s="44" t="str">
        <f>IF(JS112="","",VLOOKUP(JS112,$JS$5:$KB$70,5,0))</f>
        <v/>
      </c>
      <c r="JX112" s="44" t="str">
        <f>IF(JS112="","",VLOOKUP(JS112,$JS$5:$KB$70,6,0))</f>
        <v/>
      </c>
      <c r="JY112" s="44" t="str">
        <f>IF(JS112="","",VLOOKUP(JS112,$JS$5:$KB$70,7,0))</f>
        <v/>
      </c>
      <c r="JZ112" s="44" t="str">
        <f>IF(JS112="","",VLOOKUP(JS112,$JS$5:$KB$70,8,0))</f>
        <v/>
      </c>
      <c r="KA112" s="44" t="str">
        <f>IF(JS112="","",VLOOKUP(JS112,$JS$5:$KB$70,9,0))</f>
        <v/>
      </c>
      <c r="KB112" s="43" t="str">
        <f>IF(JS112="","",VLOOKUP(JS112,$JS$5:$KB$70,9,0))</f>
        <v/>
      </c>
      <c r="PN112" s="36">
        <v>41</v>
      </c>
      <c r="PO112" s="51" t="str">
        <f>IFERROR(SMALL($PO$5:$PO$70,PN112),"")</f>
        <v/>
      </c>
      <c r="PP112" s="50" t="str">
        <f>IF(PO112="","",VLOOKUP(PO112,$PO$5:$PX$70,2,0))</f>
        <v/>
      </c>
      <c r="PQ112" s="50" t="str">
        <f>IF(PO112="","",VLOOKUP(PO112,$PO$5:$PX$70,3,0))</f>
        <v/>
      </c>
      <c r="PR112" s="50" t="str">
        <f>IF(PO112="","",VLOOKUP(PO112,$PO$5:$PX$70,4,0))</f>
        <v/>
      </c>
      <c r="PS112" s="50" t="str">
        <f>IF(PO112="","",VLOOKUP(PO112,$PO$5:$PX$70,5,0))</f>
        <v/>
      </c>
      <c r="PT112" s="50" t="str">
        <f>IF(PO112="","",VLOOKUP(PO112,$PO$5:$PX$70,6,0))</f>
        <v/>
      </c>
      <c r="PU112" s="50" t="str">
        <f>IF(PO112="","",VLOOKUP(PO112,$PO$5:$PX$70,7,0))</f>
        <v/>
      </c>
      <c r="PV112" s="50" t="str">
        <f>IF(PO112="","",VLOOKUP(PO112,$PO$5:$PX$70,8,0))</f>
        <v/>
      </c>
      <c r="PW112" s="50" t="str">
        <f>IF(PO112="","",VLOOKUP(PO112,$PO$5:$PX$70,9,0))</f>
        <v/>
      </c>
      <c r="PX112" s="49" t="str">
        <f>IF(PO112="","",VLOOKUP(PO112,$PO$5:$PX$70,10,0))</f>
        <v/>
      </c>
      <c r="PY112" s="36">
        <v>41</v>
      </c>
      <c r="PZ112" s="48" t="str">
        <f>IFERROR(SMALL($PZ$5:$PZ$70,PY112),"")</f>
        <v/>
      </c>
      <c r="QA112" s="47" t="str">
        <f>IF(PZ112="","",VLOOKUP(PZ112,$PZ$5:$QI$70,2,0))</f>
        <v/>
      </c>
      <c r="QB112" s="47" t="str">
        <f>IF(PZ112="","",VLOOKUP(PZ112,$PZ$5:$QI$70,3,0))</f>
        <v/>
      </c>
      <c r="QC112" s="47" t="str">
        <f>IF(PZ112="","",VLOOKUP(PZ112,$PZ$5:$QI$70,4,0))</f>
        <v/>
      </c>
      <c r="QD112" s="47" t="str">
        <f>IF(PZ112="","",VLOOKUP(PZ112,$PZ$5:$QI$70,5,0))</f>
        <v/>
      </c>
      <c r="QE112" s="47" t="str">
        <f>IF(PZ112="","",VLOOKUP(PZ112,$PZ$5:$QI$70,6,0))</f>
        <v/>
      </c>
      <c r="QF112" s="47" t="str">
        <f>IF(PZ112="","",VLOOKUP(PZ112,$PZ$5:$QI$70,7,0))</f>
        <v/>
      </c>
      <c r="QG112" s="47" t="str">
        <f>IF(PZ112="","",VLOOKUP(PZ112,$PZ$5:$QI$70,8,0))</f>
        <v/>
      </c>
      <c r="QH112" s="47" t="str">
        <f>IF(PZ112="","",VLOOKUP(PZ112,$PZ$5:$QI$70,9,0))</f>
        <v/>
      </c>
      <c r="QI112" s="46" t="str">
        <f>IF(PZ112="","",VLOOKUP(PZ112,$PZ$5:$QI$70,10,0))</f>
        <v/>
      </c>
      <c r="QJ112" s="36">
        <v>41</v>
      </c>
      <c r="QK112" s="45" t="str">
        <f>IFERROR(SMALL($QK$5:$QK$70,QJ112),"")</f>
        <v/>
      </c>
      <c r="QL112" s="44" t="str">
        <f>IF(QK112="","",VLOOKUP(QK112,$QK$5:$QT$70,2,0))</f>
        <v/>
      </c>
      <c r="QM112" s="44" t="str">
        <f>IF(QK112="","",VLOOKUP(QK112,$QK$5:$QT$70,3,0))</f>
        <v/>
      </c>
      <c r="QN112" s="44" t="str">
        <f>IF(QK112="","",VLOOKUP(QK112,$QK$5:$QT$70,4,0))</f>
        <v/>
      </c>
      <c r="QO112" s="44" t="str">
        <f>IF(QK112="","",VLOOKUP(QK112,$QK$5:$QT$70,5,0))</f>
        <v/>
      </c>
      <c r="QP112" s="44" t="str">
        <f>IF(QK112="","",VLOOKUP(QK112,$QK$5:$QT$70,6,0))</f>
        <v/>
      </c>
      <c r="QQ112" s="44" t="str">
        <f>IF(QK112="","",VLOOKUP(QK112,$QK$5:$QT$70,7,0))</f>
        <v/>
      </c>
      <c r="QR112" s="44" t="str">
        <f>IF(QK112="","",VLOOKUP(QK112,$QK$5:$QT$70,8,0))</f>
        <v/>
      </c>
      <c r="QS112" s="44" t="str">
        <f>IF(QK112="","",VLOOKUP(QK112,$QK$5:$QT$70,9,0))</f>
        <v/>
      </c>
      <c r="QT112" s="43" t="str">
        <f>IF(QK112="","",VLOOKUP(QK112,$QK$5:$QT$70,10,0))</f>
        <v/>
      </c>
    </row>
    <row r="113" spans="1:462" ht="16.5" thickBot="1" x14ac:dyDescent="0.3">
      <c r="HJ113" s="60">
        <v>3</v>
      </c>
      <c r="HK113" s="64"/>
      <c r="HL113" s="334">
        <f>COUNTIFS(HL5:HL103,"&gt;0",$C$5:$C$103,$HJ$113)*$HL$4</f>
        <v>0</v>
      </c>
      <c r="HM113" s="63">
        <f>COUNTIFS(HM5:HM103,"&gt;0",$C$5:$C$103,$HJ$113)*$HM$4</f>
        <v>0</v>
      </c>
      <c r="HN113" s="63">
        <f>COUNTIFS(HN5:HN103,"&gt;0",$C$5:$C$103,$HJ$113)*$HL$4</f>
        <v>0</v>
      </c>
      <c r="HO113" s="63">
        <f>COUNTIFS(HO5:HO103,"&gt;0",$C$5:$C$103,$HJ$113)*$HL$4</f>
        <v>0</v>
      </c>
      <c r="HP113" s="334">
        <f>COUNTIFS(HP5:HP103,"&gt;0",$C$5:$C$103,$HJ$113)*$HP$4</f>
        <v>0</v>
      </c>
      <c r="HQ113" s="63">
        <f>COUNTIFS(HQ5:HQ103,"&gt;0",$C$5:$C$103,$HJ$113)*$HQ$4</f>
        <v>0</v>
      </c>
      <c r="HR113" s="63">
        <f>COUNTIFS(HR5:HR103,"&gt;0",$C$5:$C$103,$HJ$113)*$HL$4</f>
        <v>0</v>
      </c>
      <c r="HS113" s="63">
        <f>COUNTIFS(HS5:HS103,"&gt;0",$C$5:$C$103,$HJ$113)*$HL$4</f>
        <v>0</v>
      </c>
      <c r="HT113" s="334">
        <f>COUNTIFS(HT5:HT103,"&gt;0",$C$5:$C$103,$HJ$113)*$HT$4</f>
        <v>0</v>
      </c>
      <c r="HU113" s="63">
        <f>COUNTIFS(HU5:HU103,"&gt;0",$C$5:$C$103,$HJ$113)*$HU$4</f>
        <v>0</v>
      </c>
      <c r="HV113" s="63">
        <f>COUNTIFS(HV5:HV103,"&gt;0",$C$5:$C$103,$HJ$113)*$HV$4</f>
        <v>0</v>
      </c>
      <c r="HW113" s="63">
        <f>COUNTIFS(HW5:HW103,"&gt;0",$C$5:$C$103,$HJ$113)*$HL$4</f>
        <v>0</v>
      </c>
      <c r="HX113" s="334">
        <f>COUNTIFS(HX5:HX103,"&gt;0",$C$5:$C$103,$HJ$113)*$HX$4</f>
        <v>0</v>
      </c>
      <c r="HY113" s="63">
        <f>COUNTIFS(HY5:HY103,"&gt;0",$C$5:$C$103,$HJ$113)*$HY$4</f>
        <v>0</v>
      </c>
      <c r="HZ113" s="63">
        <f>COUNTIFS(HZ5:HZ103,"&gt;0",$C$5:$C$103,$HJ$113)*$HZ$4</f>
        <v>0</v>
      </c>
      <c r="IA113" s="63">
        <f>COUNTIFS(IA5:IA103,"&gt;0",$C$5:$C$103,$HJ$113)*$IA$4</f>
        <v>0</v>
      </c>
      <c r="IB113" s="334">
        <f>COUNTIFS(IB5:IB103,"&gt;0",$C$5:$C$103,$HJ$113)*$IB$4</f>
        <v>0</v>
      </c>
      <c r="IC113" s="63">
        <f>COUNTIFS(IC5:IC103,"&gt;0",$C$5:$C$103,$HJ$113)*$IC$4</f>
        <v>0</v>
      </c>
      <c r="ID113" s="63">
        <f>COUNTIFS(ID5:ID103,"&gt;0",$C$5:$C$103,$HJ$113)*$ID$4</f>
        <v>0</v>
      </c>
      <c r="IE113" s="63">
        <f>COUNTIFS(IE5:IE103,"&gt;0",$C$5:$C$103,$HJ$113)*$IE$4</f>
        <v>0</v>
      </c>
      <c r="IF113" s="334">
        <f>COUNTIFS(IF5:IF103,"&gt;0",$C$5:$C$103,$HJ$113)*$IF$4</f>
        <v>0</v>
      </c>
      <c r="IG113" s="63">
        <f>COUNTIFS(IG5:IG103,"&gt;0",$C$5:$C$103,$HJ$113)*$IG$4</f>
        <v>0</v>
      </c>
      <c r="IH113" s="63">
        <f>COUNTIFS(IH5:IH103,"&gt;0",$C$5:$C$103,$HJ$113)*$IH$4</f>
        <v>0</v>
      </c>
      <c r="II113" s="63">
        <f>COUNTIFS(II5:II103,"&gt;0",$C$5:$C$103,$HJ$113)*$II$4</f>
        <v>0</v>
      </c>
      <c r="IJ113" s="334">
        <f>COUNTIFS(IJ5:IJ103,"&gt;0",$C$5:$C$103,$HJ$113)*$IJ$4</f>
        <v>0</v>
      </c>
      <c r="IK113" s="63">
        <f>COUNTIFS(IK5:IK103,"&gt;0",$C$5:$C$103,$HJ$113)*$IK$4</f>
        <v>0</v>
      </c>
      <c r="IL113" s="63">
        <f>COUNTIFS(IL5:IL103,"&gt;0",$C$5:$C$103,$HJ$113)*$IL$4</f>
        <v>0</v>
      </c>
      <c r="IM113" s="63">
        <f>COUNTIFS(IM5:IM103,"&gt;0",$C$5:$C$103,$HJ$113)*$IM$4</f>
        <v>0</v>
      </c>
      <c r="IN113" s="334">
        <f>COUNTIFS(IN5:IN103,"&gt;0",$C$5:$C$103,$HJ$113)*$IN$4</f>
        <v>0</v>
      </c>
      <c r="IO113" s="63">
        <f>COUNTIFS(IO5:IO103,"&gt;0",$C$5:$C$103,$HJ$113)*$IO$4</f>
        <v>0</v>
      </c>
      <c r="IP113" s="63">
        <f>COUNTIFS(IP5:IP103,"&gt;0",$C$5:$C$103,$HJ$113)*$IP$4</f>
        <v>0</v>
      </c>
      <c r="IQ113" s="63">
        <f>COUNTIFS(IQ5:IQ103,"&gt;0",$C$5:$C$103,$HJ$113)*$IQ$4</f>
        <v>0</v>
      </c>
      <c r="IV113" s="36">
        <v>42</v>
      </c>
      <c r="IW113" s="52" t="s">
        <v>61</v>
      </c>
      <c r="IX113" s="52" t="s">
        <v>60</v>
      </c>
      <c r="IY113" s="52">
        <v>9</v>
      </c>
      <c r="IZ113" s="52">
        <v>9.5</v>
      </c>
      <c r="JA113" s="52">
        <v>6</v>
      </c>
      <c r="JB113" s="52">
        <v>7.8</v>
      </c>
      <c r="JC113" s="52">
        <v>21.5</v>
      </c>
      <c r="JD113" s="52">
        <v>23.580000000000002</v>
      </c>
      <c r="JE113" s="52">
        <v>3</v>
      </c>
      <c r="JF113" s="52">
        <v>3.46</v>
      </c>
      <c r="JG113" s="36">
        <v>42</v>
      </c>
      <c r="JH113" s="48" t="str">
        <f>IFERROR(SMALL($JH$5:$JH$70,JG113),"")</f>
        <v/>
      </c>
      <c r="JI113" s="47" t="str">
        <f>IF(JH113="","",VLOOKUP(JH113,$JH$5:$JQ$70,2,0))</f>
        <v/>
      </c>
      <c r="JJ113" s="47" t="str">
        <f>IF(JH113="","",VLOOKUP(JH113,$JH$5:$JQ$70,3,0))</f>
        <v/>
      </c>
      <c r="JK113" s="47" t="str">
        <f>IF(JH113="","",VLOOKUP(JH113,$JH$5:$JQ$70,4,0))</f>
        <v/>
      </c>
      <c r="JL113" s="47" t="str">
        <f>IF(JH113="","",VLOOKUP(JH113,$JH$5:$JQ$70,5,0))</f>
        <v/>
      </c>
      <c r="JM113" s="47" t="str">
        <f>IF(JH113="","",VLOOKUP(JH113,$JH$5:$JQ$70,6,0))</f>
        <v/>
      </c>
      <c r="JN113" s="47" t="str">
        <f>IF(JH113="","",VLOOKUP(JH113,$JH$5:$JQ$70,7,0))</f>
        <v/>
      </c>
      <c r="JO113" s="47" t="str">
        <f>IF(JH113="","",VLOOKUP(JH113,$JH$5:$JQ$70,8,0))</f>
        <v/>
      </c>
      <c r="JP113" s="47" t="str">
        <f>IF(JH113="","",VLOOKUP(JH113,$JH$5:$JQ$70,9,0))</f>
        <v/>
      </c>
      <c r="JQ113" s="46" t="str">
        <f>IF(JH113="","",VLOOKUP(JH113,$JH$5:$JQ$70,9,0))</f>
        <v/>
      </c>
      <c r="JR113" s="36">
        <v>42</v>
      </c>
      <c r="JS113" s="45" t="str">
        <f>IFERROR(SMALL($JS$5:$JS$70,JR113),"")</f>
        <v/>
      </c>
      <c r="JT113" s="44" t="str">
        <f>IF(JS113="","",VLOOKUP(JS113,$JS$5:$KB$70,2,0))</f>
        <v/>
      </c>
      <c r="JU113" s="44" t="str">
        <f>IF(JS113="","",VLOOKUP(JS113,$JS$5:$KB$70,3,0))</f>
        <v/>
      </c>
      <c r="JV113" s="44" t="str">
        <f>IF(JS113="","",VLOOKUP(JS113,$JS$5:$KB$70,4,0))</f>
        <v/>
      </c>
      <c r="JW113" s="44" t="str">
        <f>IF(JS113="","",VLOOKUP(JS113,$JS$5:$KB$70,5,0))</f>
        <v/>
      </c>
      <c r="JX113" s="44" t="str">
        <f>IF(JS113="","",VLOOKUP(JS113,$JS$5:$KB$70,6,0))</f>
        <v/>
      </c>
      <c r="JY113" s="44" t="str">
        <f>IF(JS113="","",VLOOKUP(JS113,$JS$5:$KB$70,7,0))</f>
        <v/>
      </c>
      <c r="JZ113" s="44" t="str">
        <f>IF(JS113="","",VLOOKUP(JS113,$JS$5:$KB$70,8,0))</f>
        <v/>
      </c>
      <c r="KA113" s="44" t="str">
        <f>IF(JS113="","",VLOOKUP(JS113,$JS$5:$KB$70,9,0))</f>
        <v/>
      </c>
      <c r="KB113" s="43" t="str">
        <f>IF(JS113="","",VLOOKUP(JS113,$JS$5:$KB$70,9,0))</f>
        <v/>
      </c>
      <c r="PN113" s="36">
        <v>42</v>
      </c>
      <c r="PO113" s="51" t="str">
        <f>IFERROR(SMALL($PO$5:$PO$70,PN113),"")</f>
        <v/>
      </c>
      <c r="PP113" s="50" t="str">
        <f>IF(PO113="","",VLOOKUP(PO113,$PO$5:$PX$70,2,0))</f>
        <v/>
      </c>
      <c r="PQ113" s="50" t="str">
        <f>IF(PO113="","",VLOOKUP(PO113,$PO$5:$PX$70,3,0))</f>
        <v/>
      </c>
      <c r="PR113" s="50" t="str">
        <f>IF(PO113="","",VLOOKUP(PO113,$PO$5:$PX$70,4,0))</f>
        <v/>
      </c>
      <c r="PS113" s="50" t="str">
        <f>IF(PO113="","",VLOOKUP(PO113,$PO$5:$PX$70,5,0))</f>
        <v/>
      </c>
      <c r="PT113" s="50" t="str">
        <f>IF(PO113="","",VLOOKUP(PO113,$PO$5:$PX$70,6,0))</f>
        <v/>
      </c>
      <c r="PU113" s="50" t="str">
        <f>IF(PO113="","",VLOOKUP(PO113,$PO$5:$PX$70,7,0))</f>
        <v/>
      </c>
      <c r="PV113" s="50" t="str">
        <f>IF(PO113="","",VLOOKUP(PO113,$PO$5:$PX$70,8,0))</f>
        <v/>
      </c>
      <c r="PW113" s="50" t="str">
        <f>IF(PO113="","",VLOOKUP(PO113,$PO$5:$PX$70,9,0))</f>
        <v/>
      </c>
      <c r="PX113" s="49" t="str">
        <f>IF(PO113="","",VLOOKUP(PO113,$PO$5:$PX$70,10,0))</f>
        <v/>
      </c>
      <c r="PY113" s="36">
        <v>42</v>
      </c>
      <c r="PZ113" s="48" t="str">
        <f>IFERROR(SMALL($PZ$5:$PZ$70,PY113),"")</f>
        <v/>
      </c>
      <c r="QA113" s="47" t="str">
        <f>IF(PZ113="","",VLOOKUP(PZ113,$PZ$5:$QI$70,2,0))</f>
        <v/>
      </c>
      <c r="QB113" s="47" t="str">
        <f>IF(PZ113="","",VLOOKUP(PZ113,$PZ$5:$QI$70,3,0))</f>
        <v/>
      </c>
      <c r="QC113" s="47" t="str">
        <f>IF(PZ113="","",VLOOKUP(PZ113,$PZ$5:$QI$70,4,0))</f>
        <v/>
      </c>
      <c r="QD113" s="47" t="str">
        <f>IF(PZ113="","",VLOOKUP(PZ113,$PZ$5:$QI$70,5,0))</f>
        <v/>
      </c>
      <c r="QE113" s="47" t="str">
        <f>IF(PZ113="","",VLOOKUP(PZ113,$PZ$5:$QI$70,6,0))</f>
        <v/>
      </c>
      <c r="QF113" s="47" t="str">
        <f>IF(PZ113="","",VLOOKUP(PZ113,$PZ$5:$QI$70,7,0))</f>
        <v/>
      </c>
      <c r="QG113" s="47" t="str">
        <f>IF(PZ113="","",VLOOKUP(PZ113,$PZ$5:$QI$70,8,0))</f>
        <v/>
      </c>
      <c r="QH113" s="47" t="str">
        <f>IF(PZ113="","",VLOOKUP(PZ113,$PZ$5:$QI$70,9,0))</f>
        <v/>
      </c>
      <c r="QI113" s="46" t="str">
        <f>IF(PZ113="","",VLOOKUP(PZ113,$PZ$5:$QI$70,10,0))</f>
        <v/>
      </c>
      <c r="QJ113" s="36">
        <v>42</v>
      </c>
      <c r="QK113" s="45" t="str">
        <f>IFERROR(SMALL($QK$5:$QK$70,QJ113),"")</f>
        <v/>
      </c>
      <c r="QL113" s="44" t="str">
        <f>IF(QK113="","",VLOOKUP(QK113,$QK$5:$QT$70,2,0))</f>
        <v/>
      </c>
      <c r="QM113" s="44" t="str">
        <f>IF(QK113="","",VLOOKUP(QK113,$QK$5:$QT$70,3,0))</f>
        <v/>
      </c>
      <c r="QN113" s="44" t="str">
        <f>IF(QK113="","",VLOOKUP(QK113,$QK$5:$QT$70,4,0))</f>
        <v/>
      </c>
      <c r="QO113" s="44" t="str">
        <f>IF(QK113="","",VLOOKUP(QK113,$QK$5:$QT$70,5,0))</f>
        <v/>
      </c>
      <c r="QP113" s="44" t="str">
        <f>IF(QK113="","",VLOOKUP(QK113,$QK$5:$QT$70,6,0))</f>
        <v/>
      </c>
      <c r="QQ113" s="44" t="str">
        <f>IF(QK113="","",VLOOKUP(QK113,$QK$5:$QT$70,7,0))</f>
        <v/>
      </c>
      <c r="QR113" s="44" t="str">
        <f>IF(QK113="","",VLOOKUP(QK113,$QK$5:$QT$70,8,0))</f>
        <v/>
      </c>
      <c r="QS113" s="44" t="str">
        <f>IF(QK113="","",VLOOKUP(QK113,$QK$5:$QT$70,9,0))</f>
        <v/>
      </c>
      <c r="QT113" s="43" t="str">
        <f>IF(QK113="","",VLOOKUP(QK113,$QK$5:$QT$70,10,0))</f>
        <v/>
      </c>
    </row>
    <row r="114" spans="1:462" ht="15.75" thickBot="1" x14ac:dyDescent="0.3">
      <c r="IV114" s="36">
        <v>43</v>
      </c>
      <c r="IW114" s="52" t="s">
        <v>59</v>
      </c>
      <c r="IX114" s="52" t="s">
        <v>58</v>
      </c>
      <c r="IY114" s="52">
        <v>8.6</v>
      </c>
      <c r="IZ114" s="52">
        <v>9.1</v>
      </c>
      <c r="JA114" s="52">
        <v>4.5999999999999996</v>
      </c>
      <c r="JB114" s="52">
        <v>6.6</v>
      </c>
      <c r="JC114" s="52">
        <v>22</v>
      </c>
      <c r="JD114" s="52">
        <v>23.506666666666668</v>
      </c>
      <c r="JE114" s="52">
        <v>3.4</v>
      </c>
      <c r="JF114" s="52">
        <v>3.2</v>
      </c>
      <c r="JG114" s="36">
        <v>43</v>
      </c>
      <c r="JH114" s="48" t="str">
        <f>IFERROR(SMALL($JH$5:$JH$70,JG114),"")</f>
        <v/>
      </c>
      <c r="JI114" s="47" t="str">
        <f>IF(JH114="","",VLOOKUP(JH114,$JH$5:$JQ$70,2,0))</f>
        <v/>
      </c>
      <c r="JJ114" s="47" t="str">
        <f>IF(JH114="","",VLOOKUP(JH114,$JH$5:$JQ$70,3,0))</f>
        <v/>
      </c>
      <c r="JK114" s="47" t="str">
        <f>IF(JH114="","",VLOOKUP(JH114,$JH$5:$JQ$70,4,0))</f>
        <v/>
      </c>
      <c r="JL114" s="47" t="str">
        <f>IF(JH114="","",VLOOKUP(JH114,$JH$5:$JQ$70,5,0))</f>
        <v/>
      </c>
      <c r="JM114" s="47" t="str">
        <f>IF(JH114="","",VLOOKUP(JH114,$JH$5:$JQ$70,6,0))</f>
        <v/>
      </c>
      <c r="JN114" s="47" t="str">
        <f>IF(JH114="","",VLOOKUP(JH114,$JH$5:$JQ$70,7,0))</f>
        <v/>
      </c>
      <c r="JO114" s="47" t="str">
        <f>IF(JH114="","",VLOOKUP(JH114,$JH$5:$JQ$70,8,0))</f>
        <v/>
      </c>
      <c r="JP114" s="47" t="str">
        <f>IF(JH114="","",VLOOKUP(JH114,$JH$5:$JQ$70,9,0))</f>
        <v/>
      </c>
      <c r="JQ114" s="46" t="str">
        <f>IF(JH114="","",VLOOKUP(JH114,$JH$5:$JQ$70,9,0))</f>
        <v/>
      </c>
      <c r="JR114" s="36">
        <v>43</v>
      </c>
      <c r="JS114" s="45" t="str">
        <f>IFERROR(SMALL($JS$5:$JS$70,JR114),"")</f>
        <v/>
      </c>
      <c r="JT114" s="44" t="str">
        <f>IF(JS114="","",VLOOKUP(JS114,$JS$5:$KB$70,2,0))</f>
        <v/>
      </c>
      <c r="JU114" s="44" t="str">
        <f>IF(JS114="","",VLOOKUP(JS114,$JS$5:$KB$70,3,0))</f>
        <v/>
      </c>
      <c r="JV114" s="44" t="str">
        <f>IF(JS114="","",VLOOKUP(JS114,$JS$5:$KB$70,4,0))</f>
        <v/>
      </c>
      <c r="JW114" s="44" t="str">
        <f>IF(JS114="","",VLOOKUP(JS114,$JS$5:$KB$70,5,0))</f>
        <v/>
      </c>
      <c r="JX114" s="44" t="str">
        <f>IF(JS114="","",VLOOKUP(JS114,$JS$5:$KB$70,6,0))</f>
        <v/>
      </c>
      <c r="JY114" s="44" t="str">
        <f>IF(JS114="","",VLOOKUP(JS114,$JS$5:$KB$70,7,0))</f>
        <v/>
      </c>
      <c r="JZ114" s="44" t="str">
        <f>IF(JS114="","",VLOOKUP(JS114,$JS$5:$KB$70,8,0))</f>
        <v/>
      </c>
      <c r="KA114" s="44" t="str">
        <f>IF(JS114="","",VLOOKUP(JS114,$JS$5:$KB$70,9,0))</f>
        <v/>
      </c>
      <c r="KB114" s="43" t="str">
        <f>IF(JS114="","",VLOOKUP(JS114,$JS$5:$KB$70,9,0))</f>
        <v/>
      </c>
      <c r="PN114" s="36">
        <v>43</v>
      </c>
      <c r="PO114" s="51" t="str">
        <f>IFERROR(SMALL($PO$5:$PO$70,PN114),"")</f>
        <v/>
      </c>
      <c r="PP114" s="50" t="str">
        <f>IF(PO114="","",VLOOKUP(PO114,$PO$5:$PX$70,2,0))</f>
        <v/>
      </c>
      <c r="PQ114" s="50" t="str">
        <f>IF(PO114="","",VLOOKUP(PO114,$PO$5:$PX$70,3,0))</f>
        <v/>
      </c>
      <c r="PR114" s="50" t="str">
        <f>IF(PO114="","",VLOOKUP(PO114,$PO$5:$PX$70,4,0))</f>
        <v/>
      </c>
      <c r="PS114" s="50" t="str">
        <f>IF(PO114="","",VLOOKUP(PO114,$PO$5:$PX$70,5,0))</f>
        <v/>
      </c>
      <c r="PT114" s="50" t="str">
        <f>IF(PO114="","",VLOOKUP(PO114,$PO$5:$PX$70,6,0))</f>
        <v/>
      </c>
      <c r="PU114" s="50" t="str">
        <f>IF(PO114="","",VLOOKUP(PO114,$PO$5:$PX$70,7,0))</f>
        <v/>
      </c>
      <c r="PV114" s="50" t="str">
        <f>IF(PO114="","",VLOOKUP(PO114,$PO$5:$PX$70,8,0))</f>
        <v/>
      </c>
      <c r="PW114" s="50" t="str">
        <f>IF(PO114="","",VLOOKUP(PO114,$PO$5:$PX$70,9,0))</f>
        <v/>
      </c>
      <c r="PX114" s="49" t="str">
        <f>IF(PO114="","",VLOOKUP(PO114,$PO$5:$PX$70,10,0))</f>
        <v/>
      </c>
      <c r="PY114" s="36">
        <v>43</v>
      </c>
      <c r="PZ114" s="48" t="str">
        <f>IFERROR(SMALL($PZ$5:$PZ$70,PY114),"")</f>
        <v/>
      </c>
      <c r="QA114" s="47" t="str">
        <f>IF(PZ114="","",VLOOKUP(PZ114,$PZ$5:$QI$70,2,0))</f>
        <v/>
      </c>
      <c r="QB114" s="47" t="str">
        <f>IF(PZ114="","",VLOOKUP(PZ114,$PZ$5:$QI$70,3,0))</f>
        <v/>
      </c>
      <c r="QC114" s="47" t="str">
        <f>IF(PZ114="","",VLOOKUP(PZ114,$PZ$5:$QI$70,4,0))</f>
        <v/>
      </c>
      <c r="QD114" s="47" t="str">
        <f>IF(PZ114="","",VLOOKUP(PZ114,$PZ$5:$QI$70,5,0))</f>
        <v/>
      </c>
      <c r="QE114" s="47" t="str">
        <f>IF(PZ114="","",VLOOKUP(PZ114,$PZ$5:$QI$70,6,0))</f>
        <v/>
      </c>
      <c r="QF114" s="47" t="str">
        <f>IF(PZ114="","",VLOOKUP(PZ114,$PZ$5:$QI$70,7,0))</f>
        <v/>
      </c>
      <c r="QG114" s="47" t="str">
        <f>IF(PZ114="","",VLOOKUP(PZ114,$PZ$5:$QI$70,8,0))</f>
        <v/>
      </c>
      <c r="QH114" s="47" t="str">
        <f>IF(PZ114="","",VLOOKUP(PZ114,$PZ$5:$QI$70,9,0))</f>
        <v/>
      </c>
      <c r="QI114" s="46" t="str">
        <f>IF(PZ114="","",VLOOKUP(PZ114,$PZ$5:$QI$70,10,0))</f>
        <v/>
      </c>
      <c r="QJ114" s="36">
        <v>43</v>
      </c>
      <c r="QK114" s="45" t="str">
        <f>IFERROR(SMALL($QK$5:$QK$70,QJ114),"")</f>
        <v/>
      </c>
      <c r="QL114" s="44" t="str">
        <f>IF(QK114="","",VLOOKUP(QK114,$QK$5:$QT$70,2,0))</f>
        <v/>
      </c>
      <c r="QM114" s="44" t="str">
        <f>IF(QK114="","",VLOOKUP(QK114,$QK$5:$QT$70,3,0))</f>
        <v/>
      </c>
      <c r="QN114" s="44" t="str">
        <f>IF(QK114="","",VLOOKUP(QK114,$QK$5:$QT$70,4,0))</f>
        <v/>
      </c>
      <c r="QO114" s="44" t="str">
        <f>IF(QK114="","",VLOOKUP(QK114,$QK$5:$QT$70,5,0))</f>
        <v/>
      </c>
      <c r="QP114" s="44" t="str">
        <f>IF(QK114="","",VLOOKUP(QK114,$QK$5:$QT$70,6,0))</f>
        <v/>
      </c>
      <c r="QQ114" s="44" t="str">
        <f>IF(QK114="","",VLOOKUP(QK114,$QK$5:$QT$70,7,0))</f>
        <v/>
      </c>
      <c r="QR114" s="44" t="str">
        <f>IF(QK114="","",VLOOKUP(QK114,$QK$5:$QT$70,8,0))</f>
        <v/>
      </c>
      <c r="QS114" s="44" t="str">
        <f>IF(QK114="","",VLOOKUP(QK114,$QK$5:$QT$70,9,0))</f>
        <v/>
      </c>
      <c r="QT114" s="43" t="str">
        <f>IF(QK114="","",VLOOKUP(QK114,$QK$5:$QT$70,10,0))</f>
        <v/>
      </c>
    </row>
    <row r="115" spans="1:462" ht="15.75" thickBot="1" x14ac:dyDescent="0.3">
      <c r="IV115" s="36">
        <v>44</v>
      </c>
      <c r="IW115" s="52" t="s">
        <v>57</v>
      </c>
      <c r="IX115" s="52" t="s">
        <v>56</v>
      </c>
      <c r="IY115" s="52">
        <v>8.8000000000000007</v>
      </c>
      <c r="IZ115" s="52">
        <v>7</v>
      </c>
      <c r="JA115" s="52">
        <v>3.2</v>
      </c>
      <c r="JB115" s="52">
        <v>5.2</v>
      </c>
      <c r="JC115" s="52">
        <v>17</v>
      </c>
      <c r="JD115" s="52">
        <v>23.213333333333331</v>
      </c>
      <c r="JE115" s="52">
        <v>3</v>
      </c>
      <c r="JF115" s="52">
        <v>3.33</v>
      </c>
      <c r="JG115" s="36">
        <v>44</v>
      </c>
      <c r="JH115" s="48" t="str">
        <f>IFERROR(SMALL($JH$5:$JH$70,JG115),"")</f>
        <v/>
      </c>
      <c r="JI115" s="47" t="str">
        <f>IF(JH115="","",VLOOKUP(JH115,$JH$5:$JQ$70,2,0))</f>
        <v/>
      </c>
      <c r="JJ115" s="47" t="str">
        <f>IF(JH115="","",VLOOKUP(JH115,$JH$5:$JQ$70,3,0))</f>
        <v/>
      </c>
      <c r="JK115" s="47" t="str">
        <f>IF(JH115="","",VLOOKUP(JH115,$JH$5:$JQ$70,4,0))</f>
        <v/>
      </c>
      <c r="JL115" s="47" t="str">
        <f>IF(JH115="","",VLOOKUP(JH115,$JH$5:$JQ$70,5,0))</f>
        <v/>
      </c>
      <c r="JM115" s="47" t="str">
        <f>IF(JH115="","",VLOOKUP(JH115,$JH$5:$JQ$70,6,0))</f>
        <v/>
      </c>
      <c r="JN115" s="47" t="str">
        <f>IF(JH115="","",VLOOKUP(JH115,$JH$5:$JQ$70,7,0))</f>
        <v/>
      </c>
      <c r="JO115" s="47" t="str">
        <f>IF(JH115="","",VLOOKUP(JH115,$JH$5:$JQ$70,8,0))</f>
        <v/>
      </c>
      <c r="JP115" s="47" t="str">
        <f>IF(JH115="","",VLOOKUP(JH115,$JH$5:$JQ$70,9,0))</f>
        <v/>
      </c>
      <c r="JQ115" s="46" t="str">
        <f>IF(JH115="","",VLOOKUP(JH115,$JH$5:$JQ$70,9,0))</f>
        <v/>
      </c>
      <c r="JR115" s="36">
        <v>44</v>
      </c>
      <c r="JS115" s="45" t="str">
        <f>IFERROR(SMALL($JS$5:$JS$70,JR115),"")</f>
        <v/>
      </c>
      <c r="JT115" s="44" t="str">
        <f>IF(JS115="","",VLOOKUP(JS115,$JS$5:$KB$70,2,0))</f>
        <v/>
      </c>
      <c r="JU115" s="44" t="str">
        <f>IF(JS115="","",VLOOKUP(JS115,$JS$5:$KB$70,3,0))</f>
        <v/>
      </c>
      <c r="JV115" s="44" t="str">
        <f>IF(JS115="","",VLOOKUP(JS115,$JS$5:$KB$70,4,0))</f>
        <v/>
      </c>
      <c r="JW115" s="44" t="str">
        <f>IF(JS115="","",VLOOKUP(JS115,$JS$5:$KB$70,5,0))</f>
        <v/>
      </c>
      <c r="JX115" s="44" t="str">
        <f>IF(JS115="","",VLOOKUP(JS115,$JS$5:$KB$70,6,0))</f>
        <v/>
      </c>
      <c r="JY115" s="44" t="str">
        <f>IF(JS115="","",VLOOKUP(JS115,$JS$5:$KB$70,7,0))</f>
        <v/>
      </c>
      <c r="JZ115" s="44" t="str">
        <f>IF(JS115="","",VLOOKUP(JS115,$JS$5:$KB$70,8,0))</f>
        <v/>
      </c>
      <c r="KA115" s="44" t="str">
        <f>IF(JS115="","",VLOOKUP(JS115,$JS$5:$KB$70,9,0))</f>
        <v/>
      </c>
      <c r="KB115" s="43" t="str">
        <f>IF(JS115="","",VLOOKUP(JS115,$JS$5:$KB$70,9,0))</f>
        <v/>
      </c>
      <c r="PN115" s="36">
        <v>44</v>
      </c>
      <c r="PO115" s="51" t="str">
        <f>IFERROR(SMALL($PO$5:$PO$70,PN115),"")</f>
        <v/>
      </c>
      <c r="PP115" s="50" t="str">
        <f>IF(PO115="","",VLOOKUP(PO115,$PO$5:$PX$70,2,0))</f>
        <v/>
      </c>
      <c r="PQ115" s="50" t="str">
        <f>IF(PO115="","",VLOOKUP(PO115,$PO$5:$PX$70,3,0))</f>
        <v/>
      </c>
      <c r="PR115" s="50" t="str">
        <f>IF(PO115="","",VLOOKUP(PO115,$PO$5:$PX$70,4,0))</f>
        <v/>
      </c>
      <c r="PS115" s="50" t="str">
        <f>IF(PO115="","",VLOOKUP(PO115,$PO$5:$PX$70,5,0))</f>
        <v/>
      </c>
      <c r="PT115" s="50" t="str">
        <f>IF(PO115="","",VLOOKUP(PO115,$PO$5:$PX$70,6,0))</f>
        <v/>
      </c>
      <c r="PU115" s="50" t="str">
        <f>IF(PO115="","",VLOOKUP(PO115,$PO$5:$PX$70,7,0))</f>
        <v/>
      </c>
      <c r="PV115" s="50" t="str">
        <f>IF(PO115="","",VLOOKUP(PO115,$PO$5:$PX$70,8,0))</f>
        <v/>
      </c>
      <c r="PW115" s="50" t="str">
        <f>IF(PO115="","",VLOOKUP(PO115,$PO$5:$PX$70,9,0))</f>
        <v/>
      </c>
      <c r="PX115" s="49" t="str">
        <f>IF(PO115="","",VLOOKUP(PO115,$PO$5:$PX$70,10,0))</f>
        <v/>
      </c>
      <c r="PY115" s="36">
        <v>44</v>
      </c>
      <c r="PZ115" s="48" t="str">
        <f>IFERROR(SMALL($PZ$5:$PZ$70,PY115),"")</f>
        <v/>
      </c>
      <c r="QA115" s="47" t="str">
        <f>IF(PZ115="","",VLOOKUP(PZ115,$PZ$5:$QI$70,2,0))</f>
        <v/>
      </c>
      <c r="QB115" s="47" t="str">
        <f>IF(PZ115="","",VLOOKUP(PZ115,$PZ$5:$QI$70,3,0))</f>
        <v/>
      </c>
      <c r="QC115" s="47" t="str">
        <f>IF(PZ115="","",VLOOKUP(PZ115,$PZ$5:$QI$70,4,0))</f>
        <v/>
      </c>
      <c r="QD115" s="47" t="str">
        <f>IF(PZ115="","",VLOOKUP(PZ115,$PZ$5:$QI$70,5,0))</f>
        <v/>
      </c>
      <c r="QE115" s="47" t="str">
        <f>IF(PZ115="","",VLOOKUP(PZ115,$PZ$5:$QI$70,6,0))</f>
        <v/>
      </c>
      <c r="QF115" s="47" t="str">
        <f>IF(PZ115="","",VLOOKUP(PZ115,$PZ$5:$QI$70,7,0))</f>
        <v/>
      </c>
      <c r="QG115" s="47" t="str">
        <f>IF(PZ115="","",VLOOKUP(PZ115,$PZ$5:$QI$70,8,0))</f>
        <v/>
      </c>
      <c r="QH115" s="47" t="str">
        <f>IF(PZ115="","",VLOOKUP(PZ115,$PZ$5:$QI$70,9,0))</f>
        <v/>
      </c>
      <c r="QI115" s="46" t="str">
        <f>IF(PZ115="","",VLOOKUP(PZ115,$PZ$5:$QI$70,10,0))</f>
        <v/>
      </c>
      <c r="QJ115" s="36">
        <v>44</v>
      </c>
      <c r="QK115" s="45" t="str">
        <f>IFERROR(SMALL($QK$5:$QK$70,QJ115),"")</f>
        <v/>
      </c>
      <c r="QL115" s="44" t="str">
        <f>IF(QK115="","",VLOOKUP(QK115,$QK$5:$QT$70,2,0))</f>
        <v/>
      </c>
      <c r="QM115" s="44" t="str">
        <f>IF(QK115="","",VLOOKUP(QK115,$QK$5:$QT$70,3,0))</f>
        <v/>
      </c>
      <c r="QN115" s="44" t="str">
        <f>IF(QK115="","",VLOOKUP(QK115,$QK$5:$QT$70,4,0))</f>
        <v/>
      </c>
      <c r="QO115" s="44" t="str">
        <f>IF(QK115="","",VLOOKUP(QK115,$QK$5:$QT$70,5,0))</f>
        <v/>
      </c>
      <c r="QP115" s="44" t="str">
        <f>IF(QK115="","",VLOOKUP(QK115,$QK$5:$QT$70,6,0))</f>
        <v/>
      </c>
      <c r="QQ115" s="44" t="str">
        <f>IF(QK115="","",VLOOKUP(QK115,$QK$5:$QT$70,7,0))</f>
        <v/>
      </c>
      <c r="QR115" s="44" t="str">
        <f>IF(QK115="","",VLOOKUP(QK115,$QK$5:$QT$70,8,0))</f>
        <v/>
      </c>
      <c r="QS115" s="44" t="str">
        <f>IF(QK115="","",VLOOKUP(QK115,$QK$5:$QT$70,9,0))</f>
        <v/>
      </c>
      <c r="QT115" s="43" t="str">
        <f>IF(QK115="","",VLOOKUP(QK115,$QK$5:$QT$70,10,0))</f>
        <v/>
      </c>
    </row>
    <row r="116" spans="1:462" ht="16.5" thickBot="1" x14ac:dyDescent="0.3">
      <c r="HJ116" s="60">
        <v>1</v>
      </c>
      <c r="HK116" s="62" t="s">
        <v>55</v>
      </c>
      <c r="HL116" s="55" t="str">
        <f>IFERROR(HL106/HL111,"")</f>
        <v/>
      </c>
      <c r="HM116" s="54" t="str">
        <f>IFERROR(HM106/HM111,"")</f>
        <v/>
      </c>
      <c r="HN116" s="54" t="str">
        <f>IFERROR(HN106/HN111,"")</f>
        <v/>
      </c>
      <c r="HO116" s="54" t="str">
        <f>IFERROR(HO106/HO111,"")</f>
        <v/>
      </c>
      <c r="HP116" s="55" t="str">
        <f>IFERROR(HP106/HP111,"")</f>
        <v/>
      </c>
      <c r="HQ116" s="54" t="str">
        <f>IFERROR(HQ106/HQ111,"")</f>
        <v/>
      </c>
      <c r="HR116" s="54" t="str">
        <f>IFERROR(HR106/HR111,"")</f>
        <v/>
      </c>
      <c r="HS116" s="54" t="str">
        <f>IFERROR(HS106/HS111,"")</f>
        <v/>
      </c>
      <c r="HT116" s="55" t="str">
        <f>IFERROR(HT106/HT111,"")</f>
        <v/>
      </c>
      <c r="HU116" s="54" t="str">
        <f>IFERROR(HU106/HU111,"")</f>
        <v/>
      </c>
      <c r="HV116" s="54" t="str">
        <f>IFERROR(HV106/HV111,"")</f>
        <v/>
      </c>
      <c r="HW116" s="54" t="str">
        <f>IFERROR(HW106/HW111,"")</f>
        <v/>
      </c>
      <c r="HX116" s="55" t="str">
        <f>IFERROR(HX106/HX111,"")</f>
        <v/>
      </c>
      <c r="HY116" s="54" t="str">
        <f>IFERROR(HY106/HY111,"")</f>
        <v/>
      </c>
      <c r="HZ116" s="54" t="str">
        <f>IFERROR(HZ106/HZ111,"")</f>
        <v/>
      </c>
      <c r="IA116" s="54" t="str">
        <f>IFERROR(IA106/IA111,"")</f>
        <v/>
      </c>
      <c r="IB116" s="55" t="str">
        <f>IFERROR(IB106/IB111,"")</f>
        <v/>
      </c>
      <c r="IC116" s="54" t="str">
        <f>IFERROR(IC106/IC111,"")</f>
        <v/>
      </c>
      <c r="ID116" s="54" t="str">
        <f>IFERROR(ID106/ID111,"")</f>
        <v/>
      </c>
      <c r="IE116" s="54" t="str">
        <f>IFERROR(IE106/IE111,"")</f>
        <v/>
      </c>
      <c r="IF116" s="55" t="str">
        <f>IFERROR(IF106/IF111,"")</f>
        <v/>
      </c>
      <c r="IG116" s="54" t="str">
        <f>IFERROR(IG106/IG111,"")</f>
        <v/>
      </c>
      <c r="IH116" s="54" t="str">
        <f>IFERROR(IH106/IH111,"")</f>
        <v/>
      </c>
      <c r="II116" s="54" t="str">
        <f>IFERROR(II106/II111,"")</f>
        <v/>
      </c>
      <c r="IJ116" s="55" t="str">
        <f>IFERROR(IJ106/IJ111,"")</f>
        <v/>
      </c>
      <c r="IK116" s="54" t="str">
        <f>IFERROR(IK106/IK111,"")</f>
        <v/>
      </c>
      <c r="IL116" s="54" t="str">
        <f>IFERROR(IL106/IL111,"")</f>
        <v/>
      </c>
      <c r="IM116" s="54" t="str">
        <f>IFERROR(IM106/IM111,"")</f>
        <v/>
      </c>
      <c r="IN116" s="55" t="str">
        <f>IFERROR(IN106/IN111,"")</f>
        <v/>
      </c>
      <c r="IO116" s="54" t="str">
        <f>IFERROR(IO106/IO111,"")</f>
        <v/>
      </c>
      <c r="IP116" s="54" t="str">
        <f>IFERROR(IP106/IP111,"")</f>
        <v/>
      </c>
      <c r="IQ116" s="54" t="str">
        <f>IFERROR(IQ106/IQ111,"")</f>
        <v/>
      </c>
      <c r="IV116" s="36">
        <v>45</v>
      </c>
      <c r="IW116" s="52" t="s">
        <v>54</v>
      </c>
      <c r="IX116" s="52" t="s">
        <v>53</v>
      </c>
      <c r="IY116" s="52">
        <v>6.3</v>
      </c>
      <c r="IZ116" s="52">
        <v>8.1</v>
      </c>
      <c r="JA116" s="52">
        <v>6.2</v>
      </c>
      <c r="JB116" s="52">
        <v>6.4</v>
      </c>
      <c r="JC116" s="52">
        <v>19.5</v>
      </c>
      <c r="JD116" s="52">
        <v>23.726666666666667</v>
      </c>
      <c r="JE116" s="52">
        <v>2.4000000000000004</v>
      </c>
      <c r="JF116" s="52">
        <v>3.13</v>
      </c>
      <c r="JG116" s="36">
        <v>45</v>
      </c>
      <c r="JH116" s="48" t="str">
        <f>IFERROR(SMALL($JH$5:$JH$70,JG116),"")</f>
        <v/>
      </c>
      <c r="JI116" s="47" t="str">
        <f>IF(JH116="","",VLOOKUP(JH116,$JH$5:$JQ$70,2,0))</f>
        <v/>
      </c>
      <c r="JJ116" s="47" t="str">
        <f>IF(JH116="","",VLOOKUP(JH116,$JH$5:$JQ$70,3,0))</f>
        <v/>
      </c>
      <c r="JK116" s="47" t="str">
        <f>IF(JH116="","",VLOOKUP(JH116,$JH$5:$JQ$70,4,0))</f>
        <v/>
      </c>
      <c r="JL116" s="47" t="str">
        <f>IF(JH116="","",VLOOKUP(JH116,$JH$5:$JQ$70,5,0))</f>
        <v/>
      </c>
      <c r="JM116" s="47" t="str">
        <f>IF(JH116="","",VLOOKUP(JH116,$JH$5:$JQ$70,6,0))</f>
        <v/>
      </c>
      <c r="JN116" s="47" t="str">
        <f>IF(JH116="","",VLOOKUP(JH116,$JH$5:$JQ$70,7,0))</f>
        <v/>
      </c>
      <c r="JO116" s="47" t="str">
        <f>IF(JH116="","",VLOOKUP(JH116,$JH$5:$JQ$70,8,0))</f>
        <v/>
      </c>
      <c r="JP116" s="47" t="str">
        <f>IF(JH116="","",VLOOKUP(JH116,$JH$5:$JQ$70,9,0))</f>
        <v/>
      </c>
      <c r="JQ116" s="46" t="str">
        <f>IF(JH116="","",VLOOKUP(JH116,$JH$5:$JQ$70,9,0))</f>
        <v/>
      </c>
      <c r="JR116" s="36">
        <v>45</v>
      </c>
      <c r="JS116" s="45" t="str">
        <f>IFERROR(SMALL($JS$5:$JS$70,JR116),"")</f>
        <v/>
      </c>
      <c r="JT116" s="44" t="str">
        <f>IF(JS116="","",VLOOKUP(JS116,$JS$5:$KB$70,2,0))</f>
        <v/>
      </c>
      <c r="JU116" s="44" t="str">
        <f>IF(JS116="","",VLOOKUP(JS116,$JS$5:$KB$70,3,0))</f>
        <v/>
      </c>
      <c r="JV116" s="44" t="str">
        <f>IF(JS116="","",VLOOKUP(JS116,$JS$5:$KB$70,4,0))</f>
        <v/>
      </c>
      <c r="JW116" s="44" t="str">
        <f>IF(JS116="","",VLOOKUP(JS116,$JS$5:$KB$70,5,0))</f>
        <v/>
      </c>
      <c r="JX116" s="44" t="str">
        <f>IF(JS116="","",VLOOKUP(JS116,$JS$5:$KB$70,6,0))</f>
        <v/>
      </c>
      <c r="JY116" s="44" t="str">
        <f>IF(JS116="","",VLOOKUP(JS116,$JS$5:$KB$70,7,0))</f>
        <v/>
      </c>
      <c r="JZ116" s="44" t="str">
        <f>IF(JS116="","",VLOOKUP(JS116,$JS$5:$KB$70,8,0))</f>
        <v/>
      </c>
      <c r="KA116" s="44" t="str">
        <f>IF(JS116="","",VLOOKUP(JS116,$JS$5:$KB$70,9,0))</f>
        <v/>
      </c>
      <c r="KB116" s="43" t="str">
        <f>IF(JS116="","",VLOOKUP(JS116,$JS$5:$KB$70,9,0))</f>
        <v/>
      </c>
      <c r="PN116" s="36">
        <v>45</v>
      </c>
      <c r="PO116" s="51" t="str">
        <f>IFERROR(SMALL($PO$5:$PO$70,PN116),"")</f>
        <v/>
      </c>
      <c r="PP116" s="50" t="str">
        <f>IF(PO116="","",VLOOKUP(PO116,$PO$5:$PX$70,2,0))</f>
        <v/>
      </c>
      <c r="PQ116" s="50" t="str">
        <f>IF(PO116="","",VLOOKUP(PO116,$PO$5:$PX$70,3,0))</f>
        <v/>
      </c>
      <c r="PR116" s="50" t="str">
        <f>IF(PO116="","",VLOOKUP(PO116,$PO$5:$PX$70,4,0))</f>
        <v/>
      </c>
      <c r="PS116" s="50" t="str">
        <f>IF(PO116="","",VLOOKUP(PO116,$PO$5:$PX$70,5,0))</f>
        <v/>
      </c>
      <c r="PT116" s="50" t="str">
        <f>IF(PO116="","",VLOOKUP(PO116,$PO$5:$PX$70,6,0))</f>
        <v/>
      </c>
      <c r="PU116" s="50" t="str">
        <f>IF(PO116="","",VLOOKUP(PO116,$PO$5:$PX$70,7,0))</f>
        <v/>
      </c>
      <c r="PV116" s="50" t="str">
        <f>IF(PO116="","",VLOOKUP(PO116,$PO$5:$PX$70,8,0))</f>
        <v/>
      </c>
      <c r="PW116" s="50" t="str">
        <f>IF(PO116="","",VLOOKUP(PO116,$PO$5:$PX$70,9,0))</f>
        <v/>
      </c>
      <c r="PX116" s="49" t="str">
        <f>IF(PO116="","",VLOOKUP(PO116,$PO$5:$PX$70,10,0))</f>
        <v/>
      </c>
      <c r="PY116" s="36">
        <v>45</v>
      </c>
      <c r="PZ116" s="48" t="str">
        <f>IFERROR(SMALL($PZ$5:$PZ$70,PY116),"")</f>
        <v/>
      </c>
      <c r="QA116" s="47" t="str">
        <f>IF(PZ116="","",VLOOKUP(PZ116,$PZ$5:$QI$70,2,0))</f>
        <v/>
      </c>
      <c r="QB116" s="47" t="str">
        <f>IF(PZ116="","",VLOOKUP(PZ116,$PZ$5:$QI$70,3,0))</f>
        <v/>
      </c>
      <c r="QC116" s="47" t="str">
        <f>IF(PZ116="","",VLOOKUP(PZ116,$PZ$5:$QI$70,4,0))</f>
        <v/>
      </c>
      <c r="QD116" s="47" t="str">
        <f>IF(PZ116="","",VLOOKUP(PZ116,$PZ$5:$QI$70,5,0))</f>
        <v/>
      </c>
      <c r="QE116" s="47" t="str">
        <f>IF(PZ116="","",VLOOKUP(PZ116,$PZ$5:$QI$70,6,0))</f>
        <v/>
      </c>
      <c r="QF116" s="47" t="str">
        <f>IF(PZ116="","",VLOOKUP(PZ116,$PZ$5:$QI$70,7,0))</f>
        <v/>
      </c>
      <c r="QG116" s="47" t="str">
        <f>IF(PZ116="","",VLOOKUP(PZ116,$PZ$5:$QI$70,8,0))</f>
        <v/>
      </c>
      <c r="QH116" s="47" t="str">
        <f>IF(PZ116="","",VLOOKUP(PZ116,$PZ$5:$QI$70,9,0))</f>
        <v/>
      </c>
      <c r="QI116" s="46" t="str">
        <f>IF(PZ116="","",VLOOKUP(PZ116,$PZ$5:$QI$70,10,0))</f>
        <v/>
      </c>
      <c r="QJ116" s="36">
        <v>45</v>
      </c>
      <c r="QK116" s="45" t="str">
        <f>IFERROR(SMALL($QK$5:$QK$70,QJ116),"")</f>
        <v/>
      </c>
      <c r="QL116" s="44" t="str">
        <f>IF(QK116="","",VLOOKUP(QK116,$QK$5:$QT$70,2,0))</f>
        <v/>
      </c>
      <c r="QM116" s="44" t="str">
        <f>IF(QK116="","",VLOOKUP(QK116,$QK$5:$QT$70,3,0))</f>
        <v/>
      </c>
      <c r="QN116" s="44" t="str">
        <f>IF(QK116="","",VLOOKUP(QK116,$QK$5:$QT$70,4,0))</f>
        <v/>
      </c>
      <c r="QO116" s="44" t="str">
        <f>IF(QK116="","",VLOOKUP(QK116,$QK$5:$QT$70,5,0))</f>
        <v/>
      </c>
      <c r="QP116" s="44" t="str">
        <f>IF(QK116="","",VLOOKUP(QK116,$QK$5:$QT$70,6,0))</f>
        <v/>
      </c>
      <c r="QQ116" s="44" t="str">
        <f>IF(QK116="","",VLOOKUP(QK116,$QK$5:$QT$70,7,0))</f>
        <v/>
      </c>
      <c r="QR116" s="44" t="str">
        <f>IF(QK116="","",VLOOKUP(QK116,$QK$5:$QT$70,8,0))</f>
        <v/>
      </c>
      <c r="QS116" s="44" t="str">
        <f>IF(QK116="","",VLOOKUP(QK116,$QK$5:$QT$70,9,0))</f>
        <v/>
      </c>
      <c r="QT116" s="43" t="str">
        <f>IF(QK116="","",VLOOKUP(QK116,$QK$5:$QT$70,10,0))</f>
        <v/>
      </c>
    </row>
    <row r="117" spans="1:462" ht="16.5" thickBot="1" x14ac:dyDescent="0.3">
      <c r="HJ117" s="60">
        <v>2</v>
      </c>
      <c r="HK117" s="61"/>
      <c r="HL117" s="55" t="str">
        <f>IFERROR(HL107/HL112,"")</f>
        <v/>
      </c>
      <c r="HM117" s="54" t="str">
        <f>IFERROR(HM107/HM112,"")</f>
        <v/>
      </c>
      <c r="HN117" s="54" t="str">
        <f>IFERROR(HN107/HN112,"")</f>
        <v/>
      </c>
      <c r="HO117" s="54" t="str">
        <f>IFERROR(HO107/HO112,"")</f>
        <v/>
      </c>
      <c r="HP117" s="55" t="str">
        <f>IFERROR(HP107/HP112,"")</f>
        <v/>
      </c>
      <c r="HQ117" s="54" t="str">
        <f>IFERROR(HQ107/HQ112,"")</f>
        <v/>
      </c>
      <c r="HR117" s="54" t="str">
        <f>IFERROR(HR107/HR112,"")</f>
        <v/>
      </c>
      <c r="HS117" s="54" t="str">
        <f>IFERROR(HS107/HS112,"")</f>
        <v/>
      </c>
      <c r="HT117" s="55" t="str">
        <f>IFERROR(HT107/HT112,"")</f>
        <v/>
      </c>
      <c r="HU117" s="54" t="str">
        <f>IFERROR(HU107/HU112,"")</f>
        <v/>
      </c>
      <c r="HV117" s="54" t="str">
        <f>IFERROR(HV107/HV112,"")</f>
        <v/>
      </c>
      <c r="HW117" s="54" t="str">
        <f>IFERROR(HW107/HW112,"")</f>
        <v/>
      </c>
      <c r="HX117" s="55" t="str">
        <f>IFERROR(HX107/HX112,"")</f>
        <v/>
      </c>
      <c r="HY117" s="54" t="str">
        <f>IFERROR(HY107/HY112,"")</f>
        <v/>
      </c>
      <c r="HZ117" s="54" t="str">
        <f>IFERROR(HZ107/HZ112,"")</f>
        <v/>
      </c>
      <c r="IA117" s="54" t="str">
        <f>IFERROR(IA107/IA112,"")</f>
        <v/>
      </c>
      <c r="IB117" s="55" t="str">
        <f>IFERROR(IB107/IB112,"")</f>
        <v/>
      </c>
      <c r="IC117" s="54" t="str">
        <f>IFERROR(IC107/IC112,"")</f>
        <v/>
      </c>
      <c r="ID117" s="54" t="str">
        <f>IFERROR(ID107/ID112,"")</f>
        <v/>
      </c>
      <c r="IE117" s="54" t="str">
        <f>IFERROR(IE107/IE112,"")</f>
        <v/>
      </c>
      <c r="IF117" s="55" t="str">
        <f>IFERROR(IF107/IF112,"")</f>
        <v/>
      </c>
      <c r="IG117" s="54" t="str">
        <f>IFERROR(IG107/IG112,"")</f>
        <v/>
      </c>
      <c r="IH117" s="54" t="str">
        <f>IFERROR(IH107/IH112,"")</f>
        <v/>
      </c>
      <c r="II117" s="54" t="str">
        <f>IFERROR(II107/II112,"")</f>
        <v/>
      </c>
      <c r="IJ117" s="55" t="str">
        <f>IFERROR(IJ107/IJ112,"")</f>
        <v/>
      </c>
      <c r="IK117" s="54" t="str">
        <f>IFERROR(IK107/IK112,"")</f>
        <v/>
      </c>
      <c r="IL117" s="54" t="str">
        <f>IFERROR(IL107/IL112,"")</f>
        <v/>
      </c>
      <c r="IM117" s="54" t="str">
        <f>IFERROR(IM107/IM112,"")</f>
        <v/>
      </c>
      <c r="IN117" s="55" t="str">
        <f>IFERROR(IN107/IN112,"")</f>
        <v/>
      </c>
      <c r="IO117" s="54" t="str">
        <f>IFERROR(IO107/IO112,"")</f>
        <v/>
      </c>
      <c r="IP117" s="54" t="str">
        <f>IFERROR(IP107/IP112,"")</f>
        <v/>
      </c>
      <c r="IQ117" s="54" t="str">
        <f>IFERROR(IQ107/IQ112,"")</f>
        <v/>
      </c>
      <c r="IV117" s="36">
        <v>46</v>
      </c>
      <c r="IW117" s="52" t="s">
        <v>52</v>
      </c>
      <c r="IX117" s="52" t="s">
        <v>51</v>
      </c>
      <c r="IY117" s="52">
        <v>9</v>
      </c>
      <c r="IZ117" s="52">
        <v>7.4</v>
      </c>
      <c r="JA117" s="52">
        <v>6</v>
      </c>
      <c r="JB117" s="52">
        <v>6.6</v>
      </c>
      <c r="JC117" s="52">
        <v>20</v>
      </c>
      <c r="JD117" s="52">
        <v>23.726666666666667</v>
      </c>
      <c r="JE117" s="52">
        <v>3</v>
      </c>
      <c r="JF117" s="52">
        <v>3.73</v>
      </c>
      <c r="JG117" s="36">
        <v>46</v>
      </c>
      <c r="JH117" s="48" t="str">
        <f>IFERROR(SMALL($JH$5:$JH$70,JG117),"")</f>
        <v/>
      </c>
      <c r="JI117" s="47" t="str">
        <f>IF(JH117="","",VLOOKUP(JH117,$JH$5:$JQ$70,2,0))</f>
        <v/>
      </c>
      <c r="JJ117" s="47" t="str">
        <f>IF(JH117="","",VLOOKUP(JH117,$JH$5:$JQ$70,3,0))</f>
        <v/>
      </c>
      <c r="JK117" s="47" t="str">
        <f>IF(JH117="","",VLOOKUP(JH117,$JH$5:$JQ$70,4,0))</f>
        <v/>
      </c>
      <c r="JL117" s="47" t="str">
        <f>IF(JH117="","",VLOOKUP(JH117,$JH$5:$JQ$70,5,0))</f>
        <v/>
      </c>
      <c r="JM117" s="47" t="str">
        <f>IF(JH117="","",VLOOKUP(JH117,$JH$5:$JQ$70,6,0))</f>
        <v/>
      </c>
      <c r="JN117" s="47" t="str">
        <f>IF(JH117="","",VLOOKUP(JH117,$JH$5:$JQ$70,7,0))</f>
        <v/>
      </c>
      <c r="JO117" s="47" t="str">
        <f>IF(JH117="","",VLOOKUP(JH117,$JH$5:$JQ$70,8,0))</f>
        <v/>
      </c>
      <c r="JP117" s="47" t="str">
        <f>IF(JH117="","",VLOOKUP(JH117,$JH$5:$JQ$70,9,0))</f>
        <v/>
      </c>
      <c r="JQ117" s="46" t="str">
        <f>IF(JH117="","",VLOOKUP(JH117,$JH$5:$JQ$70,9,0))</f>
        <v/>
      </c>
      <c r="JR117" s="36">
        <v>46</v>
      </c>
      <c r="JS117" s="45" t="str">
        <f>IFERROR(SMALL($JS$5:$JS$70,JR117),"")</f>
        <v/>
      </c>
      <c r="JT117" s="44" t="str">
        <f>IF(JS117="","",VLOOKUP(JS117,$JS$5:$KB$70,2,0))</f>
        <v/>
      </c>
      <c r="JU117" s="44" t="str">
        <f>IF(JS117="","",VLOOKUP(JS117,$JS$5:$KB$70,3,0))</f>
        <v/>
      </c>
      <c r="JV117" s="44" t="str">
        <f>IF(JS117="","",VLOOKUP(JS117,$JS$5:$KB$70,4,0))</f>
        <v/>
      </c>
      <c r="JW117" s="44" t="str">
        <f>IF(JS117="","",VLOOKUP(JS117,$JS$5:$KB$70,5,0))</f>
        <v/>
      </c>
      <c r="JX117" s="44" t="str">
        <f>IF(JS117="","",VLOOKUP(JS117,$JS$5:$KB$70,6,0))</f>
        <v/>
      </c>
      <c r="JY117" s="44" t="str">
        <f>IF(JS117="","",VLOOKUP(JS117,$JS$5:$KB$70,7,0))</f>
        <v/>
      </c>
      <c r="JZ117" s="44" t="str">
        <f>IF(JS117="","",VLOOKUP(JS117,$JS$5:$KB$70,8,0))</f>
        <v/>
      </c>
      <c r="KA117" s="44" t="str">
        <f>IF(JS117="","",VLOOKUP(JS117,$JS$5:$KB$70,9,0))</f>
        <v/>
      </c>
      <c r="KB117" s="43" t="str">
        <f>IF(JS117="","",VLOOKUP(JS117,$JS$5:$KB$70,9,0))</f>
        <v/>
      </c>
      <c r="PN117" s="36">
        <v>46</v>
      </c>
      <c r="PO117" s="51" t="str">
        <f>IFERROR(SMALL($PO$5:$PO$70,PN117),"")</f>
        <v/>
      </c>
      <c r="PP117" s="50" t="str">
        <f>IF(PO117="","",VLOOKUP(PO117,$PO$5:$PX$70,2,0))</f>
        <v/>
      </c>
      <c r="PQ117" s="50" t="str">
        <f>IF(PO117="","",VLOOKUP(PO117,$PO$5:$PX$70,3,0))</f>
        <v/>
      </c>
      <c r="PR117" s="50" t="str">
        <f>IF(PO117="","",VLOOKUP(PO117,$PO$5:$PX$70,4,0))</f>
        <v/>
      </c>
      <c r="PS117" s="50" t="str">
        <f>IF(PO117="","",VLOOKUP(PO117,$PO$5:$PX$70,5,0))</f>
        <v/>
      </c>
      <c r="PT117" s="50" t="str">
        <f>IF(PO117="","",VLOOKUP(PO117,$PO$5:$PX$70,6,0))</f>
        <v/>
      </c>
      <c r="PU117" s="50" t="str">
        <f>IF(PO117="","",VLOOKUP(PO117,$PO$5:$PX$70,7,0))</f>
        <v/>
      </c>
      <c r="PV117" s="50" t="str">
        <f>IF(PO117="","",VLOOKUP(PO117,$PO$5:$PX$70,8,0))</f>
        <v/>
      </c>
      <c r="PW117" s="50" t="str">
        <f>IF(PO117="","",VLOOKUP(PO117,$PO$5:$PX$70,9,0))</f>
        <v/>
      </c>
      <c r="PX117" s="49" t="str">
        <f>IF(PO117="","",VLOOKUP(PO117,$PO$5:$PX$70,10,0))</f>
        <v/>
      </c>
      <c r="PY117" s="36">
        <v>46</v>
      </c>
      <c r="PZ117" s="48" t="str">
        <f>IFERROR(SMALL($PZ$5:$PZ$70,PY117),"")</f>
        <v/>
      </c>
      <c r="QA117" s="47" t="str">
        <f>IF(PZ117="","",VLOOKUP(PZ117,$PZ$5:$QI$70,2,0))</f>
        <v/>
      </c>
      <c r="QB117" s="47" t="str">
        <f>IF(PZ117="","",VLOOKUP(PZ117,$PZ$5:$QI$70,3,0))</f>
        <v/>
      </c>
      <c r="QC117" s="47" t="str">
        <f>IF(PZ117="","",VLOOKUP(PZ117,$PZ$5:$QI$70,4,0))</f>
        <v/>
      </c>
      <c r="QD117" s="47" t="str">
        <f>IF(PZ117="","",VLOOKUP(PZ117,$PZ$5:$QI$70,5,0))</f>
        <v/>
      </c>
      <c r="QE117" s="47" t="str">
        <f>IF(PZ117="","",VLOOKUP(PZ117,$PZ$5:$QI$70,6,0))</f>
        <v/>
      </c>
      <c r="QF117" s="47" t="str">
        <f>IF(PZ117="","",VLOOKUP(PZ117,$PZ$5:$QI$70,7,0))</f>
        <v/>
      </c>
      <c r="QG117" s="47" t="str">
        <f>IF(PZ117="","",VLOOKUP(PZ117,$PZ$5:$QI$70,8,0))</f>
        <v/>
      </c>
      <c r="QH117" s="47" t="str">
        <f>IF(PZ117="","",VLOOKUP(PZ117,$PZ$5:$QI$70,9,0))</f>
        <v/>
      </c>
      <c r="QI117" s="46" t="str">
        <f>IF(PZ117="","",VLOOKUP(PZ117,$PZ$5:$QI$70,10,0))</f>
        <v/>
      </c>
      <c r="QJ117" s="36">
        <v>46</v>
      </c>
      <c r="QK117" s="45" t="str">
        <f>IFERROR(SMALL($QK$5:$QK$70,QJ117),"")</f>
        <v/>
      </c>
      <c r="QL117" s="44" t="str">
        <f>IF(QK117="","",VLOOKUP(QK117,$QK$5:$QT$70,2,0))</f>
        <v/>
      </c>
      <c r="QM117" s="44" t="str">
        <f>IF(QK117="","",VLOOKUP(QK117,$QK$5:$QT$70,3,0))</f>
        <v/>
      </c>
      <c r="QN117" s="44" t="str">
        <f>IF(QK117="","",VLOOKUP(QK117,$QK$5:$QT$70,4,0))</f>
        <v/>
      </c>
      <c r="QO117" s="44" t="str">
        <f>IF(QK117="","",VLOOKUP(QK117,$QK$5:$QT$70,5,0))</f>
        <v/>
      </c>
      <c r="QP117" s="44" t="str">
        <f>IF(QK117="","",VLOOKUP(QK117,$QK$5:$QT$70,6,0))</f>
        <v/>
      </c>
      <c r="QQ117" s="44" t="str">
        <f>IF(QK117="","",VLOOKUP(QK117,$QK$5:$QT$70,7,0))</f>
        <v/>
      </c>
      <c r="QR117" s="44" t="str">
        <f>IF(QK117="","",VLOOKUP(QK117,$QK$5:$QT$70,8,0))</f>
        <v/>
      </c>
      <c r="QS117" s="44" t="str">
        <f>IF(QK117="","",VLOOKUP(QK117,$QK$5:$QT$70,9,0))</f>
        <v/>
      </c>
      <c r="QT117" s="43" t="str">
        <f>IF(QK117="","",VLOOKUP(QK117,$QK$5:$QT$70,10,0))</f>
        <v/>
      </c>
    </row>
    <row r="118" spans="1:462" ht="16.5" thickBot="1" x14ac:dyDescent="0.3">
      <c r="HJ118" s="60">
        <v>3</v>
      </c>
      <c r="HK118" s="59"/>
      <c r="HL118" s="55" t="str">
        <f>IFERROR(HL108/HL113,"")</f>
        <v/>
      </c>
      <c r="HM118" s="54" t="str">
        <f>IFERROR(HM108/HM113,"")</f>
        <v/>
      </c>
      <c r="HN118" s="54" t="str">
        <f>IFERROR(HN108/HN113,"")</f>
        <v/>
      </c>
      <c r="HO118" s="54" t="str">
        <f>IFERROR(HO108/HO113,"")</f>
        <v/>
      </c>
      <c r="HP118" s="55" t="str">
        <f>IFERROR(HP108/HP113,"")</f>
        <v/>
      </c>
      <c r="HQ118" s="54" t="str">
        <f>IFERROR(HQ108/HQ113,"")</f>
        <v/>
      </c>
      <c r="HR118" s="54" t="str">
        <f>IFERROR(HR108/HR113,"")</f>
        <v/>
      </c>
      <c r="HS118" s="54" t="str">
        <f>IFERROR(HS108/HS113,"")</f>
        <v/>
      </c>
      <c r="HT118" s="55" t="str">
        <f>IFERROR(HT108/HT113,"")</f>
        <v/>
      </c>
      <c r="HU118" s="54" t="str">
        <f>IFERROR(HU108/HU113,"")</f>
        <v/>
      </c>
      <c r="HV118" s="54" t="str">
        <f>IFERROR(HV108/HV113,"")</f>
        <v/>
      </c>
      <c r="HW118" s="54" t="str">
        <f>IFERROR(HW108/HW113,"")</f>
        <v/>
      </c>
      <c r="HX118" s="55" t="str">
        <f>IFERROR(HX108/HX113,"")</f>
        <v/>
      </c>
      <c r="HY118" s="54" t="str">
        <f>IFERROR(HY108/HY113,"")</f>
        <v/>
      </c>
      <c r="HZ118" s="54" t="str">
        <f>IFERROR(HZ108/HZ113,"")</f>
        <v/>
      </c>
      <c r="IA118" s="54" t="str">
        <f>IFERROR(IA108/IA113,"")</f>
        <v/>
      </c>
      <c r="IB118" s="55" t="str">
        <f>IFERROR(IB108/IB113,"")</f>
        <v/>
      </c>
      <c r="IC118" s="54" t="str">
        <f>IFERROR(IC108/IC113,"")</f>
        <v/>
      </c>
      <c r="ID118" s="54" t="str">
        <f>IFERROR(ID108/ID113,"")</f>
        <v/>
      </c>
      <c r="IE118" s="54" t="str">
        <f>IFERROR(IE108/IE113,"")</f>
        <v/>
      </c>
      <c r="IF118" s="55" t="str">
        <f>IFERROR(IF108/IF113,"")</f>
        <v/>
      </c>
      <c r="IG118" s="54" t="str">
        <f>IFERROR(IG108/IG113,"")</f>
        <v/>
      </c>
      <c r="IH118" s="54" t="str">
        <f>IFERROR(IH108/IH113,"")</f>
        <v/>
      </c>
      <c r="II118" s="54" t="str">
        <f>IFERROR(II108/II113,"")</f>
        <v/>
      </c>
      <c r="IJ118" s="55" t="str">
        <f>IFERROR(IJ108/IJ113,"")</f>
        <v/>
      </c>
      <c r="IK118" s="54" t="str">
        <f>IFERROR(IK108/IK113,"")</f>
        <v/>
      </c>
      <c r="IL118" s="54" t="str">
        <f>IFERROR(IL108/IL113,"")</f>
        <v/>
      </c>
      <c r="IM118" s="54" t="str">
        <f>IFERROR(IM108/IM113,"")</f>
        <v/>
      </c>
      <c r="IN118" s="55" t="str">
        <f>IFERROR(IN108/IN113,"")</f>
        <v/>
      </c>
      <c r="IO118" s="54" t="str">
        <f>IFERROR(IO108/IO113,"")</f>
        <v/>
      </c>
      <c r="IP118" s="54" t="str">
        <f>IFERROR(IP108/IP113,"")</f>
        <v/>
      </c>
      <c r="IQ118" s="54" t="str">
        <f>IFERROR(IQ108/IQ113,"")</f>
        <v/>
      </c>
      <c r="IV118" s="36">
        <v>47</v>
      </c>
      <c r="IW118" s="52" t="s">
        <v>50</v>
      </c>
      <c r="IX118" s="52" t="s">
        <v>49</v>
      </c>
      <c r="IY118" s="52">
        <v>9</v>
      </c>
      <c r="IZ118" s="52">
        <v>8</v>
      </c>
      <c r="JA118" s="52">
        <v>3.8</v>
      </c>
      <c r="JB118" s="52">
        <v>5.6</v>
      </c>
      <c r="JC118" s="52">
        <v>20</v>
      </c>
      <c r="JD118" s="52">
        <v>20.94</v>
      </c>
      <c r="JE118" s="52">
        <v>2</v>
      </c>
      <c r="JF118" s="52">
        <v>3.5300000000000002</v>
      </c>
      <c r="JG118" s="36">
        <v>47</v>
      </c>
      <c r="JH118" s="48" t="str">
        <f>IFERROR(SMALL($JH$5:$JH$70,JG118),"")</f>
        <v/>
      </c>
      <c r="JI118" s="47" t="str">
        <f>IF(JH118="","",VLOOKUP(JH118,$JH$5:$JQ$70,2,0))</f>
        <v/>
      </c>
      <c r="JJ118" s="47" t="str">
        <f>IF(JH118="","",VLOOKUP(JH118,$JH$5:$JQ$70,3,0))</f>
        <v/>
      </c>
      <c r="JK118" s="47" t="str">
        <f>IF(JH118="","",VLOOKUP(JH118,$JH$5:$JQ$70,4,0))</f>
        <v/>
      </c>
      <c r="JL118" s="47" t="str">
        <f>IF(JH118="","",VLOOKUP(JH118,$JH$5:$JQ$70,5,0))</f>
        <v/>
      </c>
      <c r="JM118" s="47" t="str">
        <f>IF(JH118="","",VLOOKUP(JH118,$JH$5:$JQ$70,6,0))</f>
        <v/>
      </c>
      <c r="JN118" s="47" t="str">
        <f>IF(JH118="","",VLOOKUP(JH118,$JH$5:$JQ$70,7,0))</f>
        <v/>
      </c>
      <c r="JO118" s="47" t="str">
        <f>IF(JH118="","",VLOOKUP(JH118,$JH$5:$JQ$70,8,0))</f>
        <v/>
      </c>
      <c r="JP118" s="47" t="str">
        <f>IF(JH118="","",VLOOKUP(JH118,$JH$5:$JQ$70,9,0))</f>
        <v/>
      </c>
      <c r="JQ118" s="46" t="str">
        <f>IF(JH118="","",VLOOKUP(JH118,$JH$5:$JQ$70,9,0))</f>
        <v/>
      </c>
      <c r="JR118" s="36">
        <v>47</v>
      </c>
      <c r="JS118" s="45" t="str">
        <f>IFERROR(SMALL($JS$5:$JS$70,JR118),"")</f>
        <v/>
      </c>
      <c r="JT118" s="44" t="str">
        <f>IF(JS118="","",VLOOKUP(JS118,$JS$5:$KB$70,2,0))</f>
        <v/>
      </c>
      <c r="JU118" s="44" t="str">
        <f>IF(JS118="","",VLOOKUP(JS118,$JS$5:$KB$70,3,0))</f>
        <v/>
      </c>
      <c r="JV118" s="44" t="str">
        <f>IF(JS118="","",VLOOKUP(JS118,$JS$5:$KB$70,4,0))</f>
        <v/>
      </c>
      <c r="JW118" s="44" t="str">
        <f>IF(JS118="","",VLOOKUP(JS118,$JS$5:$KB$70,5,0))</f>
        <v/>
      </c>
      <c r="JX118" s="44" t="str">
        <f>IF(JS118="","",VLOOKUP(JS118,$JS$5:$KB$70,6,0))</f>
        <v/>
      </c>
      <c r="JY118" s="44" t="str">
        <f>IF(JS118="","",VLOOKUP(JS118,$JS$5:$KB$70,7,0))</f>
        <v/>
      </c>
      <c r="JZ118" s="44" t="str">
        <f>IF(JS118="","",VLOOKUP(JS118,$JS$5:$KB$70,8,0))</f>
        <v/>
      </c>
      <c r="KA118" s="44" t="str">
        <f>IF(JS118="","",VLOOKUP(JS118,$JS$5:$KB$70,9,0))</f>
        <v/>
      </c>
      <c r="KB118" s="43" t="str">
        <f>IF(JS118="","",VLOOKUP(JS118,$JS$5:$KB$70,9,0))</f>
        <v/>
      </c>
      <c r="PN118" s="36">
        <v>47</v>
      </c>
      <c r="PO118" s="51" t="str">
        <f>IFERROR(SMALL($PO$5:$PO$70,PN118),"")</f>
        <v/>
      </c>
      <c r="PP118" s="50" t="str">
        <f>IF(PO118="","",VLOOKUP(PO118,$PO$5:$PX$70,2,0))</f>
        <v/>
      </c>
      <c r="PQ118" s="50" t="str">
        <f>IF(PO118="","",VLOOKUP(PO118,$PO$5:$PX$70,3,0))</f>
        <v/>
      </c>
      <c r="PR118" s="50" t="str">
        <f>IF(PO118="","",VLOOKUP(PO118,$PO$5:$PX$70,4,0))</f>
        <v/>
      </c>
      <c r="PS118" s="50" t="str">
        <f>IF(PO118="","",VLOOKUP(PO118,$PO$5:$PX$70,5,0))</f>
        <v/>
      </c>
      <c r="PT118" s="50" t="str">
        <f>IF(PO118="","",VLOOKUP(PO118,$PO$5:$PX$70,6,0))</f>
        <v/>
      </c>
      <c r="PU118" s="50" t="str">
        <f>IF(PO118="","",VLOOKUP(PO118,$PO$5:$PX$70,7,0))</f>
        <v/>
      </c>
      <c r="PV118" s="50" t="str">
        <f>IF(PO118="","",VLOOKUP(PO118,$PO$5:$PX$70,8,0))</f>
        <v/>
      </c>
      <c r="PW118" s="50" t="str">
        <f>IF(PO118="","",VLOOKUP(PO118,$PO$5:$PX$70,9,0))</f>
        <v/>
      </c>
      <c r="PX118" s="49" t="str">
        <f>IF(PO118="","",VLOOKUP(PO118,$PO$5:$PX$70,10,0))</f>
        <v/>
      </c>
      <c r="PY118" s="36">
        <v>47</v>
      </c>
      <c r="PZ118" s="48" t="str">
        <f>IFERROR(SMALL($PZ$5:$PZ$70,PY118),"")</f>
        <v/>
      </c>
      <c r="QA118" s="47" t="str">
        <f>IF(PZ118="","",VLOOKUP(PZ118,$PZ$5:$QI$70,2,0))</f>
        <v/>
      </c>
      <c r="QB118" s="47" t="str">
        <f>IF(PZ118="","",VLOOKUP(PZ118,$PZ$5:$QI$70,3,0))</f>
        <v/>
      </c>
      <c r="QC118" s="47" t="str">
        <f>IF(PZ118="","",VLOOKUP(PZ118,$PZ$5:$QI$70,4,0))</f>
        <v/>
      </c>
      <c r="QD118" s="47" t="str">
        <f>IF(PZ118="","",VLOOKUP(PZ118,$PZ$5:$QI$70,5,0))</f>
        <v/>
      </c>
      <c r="QE118" s="47" t="str">
        <f>IF(PZ118="","",VLOOKUP(PZ118,$PZ$5:$QI$70,6,0))</f>
        <v/>
      </c>
      <c r="QF118" s="47" t="str">
        <f>IF(PZ118="","",VLOOKUP(PZ118,$PZ$5:$QI$70,7,0))</f>
        <v/>
      </c>
      <c r="QG118" s="47" t="str">
        <f>IF(PZ118="","",VLOOKUP(PZ118,$PZ$5:$QI$70,8,0))</f>
        <v/>
      </c>
      <c r="QH118" s="47" t="str">
        <f>IF(PZ118="","",VLOOKUP(PZ118,$PZ$5:$QI$70,9,0))</f>
        <v/>
      </c>
      <c r="QI118" s="46" t="str">
        <f>IF(PZ118="","",VLOOKUP(PZ118,$PZ$5:$QI$70,10,0))</f>
        <v/>
      </c>
      <c r="QJ118" s="36">
        <v>47</v>
      </c>
      <c r="QK118" s="45" t="str">
        <f>IFERROR(SMALL($QK$5:$QK$70,QJ118),"")</f>
        <v/>
      </c>
      <c r="QL118" s="44" t="str">
        <f>IF(QK118="","",VLOOKUP(QK118,$QK$5:$QT$70,2,0))</f>
        <v/>
      </c>
      <c r="QM118" s="44" t="str">
        <f>IF(QK118="","",VLOOKUP(QK118,$QK$5:$QT$70,3,0))</f>
        <v/>
      </c>
      <c r="QN118" s="44" t="str">
        <f>IF(QK118="","",VLOOKUP(QK118,$QK$5:$QT$70,4,0))</f>
        <v/>
      </c>
      <c r="QO118" s="44" t="str">
        <f>IF(QK118="","",VLOOKUP(QK118,$QK$5:$QT$70,5,0))</f>
        <v/>
      </c>
      <c r="QP118" s="44" t="str">
        <f>IF(QK118="","",VLOOKUP(QK118,$QK$5:$QT$70,6,0))</f>
        <v/>
      </c>
      <c r="QQ118" s="44" t="str">
        <f>IF(QK118="","",VLOOKUP(QK118,$QK$5:$QT$70,7,0))</f>
        <v/>
      </c>
      <c r="QR118" s="44" t="str">
        <f>IF(QK118="","",VLOOKUP(QK118,$QK$5:$QT$70,8,0))</f>
        <v/>
      </c>
      <c r="QS118" s="44" t="str">
        <f>IF(QK118="","",VLOOKUP(QK118,$QK$5:$QT$70,9,0))</f>
        <v/>
      </c>
      <c r="QT118" s="43" t="str">
        <f>IF(QK118="","",VLOOKUP(QK118,$QK$5:$QT$70,10,0))</f>
        <v/>
      </c>
    </row>
    <row r="119" spans="1:462" ht="16.5" thickBot="1" x14ac:dyDescent="0.3">
      <c r="IB119" s="55" t="e">
        <f>+(IB118+IB117+IB116)/3</f>
        <v>#VALUE!</v>
      </c>
      <c r="IF119" s="55" t="e">
        <f>+(IF118+IF117+IF116)/3</f>
        <v>#VALUE!</v>
      </c>
      <c r="IV119" s="36">
        <v>48</v>
      </c>
      <c r="IW119" s="52" t="s">
        <v>48</v>
      </c>
      <c r="IX119" s="52" t="s">
        <v>47</v>
      </c>
      <c r="IY119" s="52">
        <v>9</v>
      </c>
      <c r="IZ119" s="52">
        <v>9.1999999999999993</v>
      </c>
      <c r="JA119" s="52">
        <v>4.8</v>
      </c>
      <c r="JB119" s="52">
        <v>6.8</v>
      </c>
      <c r="JC119" s="52">
        <v>22.5</v>
      </c>
      <c r="JD119" s="52">
        <v>22.700000000000003</v>
      </c>
      <c r="JE119" s="52">
        <v>3.5</v>
      </c>
      <c r="JF119" s="52">
        <v>3.33</v>
      </c>
      <c r="JG119" s="36">
        <v>48</v>
      </c>
      <c r="JH119" s="48" t="str">
        <f>IFERROR(SMALL($JH$5:$JH$70,JG119),"")</f>
        <v/>
      </c>
      <c r="JI119" s="47" t="str">
        <f>IF(JH119="","",VLOOKUP(JH119,$JH$5:$JQ$70,2,0))</f>
        <v/>
      </c>
      <c r="JJ119" s="47" t="str">
        <f>IF(JH119="","",VLOOKUP(JH119,$JH$5:$JQ$70,3,0))</f>
        <v/>
      </c>
      <c r="JK119" s="47" t="str">
        <f>IF(JH119="","",VLOOKUP(JH119,$JH$5:$JQ$70,4,0))</f>
        <v/>
      </c>
      <c r="JL119" s="47" t="str">
        <f>IF(JH119="","",VLOOKUP(JH119,$JH$5:$JQ$70,5,0))</f>
        <v/>
      </c>
      <c r="JM119" s="47" t="str">
        <f>IF(JH119="","",VLOOKUP(JH119,$JH$5:$JQ$70,6,0))</f>
        <v/>
      </c>
      <c r="JN119" s="47" t="str">
        <f>IF(JH119="","",VLOOKUP(JH119,$JH$5:$JQ$70,7,0))</f>
        <v/>
      </c>
      <c r="JO119" s="47" t="str">
        <f>IF(JH119="","",VLOOKUP(JH119,$JH$5:$JQ$70,8,0))</f>
        <v/>
      </c>
      <c r="JP119" s="47" t="str">
        <f>IF(JH119="","",VLOOKUP(JH119,$JH$5:$JQ$70,9,0))</f>
        <v/>
      </c>
      <c r="JQ119" s="46" t="str">
        <f>IF(JH119="","",VLOOKUP(JH119,$JH$5:$JQ$70,9,0))</f>
        <v/>
      </c>
      <c r="JR119" s="36">
        <v>48</v>
      </c>
      <c r="JS119" s="45" t="str">
        <f>IFERROR(SMALL($JS$5:$JS$70,JR119),"")</f>
        <v/>
      </c>
      <c r="JT119" s="44" t="str">
        <f>IF(JS119="","",VLOOKUP(JS119,$JS$5:$KB$70,2,0))</f>
        <v/>
      </c>
      <c r="JU119" s="44" t="str">
        <f>IF(JS119="","",VLOOKUP(JS119,$JS$5:$KB$70,3,0))</f>
        <v/>
      </c>
      <c r="JV119" s="44" t="str">
        <f>IF(JS119="","",VLOOKUP(JS119,$JS$5:$KB$70,4,0))</f>
        <v/>
      </c>
      <c r="JW119" s="44" t="str">
        <f>IF(JS119="","",VLOOKUP(JS119,$JS$5:$KB$70,5,0))</f>
        <v/>
      </c>
      <c r="JX119" s="44" t="str">
        <f>IF(JS119="","",VLOOKUP(JS119,$JS$5:$KB$70,6,0))</f>
        <v/>
      </c>
      <c r="JY119" s="44" t="str">
        <f>IF(JS119="","",VLOOKUP(JS119,$JS$5:$KB$70,7,0))</f>
        <v/>
      </c>
      <c r="JZ119" s="44" t="str">
        <f>IF(JS119="","",VLOOKUP(JS119,$JS$5:$KB$70,8,0))</f>
        <v/>
      </c>
      <c r="KA119" s="44" t="str">
        <f>IF(JS119="","",VLOOKUP(JS119,$JS$5:$KB$70,9,0))</f>
        <v/>
      </c>
      <c r="KB119" s="43" t="str">
        <f>IF(JS119="","",VLOOKUP(JS119,$JS$5:$KB$70,9,0))</f>
        <v/>
      </c>
      <c r="PN119" s="36">
        <v>48</v>
      </c>
      <c r="PO119" s="51" t="str">
        <f>IFERROR(SMALL($PO$5:$PO$70,PN119),"")</f>
        <v/>
      </c>
      <c r="PP119" s="50" t="str">
        <f>IF(PO119="","",VLOOKUP(PO119,$PO$5:$PX$70,2,0))</f>
        <v/>
      </c>
      <c r="PQ119" s="50" t="str">
        <f>IF(PO119="","",VLOOKUP(PO119,$PO$5:$PX$70,3,0))</f>
        <v/>
      </c>
      <c r="PR119" s="50" t="str">
        <f>IF(PO119="","",VLOOKUP(PO119,$PO$5:$PX$70,4,0))</f>
        <v/>
      </c>
      <c r="PS119" s="50" t="str">
        <f>IF(PO119="","",VLOOKUP(PO119,$PO$5:$PX$70,5,0))</f>
        <v/>
      </c>
      <c r="PT119" s="50" t="str">
        <f>IF(PO119="","",VLOOKUP(PO119,$PO$5:$PX$70,6,0))</f>
        <v/>
      </c>
      <c r="PU119" s="50" t="str">
        <f>IF(PO119="","",VLOOKUP(PO119,$PO$5:$PX$70,7,0))</f>
        <v/>
      </c>
      <c r="PV119" s="50" t="str">
        <f>IF(PO119="","",VLOOKUP(PO119,$PO$5:$PX$70,8,0))</f>
        <v/>
      </c>
      <c r="PW119" s="50" t="str">
        <f>IF(PO119="","",VLOOKUP(PO119,$PO$5:$PX$70,9,0))</f>
        <v/>
      </c>
      <c r="PX119" s="49" t="str">
        <f>IF(PO119="","",VLOOKUP(PO119,$PO$5:$PX$70,10,0))</f>
        <v/>
      </c>
      <c r="PY119" s="36">
        <v>48</v>
      </c>
      <c r="PZ119" s="48" t="str">
        <f>IFERROR(SMALL($PZ$5:$PZ$70,PY119),"")</f>
        <v/>
      </c>
      <c r="QA119" s="47" t="str">
        <f>IF(PZ119="","",VLOOKUP(PZ119,$PZ$5:$QI$70,2,0))</f>
        <v/>
      </c>
      <c r="QB119" s="47" t="str">
        <f>IF(PZ119="","",VLOOKUP(PZ119,$PZ$5:$QI$70,3,0))</f>
        <v/>
      </c>
      <c r="QC119" s="47" t="str">
        <f>IF(PZ119="","",VLOOKUP(PZ119,$PZ$5:$QI$70,4,0))</f>
        <v/>
      </c>
      <c r="QD119" s="47" t="str">
        <f>IF(PZ119="","",VLOOKUP(PZ119,$PZ$5:$QI$70,5,0))</f>
        <v/>
      </c>
      <c r="QE119" s="47" t="str">
        <f>IF(PZ119="","",VLOOKUP(PZ119,$PZ$5:$QI$70,6,0))</f>
        <v/>
      </c>
      <c r="QF119" s="47" t="str">
        <f>IF(PZ119="","",VLOOKUP(PZ119,$PZ$5:$QI$70,7,0))</f>
        <v/>
      </c>
      <c r="QG119" s="47" t="str">
        <f>IF(PZ119="","",VLOOKUP(PZ119,$PZ$5:$QI$70,8,0))</f>
        <v/>
      </c>
      <c r="QH119" s="47" t="str">
        <f>IF(PZ119="","",VLOOKUP(PZ119,$PZ$5:$QI$70,9,0))</f>
        <v/>
      </c>
      <c r="QI119" s="46" t="str">
        <f>IF(PZ119="","",VLOOKUP(PZ119,$PZ$5:$QI$70,10,0))</f>
        <v/>
      </c>
      <c r="QJ119" s="36">
        <v>48</v>
      </c>
      <c r="QK119" s="45" t="str">
        <f>IFERROR(SMALL($QK$5:$QK$70,QJ119),"")</f>
        <v/>
      </c>
      <c r="QL119" s="44" t="str">
        <f>IF(QK119="","",VLOOKUP(QK119,$QK$5:$QT$70,2,0))</f>
        <v/>
      </c>
      <c r="QM119" s="44" t="str">
        <f>IF(QK119="","",VLOOKUP(QK119,$QK$5:$QT$70,3,0))</f>
        <v/>
      </c>
      <c r="QN119" s="44" t="str">
        <f>IF(QK119="","",VLOOKUP(QK119,$QK$5:$QT$70,4,0))</f>
        <v/>
      </c>
      <c r="QO119" s="44" t="str">
        <f>IF(QK119="","",VLOOKUP(QK119,$QK$5:$QT$70,5,0))</f>
        <v/>
      </c>
      <c r="QP119" s="44" t="str">
        <f>IF(QK119="","",VLOOKUP(QK119,$QK$5:$QT$70,6,0))</f>
        <v/>
      </c>
      <c r="QQ119" s="44" t="str">
        <f>IF(QK119="","",VLOOKUP(QK119,$QK$5:$QT$70,7,0))</f>
        <v/>
      </c>
      <c r="QR119" s="44" t="str">
        <f>IF(QK119="","",VLOOKUP(QK119,$QK$5:$QT$70,8,0))</f>
        <v/>
      </c>
      <c r="QS119" s="44" t="str">
        <f>IF(QK119="","",VLOOKUP(QK119,$QK$5:$QT$70,9,0))</f>
        <v/>
      </c>
      <c r="QT119" s="43" t="str">
        <f>IF(QK119="","",VLOOKUP(QK119,$QK$5:$QT$70,10,0))</f>
        <v/>
      </c>
    </row>
    <row r="120" spans="1:462" ht="19.5" thickBot="1" x14ac:dyDescent="0.3">
      <c r="HL120" s="58" t="s">
        <v>43</v>
      </c>
      <c r="HM120" s="57"/>
      <c r="HN120" s="57"/>
      <c r="HP120" s="58" t="s">
        <v>46</v>
      </c>
      <c r="HQ120" s="57"/>
      <c r="HR120" s="57"/>
      <c r="HT120" s="58" t="s">
        <v>45</v>
      </c>
      <c r="HU120" s="57"/>
      <c r="HV120" s="57"/>
      <c r="HX120" s="58" t="s">
        <v>44</v>
      </c>
      <c r="HY120" s="57"/>
      <c r="HZ120" s="57"/>
      <c r="IJ120" s="58" t="s">
        <v>43</v>
      </c>
      <c r="IK120" s="57"/>
      <c r="IL120" s="57"/>
      <c r="IN120" s="58" t="s">
        <v>42</v>
      </c>
      <c r="IO120" s="57"/>
      <c r="IP120" s="57"/>
      <c r="IV120" s="36">
        <v>49</v>
      </c>
      <c r="IW120" s="52" t="s">
        <v>41</v>
      </c>
      <c r="IX120" s="52" t="s">
        <v>40</v>
      </c>
      <c r="IY120" s="52">
        <v>9.6</v>
      </c>
      <c r="IZ120" s="52">
        <v>7.6</v>
      </c>
      <c r="JA120" s="52">
        <v>4.2</v>
      </c>
      <c r="JB120" s="52">
        <v>5.6</v>
      </c>
      <c r="JC120" s="52">
        <v>20</v>
      </c>
      <c r="JD120" s="52">
        <v>24.130000000000003</v>
      </c>
      <c r="JE120" s="52">
        <v>3.4</v>
      </c>
      <c r="JF120" s="52">
        <v>3.8</v>
      </c>
      <c r="JG120" s="36">
        <v>49</v>
      </c>
      <c r="JH120" s="48" t="str">
        <f>IFERROR(SMALL($JH$5:$JH$70,JG120),"")</f>
        <v/>
      </c>
      <c r="JI120" s="47" t="str">
        <f>IF(JH120="","",VLOOKUP(JH120,$JH$5:$JQ$70,2,0))</f>
        <v/>
      </c>
      <c r="JJ120" s="47" t="str">
        <f>IF(JH120="","",VLOOKUP(JH120,$JH$5:$JQ$70,3,0))</f>
        <v/>
      </c>
      <c r="JK120" s="47" t="str">
        <f>IF(JH120="","",VLOOKUP(JH120,$JH$5:$JQ$70,4,0))</f>
        <v/>
      </c>
      <c r="JL120" s="47" t="str">
        <f>IF(JH120="","",VLOOKUP(JH120,$JH$5:$JQ$70,5,0))</f>
        <v/>
      </c>
      <c r="JM120" s="47" t="str">
        <f>IF(JH120="","",VLOOKUP(JH120,$JH$5:$JQ$70,6,0))</f>
        <v/>
      </c>
      <c r="JN120" s="47" t="str">
        <f>IF(JH120="","",VLOOKUP(JH120,$JH$5:$JQ$70,7,0))</f>
        <v/>
      </c>
      <c r="JO120" s="47" t="str">
        <f>IF(JH120="","",VLOOKUP(JH120,$JH$5:$JQ$70,8,0))</f>
        <v/>
      </c>
      <c r="JP120" s="47" t="str">
        <f>IF(JH120="","",VLOOKUP(JH120,$JH$5:$JQ$70,9,0))</f>
        <v/>
      </c>
      <c r="JQ120" s="46" t="str">
        <f>IF(JH120="","",VLOOKUP(JH120,$JH$5:$JQ$70,9,0))</f>
        <v/>
      </c>
      <c r="JR120" s="36">
        <v>49</v>
      </c>
      <c r="JS120" s="45" t="str">
        <f>IFERROR(SMALL($JS$5:$JS$70,JR120),"")</f>
        <v/>
      </c>
      <c r="JT120" s="44" t="str">
        <f>IF(JS120="","",VLOOKUP(JS120,$JS$5:$KB$70,2,0))</f>
        <v/>
      </c>
      <c r="JU120" s="44" t="str">
        <f>IF(JS120="","",VLOOKUP(JS120,$JS$5:$KB$70,3,0))</f>
        <v/>
      </c>
      <c r="JV120" s="44" t="str">
        <f>IF(JS120="","",VLOOKUP(JS120,$JS$5:$KB$70,4,0))</f>
        <v/>
      </c>
      <c r="JW120" s="44" t="str">
        <f>IF(JS120="","",VLOOKUP(JS120,$JS$5:$KB$70,5,0))</f>
        <v/>
      </c>
      <c r="JX120" s="44" t="str">
        <f>IF(JS120="","",VLOOKUP(JS120,$JS$5:$KB$70,6,0))</f>
        <v/>
      </c>
      <c r="JY120" s="44" t="str">
        <f>IF(JS120="","",VLOOKUP(JS120,$JS$5:$KB$70,7,0))</f>
        <v/>
      </c>
      <c r="JZ120" s="44" t="str">
        <f>IF(JS120="","",VLOOKUP(JS120,$JS$5:$KB$70,8,0))</f>
        <v/>
      </c>
      <c r="KA120" s="44" t="str">
        <f>IF(JS120="","",VLOOKUP(JS120,$JS$5:$KB$70,9,0))</f>
        <v/>
      </c>
      <c r="KB120" s="43" t="str">
        <f>IF(JS120="","",VLOOKUP(JS120,$JS$5:$KB$70,9,0))</f>
        <v/>
      </c>
      <c r="PN120" s="36">
        <v>49</v>
      </c>
      <c r="PO120" s="51" t="str">
        <f>IFERROR(SMALL($PO$5:$PO$70,PN120),"")</f>
        <v/>
      </c>
      <c r="PP120" s="50" t="str">
        <f>IF(PO120="","",VLOOKUP(PO120,$PO$5:$PX$70,2,0))</f>
        <v/>
      </c>
      <c r="PQ120" s="50" t="str">
        <f>IF(PO120="","",VLOOKUP(PO120,$PO$5:$PX$70,3,0))</f>
        <v/>
      </c>
      <c r="PR120" s="50" t="str">
        <f>IF(PO120="","",VLOOKUP(PO120,$PO$5:$PX$70,4,0))</f>
        <v/>
      </c>
      <c r="PS120" s="50" t="str">
        <f>IF(PO120="","",VLOOKUP(PO120,$PO$5:$PX$70,5,0))</f>
        <v/>
      </c>
      <c r="PT120" s="50" t="str">
        <f>IF(PO120="","",VLOOKUP(PO120,$PO$5:$PX$70,6,0))</f>
        <v/>
      </c>
      <c r="PU120" s="50" t="str">
        <f>IF(PO120="","",VLOOKUP(PO120,$PO$5:$PX$70,7,0))</f>
        <v/>
      </c>
      <c r="PV120" s="50" t="str">
        <f>IF(PO120="","",VLOOKUP(PO120,$PO$5:$PX$70,8,0))</f>
        <v/>
      </c>
      <c r="PW120" s="50" t="str">
        <f>IF(PO120="","",VLOOKUP(PO120,$PO$5:$PX$70,9,0))</f>
        <v/>
      </c>
      <c r="PX120" s="49" t="str">
        <f>IF(PO120="","",VLOOKUP(PO120,$PO$5:$PX$70,10,0))</f>
        <v/>
      </c>
      <c r="PY120" s="36">
        <v>49</v>
      </c>
      <c r="PZ120" s="48" t="str">
        <f>IFERROR(SMALL($PZ$5:$PZ$70,PY120),"")</f>
        <v/>
      </c>
      <c r="QA120" s="47" t="str">
        <f>IF(PZ120="","",VLOOKUP(PZ120,$PZ$5:$QI$70,2,0))</f>
        <v/>
      </c>
      <c r="QB120" s="47" t="str">
        <f>IF(PZ120="","",VLOOKUP(PZ120,$PZ$5:$QI$70,3,0))</f>
        <v/>
      </c>
      <c r="QC120" s="47" t="str">
        <f>IF(PZ120="","",VLOOKUP(PZ120,$PZ$5:$QI$70,4,0))</f>
        <v/>
      </c>
      <c r="QD120" s="47" t="str">
        <f>IF(PZ120="","",VLOOKUP(PZ120,$PZ$5:$QI$70,5,0))</f>
        <v/>
      </c>
      <c r="QE120" s="47" t="str">
        <f>IF(PZ120="","",VLOOKUP(PZ120,$PZ$5:$QI$70,6,0))</f>
        <v/>
      </c>
      <c r="QF120" s="47" t="str">
        <f>IF(PZ120="","",VLOOKUP(PZ120,$PZ$5:$QI$70,7,0))</f>
        <v/>
      </c>
      <c r="QG120" s="47" t="str">
        <f>IF(PZ120="","",VLOOKUP(PZ120,$PZ$5:$QI$70,8,0))</f>
        <v/>
      </c>
      <c r="QH120" s="47" t="str">
        <f>IF(PZ120="","",VLOOKUP(PZ120,$PZ$5:$QI$70,9,0))</f>
        <v/>
      </c>
      <c r="QI120" s="46" t="str">
        <f>IF(PZ120="","",VLOOKUP(PZ120,$PZ$5:$QI$70,10,0))</f>
        <v/>
      </c>
      <c r="QJ120" s="36">
        <v>49</v>
      </c>
      <c r="QK120" s="45" t="str">
        <f>IFERROR(SMALL($QK$5:$QK$70,QJ120),"")</f>
        <v/>
      </c>
      <c r="QL120" s="44" t="str">
        <f>IF(QK120="","",VLOOKUP(QK120,$QK$5:$QT$70,2,0))</f>
        <v/>
      </c>
      <c r="QM120" s="44" t="str">
        <f>IF(QK120="","",VLOOKUP(QK120,$QK$5:$QT$70,3,0))</f>
        <v/>
      </c>
      <c r="QN120" s="44" t="str">
        <f>IF(QK120="","",VLOOKUP(QK120,$QK$5:$QT$70,4,0))</f>
        <v/>
      </c>
      <c r="QO120" s="44" t="str">
        <f>IF(QK120="","",VLOOKUP(QK120,$QK$5:$QT$70,5,0))</f>
        <v/>
      </c>
      <c r="QP120" s="44" t="str">
        <f>IF(QK120="","",VLOOKUP(QK120,$QK$5:$QT$70,6,0))</f>
        <v/>
      </c>
      <c r="QQ120" s="44" t="str">
        <f>IF(QK120="","",VLOOKUP(QK120,$QK$5:$QT$70,7,0))</f>
        <v/>
      </c>
      <c r="QR120" s="44" t="str">
        <f>IF(QK120="","",VLOOKUP(QK120,$QK$5:$QT$70,8,0))</f>
        <v/>
      </c>
      <c r="QS120" s="44" t="str">
        <f>IF(QK120="","",VLOOKUP(QK120,$QK$5:$QT$70,9,0))</f>
        <v/>
      </c>
      <c r="QT120" s="43" t="str">
        <f>IF(QK120="","",VLOOKUP(QK120,$QK$5:$QT$70,10,0))</f>
        <v/>
      </c>
    </row>
    <row r="121" spans="1:462" ht="15.75" customHeight="1" thickBot="1" x14ac:dyDescent="0.3">
      <c r="A121" s="56"/>
      <c r="B121" s="56"/>
      <c r="C121" s="56"/>
      <c r="D121" s="56"/>
      <c r="E121" s="56"/>
      <c r="F121" s="56"/>
      <c r="G121" s="56"/>
      <c r="H121" s="56"/>
      <c r="I121" s="56"/>
      <c r="J121" s="56"/>
      <c r="K121" s="56"/>
      <c r="L121" s="56"/>
      <c r="M121" s="56"/>
      <c r="N121" s="56"/>
      <c r="O121" s="56"/>
      <c r="P121" s="56"/>
      <c r="Q121" s="56"/>
      <c r="R121" s="56"/>
      <c r="S121" s="56"/>
      <c r="T121" s="56"/>
      <c r="U121" s="56" t="str">
        <f>IF(D120=1,1,"")</f>
        <v/>
      </c>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c r="GX121" s="56"/>
      <c r="GY121" s="56"/>
      <c r="GZ121" s="56"/>
      <c r="HA121" s="56"/>
      <c r="HB121" s="56"/>
      <c r="HC121" s="56"/>
      <c r="HD121" s="56"/>
      <c r="HE121" s="56"/>
      <c r="HF121" s="56"/>
      <c r="HG121" s="56"/>
      <c r="HH121" s="56"/>
      <c r="HI121" s="56"/>
      <c r="HL121" s="55" t="e">
        <f>+(HL118+HL117+HL116)/3</f>
        <v>#VALUE!</v>
      </c>
      <c r="HM121" s="55" t="e">
        <f>+(HM118+HM117+HM116)/3</f>
        <v>#VALUE!</v>
      </c>
      <c r="HN121" s="54"/>
      <c r="HP121" s="55" t="e">
        <f>+(HP118+HP117+HP116)/3</f>
        <v>#VALUE!</v>
      </c>
      <c r="HQ121" s="55" t="e">
        <f>+(HQ118+HQ117+HQ116)/3</f>
        <v>#VALUE!</v>
      </c>
      <c r="HR121" s="54"/>
      <c r="HT121" s="55" t="e">
        <f>+(HT118+HT117+HT116)/3</f>
        <v>#VALUE!</v>
      </c>
      <c r="HU121" s="55" t="e">
        <f>+(HU118+HU117+HU116)/3</f>
        <v>#VALUE!</v>
      </c>
      <c r="HV121" s="54"/>
      <c r="HX121" s="55" t="e">
        <f>+(HX118+HX117+HX116)/3</f>
        <v>#VALUE!</v>
      </c>
      <c r="HY121" s="55" t="e">
        <f>+(HY118+HY117+HY116)/3</f>
        <v>#VALUE!</v>
      </c>
      <c r="HZ121" s="54"/>
      <c r="IC121" s="56"/>
      <c r="ID121" s="56"/>
      <c r="IE121" s="56"/>
      <c r="IG121" s="56"/>
      <c r="IH121" s="56"/>
      <c r="IJ121" s="55" t="e">
        <f>+(IJ118+IJ117+IJ116)/3</f>
        <v>#VALUE!</v>
      </c>
      <c r="IK121" s="55" t="e">
        <f>+(IK118+IK117+IK116)/3</f>
        <v>#VALUE!</v>
      </c>
      <c r="IL121" s="54"/>
      <c r="IN121" s="55" t="e">
        <f>+(IN118+IN117+IN116)/3</f>
        <v>#VALUE!</v>
      </c>
      <c r="IO121" s="55" t="e">
        <f>+(IO118+IO117+IO116)/3</f>
        <v>#VALUE!</v>
      </c>
      <c r="IP121" s="54"/>
      <c r="IV121" s="36">
        <v>50</v>
      </c>
      <c r="IW121" s="52" t="s">
        <v>39</v>
      </c>
      <c r="IX121" s="52" t="s">
        <v>38</v>
      </c>
      <c r="IY121" s="52">
        <v>5.2</v>
      </c>
      <c r="IZ121" s="52">
        <v>9.1</v>
      </c>
      <c r="JA121" s="52">
        <v>6.4</v>
      </c>
      <c r="JB121" s="52">
        <v>5.4</v>
      </c>
      <c r="JC121" s="52">
        <v>22.5</v>
      </c>
      <c r="JD121" s="52">
        <v>23.305</v>
      </c>
      <c r="JE121" s="52">
        <v>4</v>
      </c>
      <c r="JF121" s="52">
        <v>3</v>
      </c>
      <c r="JG121" s="36">
        <v>50</v>
      </c>
      <c r="JH121" s="48" t="str">
        <f>IFERROR(SMALL($JH$5:$JH$70,JG121),"")</f>
        <v/>
      </c>
      <c r="JI121" s="47" t="str">
        <f>IF(JH121="","",VLOOKUP(JH121,$JH$5:$JQ$70,2,0))</f>
        <v/>
      </c>
      <c r="JJ121" s="47" t="str">
        <f>IF(JH121="","",VLOOKUP(JH121,$JH$5:$JQ$70,3,0))</f>
        <v/>
      </c>
      <c r="JK121" s="47" t="str">
        <f>IF(JH121="","",VLOOKUP(JH121,$JH$5:$JQ$70,4,0))</f>
        <v/>
      </c>
      <c r="JL121" s="47" t="str">
        <f>IF(JH121="","",VLOOKUP(JH121,$JH$5:$JQ$70,5,0))</f>
        <v/>
      </c>
      <c r="JM121" s="47" t="str">
        <f>IF(JH121="","",VLOOKUP(JH121,$JH$5:$JQ$70,6,0))</f>
        <v/>
      </c>
      <c r="JN121" s="47" t="str">
        <f>IF(JH121="","",VLOOKUP(JH121,$JH$5:$JQ$70,7,0))</f>
        <v/>
      </c>
      <c r="JO121" s="47" t="str">
        <f>IF(JH121="","",VLOOKUP(JH121,$JH$5:$JQ$70,8,0))</f>
        <v/>
      </c>
      <c r="JP121" s="47" t="str">
        <f>IF(JH121="","",VLOOKUP(JH121,$JH$5:$JQ$70,9,0))</f>
        <v/>
      </c>
      <c r="JQ121" s="46" t="str">
        <f>IF(JH121="","",VLOOKUP(JH121,$JH$5:$JQ$70,9,0))</f>
        <v/>
      </c>
      <c r="JR121" s="36">
        <v>50</v>
      </c>
      <c r="JS121" s="45" t="str">
        <f>IFERROR(SMALL($JS$5:$JS$70,JR121),"")</f>
        <v/>
      </c>
      <c r="JT121" s="44" t="str">
        <f>IF(JS121="","",VLOOKUP(JS121,$JS$5:$KB$70,2,0))</f>
        <v/>
      </c>
      <c r="JU121" s="44" t="str">
        <f>IF(JS121="","",VLOOKUP(JS121,$JS$5:$KB$70,3,0))</f>
        <v/>
      </c>
      <c r="JV121" s="44" t="str">
        <f>IF(JS121="","",VLOOKUP(JS121,$JS$5:$KB$70,4,0))</f>
        <v/>
      </c>
      <c r="JW121" s="44" t="str">
        <f>IF(JS121="","",VLOOKUP(JS121,$JS$5:$KB$70,5,0))</f>
        <v/>
      </c>
      <c r="JX121" s="44" t="str">
        <f>IF(JS121="","",VLOOKUP(JS121,$JS$5:$KB$70,6,0))</f>
        <v/>
      </c>
      <c r="JY121" s="44" t="str">
        <f>IF(JS121="","",VLOOKUP(JS121,$JS$5:$KB$70,7,0))</f>
        <v/>
      </c>
      <c r="JZ121" s="44" t="str">
        <f>IF(JS121="","",VLOOKUP(JS121,$JS$5:$KB$70,8,0))</f>
        <v/>
      </c>
      <c r="KA121" s="44" t="str">
        <f>IF(JS121="","",VLOOKUP(JS121,$JS$5:$KB$70,9,0))</f>
        <v/>
      </c>
      <c r="KB121" s="43" t="str">
        <f>IF(JS121="","",VLOOKUP(JS121,$JS$5:$KB$70,9,0))</f>
        <v/>
      </c>
      <c r="PN121" s="36">
        <v>50</v>
      </c>
      <c r="PO121" s="51" t="str">
        <f>IFERROR(SMALL($PO$5:$PO$70,PN121),"")</f>
        <v/>
      </c>
      <c r="PP121" s="50" t="str">
        <f>IF(PO121="","",VLOOKUP(PO121,$PO$5:$PX$70,2,0))</f>
        <v/>
      </c>
      <c r="PQ121" s="50" t="str">
        <f>IF(PO121="","",VLOOKUP(PO121,$PO$5:$PX$70,3,0))</f>
        <v/>
      </c>
      <c r="PR121" s="50" t="str">
        <f>IF(PO121="","",VLOOKUP(PO121,$PO$5:$PX$70,4,0))</f>
        <v/>
      </c>
      <c r="PS121" s="50" t="str">
        <f>IF(PO121="","",VLOOKUP(PO121,$PO$5:$PX$70,5,0))</f>
        <v/>
      </c>
      <c r="PT121" s="50" t="str">
        <f>IF(PO121="","",VLOOKUP(PO121,$PO$5:$PX$70,6,0))</f>
        <v/>
      </c>
      <c r="PU121" s="50" t="str">
        <f>IF(PO121="","",VLOOKUP(PO121,$PO$5:$PX$70,7,0))</f>
        <v/>
      </c>
      <c r="PV121" s="50" t="str">
        <f>IF(PO121="","",VLOOKUP(PO121,$PO$5:$PX$70,8,0))</f>
        <v/>
      </c>
      <c r="PW121" s="50" t="str">
        <f>IF(PO121="","",VLOOKUP(PO121,$PO$5:$PX$70,9,0))</f>
        <v/>
      </c>
      <c r="PX121" s="49" t="str">
        <f>IF(PO121="","",VLOOKUP(PO121,$PO$5:$PX$70,10,0))</f>
        <v/>
      </c>
      <c r="PY121" s="36">
        <v>50</v>
      </c>
      <c r="PZ121" s="48" t="str">
        <f>IFERROR(SMALL($PZ$5:$PZ$70,PY121),"")</f>
        <v/>
      </c>
      <c r="QA121" s="47" t="str">
        <f>IF(PZ121="","",VLOOKUP(PZ121,$PZ$5:$QI$70,2,0))</f>
        <v/>
      </c>
      <c r="QB121" s="47" t="str">
        <f>IF(PZ121="","",VLOOKUP(PZ121,$PZ$5:$QI$70,3,0))</f>
        <v/>
      </c>
      <c r="QC121" s="47" t="str">
        <f>IF(PZ121="","",VLOOKUP(PZ121,$PZ$5:$QI$70,4,0))</f>
        <v/>
      </c>
      <c r="QD121" s="47" t="str">
        <f>IF(PZ121="","",VLOOKUP(PZ121,$PZ$5:$QI$70,5,0))</f>
        <v/>
      </c>
      <c r="QE121" s="47" t="str">
        <f>IF(PZ121="","",VLOOKUP(PZ121,$PZ$5:$QI$70,6,0))</f>
        <v/>
      </c>
      <c r="QF121" s="47" t="str">
        <f>IF(PZ121="","",VLOOKUP(PZ121,$PZ$5:$QI$70,7,0))</f>
        <v/>
      </c>
      <c r="QG121" s="47" t="str">
        <f>IF(PZ121="","",VLOOKUP(PZ121,$PZ$5:$QI$70,8,0))</f>
        <v/>
      </c>
      <c r="QH121" s="47" t="str">
        <f>IF(PZ121="","",VLOOKUP(PZ121,$PZ$5:$QI$70,9,0))</f>
        <v/>
      </c>
      <c r="QI121" s="46" t="str">
        <f>IF(PZ121="","",VLOOKUP(PZ121,$PZ$5:$QI$70,10,0))</f>
        <v/>
      </c>
      <c r="QJ121" s="36">
        <v>50</v>
      </c>
      <c r="QK121" s="45" t="str">
        <f>IFERROR(SMALL($QK$5:$QK$70,QJ121),"")</f>
        <v/>
      </c>
      <c r="QL121" s="44" t="str">
        <f>IF(QK121="","",VLOOKUP(QK121,$QK$5:$QT$70,2,0))</f>
        <v/>
      </c>
      <c r="QM121" s="44" t="str">
        <f>IF(QK121="","",VLOOKUP(QK121,$QK$5:$QT$70,3,0))</f>
        <v/>
      </c>
      <c r="QN121" s="44" t="str">
        <f>IF(QK121="","",VLOOKUP(QK121,$QK$5:$QT$70,4,0))</f>
        <v/>
      </c>
      <c r="QO121" s="44" t="str">
        <f>IF(QK121="","",VLOOKUP(QK121,$QK$5:$QT$70,5,0))</f>
        <v/>
      </c>
      <c r="QP121" s="44" t="str">
        <f>IF(QK121="","",VLOOKUP(QK121,$QK$5:$QT$70,6,0))</f>
        <v/>
      </c>
      <c r="QQ121" s="44" t="str">
        <f>IF(QK121="","",VLOOKUP(QK121,$QK$5:$QT$70,7,0))</f>
        <v/>
      </c>
      <c r="QR121" s="44" t="str">
        <f>IF(QK121="","",VLOOKUP(QK121,$QK$5:$QT$70,8,0))</f>
        <v/>
      </c>
      <c r="QS121" s="44" t="str">
        <f>IF(QK121="","",VLOOKUP(QK121,$QK$5:$QT$70,9,0))</f>
        <v/>
      </c>
      <c r="QT121" s="43" t="str">
        <f>IF(QK121="","",VLOOKUP(QK121,$QK$5:$QT$70,10,0))</f>
        <v/>
      </c>
    </row>
    <row r="122" spans="1:462" ht="15.75" customHeight="1" thickBot="1" x14ac:dyDescent="0.3">
      <c r="U122" s="1" t="str">
        <f>IF(D121=1,1,"")</f>
        <v/>
      </c>
      <c r="IV122" s="36">
        <v>51</v>
      </c>
      <c r="IW122" s="52" t="s">
        <v>37</v>
      </c>
      <c r="IX122" s="52" t="s">
        <v>36</v>
      </c>
      <c r="IY122" s="52">
        <v>7.6</v>
      </c>
      <c r="IZ122" s="52">
        <v>7.3</v>
      </c>
      <c r="JA122" s="52">
        <v>2.8</v>
      </c>
      <c r="JB122" s="52">
        <v>4.8</v>
      </c>
      <c r="JC122" s="52">
        <v>23.5</v>
      </c>
      <c r="JD122" s="52">
        <v>23.689999999999998</v>
      </c>
      <c r="JE122" s="52">
        <v>3</v>
      </c>
      <c r="JF122" s="52">
        <v>3.6</v>
      </c>
      <c r="JG122" s="36">
        <v>51</v>
      </c>
      <c r="JH122" s="48" t="str">
        <f>IFERROR(SMALL($JH$5:$JH$70,JG122),"")</f>
        <v/>
      </c>
      <c r="JI122" s="47" t="str">
        <f>IF(JH122="","",VLOOKUP(JH122,$JH$5:$JQ$70,2,0))</f>
        <v/>
      </c>
      <c r="JJ122" s="47" t="str">
        <f>IF(JH122="","",VLOOKUP(JH122,$JH$5:$JQ$70,3,0))</f>
        <v/>
      </c>
      <c r="JK122" s="47" t="str">
        <f>IF(JH122="","",VLOOKUP(JH122,$JH$5:$JQ$70,4,0))</f>
        <v/>
      </c>
      <c r="JL122" s="47" t="str">
        <f>IF(JH122="","",VLOOKUP(JH122,$JH$5:$JQ$70,5,0))</f>
        <v/>
      </c>
      <c r="JM122" s="47" t="str">
        <f>IF(JH122="","",VLOOKUP(JH122,$JH$5:$JQ$70,6,0))</f>
        <v/>
      </c>
      <c r="JN122" s="47" t="str">
        <f>IF(JH122="","",VLOOKUP(JH122,$JH$5:$JQ$70,7,0))</f>
        <v/>
      </c>
      <c r="JO122" s="47" t="str">
        <f>IF(JH122="","",VLOOKUP(JH122,$JH$5:$JQ$70,8,0))</f>
        <v/>
      </c>
      <c r="JP122" s="47" t="str">
        <f>IF(JH122="","",VLOOKUP(JH122,$JH$5:$JQ$70,9,0))</f>
        <v/>
      </c>
      <c r="JQ122" s="46" t="str">
        <f>IF(JH122="","",VLOOKUP(JH122,$JH$5:$JQ$70,9,0))</f>
        <v/>
      </c>
      <c r="JR122" s="36">
        <v>51</v>
      </c>
      <c r="JS122" s="45" t="str">
        <f>IFERROR(SMALL($JS$5:$JS$70,JR122),"")</f>
        <v/>
      </c>
      <c r="JT122" s="44" t="str">
        <f>IF(JS122="","",VLOOKUP(JS122,$JS$5:$KB$70,2,0))</f>
        <v/>
      </c>
      <c r="JU122" s="44" t="str">
        <f>IF(JS122="","",VLOOKUP(JS122,$JS$5:$KB$70,3,0))</f>
        <v/>
      </c>
      <c r="JV122" s="44" t="str">
        <f>IF(JS122="","",VLOOKUP(JS122,$JS$5:$KB$70,4,0))</f>
        <v/>
      </c>
      <c r="JW122" s="44" t="str">
        <f>IF(JS122="","",VLOOKUP(JS122,$JS$5:$KB$70,5,0))</f>
        <v/>
      </c>
      <c r="JX122" s="44" t="str">
        <f>IF(JS122="","",VLOOKUP(JS122,$JS$5:$KB$70,6,0))</f>
        <v/>
      </c>
      <c r="JY122" s="44" t="str">
        <f>IF(JS122="","",VLOOKUP(JS122,$JS$5:$KB$70,7,0))</f>
        <v/>
      </c>
      <c r="JZ122" s="44" t="str">
        <f>IF(JS122="","",VLOOKUP(JS122,$JS$5:$KB$70,8,0))</f>
        <v/>
      </c>
      <c r="KA122" s="44" t="str">
        <f>IF(JS122="","",VLOOKUP(JS122,$JS$5:$KB$70,9,0))</f>
        <v/>
      </c>
      <c r="KB122" s="43" t="str">
        <f>IF(JS122="","",VLOOKUP(JS122,$JS$5:$KB$70,9,0))</f>
        <v/>
      </c>
      <c r="PN122" s="36">
        <v>51</v>
      </c>
      <c r="PO122" s="51" t="str">
        <f>IFERROR(SMALL($PO$5:$PO$70,PN122),"")</f>
        <v/>
      </c>
      <c r="PP122" s="50" t="str">
        <f>IF(PO122="","",VLOOKUP(PO122,$PO$5:$PX$70,2,0))</f>
        <v/>
      </c>
      <c r="PQ122" s="50" t="str">
        <f>IF(PO122="","",VLOOKUP(PO122,$PO$5:$PX$70,3,0))</f>
        <v/>
      </c>
      <c r="PR122" s="50" t="str">
        <f>IF(PO122="","",VLOOKUP(PO122,$PO$5:$PX$70,4,0))</f>
        <v/>
      </c>
      <c r="PS122" s="50" t="str">
        <f>IF(PO122="","",VLOOKUP(PO122,$PO$5:$PX$70,5,0))</f>
        <v/>
      </c>
      <c r="PT122" s="50" t="str">
        <f>IF(PO122="","",VLOOKUP(PO122,$PO$5:$PX$70,6,0))</f>
        <v/>
      </c>
      <c r="PU122" s="50" t="str">
        <f>IF(PO122="","",VLOOKUP(PO122,$PO$5:$PX$70,7,0))</f>
        <v/>
      </c>
      <c r="PV122" s="50" t="str">
        <f>IF(PO122="","",VLOOKUP(PO122,$PO$5:$PX$70,8,0))</f>
        <v/>
      </c>
      <c r="PW122" s="50" t="str">
        <f>IF(PO122="","",VLOOKUP(PO122,$PO$5:$PX$70,9,0))</f>
        <v/>
      </c>
      <c r="PX122" s="49" t="str">
        <f>IF(PO122="","",VLOOKUP(PO122,$PO$5:$PX$70,10,0))</f>
        <v/>
      </c>
      <c r="PY122" s="36">
        <v>51</v>
      </c>
      <c r="PZ122" s="48" t="str">
        <f>IFERROR(SMALL($PZ$5:$PZ$70,PY122),"")</f>
        <v/>
      </c>
      <c r="QA122" s="47" t="str">
        <f>IF(PZ122="","",VLOOKUP(PZ122,$PZ$5:$QI$70,2,0))</f>
        <v/>
      </c>
      <c r="QB122" s="47" t="str">
        <f>IF(PZ122="","",VLOOKUP(PZ122,$PZ$5:$QI$70,3,0))</f>
        <v/>
      </c>
      <c r="QC122" s="47" t="str">
        <f>IF(PZ122="","",VLOOKUP(PZ122,$PZ$5:$QI$70,4,0))</f>
        <v/>
      </c>
      <c r="QD122" s="47" t="str">
        <f>IF(PZ122="","",VLOOKUP(PZ122,$PZ$5:$QI$70,5,0))</f>
        <v/>
      </c>
      <c r="QE122" s="47" t="str">
        <f>IF(PZ122="","",VLOOKUP(PZ122,$PZ$5:$QI$70,6,0))</f>
        <v/>
      </c>
      <c r="QF122" s="47" t="str">
        <f>IF(PZ122="","",VLOOKUP(PZ122,$PZ$5:$QI$70,7,0))</f>
        <v/>
      </c>
      <c r="QG122" s="47" t="str">
        <f>IF(PZ122="","",VLOOKUP(PZ122,$PZ$5:$QI$70,8,0))</f>
        <v/>
      </c>
      <c r="QH122" s="47" t="str">
        <f>IF(PZ122="","",VLOOKUP(PZ122,$PZ$5:$QI$70,9,0))</f>
        <v/>
      </c>
      <c r="QI122" s="46" t="str">
        <f>IF(PZ122="","",VLOOKUP(PZ122,$PZ$5:$QI$70,10,0))</f>
        <v/>
      </c>
      <c r="QJ122" s="36">
        <v>51</v>
      </c>
      <c r="QK122" s="45" t="str">
        <f>IFERROR(SMALL($QK$5:$QK$70,QJ122),"")</f>
        <v/>
      </c>
      <c r="QL122" s="44" t="str">
        <f>IF(QK122="","",VLOOKUP(QK122,$QK$5:$QT$70,2,0))</f>
        <v/>
      </c>
      <c r="QM122" s="44" t="str">
        <f>IF(QK122="","",VLOOKUP(QK122,$QK$5:$QT$70,3,0))</f>
        <v/>
      </c>
      <c r="QN122" s="44" t="str">
        <f>IF(QK122="","",VLOOKUP(QK122,$QK$5:$QT$70,4,0))</f>
        <v/>
      </c>
      <c r="QO122" s="44" t="str">
        <f>IF(QK122="","",VLOOKUP(QK122,$QK$5:$QT$70,5,0))</f>
        <v/>
      </c>
      <c r="QP122" s="44" t="str">
        <f>IF(QK122="","",VLOOKUP(QK122,$QK$5:$QT$70,6,0))</f>
        <v/>
      </c>
      <c r="QQ122" s="44" t="str">
        <f>IF(QK122="","",VLOOKUP(QK122,$QK$5:$QT$70,7,0))</f>
        <v/>
      </c>
      <c r="QR122" s="44" t="str">
        <f>IF(QK122="","",VLOOKUP(QK122,$QK$5:$QT$70,8,0))</f>
        <v/>
      </c>
      <c r="QS122" s="44" t="str">
        <f>IF(QK122="","",VLOOKUP(QK122,$QK$5:$QT$70,9,0))</f>
        <v/>
      </c>
      <c r="QT122" s="43" t="str">
        <f>IF(QK122="","",VLOOKUP(QK122,$QK$5:$QT$70,10,0))</f>
        <v/>
      </c>
    </row>
    <row r="123" spans="1:462" ht="15.75" customHeight="1" thickBot="1" x14ac:dyDescent="0.3">
      <c r="IV123" s="36">
        <v>52</v>
      </c>
      <c r="IW123" s="52" t="s">
        <v>35</v>
      </c>
      <c r="IX123" s="52" t="s">
        <v>34</v>
      </c>
      <c r="IY123" s="52">
        <v>7.2</v>
      </c>
      <c r="IZ123" s="52">
        <v>7.1999999999999993</v>
      </c>
      <c r="JA123" s="52">
        <v>3.4</v>
      </c>
      <c r="JB123" s="52">
        <v>6</v>
      </c>
      <c r="JC123" s="52">
        <v>21.5</v>
      </c>
      <c r="JD123" s="52">
        <v>23.799999999999997</v>
      </c>
      <c r="JE123" s="52">
        <v>3.3</v>
      </c>
      <c r="JF123" s="52">
        <v>3.4</v>
      </c>
      <c r="JG123" s="36">
        <v>52</v>
      </c>
      <c r="JH123" s="48" t="str">
        <f>IFERROR(SMALL($JH$5:$JH$70,JG123),"")</f>
        <v/>
      </c>
      <c r="JI123" s="47" t="str">
        <f>IF(JH123="","",VLOOKUP(JH123,$JH$5:$JQ$70,2,0))</f>
        <v/>
      </c>
      <c r="JJ123" s="47" t="str">
        <f>IF(JH123="","",VLOOKUP(JH123,$JH$5:$JQ$70,3,0))</f>
        <v/>
      </c>
      <c r="JK123" s="47" t="str">
        <f>IF(JH123="","",VLOOKUP(JH123,$JH$5:$JQ$70,4,0))</f>
        <v/>
      </c>
      <c r="JL123" s="47" t="str">
        <f>IF(JH123="","",VLOOKUP(JH123,$JH$5:$JQ$70,5,0))</f>
        <v/>
      </c>
      <c r="JM123" s="47" t="str">
        <f>IF(JH123="","",VLOOKUP(JH123,$JH$5:$JQ$70,6,0))</f>
        <v/>
      </c>
      <c r="JN123" s="47" t="str">
        <f>IF(JH123="","",VLOOKUP(JH123,$JH$5:$JQ$70,7,0))</f>
        <v/>
      </c>
      <c r="JO123" s="47" t="str">
        <f>IF(JH123="","",VLOOKUP(JH123,$JH$5:$JQ$70,8,0))</f>
        <v/>
      </c>
      <c r="JP123" s="47" t="str">
        <f>IF(JH123="","",VLOOKUP(JH123,$JH$5:$JQ$70,9,0))</f>
        <v/>
      </c>
      <c r="JQ123" s="46" t="str">
        <f>IF(JH123="","",VLOOKUP(JH123,$JH$5:$JQ$70,9,0))</f>
        <v/>
      </c>
      <c r="JR123" s="36">
        <v>52</v>
      </c>
      <c r="JS123" s="45" t="str">
        <f>IFERROR(SMALL($JS$5:$JS$70,JR123),"")</f>
        <v/>
      </c>
      <c r="JT123" s="44" t="str">
        <f>IF(JS123="","",VLOOKUP(JS123,$JS$5:$KB$70,2,0))</f>
        <v/>
      </c>
      <c r="JU123" s="44" t="str">
        <f>IF(JS123="","",VLOOKUP(JS123,$JS$5:$KB$70,3,0))</f>
        <v/>
      </c>
      <c r="JV123" s="44" t="str">
        <f>IF(JS123="","",VLOOKUP(JS123,$JS$5:$KB$70,4,0))</f>
        <v/>
      </c>
      <c r="JW123" s="44" t="str">
        <f>IF(JS123="","",VLOOKUP(JS123,$JS$5:$KB$70,5,0))</f>
        <v/>
      </c>
      <c r="JX123" s="44" t="str">
        <f>IF(JS123="","",VLOOKUP(JS123,$JS$5:$KB$70,6,0))</f>
        <v/>
      </c>
      <c r="JY123" s="44" t="str">
        <f>IF(JS123="","",VLOOKUP(JS123,$JS$5:$KB$70,7,0))</f>
        <v/>
      </c>
      <c r="JZ123" s="44" t="str">
        <f>IF(JS123="","",VLOOKUP(JS123,$JS$5:$KB$70,8,0))</f>
        <v/>
      </c>
      <c r="KA123" s="44" t="str">
        <f>IF(JS123="","",VLOOKUP(JS123,$JS$5:$KB$70,9,0))</f>
        <v/>
      </c>
      <c r="KB123" s="43" t="str">
        <f>IF(JS123="","",VLOOKUP(JS123,$JS$5:$KB$70,9,0))</f>
        <v/>
      </c>
      <c r="PN123" s="36">
        <v>52</v>
      </c>
      <c r="PO123" s="51" t="str">
        <f>IFERROR(SMALL($PO$5:$PO$70,PN123),"")</f>
        <v/>
      </c>
      <c r="PP123" s="50" t="str">
        <f>IF(PO123="","",VLOOKUP(PO123,$PO$5:$PX$70,2,0))</f>
        <v/>
      </c>
      <c r="PQ123" s="50" t="str">
        <f>IF(PO123="","",VLOOKUP(PO123,$PO$5:$PX$70,3,0))</f>
        <v/>
      </c>
      <c r="PR123" s="50" t="str">
        <f>IF(PO123="","",VLOOKUP(PO123,$PO$5:$PX$70,4,0))</f>
        <v/>
      </c>
      <c r="PS123" s="50" t="str">
        <f>IF(PO123="","",VLOOKUP(PO123,$PO$5:$PX$70,5,0))</f>
        <v/>
      </c>
      <c r="PT123" s="50" t="str">
        <f>IF(PO123="","",VLOOKUP(PO123,$PO$5:$PX$70,6,0))</f>
        <v/>
      </c>
      <c r="PU123" s="50" t="str">
        <f>IF(PO123="","",VLOOKUP(PO123,$PO$5:$PX$70,7,0))</f>
        <v/>
      </c>
      <c r="PV123" s="50" t="str">
        <f>IF(PO123="","",VLOOKUP(PO123,$PO$5:$PX$70,8,0))</f>
        <v/>
      </c>
      <c r="PW123" s="50" t="str">
        <f>IF(PO123="","",VLOOKUP(PO123,$PO$5:$PX$70,9,0))</f>
        <v/>
      </c>
      <c r="PX123" s="49" t="str">
        <f>IF(PO123="","",VLOOKUP(PO123,$PO$5:$PX$70,10,0))</f>
        <v/>
      </c>
      <c r="PY123" s="36">
        <v>52</v>
      </c>
      <c r="PZ123" s="48" t="str">
        <f>IFERROR(SMALL($PZ$5:$PZ$70,PY123),"")</f>
        <v/>
      </c>
      <c r="QA123" s="47" t="str">
        <f>IF(PZ123="","",VLOOKUP(PZ123,$PZ$5:$QI$70,2,0))</f>
        <v/>
      </c>
      <c r="QB123" s="47" t="str">
        <f>IF(PZ123="","",VLOOKUP(PZ123,$PZ$5:$QI$70,3,0))</f>
        <v/>
      </c>
      <c r="QC123" s="47" t="str">
        <f>IF(PZ123="","",VLOOKUP(PZ123,$PZ$5:$QI$70,4,0))</f>
        <v/>
      </c>
      <c r="QD123" s="47" t="str">
        <f>IF(PZ123="","",VLOOKUP(PZ123,$PZ$5:$QI$70,5,0))</f>
        <v/>
      </c>
      <c r="QE123" s="47" t="str">
        <f>IF(PZ123="","",VLOOKUP(PZ123,$PZ$5:$QI$70,6,0))</f>
        <v/>
      </c>
      <c r="QF123" s="47" t="str">
        <f>IF(PZ123="","",VLOOKUP(PZ123,$PZ$5:$QI$70,7,0))</f>
        <v/>
      </c>
      <c r="QG123" s="47" t="str">
        <f>IF(PZ123="","",VLOOKUP(PZ123,$PZ$5:$QI$70,8,0))</f>
        <v/>
      </c>
      <c r="QH123" s="47" t="str">
        <f>IF(PZ123="","",VLOOKUP(PZ123,$PZ$5:$QI$70,9,0))</f>
        <v/>
      </c>
      <c r="QI123" s="46" t="str">
        <f>IF(PZ123="","",VLOOKUP(PZ123,$PZ$5:$QI$70,10,0))</f>
        <v/>
      </c>
      <c r="QJ123" s="36">
        <v>52</v>
      </c>
      <c r="QK123" s="45" t="str">
        <f>IFERROR(SMALL($QK$5:$QK$70,QJ123),"")</f>
        <v/>
      </c>
      <c r="QL123" s="44" t="str">
        <f>IF(QK123="","",VLOOKUP(QK123,$QK$5:$QT$70,2,0))</f>
        <v/>
      </c>
      <c r="QM123" s="44" t="str">
        <f>IF(QK123="","",VLOOKUP(QK123,$QK$5:$QT$70,3,0))</f>
        <v/>
      </c>
      <c r="QN123" s="44" t="str">
        <f>IF(QK123="","",VLOOKUP(QK123,$QK$5:$QT$70,4,0))</f>
        <v/>
      </c>
      <c r="QO123" s="44" t="str">
        <f>IF(QK123="","",VLOOKUP(QK123,$QK$5:$QT$70,5,0))</f>
        <v/>
      </c>
      <c r="QP123" s="44" t="str">
        <f>IF(QK123="","",VLOOKUP(QK123,$QK$5:$QT$70,6,0))</f>
        <v/>
      </c>
      <c r="QQ123" s="44" t="str">
        <f>IF(QK123="","",VLOOKUP(QK123,$QK$5:$QT$70,7,0))</f>
        <v/>
      </c>
      <c r="QR123" s="44" t="str">
        <f>IF(QK123="","",VLOOKUP(QK123,$QK$5:$QT$70,8,0))</f>
        <v/>
      </c>
      <c r="QS123" s="44" t="str">
        <f>IF(QK123="","",VLOOKUP(QK123,$QK$5:$QT$70,9,0))</f>
        <v/>
      </c>
      <c r="QT123" s="43" t="str">
        <f>IF(QK123="","",VLOOKUP(QK123,$QK$5:$QT$70,10,0))</f>
        <v/>
      </c>
    </row>
    <row r="124" spans="1:462" ht="15.75" customHeight="1" thickBot="1" x14ac:dyDescent="0.3">
      <c r="HP124" s="339"/>
      <c r="HQ124" s="53"/>
      <c r="HR124" s="53"/>
      <c r="HS124" s="53"/>
      <c r="HT124" s="339"/>
      <c r="HU124" s="53"/>
      <c r="HV124" s="53"/>
      <c r="HW124" s="53"/>
      <c r="HX124" s="339"/>
      <c r="HY124" s="53"/>
      <c r="HZ124" s="53"/>
      <c r="IA124" s="53"/>
      <c r="IB124" s="339"/>
      <c r="IV124" s="36">
        <v>53</v>
      </c>
      <c r="IW124" s="52" t="s">
        <v>33</v>
      </c>
      <c r="IX124" s="52" t="s">
        <v>32</v>
      </c>
      <c r="IY124" s="52">
        <v>6</v>
      </c>
      <c r="IZ124" s="52">
        <v>6.6999999999999993</v>
      </c>
      <c r="JA124" s="52">
        <v>4.4000000000000004</v>
      </c>
      <c r="JB124" s="52">
        <v>4.5999999999999996</v>
      </c>
      <c r="JC124" s="52">
        <v>22</v>
      </c>
      <c r="JD124" s="52">
        <v>24.24</v>
      </c>
      <c r="JE124" s="52">
        <v>2</v>
      </c>
      <c r="JF124" s="52">
        <v>3.5300000000000002</v>
      </c>
      <c r="JG124" s="36">
        <v>53</v>
      </c>
      <c r="JH124" s="48" t="str">
        <f>IFERROR(SMALL($JH$5:$JH$70,JG124),"")</f>
        <v/>
      </c>
      <c r="JI124" s="47" t="str">
        <f>IF(JH124="","",VLOOKUP(JH124,$JH$5:$JQ$70,2,0))</f>
        <v/>
      </c>
      <c r="JJ124" s="47" t="str">
        <f>IF(JH124="","",VLOOKUP(JH124,$JH$5:$JQ$70,3,0))</f>
        <v/>
      </c>
      <c r="JK124" s="47" t="str">
        <f>IF(JH124="","",VLOOKUP(JH124,$JH$5:$JQ$70,4,0))</f>
        <v/>
      </c>
      <c r="JL124" s="47" t="str">
        <f>IF(JH124="","",VLOOKUP(JH124,$JH$5:$JQ$70,5,0))</f>
        <v/>
      </c>
      <c r="JM124" s="47" t="str">
        <f>IF(JH124="","",VLOOKUP(JH124,$JH$5:$JQ$70,6,0))</f>
        <v/>
      </c>
      <c r="JN124" s="47" t="str">
        <f>IF(JH124="","",VLOOKUP(JH124,$JH$5:$JQ$70,7,0))</f>
        <v/>
      </c>
      <c r="JO124" s="47" t="str">
        <f>IF(JH124="","",VLOOKUP(JH124,$JH$5:$JQ$70,8,0))</f>
        <v/>
      </c>
      <c r="JP124" s="47" t="str">
        <f>IF(JH124="","",VLOOKUP(JH124,$JH$5:$JQ$70,9,0))</f>
        <v/>
      </c>
      <c r="JQ124" s="46" t="str">
        <f>IF(JH124="","",VLOOKUP(JH124,$JH$5:$JQ$70,9,0))</f>
        <v/>
      </c>
      <c r="JR124" s="36">
        <v>53</v>
      </c>
      <c r="JS124" s="45" t="str">
        <f>IFERROR(SMALL($JS$5:$JS$70,JR124),"")</f>
        <v/>
      </c>
      <c r="JT124" s="44" t="str">
        <f>IF(JS124="","",VLOOKUP(JS124,$JS$5:$KB$70,2,0))</f>
        <v/>
      </c>
      <c r="JU124" s="44" t="str">
        <f>IF(JS124="","",VLOOKUP(JS124,$JS$5:$KB$70,3,0))</f>
        <v/>
      </c>
      <c r="JV124" s="44" t="str">
        <f>IF(JS124="","",VLOOKUP(JS124,$JS$5:$KB$70,4,0))</f>
        <v/>
      </c>
      <c r="JW124" s="44" t="str">
        <f>IF(JS124="","",VLOOKUP(JS124,$JS$5:$KB$70,5,0))</f>
        <v/>
      </c>
      <c r="JX124" s="44" t="str">
        <f>IF(JS124="","",VLOOKUP(JS124,$JS$5:$KB$70,6,0))</f>
        <v/>
      </c>
      <c r="JY124" s="44" t="str">
        <f>IF(JS124="","",VLOOKUP(JS124,$JS$5:$KB$70,7,0))</f>
        <v/>
      </c>
      <c r="JZ124" s="44" t="str">
        <f>IF(JS124="","",VLOOKUP(JS124,$JS$5:$KB$70,8,0))</f>
        <v/>
      </c>
      <c r="KA124" s="44" t="str">
        <f>IF(JS124="","",VLOOKUP(JS124,$JS$5:$KB$70,9,0))</f>
        <v/>
      </c>
      <c r="KB124" s="43" t="str">
        <f>IF(JS124="","",VLOOKUP(JS124,$JS$5:$KB$70,9,0))</f>
        <v/>
      </c>
      <c r="PN124" s="36">
        <v>53</v>
      </c>
      <c r="PO124" s="51" t="str">
        <f>IFERROR(SMALL($PO$5:$PO$70,PN124),"")</f>
        <v/>
      </c>
      <c r="PP124" s="50" t="str">
        <f>IF(PO124="","",VLOOKUP(PO124,$PO$5:$PX$70,2,0))</f>
        <v/>
      </c>
      <c r="PQ124" s="50" t="str">
        <f>IF(PO124="","",VLOOKUP(PO124,$PO$5:$PX$70,3,0))</f>
        <v/>
      </c>
      <c r="PR124" s="50" t="str">
        <f>IF(PO124="","",VLOOKUP(PO124,$PO$5:$PX$70,4,0))</f>
        <v/>
      </c>
      <c r="PS124" s="50" t="str">
        <f>IF(PO124="","",VLOOKUP(PO124,$PO$5:$PX$70,5,0))</f>
        <v/>
      </c>
      <c r="PT124" s="50" t="str">
        <f>IF(PO124="","",VLOOKUP(PO124,$PO$5:$PX$70,6,0))</f>
        <v/>
      </c>
      <c r="PU124" s="50" t="str">
        <f>IF(PO124="","",VLOOKUP(PO124,$PO$5:$PX$70,7,0))</f>
        <v/>
      </c>
      <c r="PV124" s="50" t="str">
        <f>IF(PO124="","",VLOOKUP(PO124,$PO$5:$PX$70,8,0))</f>
        <v/>
      </c>
      <c r="PW124" s="50" t="str">
        <f>IF(PO124="","",VLOOKUP(PO124,$PO$5:$PX$70,9,0))</f>
        <v/>
      </c>
      <c r="PX124" s="49" t="str">
        <f>IF(PO124="","",VLOOKUP(PO124,$PO$5:$PX$70,10,0))</f>
        <v/>
      </c>
      <c r="PY124" s="36">
        <v>53</v>
      </c>
      <c r="PZ124" s="48" t="str">
        <f>IFERROR(SMALL($PZ$5:$PZ$70,PY124),"")</f>
        <v/>
      </c>
      <c r="QA124" s="47" t="str">
        <f>IF(PZ124="","",VLOOKUP(PZ124,$PZ$5:$QI$70,2,0))</f>
        <v/>
      </c>
      <c r="QB124" s="47" t="str">
        <f>IF(PZ124="","",VLOOKUP(PZ124,$PZ$5:$QI$70,3,0))</f>
        <v/>
      </c>
      <c r="QC124" s="47" t="str">
        <f>IF(PZ124="","",VLOOKUP(PZ124,$PZ$5:$QI$70,4,0))</f>
        <v/>
      </c>
      <c r="QD124" s="47" t="str">
        <f>IF(PZ124="","",VLOOKUP(PZ124,$PZ$5:$QI$70,5,0))</f>
        <v/>
      </c>
      <c r="QE124" s="47" t="str">
        <f>IF(PZ124="","",VLOOKUP(PZ124,$PZ$5:$QI$70,6,0))</f>
        <v/>
      </c>
      <c r="QF124" s="47" t="str">
        <f>IF(PZ124="","",VLOOKUP(PZ124,$PZ$5:$QI$70,7,0))</f>
        <v/>
      </c>
      <c r="QG124" s="47" t="str">
        <f>IF(PZ124="","",VLOOKUP(PZ124,$PZ$5:$QI$70,8,0))</f>
        <v/>
      </c>
      <c r="QH124" s="47" t="str">
        <f>IF(PZ124="","",VLOOKUP(PZ124,$PZ$5:$QI$70,9,0))</f>
        <v/>
      </c>
      <c r="QI124" s="46" t="str">
        <f>IF(PZ124="","",VLOOKUP(PZ124,$PZ$5:$QI$70,10,0))</f>
        <v/>
      </c>
      <c r="QJ124" s="36">
        <v>53</v>
      </c>
      <c r="QK124" s="45" t="str">
        <f>IFERROR(SMALL($QK$5:$QK$70,QJ124),"")</f>
        <v/>
      </c>
      <c r="QL124" s="44" t="str">
        <f>IF(QK124="","",VLOOKUP(QK124,$QK$5:$QT$70,2,0))</f>
        <v/>
      </c>
      <c r="QM124" s="44" t="str">
        <f>IF(QK124="","",VLOOKUP(QK124,$QK$5:$QT$70,3,0))</f>
        <v/>
      </c>
      <c r="QN124" s="44" t="str">
        <f>IF(QK124="","",VLOOKUP(QK124,$QK$5:$QT$70,4,0))</f>
        <v/>
      </c>
      <c r="QO124" s="44" t="str">
        <f>IF(QK124="","",VLOOKUP(QK124,$QK$5:$QT$70,5,0))</f>
        <v/>
      </c>
      <c r="QP124" s="44" t="str">
        <f>IF(QK124="","",VLOOKUP(QK124,$QK$5:$QT$70,6,0))</f>
        <v/>
      </c>
      <c r="QQ124" s="44" t="str">
        <f>IF(QK124="","",VLOOKUP(QK124,$QK$5:$QT$70,7,0))</f>
        <v/>
      </c>
      <c r="QR124" s="44" t="str">
        <f>IF(QK124="","",VLOOKUP(QK124,$QK$5:$QT$70,8,0))</f>
        <v/>
      </c>
      <c r="QS124" s="44" t="str">
        <f>IF(QK124="","",VLOOKUP(QK124,$QK$5:$QT$70,9,0))</f>
        <v/>
      </c>
      <c r="QT124" s="43" t="str">
        <f>IF(QK124="","",VLOOKUP(QK124,$QK$5:$QT$70,10,0))</f>
        <v/>
      </c>
    </row>
    <row r="125" spans="1:462" ht="22.5" customHeight="1" thickBot="1" x14ac:dyDescent="0.3">
      <c r="IA125" s="53"/>
      <c r="IB125" s="339"/>
      <c r="IV125" s="36">
        <v>54</v>
      </c>
      <c r="IW125" s="52" t="s">
        <v>31</v>
      </c>
      <c r="IX125" s="52" t="s">
        <v>30</v>
      </c>
      <c r="IY125" s="52">
        <v>6</v>
      </c>
      <c r="IZ125" s="52">
        <v>9.5</v>
      </c>
      <c r="JA125" s="52">
        <v>4.4000000000000004</v>
      </c>
      <c r="JB125" s="52">
        <v>5.4</v>
      </c>
      <c r="JC125" s="52">
        <v>23</v>
      </c>
      <c r="JD125" s="52">
        <v>22.92</v>
      </c>
      <c r="JE125" s="52">
        <v>4</v>
      </c>
      <c r="JF125" s="52">
        <v>3.8600000000000003</v>
      </c>
      <c r="JG125" s="36">
        <v>54</v>
      </c>
      <c r="JH125" s="48" t="str">
        <f>IFERROR(SMALL($JH$5:$JH$70,JG125),"")</f>
        <v/>
      </c>
      <c r="JI125" s="47" t="str">
        <f>IF(JH125="","",VLOOKUP(JH125,$JH$5:$JQ$70,2,0))</f>
        <v/>
      </c>
      <c r="JJ125" s="47" t="str">
        <f>IF(JH125="","",VLOOKUP(JH125,$JH$5:$JQ$70,3,0))</f>
        <v/>
      </c>
      <c r="JK125" s="47" t="str">
        <f>IF(JH125="","",VLOOKUP(JH125,$JH$5:$JQ$70,4,0))</f>
        <v/>
      </c>
      <c r="JL125" s="47" t="str">
        <f>IF(JH125="","",VLOOKUP(JH125,$JH$5:$JQ$70,5,0))</f>
        <v/>
      </c>
      <c r="JM125" s="47" t="str">
        <f>IF(JH125="","",VLOOKUP(JH125,$JH$5:$JQ$70,6,0))</f>
        <v/>
      </c>
      <c r="JN125" s="47" t="str">
        <f>IF(JH125="","",VLOOKUP(JH125,$JH$5:$JQ$70,7,0))</f>
        <v/>
      </c>
      <c r="JO125" s="47" t="str">
        <f>IF(JH125="","",VLOOKUP(JH125,$JH$5:$JQ$70,8,0))</f>
        <v/>
      </c>
      <c r="JP125" s="47" t="str">
        <f>IF(JH125="","",VLOOKUP(JH125,$JH$5:$JQ$70,9,0))</f>
        <v/>
      </c>
      <c r="JQ125" s="46" t="str">
        <f>IF(JH125="","",VLOOKUP(JH125,$JH$5:$JQ$70,9,0))</f>
        <v/>
      </c>
      <c r="JR125" s="36">
        <v>54</v>
      </c>
      <c r="JS125" s="45" t="str">
        <f>IFERROR(SMALL($JS$5:$JS$70,JR125),"")</f>
        <v/>
      </c>
      <c r="JT125" s="44" t="str">
        <f>IF(JS125="","",VLOOKUP(JS125,$JS$5:$KB$70,2,0))</f>
        <v/>
      </c>
      <c r="JU125" s="44" t="str">
        <f>IF(JS125="","",VLOOKUP(JS125,$JS$5:$KB$70,3,0))</f>
        <v/>
      </c>
      <c r="JV125" s="44" t="str">
        <f>IF(JS125="","",VLOOKUP(JS125,$JS$5:$KB$70,4,0))</f>
        <v/>
      </c>
      <c r="JW125" s="44" t="str">
        <f>IF(JS125="","",VLOOKUP(JS125,$JS$5:$KB$70,5,0))</f>
        <v/>
      </c>
      <c r="JX125" s="44" t="str">
        <f>IF(JS125="","",VLOOKUP(JS125,$JS$5:$KB$70,6,0))</f>
        <v/>
      </c>
      <c r="JY125" s="44" t="str">
        <f>IF(JS125="","",VLOOKUP(JS125,$JS$5:$KB$70,7,0))</f>
        <v/>
      </c>
      <c r="JZ125" s="44" t="str">
        <f>IF(JS125="","",VLOOKUP(JS125,$JS$5:$KB$70,8,0))</f>
        <v/>
      </c>
      <c r="KA125" s="44" t="str">
        <f>IF(JS125="","",VLOOKUP(JS125,$JS$5:$KB$70,9,0))</f>
        <v/>
      </c>
      <c r="KB125" s="43" t="str">
        <f>IF(JS125="","",VLOOKUP(JS125,$JS$5:$KB$70,9,0))</f>
        <v/>
      </c>
      <c r="PN125" s="36">
        <v>54</v>
      </c>
      <c r="PO125" s="51" t="str">
        <f>IFERROR(SMALL($PO$5:$PO$70,PN125),"")</f>
        <v/>
      </c>
      <c r="PP125" s="50" t="str">
        <f>IF(PO125="","",VLOOKUP(PO125,$PO$5:$PX$70,2,0))</f>
        <v/>
      </c>
      <c r="PQ125" s="50" t="str">
        <f>IF(PO125="","",VLOOKUP(PO125,$PO$5:$PX$70,3,0))</f>
        <v/>
      </c>
      <c r="PR125" s="50" t="str">
        <f>IF(PO125="","",VLOOKUP(PO125,$PO$5:$PX$70,4,0))</f>
        <v/>
      </c>
      <c r="PS125" s="50" t="str">
        <f>IF(PO125="","",VLOOKUP(PO125,$PO$5:$PX$70,5,0))</f>
        <v/>
      </c>
      <c r="PT125" s="50" t="str">
        <f>IF(PO125="","",VLOOKUP(PO125,$PO$5:$PX$70,6,0))</f>
        <v/>
      </c>
      <c r="PU125" s="50" t="str">
        <f>IF(PO125="","",VLOOKUP(PO125,$PO$5:$PX$70,7,0))</f>
        <v/>
      </c>
      <c r="PV125" s="50" t="str">
        <f>IF(PO125="","",VLOOKUP(PO125,$PO$5:$PX$70,8,0))</f>
        <v/>
      </c>
      <c r="PW125" s="50" t="str">
        <f>IF(PO125="","",VLOOKUP(PO125,$PO$5:$PX$70,9,0))</f>
        <v/>
      </c>
      <c r="PX125" s="49" t="str">
        <f>IF(PO125="","",VLOOKUP(PO125,$PO$5:$PX$70,10,0))</f>
        <v/>
      </c>
      <c r="PY125" s="36">
        <v>54</v>
      </c>
      <c r="PZ125" s="48" t="str">
        <f>IFERROR(SMALL($PZ$5:$PZ$70,PY125),"")</f>
        <v/>
      </c>
      <c r="QA125" s="47" t="str">
        <f>IF(PZ125="","",VLOOKUP(PZ125,$PZ$5:$QI$70,2,0))</f>
        <v/>
      </c>
      <c r="QB125" s="47" t="str">
        <f>IF(PZ125="","",VLOOKUP(PZ125,$PZ$5:$QI$70,3,0))</f>
        <v/>
      </c>
      <c r="QC125" s="47" t="str">
        <f>IF(PZ125="","",VLOOKUP(PZ125,$PZ$5:$QI$70,4,0))</f>
        <v/>
      </c>
      <c r="QD125" s="47" t="str">
        <f>IF(PZ125="","",VLOOKUP(PZ125,$PZ$5:$QI$70,5,0))</f>
        <v/>
      </c>
      <c r="QE125" s="47" t="str">
        <f>IF(PZ125="","",VLOOKUP(PZ125,$PZ$5:$QI$70,6,0))</f>
        <v/>
      </c>
      <c r="QF125" s="47" t="str">
        <f>IF(PZ125="","",VLOOKUP(PZ125,$PZ$5:$QI$70,7,0))</f>
        <v/>
      </c>
      <c r="QG125" s="47" t="str">
        <f>IF(PZ125="","",VLOOKUP(PZ125,$PZ$5:$QI$70,8,0))</f>
        <v/>
      </c>
      <c r="QH125" s="47" t="str">
        <f>IF(PZ125="","",VLOOKUP(PZ125,$PZ$5:$QI$70,9,0))</f>
        <v/>
      </c>
      <c r="QI125" s="46" t="str">
        <f>IF(PZ125="","",VLOOKUP(PZ125,$PZ$5:$QI$70,10,0))</f>
        <v/>
      </c>
      <c r="QJ125" s="36">
        <v>54</v>
      </c>
      <c r="QK125" s="45" t="str">
        <f>IFERROR(SMALL($QK$5:$QK$70,QJ125),"")</f>
        <v/>
      </c>
      <c r="QL125" s="44" t="str">
        <f>IF(QK125="","",VLOOKUP(QK125,$QK$5:$QT$70,2,0))</f>
        <v/>
      </c>
      <c r="QM125" s="44" t="str">
        <f>IF(QK125="","",VLOOKUP(QK125,$QK$5:$QT$70,3,0))</f>
        <v/>
      </c>
      <c r="QN125" s="44" t="str">
        <f>IF(QK125="","",VLOOKUP(QK125,$QK$5:$QT$70,4,0))</f>
        <v/>
      </c>
      <c r="QO125" s="44" t="str">
        <f>IF(QK125="","",VLOOKUP(QK125,$QK$5:$QT$70,5,0))</f>
        <v/>
      </c>
      <c r="QP125" s="44" t="str">
        <f>IF(QK125="","",VLOOKUP(QK125,$QK$5:$QT$70,6,0))</f>
        <v/>
      </c>
      <c r="QQ125" s="44" t="str">
        <f>IF(QK125="","",VLOOKUP(QK125,$QK$5:$QT$70,7,0))</f>
        <v/>
      </c>
      <c r="QR125" s="44" t="str">
        <f>IF(QK125="","",VLOOKUP(QK125,$QK$5:$QT$70,8,0))</f>
        <v/>
      </c>
      <c r="QS125" s="44" t="str">
        <f>IF(QK125="","",VLOOKUP(QK125,$QK$5:$QT$70,9,0))</f>
        <v/>
      </c>
      <c r="QT125" s="43" t="str">
        <f>IF(QK125="","",VLOOKUP(QK125,$QK$5:$QT$70,10,0))</f>
        <v/>
      </c>
    </row>
    <row r="126" spans="1:462" ht="19.5" customHeight="1" thickBot="1" x14ac:dyDescent="0.3">
      <c r="IV126" s="36">
        <v>55</v>
      </c>
      <c r="IW126" s="52" t="s">
        <v>29</v>
      </c>
      <c r="IX126" s="52" t="s">
        <v>28</v>
      </c>
      <c r="IY126" s="52">
        <v>5.8</v>
      </c>
      <c r="IZ126" s="52">
        <v>5.6</v>
      </c>
      <c r="JA126" s="52">
        <v>4.2</v>
      </c>
      <c r="JB126" s="52">
        <v>6</v>
      </c>
      <c r="JC126" s="52">
        <v>21.5</v>
      </c>
      <c r="JD126" s="52">
        <v>21.380000000000003</v>
      </c>
      <c r="JE126" s="52">
        <v>2.8</v>
      </c>
      <c r="JF126" s="52">
        <v>3.33</v>
      </c>
      <c r="JG126" s="36">
        <v>55</v>
      </c>
      <c r="JH126" s="48" t="str">
        <f>IFERROR(SMALL($JH$5:$JH$70,JG126),"")</f>
        <v/>
      </c>
      <c r="JI126" s="47" t="str">
        <f>IF(JH126="","",VLOOKUP(JH126,$JH$5:$JQ$70,2,0))</f>
        <v/>
      </c>
      <c r="JJ126" s="47" t="str">
        <f>IF(JH126="","",VLOOKUP(JH126,$JH$5:$JQ$70,3,0))</f>
        <v/>
      </c>
      <c r="JK126" s="47" t="str">
        <f>IF(JH126="","",VLOOKUP(JH126,$JH$5:$JQ$70,4,0))</f>
        <v/>
      </c>
      <c r="JL126" s="47" t="str">
        <f>IF(JH126="","",VLOOKUP(JH126,$JH$5:$JQ$70,5,0))</f>
        <v/>
      </c>
      <c r="JM126" s="47" t="str">
        <f>IF(JH126="","",VLOOKUP(JH126,$JH$5:$JQ$70,6,0))</f>
        <v/>
      </c>
      <c r="JN126" s="47" t="str">
        <f>IF(JH126="","",VLOOKUP(JH126,$JH$5:$JQ$70,7,0))</f>
        <v/>
      </c>
      <c r="JO126" s="47" t="str">
        <f>IF(JH126="","",VLOOKUP(JH126,$JH$5:$JQ$70,8,0))</f>
        <v/>
      </c>
      <c r="JP126" s="47" t="str">
        <f>IF(JH126="","",VLOOKUP(JH126,$JH$5:$JQ$70,9,0))</f>
        <v/>
      </c>
      <c r="JQ126" s="46" t="str">
        <f>IF(JH126="","",VLOOKUP(JH126,$JH$5:$JQ$70,9,0))</f>
        <v/>
      </c>
      <c r="JR126" s="36">
        <v>55</v>
      </c>
      <c r="JS126" s="45" t="str">
        <f>IFERROR(SMALL($JS$5:$JS$70,JR126),"")</f>
        <v/>
      </c>
      <c r="JT126" s="44" t="str">
        <f>IF(JS126="","",VLOOKUP(JS126,$JS$5:$KB$70,2,0))</f>
        <v/>
      </c>
      <c r="JU126" s="44" t="str">
        <f>IF(JS126="","",VLOOKUP(JS126,$JS$5:$KB$70,3,0))</f>
        <v/>
      </c>
      <c r="JV126" s="44" t="str">
        <f>IF(JS126="","",VLOOKUP(JS126,$JS$5:$KB$70,4,0))</f>
        <v/>
      </c>
      <c r="JW126" s="44" t="str">
        <f>IF(JS126="","",VLOOKUP(JS126,$JS$5:$KB$70,5,0))</f>
        <v/>
      </c>
      <c r="JX126" s="44" t="str">
        <f>IF(JS126="","",VLOOKUP(JS126,$JS$5:$KB$70,6,0))</f>
        <v/>
      </c>
      <c r="JY126" s="44" t="str">
        <f>IF(JS126="","",VLOOKUP(JS126,$JS$5:$KB$70,7,0))</f>
        <v/>
      </c>
      <c r="JZ126" s="44" t="str">
        <f>IF(JS126="","",VLOOKUP(JS126,$JS$5:$KB$70,8,0))</f>
        <v/>
      </c>
      <c r="KA126" s="44" t="str">
        <f>IF(JS126="","",VLOOKUP(JS126,$JS$5:$KB$70,9,0))</f>
        <v/>
      </c>
      <c r="KB126" s="43" t="str">
        <f>IF(JS126="","",VLOOKUP(JS126,$JS$5:$KB$70,9,0))</f>
        <v/>
      </c>
      <c r="PN126" s="36">
        <v>55</v>
      </c>
      <c r="PO126" s="51" t="str">
        <f>IFERROR(SMALL($PO$5:$PO$70,PN126),"")</f>
        <v/>
      </c>
      <c r="PP126" s="50" t="str">
        <f>IF(PO126="","",VLOOKUP(PO126,$PO$5:$PX$70,2,0))</f>
        <v/>
      </c>
      <c r="PQ126" s="50" t="str">
        <f>IF(PO126="","",VLOOKUP(PO126,$PO$5:$PX$70,3,0))</f>
        <v/>
      </c>
      <c r="PR126" s="50" t="str">
        <f>IF(PO126="","",VLOOKUP(PO126,$PO$5:$PX$70,4,0))</f>
        <v/>
      </c>
      <c r="PS126" s="50" t="str">
        <f>IF(PO126="","",VLOOKUP(PO126,$PO$5:$PX$70,5,0))</f>
        <v/>
      </c>
      <c r="PT126" s="50" t="str">
        <f>IF(PO126="","",VLOOKUP(PO126,$PO$5:$PX$70,6,0))</f>
        <v/>
      </c>
      <c r="PU126" s="50" t="str">
        <f>IF(PO126="","",VLOOKUP(PO126,$PO$5:$PX$70,7,0))</f>
        <v/>
      </c>
      <c r="PV126" s="50" t="str">
        <f>IF(PO126="","",VLOOKUP(PO126,$PO$5:$PX$70,8,0))</f>
        <v/>
      </c>
      <c r="PW126" s="50" t="str">
        <f>IF(PO126="","",VLOOKUP(PO126,$PO$5:$PX$70,9,0))</f>
        <v/>
      </c>
      <c r="PX126" s="49" t="str">
        <f>IF(PO126="","",VLOOKUP(PO126,$PO$5:$PX$70,10,0))</f>
        <v/>
      </c>
      <c r="PY126" s="36">
        <v>55</v>
      </c>
      <c r="PZ126" s="48" t="str">
        <f>IFERROR(SMALL($PZ$5:$PZ$70,PY126),"")</f>
        <v/>
      </c>
      <c r="QA126" s="47" t="str">
        <f>IF(PZ126="","",VLOOKUP(PZ126,$PZ$5:$QI$70,2,0))</f>
        <v/>
      </c>
      <c r="QB126" s="47" t="str">
        <f>IF(PZ126="","",VLOOKUP(PZ126,$PZ$5:$QI$70,3,0))</f>
        <v/>
      </c>
      <c r="QC126" s="47" t="str">
        <f>IF(PZ126="","",VLOOKUP(PZ126,$PZ$5:$QI$70,4,0))</f>
        <v/>
      </c>
      <c r="QD126" s="47" t="str">
        <f>IF(PZ126="","",VLOOKUP(PZ126,$PZ$5:$QI$70,5,0))</f>
        <v/>
      </c>
      <c r="QE126" s="47" t="str">
        <f>IF(PZ126="","",VLOOKUP(PZ126,$PZ$5:$QI$70,6,0))</f>
        <v/>
      </c>
      <c r="QF126" s="47" t="str">
        <f>IF(PZ126="","",VLOOKUP(PZ126,$PZ$5:$QI$70,7,0))</f>
        <v/>
      </c>
      <c r="QG126" s="47" t="str">
        <f>IF(PZ126="","",VLOOKUP(PZ126,$PZ$5:$QI$70,8,0))</f>
        <v/>
      </c>
      <c r="QH126" s="47" t="str">
        <f>IF(PZ126="","",VLOOKUP(PZ126,$PZ$5:$QI$70,9,0))</f>
        <v/>
      </c>
      <c r="QI126" s="46" t="str">
        <f>IF(PZ126="","",VLOOKUP(PZ126,$PZ$5:$QI$70,10,0))</f>
        <v/>
      </c>
      <c r="QJ126" s="36">
        <v>55</v>
      </c>
      <c r="QK126" s="45" t="str">
        <f>IFERROR(SMALL($QK$5:$QK$70,QJ126),"")</f>
        <v/>
      </c>
      <c r="QL126" s="44" t="str">
        <f>IF(QK126="","",VLOOKUP(QK126,$QK$5:$QT$70,2,0))</f>
        <v/>
      </c>
      <c r="QM126" s="44" t="str">
        <f>IF(QK126="","",VLOOKUP(QK126,$QK$5:$QT$70,3,0))</f>
        <v/>
      </c>
      <c r="QN126" s="44" t="str">
        <f>IF(QK126="","",VLOOKUP(QK126,$QK$5:$QT$70,4,0))</f>
        <v/>
      </c>
      <c r="QO126" s="44" t="str">
        <f>IF(QK126="","",VLOOKUP(QK126,$QK$5:$QT$70,5,0))</f>
        <v/>
      </c>
      <c r="QP126" s="44" t="str">
        <f>IF(QK126="","",VLOOKUP(QK126,$QK$5:$QT$70,6,0))</f>
        <v/>
      </c>
      <c r="QQ126" s="44" t="str">
        <f>IF(QK126="","",VLOOKUP(QK126,$QK$5:$QT$70,7,0))</f>
        <v/>
      </c>
      <c r="QR126" s="44" t="str">
        <f>IF(QK126="","",VLOOKUP(QK126,$QK$5:$QT$70,8,0))</f>
        <v/>
      </c>
      <c r="QS126" s="44" t="str">
        <f>IF(QK126="","",VLOOKUP(QK126,$QK$5:$QT$70,9,0))</f>
        <v/>
      </c>
      <c r="QT126" s="43" t="str">
        <f>IF(QK126="","",VLOOKUP(QK126,$QK$5:$QT$70,10,0))</f>
        <v/>
      </c>
    </row>
    <row r="127" spans="1:462" ht="19.5" customHeight="1" thickBot="1" x14ac:dyDescent="0.3">
      <c r="IV127" s="36">
        <v>56</v>
      </c>
      <c r="IW127" s="52" t="s">
        <v>27</v>
      </c>
      <c r="IX127" s="52" t="s">
        <v>26</v>
      </c>
      <c r="IY127" s="52">
        <v>6.3</v>
      </c>
      <c r="IZ127" s="52">
        <v>8</v>
      </c>
      <c r="JA127" s="52">
        <v>7.6</v>
      </c>
      <c r="JB127" s="52">
        <v>7</v>
      </c>
      <c r="JC127" s="52">
        <v>26</v>
      </c>
      <c r="JD127" s="52">
        <v>19.766666666666669</v>
      </c>
      <c r="JE127" s="52">
        <v>3.1</v>
      </c>
      <c r="JF127" s="52">
        <v>3.46</v>
      </c>
      <c r="JG127" s="36">
        <v>56</v>
      </c>
      <c r="JH127" s="48" t="str">
        <f>IFERROR(SMALL($JH$5:$JH$70,JG127),"")</f>
        <v/>
      </c>
      <c r="JI127" s="47" t="str">
        <f>IF(JH127="","",VLOOKUP(JH127,$JH$5:$JQ$70,2,0))</f>
        <v/>
      </c>
      <c r="JJ127" s="47" t="str">
        <f>IF(JH127="","",VLOOKUP(JH127,$JH$5:$JQ$70,3,0))</f>
        <v/>
      </c>
      <c r="JK127" s="47" t="str">
        <f>IF(JH127="","",VLOOKUP(JH127,$JH$5:$JQ$70,4,0))</f>
        <v/>
      </c>
      <c r="JL127" s="47" t="str">
        <f>IF(JH127="","",VLOOKUP(JH127,$JH$5:$JQ$70,5,0))</f>
        <v/>
      </c>
      <c r="JM127" s="47" t="str">
        <f>IF(JH127="","",VLOOKUP(JH127,$JH$5:$JQ$70,6,0))</f>
        <v/>
      </c>
      <c r="JN127" s="47" t="str">
        <f>IF(JH127="","",VLOOKUP(JH127,$JH$5:$JQ$70,7,0))</f>
        <v/>
      </c>
      <c r="JO127" s="47" t="str">
        <f>IF(JH127="","",VLOOKUP(JH127,$JH$5:$JQ$70,8,0))</f>
        <v/>
      </c>
      <c r="JP127" s="47" t="str">
        <f>IF(JH127="","",VLOOKUP(JH127,$JH$5:$JQ$70,9,0))</f>
        <v/>
      </c>
      <c r="JQ127" s="46" t="str">
        <f>IF(JH127="","",VLOOKUP(JH127,$JH$5:$JQ$70,9,0))</f>
        <v/>
      </c>
      <c r="JR127" s="36">
        <v>56</v>
      </c>
      <c r="JS127" s="45" t="str">
        <f>IFERROR(SMALL($JS$5:$JS$70,JR127),"")</f>
        <v/>
      </c>
      <c r="JT127" s="44" t="str">
        <f>IF(JS127="","",VLOOKUP(JS127,$JS$5:$KB$70,2,0))</f>
        <v/>
      </c>
      <c r="JU127" s="44" t="str">
        <f>IF(JS127="","",VLOOKUP(JS127,$JS$5:$KB$70,3,0))</f>
        <v/>
      </c>
      <c r="JV127" s="44" t="str">
        <f>IF(JS127="","",VLOOKUP(JS127,$JS$5:$KB$70,4,0))</f>
        <v/>
      </c>
      <c r="JW127" s="44" t="str">
        <f>IF(JS127="","",VLOOKUP(JS127,$JS$5:$KB$70,5,0))</f>
        <v/>
      </c>
      <c r="JX127" s="44" t="str">
        <f>IF(JS127="","",VLOOKUP(JS127,$JS$5:$KB$70,6,0))</f>
        <v/>
      </c>
      <c r="JY127" s="44" t="str">
        <f>IF(JS127="","",VLOOKUP(JS127,$JS$5:$KB$70,7,0))</f>
        <v/>
      </c>
      <c r="JZ127" s="44" t="str">
        <f>IF(JS127="","",VLOOKUP(JS127,$JS$5:$KB$70,8,0))</f>
        <v/>
      </c>
      <c r="KA127" s="44" t="str">
        <f>IF(JS127="","",VLOOKUP(JS127,$JS$5:$KB$70,9,0))</f>
        <v/>
      </c>
      <c r="KB127" s="43" t="str">
        <f>IF(JS127="","",VLOOKUP(JS127,$JS$5:$KB$70,9,0))</f>
        <v/>
      </c>
      <c r="PN127" s="36">
        <v>56</v>
      </c>
      <c r="PO127" s="51" t="str">
        <f>IFERROR(SMALL($PO$5:$PO$70,PN127),"")</f>
        <v/>
      </c>
      <c r="PP127" s="50" t="str">
        <f>IF(PO127="","",VLOOKUP(PO127,$PO$5:$PX$70,2,0))</f>
        <v/>
      </c>
      <c r="PQ127" s="50" t="str">
        <f>IF(PO127="","",VLOOKUP(PO127,$PO$5:$PX$70,3,0))</f>
        <v/>
      </c>
      <c r="PR127" s="50" t="str">
        <f>IF(PO127="","",VLOOKUP(PO127,$PO$5:$PX$70,4,0))</f>
        <v/>
      </c>
      <c r="PS127" s="50" t="str">
        <f>IF(PO127="","",VLOOKUP(PO127,$PO$5:$PX$70,5,0))</f>
        <v/>
      </c>
      <c r="PT127" s="50" t="str">
        <f>IF(PO127="","",VLOOKUP(PO127,$PO$5:$PX$70,6,0))</f>
        <v/>
      </c>
      <c r="PU127" s="50" t="str">
        <f>IF(PO127="","",VLOOKUP(PO127,$PO$5:$PX$70,7,0))</f>
        <v/>
      </c>
      <c r="PV127" s="50" t="str">
        <f>IF(PO127="","",VLOOKUP(PO127,$PO$5:$PX$70,8,0))</f>
        <v/>
      </c>
      <c r="PW127" s="50" t="str">
        <f>IF(PO127="","",VLOOKUP(PO127,$PO$5:$PX$70,9,0))</f>
        <v/>
      </c>
      <c r="PX127" s="49" t="str">
        <f>IF(PO127="","",VLOOKUP(PO127,$PO$5:$PX$70,10,0))</f>
        <v/>
      </c>
      <c r="PY127" s="36">
        <v>56</v>
      </c>
      <c r="PZ127" s="48" t="str">
        <f>IFERROR(SMALL($PZ$5:$PZ$70,PY127),"")</f>
        <v/>
      </c>
      <c r="QA127" s="47" t="str">
        <f>IF(PZ127="","",VLOOKUP(PZ127,$PZ$5:$QI$70,2,0))</f>
        <v/>
      </c>
      <c r="QB127" s="47" t="str">
        <f>IF(PZ127="","",VLOOKUP(PZ127,$PZ$5:$QI$70,3,0))</f>
        <v/>
      </c>
      <c r="QC127" s="47" t="str">
        <f>IF(PZ127="","",VLOOKUP(PZ127,$PZ$5:$QI$70,4,0))</f>
        <v/>
      </c>
      <c r="QD127" s="47" t="str">
        <f>IF(PZ127="","",VLOOKUP(PZ127,$PZ$5:$QI$70,5,0))</f>
        <v/>
      </c>
      <c r="QE127" s="47" t="str">
        <f>IF(PZ127="","",VLOOKUP(PZ127,$PZ$5:$QI$70,6,0))</f>
        <v/>
      </c>
      <c r="QF127" s="47" t="str">
        <f>IF(PZ127="","",VLOOKUP(PZ127,$PZ$5:$QI$70,7,0))</f>
        <v/>
      </c>
      <c r="QG127" s="47" t="str">
        <f>IF(PZ127="","",VLOOKUP(PZ127,$PZ$5:$QI$70,8,0))</f>
        <v/>
      </c>
      <c r="QH127" s="47" t="str">
        <f>IF(PZ127="","",VLOOKUP(PZ127,$PZ$5:$QI$70,9,0))</f>
        <v/>
      </c>
      <c r="QI127" s="46" t="str">
        <f>IF(PZ127="","",VLOOKUP(PZ127,$PZ$5:$QI$70,10,0))</f>
        <v/>
      </c>
      <c r="QJ127" s="36">
        <v>56</v>
      </c>
      <c r="QK127" s="45" t="str">
        <f>IFERROR(SMALL($QK$5:$QK$70,QJ127),"")</f>
        <v/>
      </c>
      <c r="QL127" s="44" t="str">
        <f>IF(QK127="","",VLOOKUP(QK127,$QK$5:$QT$70,2,0))</f>
        <v/>
      </c>
      <c r="QM127" s="44" t="str">
        <f>IF(QK127="","",VLOOKUP(QK127,$QK$5:$QT$70,3,0))</f>
        <v/>
      </c>
      <c r="QN127" s="44" t="str">
        <f>IF(QK127="","",VLOOKUP(QK127,$QK$5:$QT$70,4,0))</f>
        <v/>
      </c>
      <c r="QO127" s="44" t="str">
        <f>IF(QK127="","",VLOOKUP(QK127,$QK$5:$QT$70,5,0))</f>
        <v/>
      </c>
      <c r="QP127" s="44" t="str">
        <f>IF(QK127="","",VLOOKUP(QK127,$QK$5:$QT$70,6,0))</f>
        <v/>
      </c>
      <c r="QQ127" s="44" t="str">
        <f>IF(QK127="","",VLOOKUP(QK127,$QK$5:$QT$70,7,0))</f>
        <v/>
      </c>
      <c r="QR127" s="44" t="str">
        <f>IF(QK127="","",VLOOKUP(QK127,$QK$5:$QT$70,8,0))</f>
        <v/>
      </c>
      <c r="QS127" s="44" t="str">
        <f>IF(QK127="","",VLOOKUP(QK127,$QK$5:$QT$70,9,0))</f>
        <v/>
      </c>
      <c r="QT127" s="43" t="str">
        <f>IF(QK127="","",VLOOKUP(QK127,$QK$5:$QT$70,10,0))</f>
        <v/>
      </c>
    </row>
    <row r="128" spans="1:462" ht="19.5" customHeight="1" thickBot="1" x14ac:dyDescent="0.3">
      <c r="IV128" s="36">
        <v>57</v>
      </c>
      <c r="IW128" s="52"/>
      <c r="IX128" s="52"/>
      <c r="IY128" s="52"/>
      <c r="IZ128" s="52"/>
      <c r="JA128" s="52"/>
      <c r="JB128" s="52"/>
      <c r="JC128" s="52"/>
      <c r="JD128" s="52"/>
      <c r="JE128" s="52"/>
      <c r="JF128" s="52"/>
      <c r="JG128" s="36">
        <v>57</v>
      </c>
      <c r="JH128" s="48" t="str">
        <f>IFERROR(SMALL($JH$5:$JH$70,JG128),"")</f>
        <v/>
      </c>
      <c r="JI128" s="47" t="str">
        <f>IF(JH128="","",VLOOKUP(JH128,$JH$5:$JQ$70,2,0))</f>
        <v/>
      </c>
      <c r="JJ128" s="47" t="str">
        <f>IF(JH128="","",VLOOKUP(JH128,$JH$5:$JQ$70,3,0))</f>
        <v/>
      </c>
      <c r="JK128" s="47" t="str">
        <f>IF(JH128="","",VLOOKUP(JH128,$JH$5:$JQ$70,4,0))</f>
        <v/>
      </c>
      <c r="JL128" s="47" t="str">
        <f>IF(JH128="","",VLOOKUP(JH128,$JH$5:$JQ$70,5,0))</f>
        <v/>
      </c>
      <c r="JM128" s="47" t="str">
        <f>IF(JH128="","",VLOOKUP(JH128,$JH$5:$JQ$70,6,0))</f>
        <v/>
      </c>
      <c r="JN128" s="47" t="str">
        <f>IF(JH128="","",VLOOKUP(JH128,$JH$5:$JQ$70,7,0))</f>
        <v/>
      </c>
      <c r="JO128" s="47" t="str">
        <f>IF(JH128="","",VLOOKUP(JH128,$JH$5:$JQ$70,8,0))</f>
        <v/>
      </c>
      <c r="JP128" s="47" t="str">
        <f>IF(JH128="","",VLOOKUP(JH128,$JH$5:$JQ$70,9,0))</f>
        <v/>
      </c>
      <c r="JQ128" s="46" t="str">
        <f>IF(JH128="","",VLOOKUP(JH128,$JH$5:$JQ$70,9,0))</f>
        <v/>
      </c>
      <c r="JR128" s="36">
        <v>57</v>
      </c>
      <c r="JS128" s="45" t="str">
        <f>IFERROR(SMALL($JS$5:$JS$70,JR128),"")</f>
        <v/>
      </c>
      <c r="JT128" s="44" t="str">
        <f>IF(JS128="","",VLOOKUP(JS128,$JS$5:$KB$70,2,0))</f>
        <v/>
      </c>
      <c r="JU128" s="44" t="str">
        <f>IF(JS128="","",VLOOKUP(JS128,$JS$5:$KB$70,3,0))</f>
        <v/>
      </c>
      <c r="JV128" s="44" t="str">
        <f>IF(JS128="","",VLOOKUP(JS128,$JS$5:$KB$70,4,0))</f>
        <v/>
      </c>
      <c r="JW128" s="44" t="str">
        <f>IF(JS128="","",VLOOKUP(JS128,$JS$5:$KB$70,5,0))</f>
        <v/>
      </c>
      <c r="JX128" s="44" t="str">
        <f>IF(JS128="","",VLOOKUP(JS128,$JS$5:$KB$70,6,0))</f>
        <v/>
      </c>
      <c r="JY128" s="44" t="str">
        <f>IF(JS128="","",VLOOKUP(JS128,$JS$5:$KB$70,7,0))</f>
        <v/>
      </c>
      <c r="JZ128" s="44" t="str">
        <f>IF(JS128="","",VLOOKUP(JS128,$JS$5:$KB$70,8,0))</f>
        <v/>
      </c>
      <c r="KA128" s="44" t="str">
        <f>IF(JS128="","",VLOOKUP(JS128,$JS$5:$KB$70,9,0))</f>
        <v/>
      </c>
      <c r="KB128" s="43" t="str">
        <f>IF(JS128="","",VLOOKUP(JS128,$JS$5:$KB$70,9,0))</f>
        <v/>
      </c>
      <c r="PN128" s="36">
        <v>57</v>
      </c>
      <c r="PO128" s="51" t="str">
        <f>IFERROR(SMALL($PO$5:$PO$70,PN128),"")</f>
        <v/>
      </c>
      <c r="PP128" s="50" t="str">
        <f>IF(PO128="","",VLOOKUP(PO128,$PO$5:$PX$70,2,0))</f>
        <v/>
      </c>
      <c r="PQ128" s="50" t="str">
        <f>IF(PO128="","",VLOOKUP(PO128,$PO$5:$PX$70,3,0))</f>
        <v/>
      </c>
      <c r="PR128" s="50" t="str">
        <f>IF(PO128="","",VLOOKUP(PO128,$PO$5:$PX$70,4,0))</f>
        <v/>
      </c>
      <c r="PS128" s="50" t="str">
        <f>IF(PO128="","",VLOOKUP(PO128,$PO$5:$PX$70,5,0))</f>
        <v/>
      </c>
      <c r="PT128" s="50" t="str">
        <f>IF(PO128="","",VLOOKUP(PO128,$PO$5:$PX$70,6,0))</f>
        <v/>
      </c>
      <c r="PU128" s="50" t="str">
        <f>IF(PO128="","",VLOOKUP(PO128,$PO$5:$PX$70,7,0))</f>
        <v/>
      </c>
      <c r="PV128" s="50" t="str">
        <f>IF(PO128="","",VLOOKUP(PO128,$PO$5:$PX$70,8,0))</f>
        <v/>
      </c>
      <c r="PW128" s="50" t="str">
        <f>IF(PO128="","",VLOOKUP(PO128,$PO$5:$PX$70,9,0))</f>
        <v/>
      </c>
      <c r="PX128" s="49" t="str">
        <f>IF(PO128="","",VLOOKUP(PO128,$PO$5:$PX$70,10,0))</f>
        <v/>
      </c>
      <c r="PY128" s="36">
        <v>57</v>
      </c>
      <c r="PZ128" s="48" t="str">
        <f>IFERROR(SMALL($PZ$5:$PZ$70,PY128),"")</f>
        <v/>
      </c>
      <c r="QA128" s="47" t="str">
        <f>IF(PZ128="","",VLOOKUP(PZ128,$PZ$5:$QI$70,2,0))</f>
        <v/>
      </c>
      <c r="QB128" s="47" t="str">
        <f>IF(PZ128="","",VLOOKUP(PZ128,$PZ$5:$QI$70,3,0))</f>
        <v/>
      </c>
      <c r="QC128" s="47" t="str">
        <f>IF(PZ128="","",VLOOKUP(PZ128,$PZ$5:$QI$70,4,0))</f>
        <v/>
      </c>
      <c r="QD128" s="47" t="str">
        <f>IF(PZ128="","",VLOOKUP(PZ128,$PZ$5:$QI$70,5,0))</f>
        <v/>
      </c>
      <c r="QE128" s="47" t="str">
        <f>IF(PZ128="","",VLOOKUP(PZ128,$PZ$5:$QI$70,6,0))</f>
        <v/>
      </c>
      <c r="QF128" s="47" t="str">
        <f>IF(PZ128="","",VLOOKUP(PZ128,$PZ$5:$QI$70,7,0))</f>
        <v/>
      </c>
      <c r="QG128" s="47" t="str">
        <f>IF(PZ128="","",VLOOKUP(PZ128,$PZ$5:$QI$70,8,0))</f>
        <v/>
      </c>
      <c r="QH128" s="47" t="str">
        <f>IF(PZ128="","",VLOOKUP(PZ128,$PZ$5:$QI$70,9,0))</f>
        <v/>
      </c>
      <c r="QI128" s="46" t="str">
        <f>IF(PZ128="","",VLOOKUP(PZ128,$PZ$5:$QI$70,10,0))</f>
        <v/>
      </c>
      <c r="QJ128" s="36">
        <v>57</v>
      </c>
      <c r="QK128" s="45" t="str">
        <f>IFERROR(SMALL($QK$5:$QK$70,QJ128),"")</f>
        <v/>
      </c>
      <c r="QL128" s="44" t="str">
        <f>IF(QK128="","",VLOOKUP(QK128,$QK$5:$QT$70,2,0))</f>
        <v/>
      </c>
      <c r="QM128" s="44" t="str">
        <f>IF(QK128="","",VLOOKUP(QK128,$QK$5:$QT$70,3,0))</f>
        <v/>
      </c>
      <c r="QN128" s="44" t="str">
        <f>IF(QK128="","",VLOOKUP(QK128,$QK$5:$QT$70,4,0))</f>
        <v/>
      </c>
      <c r="QO128" s="44" t="str">
        <f>IF(QK128="","",VLOOKUP(QK128,$QK$5:$QT$70,5,0))</f>
        <v/>
      </c>
      <c r="QP128" s="44" t="str">
        <f>IF(QK128="","",VLOOKUP(QK128,$QK$5:$QT$70,6,0))</f>
        <v/>
      </c>
      <c r="QQ128" s="44" t="str">
        <f>IF(QK128="","",VLOOKUP(QK128,$QK$5:$QT$70,7,0))</f>
        <v/>
      </c>
      <c r="QR128" s="44" t="str">
        <f>IF(QK128="","",VLOOKUP(QK128,$QK$5:$QT$70,8,0))</f>
        <v/>
      </c>
      <c r="QS128" s="44" t="str">
        <f>IF(QK128="","",VLOOKUP(QK128,$QK$5:$QT$70,9,0))</f>
        <v/>
      </c>
      <c r="QT128" s="43" t="str">
        <f>IF(QK128="","",VLOOKUP(QK128,$QK$5:$QT$70,10,0))</f>
        <v/>
      </c>
    </row>
    <row r="129" spans="256:462" ht="19.5" customHeight="1" thickBot="1" x14ac:dyDescent="0.3">
      <c r="IV129" s="36">
        <v>58</v>
      </c>
      <c r="IW129" s="52"/>
      <c r="IX129" s="52"/>
      <c r="IY129" s="52"/>
      <c r="IZ129" s="52"/>
      <c r="JA129" s="52"/>
      <c r="JB129" s="52"/>
      <c r="JC129" s="52"/>
      <c r="JD129" s="52"/>
      <c r="JE129" s="52"/>
      <c r="JF129" s="52"/>
      <c r="JG129" s="36">
        <v>58</v>
      </c>
      <c r="JH129" s="48" t="str">
        <f>IFERROR(SMALL($JH$5:$JH$70,JG129),"")</f>
        <v/>
      </c>
      <c r="JI129" s="47" t="str">
        <f>IF(JH129="","",VLOOKUP(JH129,$JH$5:$JQ$70,2,0))</f>
        <v/>
      </c>
      <c r="JJ129" s="47" t="str">
        <f>IF(JH129="","",VLOOKUP(JH129,$JH$5:$JQ$70,3,0))</f>
        <v/>
      </c>
      <c r="JK129" s="47" t="str">
        <f>IF(JH129="","",VLOOKUP(JH129,$JH$5:$JQ$70,4,0))</f>
        <v/>
      </c>
      <c r="JL129" s="47" t="str">
        <f>IF(JH129="","",VLOOKUP(JH129,$JH$5:$JQ$70,5,0))</f>
        <v/>
      </c>
      <c r="JM129" s="47" t="str">
        <f>IF(JH129="","",VLOOKUP(JH129,$JH$5:$JQ$70,6,0))</f>
        <v/>
      </c>
      <c r="JN129" s="47" t="str">
        <f>IF(JH129="","",VLOOKUP(JH129,$JH$5:$JQ$70,7,0))</f>
        <v/>
      </c>
      <c r="JO129" s="47" t="str">
        <f>IF(JH129="","",VLOOKUP(JH129,$JH$5:$JQ$70,8,0))</f>
        <v/>
      </c>
      <c r="JP129" s="47" t="str">
        <f>IF(JH129="","",VLOOKUP(JH129,$JH$5:$JQ$70,9,0))</f>
        <v/>
      </c>
      <c r="JQ129" s="46" t="str">
        <f>IF(JH129="","",VLOOKUP(JH129,$JH$5:$JQ$70,9,0))</f>
        <v/>
      </c>
      <c r="JR129" s="36">
        <v>58</v>
      </c>
      <c r="JS129" s="45" t="str">
        <f>IFERROR(SMALL($JS$5:$JS$70,JR129),"")</f>
        <v/>
      </c>
      <c r="JT129" s="44" t="str">
        <f>IF(JS129="","",VLOOKUP(JS129,$JS$5:$KB$70,2,0))</f>
        <v/>
      </c>
      <c r="JU129" s="44" t="str">
        <f>IF(JS129="","",VLOOKUP(JS129,$JS$5:$KB$70,3,0))</f>
        <v/>
      </c>
      <c r="JV129" s="44" t="str">
        <f>IF(JS129="","",VLOOKUP(JS129,$JS$5:$KB$70,4,0))</f>
        <v/>
      </c>
      <c r="JW129" s="44" t="str">
        <f>IF(JS129="","",VLOOKUP(JS129,$JS$5:$KB$70,5,0))</f>
        <v/>
      </c>
      <c r="JX129" s="44" t="str">
        <f>IF(JS129="","",VLOOKUP(JS129,$JS$5:$KB$70,6,0))</f>
        <v/>
      </c>
      <c r="JY129" s="44" t="str">
        <f>IF(JS129="","",VLOOKUP(JS129,$JS$5:$KB$70,7,0))</f>
        <v/>
      </c>
      <c r="JZ129" s="44" t="str">
        <f>IF(JS129="","",VLOOKUP(JS129,$JS$5:$KB$70,8,0))</f>
        <v/>
      </c>
      <c r="KA129" s="44" t="str">
        <f>IF(JS129="","",VLOOKUP(JS129,$JS$5:$KB$70,9,0))</f>
        <v/>
      </c>
      <c r="KB129" s="43" t="str">
        <f>IF(JS129="","",VLOOKUP(JS129,$JS$5:$KB$70,9,0))</f>
        <v/>
      </c>
      <c r="PN129" s="36">
        <v>58</v>
      </c>
      <c r="PO129" s="51" t="str">
        <f>IFERROR(SMALL($PO$5:$PO$70,PN129),"")</f>
        <v/>
      </c>
      <c r="PP129" s="50" t="str">
        <f>IF(PO129="","",VLOOKUP(PO129,$PO$5:$PX$70,2,0))</f>
        <v/>
      </c>
      <c r="PQ129" s="50" t="str">
        <f>IF(PO129="","",VLOOKUP(PO129,$PO$5:$PX$70,3,0))</f>
        <v/>
      </c>
      <c r="PR129" s="50" t="str">
        <f>IF(PO129="","",VLOOKUP(PO129,$PO$5:$PX$70,4,0))</f>
        <v/>
      </c>
      <c r="PS129" s="50" t="str">
        <f>IF(PO129="","",VLOOKUP(PO129,$PO$5:$PX$70,5,0))</f>
        <v/>
      </c>
      <c r="PT129" s="50" t="str">
        <f>IF(PO129="","",VLOOKUP(PO129,$PO$5:$PX$70,6,0))</f>
        <v/>
      </c>
      <c r="PU129" s="50" t="str">
        <f>IF(PO129="","",VLOOKUP(PO129,$PO$5:$PX$70,7,0))</f>
        <v/>
      </c>
      <c r="PV129" s="50" t="str">
        <f>IF(PO129="","",VLOOKUP(PO129,$PO$5:$PX$70,8,0))</f>
        <v/>
      </c>
      <c r="PW129" s="50" t="str">
        <f>IF(PO129="","",VLOOKUP(PO129,$PO$5:$PX$70,9,0))</f>
        <v/>
      </c>
      <c r="PX129" s="49" t="str">
        <f>IF(PO129="","",VLOOKUP(PO129,$PO$5:$PX$70,10,0))</f>
        <v/>
      </c>
      <c r="PY129" s="36">
        <v>58</v>
      </c>
      <c r="PZ129" s="48" t="str">
        <f>IFERROR(SMALL($PZ$5:$PZ$70,PY129),"")</f>
        <v/>
      </c>
      <c r="QA129" s="47" t="str">
        <f>IF(PZ129="","",VLOOKUP(PZ129,$PZ$5:$QI$70,2,0))</f>
        <v/>
      </c>
      <c r="QB129" s="47" t="str">
        <f>IF(PZ129="","",VLOOKUP(PZ129,$PZ$5:$QI$70,3,0))</f>
        <v/>
      </c>
      <c r="QC129" s="47" t="str">
        <f>IF(PZ129="","",VLOOKUP(PZ129,$PZ$5:$QI$70,4,0))</f>
        <v/>
      </c>
      <c r="QD129" s="47" t="str">
        <f>IF(PZ129="","",VLOOKUP(PZ129,$PZ$5:$QI$70,5,0))</f>
        <v/>
      </c>
      <c r="QE129" s="47" t="str">
        <f>IF(PZ129="","",VLOOKUP(PZ129,$PZ$5:$QI$70,6,0))</f>
        <v/>
      </c>
      <c r="QF129" s="47" t="str">
        <f>IF(PZ129="","",VLOOKUP(PZ129,$PZ$5:$QI$70,7,0))</f>
        <v/>
      </c>
      <c r="QG129" s="47" t="str">
        <f>IF(PZ129="","",VLOOKUP(PZ129,$PZ$5:$QI$70,8,0))</f>
        <v/>
      </c>
      <c r="QH129" s="47" t="str">
        <f>IF(PZ129="","",VLOOKUP(PZ129,$PZ$5:$QI$70,9,0))</f>
        <v/>
      </c>
      <c r="QI129" s="46" t="str">
        <f>IF(PZ129="","",VLOOKUP(PZ129,$PZ$5:$QI$70,10,0))</f>
        <v/>
      </c>
      <c r="QJ129" s="36">
        <v>58</v>
      </c>
      <c r="QK129" s="45" t="str">
        <f>IFERROR(SMALL($QK$5:$QK$70,QJ129),"")</f>
        <v/>
      </c>
      <c r="QL129" s="44" t="str">
        <f>IF(QK129="","",VLOOKUP(QK129,$QK$5:$QT$70,2,0))</f>
        <v/>
      </c>
      <c r="QM129" s="44" t="str">
        <f>IF(QK129="","",VLOOKUP(QK129,$QK$5:$QT$70,3,0))</f>
        <v/>
      </c>
      <c r="QN129" s="44" t="str">
        <f>IF(QK129="","",VLOOKUP(QK129,$QK$5:$QT$70,4,0))</f>
        <v/>
      </c>
      <c r="QO129" s="44" t="str">
        <f>IF(QK129="","",VLOOKUP(QK129,$QK$5:$QT$70,5,0))</f>
        <v/>
      </c>
      <c r="QP129" s="44" t="str">
        <f>IF(QK129="","",VLOOKUP(QK129,$QK$5:$QT$70,6,0))</f>
        <v/>
      </c>
      <c r="QQ129" s="44" t="str">
        <f>IF(QK129="","",VLOOKUP(QK129,$QK$5:$QT$70,7,0))</f>
        <v/>
      </c>
      <c r="QR129" s="44" t="str">
        <f>IF(QK129="","",VLOOKUP(QK129,$QK$5:$QT$70,8,0))</f>
        <v/>
      </c>
      <c r="QS129" s="44" t="str">
        <f>IF(QK129="","",VLOOKUP(QK129,$QK$5:$QT$70,9,0))</f>
        <v/>
      </c>
      <c r="QT129" s="43" t="str">
        <f>IF(QK129="","",VLOOKUP(QK129,$QK$5:$QT$70,10,0))</f>
        <v/>
      </c>
    </row>
    <row r="130" spans="256:462" ht="19.5" customHeight="1" thickBot="1" x14ac:dyDescent="0.3">
      <c r="IV130" s="36">
        <v>59</v>
      </c>
      <c r="IW130" s="52"/>
      <c r="IX130" s="52"/>
      <c r="IY130" s="52"/>
      <c r="IZ130" s="52"/>
      <c r="JA130" s="52"/>
      <c r="JB130" s="52"/>
      <c r="JC130" s="52"/>
      <c r="JD130" s="52"/>
      <c r="JE130" s="52"/>
      <c r="JF130" s="52"/>
      <c r="JG130" s="36">
        <v>59</v>
      </c>
      <c r="JH130" s="48" t="str">
        <f>IFERROR(SMALL($JH$5:$JH$70,JG130),"")</f>
        <v/>
      </c>
      <c r="JI130" s="47" t="str">
        <f>IF(JH130="","",VLOOKUP(JH130,$JH$5:$JQ$70,2,0))</f>
        <v/>
      </c>
      <c r="JJ130" s="47" t="str">
        <f>IF(JH130="","",VLOOKUP(JH130,$JH$5:$JQ$70,3,0))</f>
        <v/>
      </c>
      <c r="JK130" s="47" t="str">
        <f>IF(JH130="","",VLOOKUP(JH130,$JH$5:$JQ$70,4,0))</f>
        <v/>
      </c>
      <c r="JL130" s="47" t="str">
        <f>IF(JH130="","",VLOOKUP(JH130,$JH$5:$JQ$70,5,0))</f>
        <v/>
      </c>
      <c r="JM130" s="47" t="str">
        <f>IF(JH130="","",VLOOKUP(JH130,$JH$5:$JQ$70,6,0))</f>
        <v/>
      </c>
      <c r="JN130" s="47" t="str">
        <f>IF(JH130="","",VLOOKUP(JH130,$JH$5:$JQ$70,7,0))</f>
        <v/>
      </c>
      <c r="JO130" s="47" t="str">
        <f>IF(JH130="","",VLOOKUP(JH130,$JH$5:$JQ$70,8,0))</f>
        <v/>
      </c>
      <c r="JP130" s="47" t="str">
        <f>IF(JH130="","",VLOOKUP(JH130,$JH$5:$JQ$70,9,0))</f>
        <v/>
      </c>
      <c r="JQ130" s="46" t="str">
        <f>IF(JH130="","",VLOOKUP(JH130,$JH$5:$JQ$70,9,0))</f>
        <v/>
      </c>
      <c r="JR130" s="36">
        <v>59</v>
      </c>
      <c r="JS130" s="45" t="str">
        <f>IFERROR(SMALL($JS$5:$JS$70,JR130),"")</f>
        <v/>
      </c>
      <c r="JT130" s="44" t="str">
        <f>IF(JS130="","",VLOOKUP(JS130,$JS$5:$KB$70,2,0))</f>
        <v/>
      </c>
      <c r="JU130" s="44" t="str">
        <f>IF(JS130="","",VLOOKUP(JS130,$JS$5:$KB$70,3,0))</f>
        <v/>
      </c>
      <c r="JV130" s="44" t="str">
        <f>IF(JS130="","",VLOOKUP(JS130,$JS$5:$KB$70,4,0))</f>
        <v/>
      </c>
      <c r="JW130" s="44" t="str">
        <f>IF(JS130="","",VLOOKUP(JS130,$JS$5:$KB$70,5,0))</f>
        <v/>
      </c>
      <c r="JX130" s="44" t="str">
        <f>IF(JS130="","",VLOOKUP(JS130,$JS$5:$KB$70,6,0))</f>
        <v/>
      </c>
      <c r="JY130" s="44" t="str">
        <f>IF(JS130="","",VLOOKUP(JS130,$JS$5:$KB$70,7,0))</f>
        <v/>
      </c>
      <c r="JZ130" s="44" t="str">
        <f>IF(JS130="","",VLOOKUP(JS130,$JS$5:$KB$70,8,0))</f>
        <v/>
      </c>
      <c r="KA130" s="44" t="str">
        <f>IF(JS130="","",VLOOKUP(JS130,$JS$5:$KB$70,9,0))</f>
        <v/>
      </c>
      <c r="KB130" s="43" t="str">
        <f>IF(JS130="","",VLOOKUP(JS130,$JS$5:$KB$70,9,0))</f>
        <v/>
      </c>
      <c r="PN130" s="36">
        <v>59</v>
      </c>
      <c r="PO130" s="51" t="str">
        <f>IFERROR(SMALL($PO$5:$PO$70,PN130),"")</f>
        <v/>
      </c>
      <c r="PP130" s="50" t="str">
        <f>IF(PO130="","",VLOOKUP(PO130,$PO$5:$PX$70,2,0))</f>
        <v/>
      </c>
      <c r="PQ130" s="50" t="str">
        <f>IF(PO130="","",VLOOKUP(PO130,$PO$5:$PX$70,3,0))</f>
        <v/>
      </c>
      <c r="PR130" s="50" t="str">
        <f>IF(PO130="","",VLOOKUP(PO130,$PO$5:$PX$70,4,0))</f>
        <v/>
      </c>
      <c r="PS130" s="50" t="str">
        <f>IF(PO130="","",VLOOKUP(PO130,$PO$5:$PX$70,5,0))</f>
        <v/>
      </c>
      <c r="PT130" s="50" t="str">
        <f>IF(PO130="","",VLOOKUP(PO130,$PO$5:$PX$70,6,0))</f>
        <v/>
      </c>
      <c r="PU130" s="50" t="str">
        <f>IF(PO130="","",VLOOKUP(PO130,$PO$5:$PX$70,7,0))</f>
        <v/>
      </c>
      <c r="PV130" s="50" t="str">
        <f>IF(PO130="","",VLOOKUP(PO130,$PO$5:$PX$70,8,0))</f>
        <v/>
      </c>
      <c r="PW130" s="50" t="str">
        <f>IF(PO130="","",VLOOKUP(PO130,$PO$5:$PX$70,9,0))</f>
        <v/>
      </c>
      <c r="PX130" s="49" t="str">
        <f>IF(PO130="","",VLOOKUP(PO130,$PO$5:$PX$70,10,0))</f>
        <v/>
      </c>
      <c r="PY130" s="36">
        <v>59</v>
      </c>
      <c r="PZ130" s="48" t="str">
        <f>IFERROR(SMALL($PZ$5:$PZ$70,PY130),"")</f>
        <v/>
      </c>
      <c r="QA130" s="47" t="str">
        <f>IF(PZ130="","",VLOOKUP(PZ130,$PZ$5:$QI$70,2,0))</f>
        <v/>
      </c>
      <c r="QB130" s="47" t="str">
        <f>IF(PZ130="","",VLOOKUP(PZ130,$PZ$5:$QI$70,3,0))</f>
        <v/>
      </c>
      <c r="QC130" s="47" t="str">
        <f>IF(PZ130="","",VLOOKUP(PZ130,$PZ$5:$QI$70,4,0))</f>
        <v/>
      </c>
      <c r="QD130" s="47" t="str">
        <f>IF(PZ130="","",VLOOKUP(PZ130,$PZ$5:$QI$70,5,0))</f>
        <v/>
      </c>
      <c r="QE130" s="47" t="str">
        <f>IF(PZ130="","",VLOOKUP(PZ130,$PZ$5:$QI$70,6,0))</f>
        <v/>
      </c>
      <c r="QF130" s="47" t="str">
        <f>IF(PZ130="","",VLOOKUP(PZ130,$PZ$5:$QI$70,7,0))</f>
        <v/>
      </c>
      <c r="QG130" s="47" t="str">
        <f>IF(PZ130="","",VLOOKUP(PZ130,$PZ$5:$QI$70,8,0))</f>
        <v/>
      </c>
      <c r="QH130" s="47" t="str">
        <f>IF(PZ130="","",VLOOKUP(PZ130,$PZ$5:$QI$70,9,0))</f>
        <v/>
      </c>
      <c r="QI130" s="46" t="str">
        <f>IF(PZ130="","",VLOOKUP(PZ130,$PZ$5:$QI$70,10,0))</f>
        <v/>
      </c>
      <c r="QJ130" s="36">
        <v>59</v>
      </c>
      <c r="QK130" s="45" t="str">
        <f>IFERROR(SMALL($QK$5:$QK$70,QJ130),"")</f>
        <v/>
      </c>
      <c r="QL130" s="44" t="str">
        <f>IF(QK130="","",VLOOKUP(QK130,$QK$5:$QT$70,2,0))</f>
        <v/>
      </c>
      <c r="QM130" s="44" t="str">
        <f>IF(QK130="","",VLOOKUP(QK130,$QK$5:$QT$70,3,0))</f>
        <v/>
      </c>
      <c r="QN130" s="44" t="str">
        <f>IF(QK130="","",VLOOKUP(QK130,$QK$5:$QT$70,4,0))</f>
        <v/>
      </c>
      <c r="QO130" s="44" t="str">
        <f>IF(QK130="","",VLOOKUP(QK130,$QK$5:$QT$70,5,0))</f>
        <v/>
      </c>
      <c r="QP130" s="44" t="str">
        <f>IF(QK130="","",VLOOKUP(QK130,$QK$5:$QT$70,6,0))</f>
        <v/>
      </c>
      <c r="QQ130" s="44" t="str">
        <f>IF(QK130="","",VLOOKUP(QK130,$QK$5:$QT$70,7,0))</f>
        <v/>
      </c>
      <c r="QR130" s="44" t="str">
        <f>IF(QK130="","",VLOOKUP(QK130,$QK$5:$QT$70,8,0))</f>
        <v/>
      </c>
      <c r="QS130" s="44" t="str">
        <f>IF(QK130="","",VLOOKUP(QK130,$QK$5:$QT$70,9,0))</f>
        <v/>
      </c>
      <c r="QT130" s="43" t="str">
        <f>IF(QK130="","",VLOOKUP(QK130,$QK$5:$QT$70,10,0))</f>
        <v/>
      </c>
    </row>
    <row r="131" spans="256:462" ht="19.5" customHeight="1" thickBot="1" x14ac:dyDescent="0.3">
      <c r="IV131" s="36">
        <v>60</v>
      </c>
      <c r="IW131" s="52"/>
      <c r="IX131" s="52"/>
      <c r="IY131" s="52"/>
      <c r="IZ131" s="52"/>
      <c r="JA131" s="52"/>
      <c r="JB131" s="52"/>
      <c r="JC131" s="52"/>
      <c r="JD131" s="52"/>
      <c r="JE131" s="52"/>
      <c r="JF131" s="52"/>
      <c r="JG131" s="36">
        <v>60</v>
      </c>
      <c r="JH131" s="48" t="str">
        <f>IFERROR(SMALL($JH$5:$JH$70,JG131),"")</f>
        <v/>
      </c>
      <c r="JI131" s="47" t="str">
        <f>IF(JH131="","",VLOOKUP(JH131,$JH$5:$JQ$70,2,0))</f>
        <v/>
      </c>
      <c r="JJ131" s="47" t="str">
        <f>IF(JH131="","",VLOOKUP(JH131,$JH$5:$JQ$70,3,0))</f>
        <v/>
      </c>
      <c r="JK131" s="47" t="str">
        <f>IF(JH131="","",VLOOKUP(JH131,$JH$5:$JQ$70,4,0))</f>
        <v/>
      </c>
      <c r="JL131" s="47" t="str">
        <f>IF(JH131="","",VLOOKUP(JH131,$JH$5:$JQ$70,5,0))</f>
        <v/>
      </c>
      <c r="JM131" s="47" t="str">
        <f>IF(JH131="","",VLOOKUP(JH131,$JH$5:$JQ$70,6,0))</f>
        <v/>
      </c>
      <c r="JN131" s="47" t="str">
        <f>IF(JH131="","",VLOOKUP(JH131,$JH$5:$JQ$70,7,0))</f>
        <v/>
      </c>
      <c r="JO131" s="47" t="str">
        <f>IF(JH131="","",VLOOKUP(JH131,$JH$5:$JQ$70,8,0))</f>
        <v/>
      </c>
      <c r="JP131" s="47" t="str">
        <f>IF(JH131="","",VLOOKUP(JH131,$JH$5:$JQ$70,9,0))</f>
        <v/>
      </c>
      <c r="JQ131" s="46" t="str">
        <f>IF(JH131="","",VLOOKUP(JH131,$JH$5:$JQ$70,9,0))</f>
        <v/>
      </c>
      <c r="JR131" s="36">
        <v>60</v>
      </c>
      <c r="JS131" s="45" t="str">
        <f>IFERROR(SMALL($JS$5:$JS$70,JR131),"")</f>
        <v/>
      </c>
      <c r="JT131" s="44" t="str">
        <f>IF(JS131="","",VLOOKUP(JS131,$JS$5:$KB$70,2,0))</f>
        <v/>
      </c>
      <c r="JU131" s="44" t="str">
        <f>IF(JS131="","",VLOOKUP(JS131,$JS$5:$KB$70,3,0))</f>
        <v/>
      </c>
      <c r="JV131" s="44" t="str">
        <f>IF(JS131="","",VLOOKUP(JS131,$JS$5:$KB$70,4,0))</f>
        <v/>
      </c>
      <c r="JW131" s="44" t="str">
        <f>IF(JS131="","",VLOOKUP(JS131,$JS$5:$KB$70,5,0))</f>
        <v/>
      </c>
      <c r="JX131" s="44" t="str">
        <f>IF(JS131="","",VLOOKUP(JS131,$JS$5:$KB$70,6,0))</f>
        <v/>
      </c>
      <c r="JY131" s="44" t="str">
        <f>IF(JS131="","",VLOOKUP(JS131,$JS$5:$KB$70,7,0))</f>
        <v/>
      </c>
      <c r="JZ131" s="44" t="str">
        <f>IF(JS131="","",VLOOKUP(JS131,$JS$5:$KB$70,8,0))</f>
        <v/>
      </c>
      <c r="KA131" s="44" t="str">
        <f>IF(JS131="","",VLOOKUP(JS131,$JS$5:$KB$70,9,0))</f>
        <v/>
      </c>
      <c r="KB131" s="43" t="str">
        <f>IF(JS131="","",VLOOKUP(JS131,$JS$5:$KB$70,9,0))</f>
        <v/>
      </c>
      <c r="PN131" s="36">
        <v>60</v>
      </c>
      <c r="PO131" s="51" t="str">
        <f>IFERROR(SMALL($PO$5:$PO$70,PN131),"")</f>
        <v/>
      </c>
      <c r="PP131" s="50" t="str">
        <f>IF(PO131="","",VLOOKUP(PO131,$PO$5:$PX$70,2,0))</f>
        <v/>
      </c>
      <c r="PQ131" s="50" t="str">
        <f>IF(PO131="","",VLOOKUP(PO131,$PO$5:$PX$70,3,0))</f>
        <v/>
      </c>
      <c r="PR131" s="50" t="str">
        <f>IF(PO131="","",VLOOKUP(PO131,$PO$5:$PX$70,4,0))</f>
        <v/>
      </c>
      <c r="PS131" s="50" t="str">
        <f>IF(PO131="","",VLOOKUP(PO131,$PO$5:$PX$70,5,0))</f>
        <v/>
      </c>
      <c r="PT131" s="50" t="str">
        <f>IF(PO131="","",VLOOKUP(PO131,$PO$5:$PX$70,6,0))</f>
        <v/>
      </c>
      <c r="PU131" s="50" t="str">
        <f>IF(PO131="","",VLOOKUP(PO131,$PO$5:$PX$70,7,0))</f>
        <v/>
      </c>
      <c r="PV131" s="50" t="str">
        <f>IF(PO131="","",VLOOKUP(PO131,$PO$5:$PX$70,8,0))</f>
        <v/>
      </c>
      <c r="PW131" s="50" t="str">
        <f>IF(PO131="","",VLOOKUP(PO131,$PO$5:$PX$70,9,0))</f>
        <v/>
      </c>
      <c r="PX131" s="49" t="str">
        <f>IF(PO131="","",VLOOKUP(PO131,$PO$5:$PX$70,10,0))</f>
        <v/>
      </c>
      <c r="PY131" s="36">
        <v>60</v>
      </c>
      <c r="PZ131" s="48" t="str">
        <f>IFERROR(SMALL($PZ$5:$PZ$70,PY131),"")</f>
        <v/>
      </c>
      <c r="QA131" s="47" t="str">
        <f>IF(PZ131="","",VLOOKUP(PZ131,$PZ$5:$QI$70,2,0))</f>
        <v/>
      </c>
      <c r="QB131" s="47" t="str">
        <f>IF(PZ131="","",VLOOKUP(PZ131,$PZ$5:$QI$70,3,0))</f>
        <v/>
      </c>
      <c r="QC131" s="47" t="str">
        <f>IF(PZ131="","",VLOOKUP(PZ131,$PZ$5:$QI$70,4,0))</f>
        <v/>
      </c>
      <c r="QD131" s="47" t="str">
        <f>IF(PZ131="","",VLOOKUP(PZ131,$PZ$5:$QI$70,5,0))</f>
        <v/>
      </c>
      <c r="QE131" s="47" t="str">
        <f>IF(PZ131="","",VLOOKUP(PZ131,$PZ$5:$QI$70,6,0))</f>
        <v/>
      </c>
      <c r="QF131" s="47" t="str">
        <f>IF(PZ131="","",VLOOKUP(PZ131,$PZ$5:$QI$70,7,0))</f>
        <v/>
      </c>
      <c r="QG131" s="47" t="str">
        <f>IF(PZ131="","",VLOOKUP(PZ131,$PZ$5:$QI$70,8,0))</f>
        <v/>
      </c>
      <c r="QH131" s="47" t="str">
        <f>IF(PZ131="","",VLOOKUP(PZ131,$PZ$5:$QI$70,9,0))</f>
        <v/>
      </c>
      <c r="QI131" s="46" t="str">
        <f>IF(PZ131="","",VLOOKUP(PZ131,$PZ$5:$QI$70,10,0))</f>
        <v/>
      </c>
      <c r="QJ131" s="36">
        <v>60</v>
      </c>
      <c r="QK131" s="45" t="str">
        <f>IFERROR(SMALL($QK$5:$QK$70,QJ131),"")</f>
        <v/>
      </c>
      <c r="QL131" s="44" t="str">
        <f>IF(QK131="","",VLOOKUP(QK131,$QK$5:$QT$70,2,0))</f>
        <v/>
      </c>
      <c r="QM131" s="44" t="str">
        <f>IF(QK131="","",VLOOKUP(QK131,$QK$5:$QT$70,3,0))</f>
        <v/>
      </c>
      <c r="QN131" s="44" t="str">
        <f>IF(QK131="","",VLOOKUP(QK131,$QK$5:$QT$70,4,0))</f>
        <v/>
      </c>
      <c r="QO131" s="44" t="str">
        <f>IF(QK131="","",VLOOKUP(QK131,$QK$5:$QT$70,5,0))</f>
        <v/>
      </c>
      <c r="QP131" s="44" t="str">
        <f>IF(QK131="","",VLOOKUP(QK131,$QK$5:$QT$70,6,0))</f>
        <v/>
      </c>
      <c r="QQ131" s="44" t="str">
        <f>IF(QK131="","",VLOOKUP(QK131,$QK$5:$QT$70,7,0))</f>
        <v/>
      </c>
      <c r="QR131" s="44" t="str">
        <f>IF(QK131="","",VLOOKUP(QK131,$QK$5:$QT$70,8,0))</f>
        <v/>
      </c>
      <c r="QS131" s="44" t="str">
        <f>IF(QK131="","",VLOOKUP(QK131,$QK$5:$QT$70,9,0))</f>
        <v/>
      </c>
      <c r="QT131" s="43" t="str">
        <f>IF(QK131="","",VLOOKUP(QK131,$QK$5:$QT$70,10,0))</f>
        <v/>
      </c>
    </row>
    <row r="132" spans="256:462" ht="19.5" customHeight="1" thickBot="1" x14ac:dyDescent="0.3">
      <c r="IV132" s="36">
        <v>61</v>
      </c>
      <c r="IW132" s="52"/>
      <c r="IX132" s="52"/>
      <c r="IY132" s="52"/>
      <c r="IZ132" s="52"/>
      <c r="JA132" s="52"/>
      <c r="JB132" s="52"/>
      <c r="JC132" s="52"/>
      <c r="JD132" s="52"/>
      <c r="JE132" s="52"/>
      <c r="JF132" s="52"/>
      <c r="JG132" s="36">
        <v>61</v>
      </c>
      <c r="JH132" s="48" t="str">
        <f>IFERROR(SMALL($JH$5:$JH$70,JG132),"")</f>
        <v/>
      </c>
      <c r="JI132" s="47" t="str">
        <f>IF(JH132="","",VLOOKUP(JH132,$JH$5:$JQ$70,2,0))</f>
        <v/>
      </c>
      <c r="JJ132" s="47" t="str">
        <f>IF(JH132="","",VLOOKUP(JH132,$JH$5:$JQ$70,3,0))</f>
        <v/>
      </c>
      <c r="JK132" s="47" t="str">
        <f>IF(JH132="","",VLOOKUP(JH132,$JH$5:$JQ$70,4,0))</f>
        <v/>
      </c>
      <c r="JL132" s="47" t="str">
        <f>IF(JH132="","",VLOOKUP(JH132,$JH$5:$JQ$70,5,0))</f>
        <v/>
      </c>
      <c r="JM132" s="47" t="str">
        <f>IF(JH132="","",VLOOKUP(JH132,$JH$5:$JQ$70,6,0))</f>
        <v/>
      </c>
      <c r="JN132" s="47" t="str">
        <f>IF(JH132="","",VLOOKUP(JH132,$JH$5:$JQ$70,7,0))</f>
        <v/>
      </c>
      <c r="JO132" s="47" t="str">
        <f>IF(JH132="","",VLOOKUP(JH132,$JH$5:$JQ$70,8,0))</f>
        <v/>
      </c>
      <c r="JP132" s="47" t="str">
        <f>IF(JH132="","",VLOOKUP(JH132,$JH$5:$JQ$70,9,0))</f>
        <v/>
      </c>
      <c r="JQ132" s="46" t="str">
        <f>IF(JH132="","",VLOOKUP(JH132,$JH$5:$JQ$70,9,0))</f>
        <v/>
      </c>
      <c r="JR132" s="36">
        <v>61</v>
      </c>
      <c r="JS132" s="45" t="str">
        <f>IFERROR(SMALL($JS$5:$JS$70,JR132),"")</f>
        <v/>
      </c>
      <c r="JT132" s="44" t="str">
        <f>IF(JS132="","",VLOOKUP(JS132,$JS$5:$KB$70,2,0))</f>
        <v/>
      </c>
      <c r="JU132" s="44" t="str">
        <f>IF(JS132="","",VLOOKUP(JS132,$JS$5:$KB$70,3,0))</f>
        <v/>
      </c>
      <c r="JV132" s="44" t="str">
        <f>IF(JS132="","",VLOOKUP(JS132,$JS$5:$KB$70,4,0))</f>
        <v/>
      </c>
      <c r="JW132" s="44" t="str">
        <f>IF(JS132="","",VLOOKUP(JS132,$JS$5:$KB$70,5,0))</f>
        <v/>
      </c>
      <c r="JX132" s="44" t="str">
        <f>IF(JS132="","",VLOOKUP(JS132,$JS$5:$KB$70,6,0))</f>
        <v/>
      </c>
      <c r="JY132" s="44" t="str">
        <f>IF(JS132="","",VLOOKUP(JS132,$JS$5:$KB$70,7,0))</f>
        <v/>
      </c>
      <c r="JZ132" s="44" t="str">
        <f>IF(JS132="","",VLOOKUP(JS132,$JS$5:$KB$70,8,0))</f>
        <v/>
      </c>
      <c r="KA132" s="44" t="str">
        <f>IF(JS132="","",VLOOKUP(JS132,$JS$5:$KB$70,9,0))</f>
        <v/>
      </c>
      <c r="KB132" s="43" t="str">
        <f>IF(JS132="","",VLOOKUP(JS132,$JS$5:$KB$70,9,0))</f>
        <v/>
      </c>
      <c r="PN132" s="36">
        <v>61</v>
      </c>
      <c r="PO132" s="51" t="str">
        <f>IFERROR(SMALL($PO$5:$PO$70,PN132),"")</f>
        <v/>
      </c>
      <c r="PP132" s="50" t="str">
        <f>IF(PO132="","",VLOOKUP(PO132,$PO$5:$PX$70,2,0))</f>
        <v/>
      </c>
      <c r="PQ132" s="50" t="str">
        <f>IF(PO132="","",VLOOKUP(PO132,$PO$5:$PX$70,3,0))</f>
        <v/>
      </c>
      <c r="PR132" s="50" t="str">
        <f>IF(PO132="","",VLOOKUP(PO132,$PO$5:$PX$70,4,0))</f>
        <v/>
      </c>
      <c r="PS132" s="50" t="str">
        <f>IF(PO132="","",VLOOKUP(PO132,$PO$5:$PX$70,5,0))</f>
        <v/>
      </c>
      <c r="PT132" s="50" t="str">
        <f>IF(PO132="","",VLOOKUP(PO132,$PO$5:$PX$70,6,0))</f>
        <v/>
      </c>
      <c r="PU132" s="50" t="str">
        <f>IF(PO132="","",VLOOKUP(PO132,$PO$5:$PX$70,7,0))</f>
        <v/>
      </c>
      <c r="PV132" s="50" t="str">
        <f>IF(PO132="","",VLOOKUP(PO132,$PO$5:$PX$70,8,0))</f>
        <v/>
      </c>
      <c r="PW132" s="50" t="str">
        <f>IF(PO132="","",VLOOKUP(PO132,$PO$5:$PX$70,9,0))</f>
        <v/>
      </c>
      <c r="PX132" s="49" t="str">
        <f>IF(PO132="","",VLOOKUP(PO132,$PO$5:$PX$70,10,0))</f>
        <v/>
      </c>
      <c r="PY132" s="36">
        <v>61</v>
      </c>
      <c r="PZ132" s="48" t="str">
        <f>IFERROR(SMALL($PZ$5:$PZ$70,PY132),"")</f>
        <v/>
      </c>
      <c r="QA132" s="47" t="str">
        <f>IF(PZ132="","",VLOOKUP(PZ132,$PZ$5:$QI$70,2,0))</f>
        <v/>
      </c>
      <c r="QB132" s="47" t="str">
        <f>IF(PZ132="","",VLOOKUP(PZ132,$PZ$5:$QI$70,3,0))</f>
        <v/>
      </c>
      <c r="QC132" s="47" t="str">
        <f>IF(PZ132="","",VLOOKUP(PZ132,$PZ$5:$QI$70,4,0))</f>
        <v/>
      </c>
      <c r="QD132" s="47" t="str">
        <f>IF(PZ132="","",VLOOKUP(PZ132,$PZ$5:$QI$70,5,0))</f>
        <v/>
      </c>
      <c r="QE132" s="47" t="str">
        <f>IF(PZ132="","",VLOOKUP(PZ132,$PZ$5:$QI$70,6,0))</f>
        <v/>
      </c>
      <c r="QF132" s="47" t="str">
        <f>IF(PZ132="","",VLOOKUP(PZ132,$PZ$5:$QI$70,7,0))</f>
        <v/>
      </c>
      <c r="QG132" s="47" t="str">
        <f>IF(PZ132="","",VLOOKUP(PZ132,$PZ$5:$QI$70,8,0))</f>
        <v/>
      </c>
      <c r="QH132" s="47" t="str">
        <f>IF(PZ132="","",VLOOKUP(PZ132,$PZ$5:$QI$70,9,0))</f>
        <v/>
      </c>
      <c r="QI132" s="46" t="str">
        <f>IF(PZ132="","",VLOOKUP(PZ132,$PZ$5:$QI$70,10,0))</f>
        <v/>
      </c>
      <c r="QJ132" s="36">
        <v>61</v>
      </c>
      <c r="QK132" s="45" t="str">
        <f>IFERROR(SMALL($QK$5:$QK$70,QJ132),"")</f>
        <v/>
      </c>
      <c r="QL132" s="44" t="str">
        <f>IF(QK132="","",VLOOKUP(QK132,$QK$5:$QT$70,2,0))</f>
        <v/>
      </c>
      <c r="QM132" s="44" t="str">
        <f>IF(QK132="","",VLOOKUP(QK132,$QK$5:$QT$70,3,0))</f>
        <v/>
      </c>
      <c r="QN132" s="44" t="str">
        <f>IF(QK132="","",VLOOKUP(QK132,$QK$5:$QT$70,4,0))</f>
        <v/>
      </c>
      <c r="QO132" s="44" t="str">
        <f>IF(QK132="","",VLOOKUP(QK132,$QK$5:$QT$70,5,0))</f>
        <v/>
      </c>
      <c r="QP132" s="44" t="str">
        <f>IF(QK132="","",VLOOKUP(QK132,$QK$5:$QT$70,6,0))</f>
        <v/>
      </c>
      <c r="QQ132" s="44" t="str">
        <f>IF(QK132="","",VLOOKUP(QK132,$QK$5:$QT$70,7,0))</f>
        <v/>
      </c>
      <c r="QR132" s="44" t="str">
        <f>IF(QK132="","",VLOOKUP(QK132,$QK$5:$QT$70,8,0))</f>
        <v/>
      </c>
      <c r="QS132" s="44" t="str">
        <f>IF(QK132="","",VLOOKUP(QK132,$QK$5:$QT$70,9,0))</f>
        <v/>
      </c>
      <c r="QT132" s="43" t="str">
        <f>IF(QK132="","",VLOOKUP(QK132,$QK$5:$QT$70,10,0))</f>
        <v/>
      </c>
    </row>
    <row r="133" spans="256:462" ht="19.5" customHeight="1" thickBot="1" x14ac:dyDescent="0.3">
      <c r="IV133" s="36">
        <v>62</v>
      </c>
      <c r="IW133" s="52"/>
      <c r="IX133" s="52"/>
      <c r="IY133" s="52"/>
      <c r="IZ133" s="52"/>
      <c r="JA133" s="52"/>
      <c r="JB133" s="52"/>
      <c r="JC133" s="52"/>
      <c r="JD133" s="52"/>
      <c r="JE133" s="52"/>
      <c r="JF133" s="52"/>
      <c r="JG133" s="36">
        <v>62</v>
      </c>
      <c r="JH133" s="48" t="str">
        <f>IFERROR(SMALL($JH$5:$JH$70,JG133),"")</f>
        <v/>
      </c>
      <c r="JI133" s="47" t="str">
        <f>IF(JH133="","",VLOOKUP(JH133,$JH$5:$JQ$70,2,0))</f>
        <v/>
      </c>
      <c r="JJ133" s="47" t="str">
        <f>IF(JH133="","",VLOOKUP(JH133,$JH$5:$JQ$70,3,0))</f>
        <v/>
      </c>
      <c r="JK133" s="47" t="str">
        <f>IF(JH133="","",VLOOKUP(JH133,$JH$5:$JQ$70,4,0))</f>
        <v/>
      </c>
      <c r="JL133" s="47" t="str">
        <f>IF(JH133="","",VLOOKUP(JH133,$JH$5:$JQ$70,5,0))</f>
        <v/>
      </c>
      <c r="JM133" s="47" t="str">
        <f>IF(JH133="","",VLOOKUP(JH133,$JH$5:$JQ$70,6,0))</f>
        <v/>
      </c>
      <c r="JN133" s="47" t="str">
        <f>IF(JH133="","",VLOOKUP(JH133,$JH$5:$JQ$70,7,0))</f>
        <v/>
      </c>
      <c r="JO133" s="47" t="str">
        <f>IF(JH133="","",VLOOKUP(JH133,$JH$5:$JQ$70,8,0))</f>
        <v/>
      </c>
      <c r="JP133" s="47" t="str">
        <f>IF(JH133="","",VLOOKUP(JH133,$JH$5:$JQ$70,9,0))</f>
        <v/>
      </c>
      <c r="JQ133" s="46" t="str">
        <f>IF(JH133="","",VLOOKUP(JH133,$JH$5:$JQ$70,9,0))</f>
        <v/>
      </c>
      <c r="JR133" s="36">
        <v>62</v>
      </c>
      <c r="JS133" s="45" t="str">
        <f>IFERROR(SMALL($JS$5:$JS$70,JR133),"")</f>
        <v/>
      </c>
      <c r="JT133" s="44" t="str">
        <f>IF(JS133="","",VLOOKUP(JS133,$JS$5:$KB$70,2,0))</f>
        <v/>
      </c>
      <c r="JU133" s="44" t="str">
        <f>IF(JS133="","",VLOOKUP(JS133,$JS$5:$KB$70,3,0))</f>
        <v/>
      </c>
      <c r="JV133" s="44" t="str">
        <f>IF(JS133="","",VLOOKUP(JS133,$JS$5:$KB$70,4,0))</f>
        <v/>
      </c>
      <c r="JW133" s="44" t="str">
        <f>IF(JS133="","",VLOOKUP(JS133,$JS$5:$KB$70,5,0))</f>
        <v/>
      </c>
      <c r="JX133" s="44" t="str">
        <f>IF(JS133="","",VLOOKUP(JS133,$JS$5:$KB$70,6,0))</f>
        <v/>
      </c>
      <c r="JY133" s="44" t="str">
        <f>IF(JS133="","",VLOOKUP(JS133,$JS$5:$KB$70,7,0))</f>
        <v/>
      </c>
      <c r="JZ133" s="44" t="str">
        <f>IF(JS133="","",VLOOKUP(JS133,$JS$5:$KB$70,8,0))</f>
        <v/>
      </c>
      <c r="KA133" s="44" t="str">
        <f>IF(JS133="","",VLOOKUP(JS133,$JS$5:$KB$70,9,0))</f>
        <v/>
      </c>
      <c r="KB133" s="43" t="str">
        <f>IF(JS133="","",VLOOKUP(JS133,$JS$5:$KB$70,9,0))</f>
        <v/>
      </c>
      <c r="PN133" s="36">
        <v>62</v>
      </c>
      <c r="PO133" s="51" t="str">
        <f>IFERROR(SMALL($PO$5:$PO$70,PN133),"")</f>
        <v/>
      </c>
      <c r="PP133" s="50" t="str">
        <f>IF(PO133="","",VLOOKUP(PO133,$PO$5:$PX$70,2,0))</f>
        <v/>
      </c>
      <c r="PQ133" s="50" t="str">
        <f>IF(PO133="","",VLOOKUP(PO133,$PO$5:$PX$70,3,0))</f>
        <v/>
      </c>
      <c r="PR133" s="50" t="str">
        <f>IF(PO133="","",VLOOKUP(PO133,$PO$5:$PX$70,4,0))</f>
        <v/>
      </c>
      <c r="PS133" s="50" t="str">
        <f>IF(PO133="","",VLOOKUP(PO133,$PO$5:$PX$70,5,0))</f>
        <v/>
      </c>
      <c r="PT133" s="50" t="str">
        <f>IF(PO133="","",VLOOKUP(PO133,$PO$5:$PX$70,6,0))</f>
        <v/>
      </c>
      <c r="PU133" s="50" t="str">
        <f>IF(PO133="","",VLOOKUP(PO133,$PO$5:$PX$70,7,0))</f>
        <v/>
      </c>
      <c r="PV133" s="50" t="str">
        <f>IF(PO133="","",VLOOKUP(PO133,$PO$5:$PX$70,8,0))</f>
        <v/>
      </c>
      <c r="PW133" s="50" t="str">
        <f>IF(PO133="","",VLOOKUP(PO133,$PO$5:$PX$70,9,0))</f>
        <v/>
      </c>
      <c r="PX133" s="49" t="str">
        <f>IF(PO133="","",VLOOKUP(PO133,$PO$5:$PX$70,10,0))</f>
        <v/>
      </c>
      <c r="PY133" s="36">
        <v>62</v>
      </c>
      <c r="PZ133" s="48" t="str">
        <f>IFERROR(SMALL($PZ$5:$PZ$70,PY133),"")</f>
        <v/>
      </c>
      <c r="QA133" s="47" t="str">
        <f>IF(PZ133="","",VLOOKUP(PZ133,$PZ$5:$QI$70,2,0))</f>
        <v/>
      </c>
      <c r="QB133" s="47" t="str">
        <f>IF(PZ133="","",VLOOKUP(PZ133,$PZ$5:$QI$70,3,0))</f>
        <v/>
      </c>
      <c r="QC133" s="47" t="str">
        <f>IF(PZ133="","",VLOOKUP(PZ133,$PZ$5:$QI$70,4,0))</f>
        <v/>
      </c>
      <c r="QD133" s="47" t="str">
        <f>IF(PZ133="","",VLOOKUP(PZ133,$PZ$5:$QI$70,5,0))</f>
        <v/>
      </c>
      <c r="QE133" s="47" t="str">
        <f>IF(PZ133="","",VLOOKUP(PZ133,$PZ$5:$QI$70,6,0))</f>
        <v/>
      </c>
      <c r="QF133" s="47" t="str">
        <f>IF(PZ133="","",VLOOKUP(PZ133,$PZ$5:$QI$70,7,0))</f>
        <v/>
      </c>
      <c r="QG133" s="47" t="str">
        <f>IF(PZ133="","",VLOOKUP(PZ133,$PZ$5:$QI$70,8,0))</f>
        <v/>
      </c>
      <c r="QH133" s="47" t="str">
        <f>IF(PZ133="","",VLOOKUP(PZ133,$PZ$5:$QI$70,9,0))</f>
        <v/>
      </c>
      <c r="QI133" s="46" t="str">
        <f>IF(PZ133="","",VLOOKUP(PZ133,$PZ$5:$QI$70,10,0))</f>
        <v/>
      </c>
      <c r="QJ133" s="36">
        <v>62</v>
      </c>
      <c r="QK133" s="45" t="str">
        <f>IFERROR(SMALL($QK$5:$QK$70,QJ133),"")</f>
        <v/>
      </c>
      <c r="QL133" s="44" t="str">
        <f>IF(QK133="","",VLOOKUP(QK133,$QK$5:$QT$70,2,0))</f>
        <v/>
      </c>
      <c r="QM133" s="44" t="str">
        <f>IF(QK133="","",VLOOKUP(QK133,$QK$5:$QT$70,3,0))</f>
        <v/>
      </c>
      <c r="QN133" s="44" t="str">
        <f>IF(QK133="","",VLOOKUP(QK133,$QK$5:$QT$70,4,0))</f>
        <v/>
      </c>
      <c r="QO133" s="44" t="str">
        <f>IF(QK133="","",VLOOKUP(QK133,$QK$5:$QT$70,5,0))</f>
        <v/>
      </c>
      <c r="QP133" s="44" t="str">
        <f>IF(QK133="","",VLOOKUP(QK133,$QK$5:$QT$70,6,0))</f>
        <v/>
      </c>
      <c r="QQ133" s="44" t="str">
        <f>IF(QK133="","",VLOOKUP(QK133,$QK$5:$QT$70,7,0))</f>
        <v/>
      </c>
      <c r="QR133" s="44" t="str">
        <f>IF(QK133="","",VLOOKUP(QK133,$QK$5:$QT$70,8,0))</f>
        <v/>
      </c>
      <c r="QS133" s="44" t="str">
        <f>IF(QK133="","",VLOOKUP(QK133,$QK$5:$QT$70,9,0))</f>
        <v/>
      </c>
      <c r="QT133" s="43" t="str">
        <f>IF(QK133="","",VLOOKUP(QK133,$QK$5:$QT$70,10,0))</f>
        <v/>
      </c>
    </row>
    <row r="134" spans="256:462" ht="19.5" customHeight="1" thickBot="1" x14ac:dyDescent="0.3">
      <c r="IV134" s="36">
        <v>63</v>
      </c>
      <c r="IW134" s="52"/>
      <c r="IX134" s="52"/>
      <c r="IY134" s="52"/>
      <c r="IZ134" s="52"/>
      <c r="JA134" s="52"/>
      <c r="JB134" s="52"/>
      <c r="JC134" s="52"/>
      <c r="JD134" s="52"/>
      <c r="JE134" s="52"/>
      <c r="JF134" s="52"/>
      <c r="JG134" s="36">
        <v>63</v>
      </c>
      <c r="JH134" s="48" t="str">
        <f>IFERROR(SMALL($JH$5:$JH$70,JG134),"")</f>
        <v/>
      </c>
      <c r="JI134" s="47" t="str">
        <f>IF(JH134="","",VLOOKUP(JH134,$JH$5:$JQ$70,2,0))</f>
        <v/>
      </c>
      <c r="JJ134" s="47" t="str">
        <f>IF(JH134="","",VLOOKUP(JH134,$JH$5:$JQ$70,3,0))</f>
        <v/>
      </c>
      <c r="JK134" s="47" t="str">
        <f>IF(JH134="","",VLOOKUP(JH134,$JH$5:$JQ$70,4,0))</f>
        <v/>
      </c>
      <c r="JL134" s="47" t="str">
        <f>IF(JH134="","",VLOOKUP(JH134,$JH$5:$JQ$70,5,0))</f>
        <v/>
      </c>
      <c r="JM134" s="47" t="str">
        <f>IF(JH134="","",VLOOKUP(JH134,$JH$5:$JQ$70,6,0))</f>
        <v/>
      </c>
      <c r="JN134" s="47" t="str">
        <f>IF(JH134="","",VLOOKUP(JH134,$JH$5:$JQ$70,7,0))</f>
        <v/>
      </c>
      <c r="JO134" s="47" t="str">
        <f>IF(JH134="","",VLOOKUP(JH134,$JH$5:$JQ$70,8,0))</f>
        <v/>
      </c>
      <c r="JP134" s="47" t="str">
        <f>IF(JH134="","",VLOOKUP(JH134,$JH$5:$JQ$70,9,0))</f>
        <v/>
      </c>
      <c r="JQ134" s="46" t="str">
        <f>IF(JH134="","",VLOOKUP(JH134,$JH$5:$JQ$70,9,0))</f>
        <v/>
      </c>
      <c r="JR134" s="36">
        <v>63</v>
      </c>
      <c r="JS134" s="45" t="str">
        <f>IFERROR(SMALL($JS$5:$JS$70,JR134),"")</f>
        <v/>
      </c>
      <c r="JT134" s="44" t="str">
        <f>IF(JS134="","",VLOOKUP(JS134,$JS$5:$KB$70,2,0))</f>
        <v/>
      </c>
      <c r="JU134" s="44" t="str">
        <f>IF(JS134="","",VLOOKUP(JS134,$JS$5:$KB$70,3,0))</f>
        <v/>
      </c>
      <c r="JV134" s="44" t="str">
        <f>IF(JS134="","",VLOOKUP(JS134,$JS$5:$KB$70,4,0))</f>
        <v/>
      </c>
      <c r="JW134" s="44" t="str">
        <f>IF(JS134="","",VLOOKUP(JS134,$JS$5:$KB$70,5,0))</f>
        <v/>
      </c>
      <c r="JX134" s="44" t="str">
        <f>IF(JS134="","",VLOOKUP(JS134,$JS$5:$KB$70,6,0))</f>
        <v/>
      </c>
      <c r="JY134" s="44" t="str">
        <f>IF(JS134="","",VLOOKUP(JS134,$JS$5:$KB$70,7,0))</f>
        <v/>
      </c>
      <c r="JZ134" s="44" t="str">
        <f>IF(JS134="","",VLOOKUP(JS134,$JS$5:$KB$70,8,0))</f>
        <v/>
      </c>
      <c r="KA134" s="44" t="str">
        <f>IF(JS134="","",VLOOKUP(JS134,$JS$5:$KB$70,9,0))</f>
        <v/>
      </c>
      <c r="KB134" s="43" t="str">
        <f>IF(JS134="","",VLOOKUP(JS134,$JS$5:$KB$70,9,0))</f>
        <v/>
      </c>
      <c r="PN134" s="36">
        <v>63</v>
      </c>
      <c r="PO134" s="51" t="str">
        <f>IFERROR(SMALL($PO$5:$PO$70,PN134),"")</f>
        <v/>
      </c>
      <c r="PP134" s="50" t="str">
        <f>IF(PO134="","",VLOOKUP(PO134,$PO$5:$PX$70,2,0))</f>
        <v/>
      </c>
      <c r="PQ134" s="50" t="str">
        <f>IF(PO134="","",VLOOKUP(PO134,$PO$5:$PX$70,3,0))</f>
        <v/>
      </c>
      <c r="PR134" s="50" t="str">
        <f>IF(PO134="","",VLOOKUP(PO134,$PO$5:$PX$70,4,0))</f>
        <v/>
      </c>
      <c r="PS134" s="50" t="str">
        <f>IF(PO134="","",VLOOKUP(PO134,$PO$5:$PX$70,5,0))</f>
        <v/>
      </c>
      <c r="PT134" s="50" t="str">
        <f>IF(PO134="","",VLOOKUP(PO134,$PO$5:$PX$70,6,0))</f>
        <v/>
      </c>
      <c r="PU134" s="50" t="str">
        <f>IF(PO134="","",VLOOKUP(PO134,$PO$5:$PX$70,7,0))</f>
        <v/>
      </c>
      <c r="PV134" s="50" t="str">
        <f>IF(PO134="","",VLOOKUP(PO134,$PO$5:$PX$70,8,0))</f>
        <v/>
      </c>
      <c r="PW134" s="50" t="str">
        <f>IF(PO134="","",VLOOKUP(PO134,$PO$5:$PX$70,9,0))</f>
        <v/>
      </c>
      <c r="PX134" s="49" t="str">
        <f>IF(PO134="","",VLOOKUP(PO134,$PO$5:$PX$70,10,0))</f>
        <v/>
      </c>
      <c r="PY134" s="36">
        <v>63</v>
      </c>
      <c r="PZ134" s="48" t="str">
        <f>IFERROR(SMALL($PZ$5:$PZ$70,PY134),"")</f>
        <v/>
      </c>
      <c r="QA134" s="47" t="str">
        <f>IF(PZ134="","",VLOOKUP(PZ134,$PZ$5:$QI$70,2,0))</f>
        <v/>
      </c>
      <c r="QB134" s="47" t="str">
        <f>IF(PZ134="","",VLOOKUP(PZ134,$PZ$5:$QI$70,3,0))</f>
        <v/>
      </c>
      <c r="QC134" s="47" t="str">
        <f>IF(PZ134="","",VLOOKUP(PZ134,$PZ$5:$QI$70,4,0))</f>
        <v/>
      </c>
      <c r="QD134" s="47" t="str">
        <f>IF(PZ134="","",VLOOKUP(PZ134,$PZ$5:$QI$70,5,0))</f>
        <v/>
      </c>
      <c r="QE134" s="47" t="str">
        <f>IF(PZ134="","",VLOOKUP(PZ134,$PZ$5:$QI$70,6,0))</f>
        <v/>
      </c>
      <c r="QF134" s="47" t="str">
        <f>IF(PZ134="","",VLOOKUP(PZ134,$PZ$5:$QI$70,7,0))</f>
        <v/>
      </c>
      <c r="QG134" s="47" t="str">
        <f>IF(PZ134="","",VLOOKUP(PZ134,$PZ$5:$QI$70,8,0))</f>
        <v/>
      </c>
      <c r="QH134" s="47" t="str">
        <f>IF(PZ134="","",VLOOKUP(PZ134,$PZ$5:$QI$70,9,0))</f>
        <v/>
      </c>
      <c r="QI134" s="46" t="str">
        <f>IF(PZ134="","",VLOOKUP(PZ134,$PZ$5:$QI$70,10,0))</f>
        <v/>
      </c>
      <c r="QJ134" s="36">
        <v>63</v>
      </c>
      <c r="QK134" s="45" t="str">
        <f>IFERROR(SMALL($QK$5:$QK$70,QJ134),"")</f>
        <v/>
      </c>
      <c r="QL134" s="44" t="str">
        <f>IF(QK134="","",VLOOKUP(QK134,$QK$5:$QT$70,2,0))</f>
        <v/>
      </c>
      <c r="QM134" s="44" t="str">
        <f>IF(QK134="","",VLOOKUP(QK134,$QK$5:$QT$70,3,0))</f>
        <v/>
      </c>
      <c r="QN134" s="44" t="str">
        <f>IF(QK134="","",VLOOKUP(QK134,$QK$5:$QT$70,4,0))</f>
        <v/>
      </c>
      <c r="QO134" s="44" t="str">
        <f>IF(QK134="","",VLOOKUP(QK134,$QK$5:$QT$70,5,0))</f>
        <v/>
      </c>
      <c r="QP134" s="44" t="str">
        <f>IF(QK134="","",VLOOKUP(QK134,$QK$5:$QT$70,6,0))</f>
        <v/>
      </c>
      <c r="QQ134" s="44" t="str">
        <f>IF(QK134="","",VLOOKUP(QK134,$QK$5:$QT$70,7,0))</f>
        <v/>
      </c>
      <c r="QR134" s="44" t="str">
        <f>IF(QK134="","",VLOOKUP(QK134,$QK$5:$QT$70,8,0))</f>
        <v/>
      </c>
      <c r="QS134" s="44" t="str">
        <f>IF(QK134="","",VLOOKUP(QK134,$QK$5:$QT$70,9,0))</f>
        <v/>
      </c>
      <c r="QT134" s="43" t="str">
        <f>IF(QK134="","",VLOOKUP(QK134,$QK$5:$QT$70,10,0))</f>
        <v/>
      </c>
    </row>
    <row r="135" spans="256:462" ht="15.75" thickBot="1" x14ac:dyDescent="0.3">
      <c r="IV135" s="36">
        <v>64</v>
      </c>
      <c r="IW135" s="52"/>
      <c r="IX135" s="52"/>
      <c r="IY135" s="52"/>
      <c r="IZ135" s="52"/>
      <c r="JA135" s="52"/>
      <c r="JB135" s="52"/>
      <c r="JC135" s="52"/>
      <c r="JD135" s="52"/>
      <c r="JE135" s="52"/>
      <c r="JF135" s="52"/>
      <c r="JG135" s="36">
        <v>64</v>
      </c>
      <c r="JH135" s="48" t="str">
        <f>IFERROR(SMALL($JH$5:$JH$70,JG135),"")</f>
        <v/>
      </c>
      <c r="JI135" s="47" t="str">
        <f>IF(JH135="","",VLOOKUP(JH135,$JH$5:$JQ$70,2,0))</f>
        <v/>
      </c>
      <c r="JJ135" s="47" t="str">
        <f>IF(JH135="","",VLOOKUP(JH135,$JH$5:$JQ$70,3,0))</f>
        <v/>
      </c>
      <c r="JK135" s="47" t="str">
        <f>IF(JH135="","",VLOOKUP(JH135,$JH$5:$JQ$70,4,0))</f>
        <v/>
      </c>
      <c r="JL135" s="47" t="str">
        <f>IF(JH135="","",VLOOKUP(JH135,$JH$5:$JQ$70,5,0))</f>
        <v/>
      </c>
      <c r="JM135" s="47" t="str">
        <f>IF(JH135="","",VLOOKUP(JH135,$JH$5:$JQ$70,6,0))</f>
        <v/>
      </c>
      <c r="JN135" s="47" t="str">
        <f>IF(JH135="","",VLOOKUP(JH135,$JH$5:$JQ$70,7,0))</f>
        <v/>
      </c>
      <c r="JO135" s="47" t="str">
        <f>IF(JH135="","",VLOOKUP(JH135,$JH$5:$JQ$70,8,0))</f>
        <v/>
      </c>
      <c r="JP135" s="47" t="str">
        <f>IF(JH135="","",VLOOKUP(JH135,$JH$5:$JQ$70,9,0))</f>
        <v/>
      </c>
      <c r="JQ135" s="46" t="str">
        <f>IF(JH135="","",VLOOKUP(JH135,$JH$5:$JQ$70,9,0))</f>
        <v/>
      </c>
      <c r="JR135" s="36">
        <v>64</v>
      </c>
      <c r="JS135" s="45" t="str">
        <f>IFERROR(SMALL($JS$5:$JS$70,JR135),"")</f>
        <v/>
      </c>
      <c r="JT135" s="44" t="str">
        <f>IF(JS135="","",VLOOKUP(JS135,$JS$5:$KB$70,2,0))</f>
        <v/>
      </c>
      <c r="JU135" s="44" t="str">
        <f>IF(JS135="","",VLOOKUP(JS135,$JS$5:$KB$70,3,0))</f>
        <v/>
      </c>
      <c r="JV135" s="44" t="str">
        <f>IF(JS135="","",VLOOKUP(JS135,$JS$5:$KB$70,4,0))</f>
        <v/>
      </c>
      <c r="JW135" s="44" t="str">
        <f>IF(JS135="","",VLOOKUP(JS135,$JS$5:$KB$70,5,0))</f>
        <v/>
      </c>
      <c r="JX135" s="44" t="str">
        <f>IF(JS135="","",VLOOKUP(JS135,$JS$5:$KB$70,6,0))</f>
        <v/>
      </c>
      <c r="JY135" s="44" t="str">
        <f>IF(JS135="","",VLOOKUP(JS135,$JS$5:$KB$70,7,0))</f>
        <v/>
      </c>
      <c r="JZ135" s="44" t="str">
        <f>IF(JS135="","",VLOOKUP(JS135,$JS$5:$KB$70,8,0))</f>
        <v/>
      </c>
      <c r="KA135" s="44" t="str">
        <f>IF(JS135="","",VLOOKUP(JS135,$JS$5:$KB$70,9,0))</f>
        <v/>
      </c>
      <c r="KB135" s="43" t="str">
        <f>IF(JS135="","",VLOOKUP(JS135,$JS$5:$KB$70,9,0))</f>
        <v/>
      </c>
      <c r="PN135" s="36">
        <v>64</v>
      </c>
      <c r="PO135" s="51" t="str">
        <f>IFERROR(SMALL($PO$5:$PO$70,PN135),"")</f>
        <v/>
      </c>
      <c r="PP135" s="50" t="str">
        <f>IF(PO135="","",VLOOKUP(PO135,$PO$5:$PX$70,2,0))</f>
        <v/>
      </c>
      <c r="PQ135" s="50" t="str">
        <f>IF(PO135="","",VLOOKUP(PO135,$PO$5:$PX$70,3,0))</f>
        <v/>
      </c>
      <c r="PR135" s="50" t="str">
        <f>IF(PO135="","",VLOOKUP(PO135,$PO$5:$PX$70,4,0))</f>
        <v/>
      </c>
      <c r="PS135" s="50" t="str">
        <f>IF(PO135="","",VLOOKUP(PO135,$PO$5:$PX$70,5,0))</f>
        <v/>
      </c>
      <c r="PT135" s="50" t="str">
        <f>IF(PO135="","",VLOOKUP(PO135,$PO$5:$PX$70,6,0))</f>
        <v/>
      </c>
      <c r="PU135" s="50" t="str">
        <f>IF(PO135="","",VLOOKUP(PO135,$PO$5:$PX$70,7,0))</f>
        <v/>
      </c>
      <c r="PV135" s="50" t="str">
        <f>IF(PO135="","",VLOOKUP(PO135,$PO$5:$PX$70,8,0))</f>
        <v/>
      </c>
      <c r="PW135" s="50" t="str">
        <f>IF(PO135="","",VLOOKUP(PO135,$PO$5:$PX$70,9,0))</f>
        <v/>
      </c>
      <c r="PX135" s="49" t="str">
        <f>IF(PO135="","",VLOOKUP(PO135,$PO$5:$PX$70,10,0))</f>
        <v/>
      </c>
      <c r="PY135" s="36">
        <v>64</v>
      </c>
      <c r="PZ135" s="48" t="str">
        <f>IFERROR(SMALL($PZ$5:$PZ$70,PY135),"")</f>
        <v/>
      </c>
      <c r="QA135" s="47" t="str">
        <f>IF(PZ135="","",VLOOKUP(PZ135,$PZ$5:$QI$70,2,0))</f>
        <v/>
      </c>
      <c r="QB135" s="47" t="str">
        <f>IF(PZ135="","",VLOOKUP(PZ135,$PZ$5:$QI$70,3,0))</f>
        <v/>
      </c>
      <c r="QC135" s="47" t="str">
        <f>IF(PZ135="","",VLOOKUP(PZ135,$PZ$5:$QI$70,4,0))</f>
        <v/>
      </c>
      <c r="QD135" s="47" t="str">
        <f>IF(PZ135="","",VLOOKUP(PZ135,$PZ$5:$QI$70,5,0))</f>
        <v/>
      </c>
      <c r="QE135" s="47" t="str">
        <f>IF(PZ135="","",VLOOKUP(PZ135,$PZ$5:$QI$70,6,0))</f>
        <v/>
      </c>
      <c r="QF135" s="47" t="str">
        <f>IF(PZ135="","",VLOOKUP(PZ135,$PZ$5:$QI$70,7,0))</f>
        <v/>
      </c>
      <c r="QG135" s="47" t="str">
        <f>IF(PZ135="","",VLOOKUP(PZ135,$PZ$5:$QI$70,8,0))</f>
        <v/>
      </c>
      <c r="QH135" s="47" t="str">
        <f>IF(PZ135="","",VLOOKUP(PZ135,$PZ$5:$QI$70,9,0))</f>
        <v/>
      </c>
      <c r="QI135" s="46" t="str">
        <f>IF(PZ135="","",VLOOKUP(PZ135,$PZ$5:$QI$70,10,0))</f>
        <v/>
      </c>
      <c r="QJ135" s="36">
        <v>64</v>
      </c>
      <c r="QK135" s="45" t="str">
        <f>IFERROR(SMALL($QK$5:$QK$70,QJ135),"")</f>
        <v/>
      </c>
      <c r="QL135" s="44" t="str">
        <f>IF(QK135="","",VLOOKUP(QK135,$QK$5:$QT$70,2,0))</f>
        <v/>
      </c>
      <c r="QM135" s="44" t="str">
        <f>IF(QK135="","",VLOOKUP(QK135,$QK$5:$QT$70,3,0))</f>
        <v/>
      </c>
      <c r="QN135" s="44" t="str">
        <f>IF(QK135="","",VLOOKUP(QK135,$QK$5:$QT$70,4,0))</f>
        <v/>
      </c>
      <c r="QO135" s="44" t="str">
        <f>IF(QK135="","",VLOOKUP(QK135,$QK$5:$QT$70,5,0))</f>
        <v/>
      </c>
      <c r="QP135" s="44" t="str">
        <f>IF(QK135="","",VLOOKUP(QK135,$QK$5:$QT$70,6,0))</f>
        <v/>
      </c>
      <c r="QQ135" s="44" t="str">
        <f>IF(QK135="","",VLOOKUP(QK135,$QK$5:$QT$70,7,0))</f>
        <v/>
      </c>
      <c r="QR135" s="44" t="str">
        <f>IF(QK135="","",VLOOKUP(QK135,$QK$5:$QT$70,8,0))</f>
        <v/>
      </c>
      <c r="QS135" s="44" t="str">
        <f>IF(QK135="","",VLOOKUP(QK135,$QK$5:$QT$70,9,0))</f>
        <v/>
      </c>
      <c r="QT135" s="43" t="str">
        <f>IF(QK135="","",VLOOKUP(QK135,$QK$5:$QT$70,10,0))</f>
        <v/>
      </c>
    </row>
    <row r="136" spans="256:462" x14ac:dyDescent="0.25">
      <c r="IV136" s="36">
        <v>65</v>
      </c>
      <c r="IW136" s="52"/>
      <c r="IX136" s="52"/>
      <c r="IY136" s="52"/>
      <c r="IZ136" s="52"/>
      <c r="JA136" s="52"/>
      <c r="JB136" s="52"/>
      <c r="JC136" s="52"/>
      <c r="JD136" s="52"/>
      <c r="JE136" s="52"/>
      <c r="JF136" s="52"/>
      <c r="JG136" s="36">
        <v>65</v>
      </c>
      <c r="JH136" s="48" t="str">
        <f>IFERROR(SMALL($JH$5:$JH$70,JG136),"")</f>
        <v/>
      </c>
      <c r="JI136" s="47" t="str">
        <f>IF(JH136="","",VLOOKUP(JH136,$JH$5:$JQ$70,2,0))</f>
        <v/>
      </c>
      <c r="JJ136" s="47" t="str">
        <f>IF(JH136="","",VLOOKUP(JH136,$JH$5:$JQ$70,3,0))</f>
        <v/>
      </c>
      <c r="JK136" s="47" t="str">
        <f>IF(JH136="","",VLOOKUP(JH136,$JH$5:$JQ$70,4,0))</f>
        <v/>
      </c>
      <c r="JL136" s="47" t="str">
        <f>IF(JH136="","",VLOOKUP(JH136,$JH$5:$JQ$70,5,0))</f>
        <v/>
      </c>
      <c r="JM136" s="47" t="str">
        <f>IF(JH136="","",VLOOKUP(JH136,$JH$5:$JQ$70,6,0))</f>
        <v/>
      </c>
      <c r="JN136" s="47" t="str">
        <f>IF(JH136="","",VLOOKUP(JH136,$JH$5:$JQ$70,7,0))</f>
        <v/>
      </c>
      <c r="JO136" s="47" t="str">
        <f>IF(JH136="","",VLOOKUP(JH136,$JH$5:$JQ$70,8,0))</f>
        <v/>
      </c>
      <c r="JP136" s="47" t="str">
        <f>IF(JH136="","",VLOOKUP(JH136,$JH$5:$JQ$70,9,0))</f>
        <v/>
      </c>
      <c r="JQ136" s="46" t="str">
        <f>IF(JH136="","",VLOOKUP(JH136,$JH$5:$JQ$70,9,0))</f>
        <v/>
      </c>
      <c r="JR136" s="36">
        <v>65</v>
      </c>
      <c r="JS136" s="45" t="str">
        <f>IFERROR(SMALL($JS$5:$JS$70,JR136),"")</f>
        <v/>
      </c>
      <c r="JT136" s="44" t="str">
        <f>IF(JS136="","",VLOOKUP(JS136,$JS$5:$KB$70,2,0))</f>
        <v/>
      </c>
      <c r="JU136" s="44" t="str">
        <f>IF(JS136="","",VLOOKUP(JS136,$JS$5:$KB$70,3,0))</f>
        <v/>
      </c>
      <c r="JV136" s="44" t="str">
        <f>IF(JS136="","",VLOOKUP(JS136,$JS$5:$KB$70,4,0))</f>
        <v/>
      </c>
      <c r="JW136" s="44" t="str">
        <f>IF(JS136="","",VLOOKUP(JS136,$JS$5:$KB$70,5,0))</f>
        <v/>
      </c>
      <c r="JX136" s="44" t="str">
        <f>IF(JS136="","",VLOOKUP(JS136,$JS$5:$KB$70,6,0))</f>
        <v/>
      </c>
      <c r="JY136" s="44" t="str">
        <f>IF(JS136="","",VLOOKUP(JS136,$JS$5:$KB$70,7,0))</f>
        <v/>
      </c>
      <c r="JZ136" s="44" t="str">
        <f>IF(JS136="","",VLOOKUP(JS136,$JS$5:$KB$70,8,0))</f>
        <v/>
      </c>
      <c r="KA136" s="44" t="str">
        <f>IF(JS136="","",VLOOKUP(JS136,$JS$5:$KB$70,9,0))</f>
        <v/>
      </c>
      <c r="KB136" s="43" t="str">
        <f>IF(JS136="","",VLOOKUP(JS136,$JS$5:$KB$70,9,0))</f>
        <v/>
      </c>
      <c r="PN136" s="36">
        <v>65</v>
      </c>
      <c r="PO136" s="51" t="str">
        <f>IFERROR(SMALL($PO$5:$PO$70,PN136),"")</f>
        <v/>
      </c>
      <c r="PP136" s="50" t="str">
        <f>IF(PO136="","",VLOOKUP(PO136,$PO$5:$PX$70,2,0))</f>
        <v/>
      </c>
      <c r="PQ136" s="50" t="str">
        <f>IF(PO136="","",VLOOKUP(PO136,$PO$5:$PX$70,3,0))</f>
        <v/>
      </c>
      <c r="PR136" s="50" t="str">
        <f>IF(PO136="","",VLOOKUP(PO136,$PO$5:$PX$70,4,0))</f>
        <v/>
      </c>
      <c r="PS136" s="50" t="str">
        <f>IF(PO136="","",VLOOKUP(PO136,$PO$5:$PX$70,5,0))</f>
        <v/>
      </c>
      <c r="PT136" s="50" t="str">
        <f>IF(PO136="","",VLOOKUP(PO136,$PO$5:$PX$70,6,0))</f>
        <v/>
      </c>
      <c r="PU136" s="50" t="str">
        <f>IF(PO136="","",VLOOKUP(PO136,$PO$5:$PX$70,7,0))</f>
        <v/>
      </c>
      <c r="PV136" s="50" t="str">
        <f>IF(PO136="","",VLOOKUP(PO136,$PO$5:$PX$70,8,0))</f>
        <v/>
      </c>
      <c r="PW136" s="50" t="str">
        <f>IF(PO136="","",VLOOKUP(PO136,$PO$5:$PX$70,9,0))</f>
        <v/>
      </c>
      <c r="PX136" s="49" t="str">
        <f>IF(PO136="","",VLOOKUP(PO136,$PO$5:$PX$70,10,0))</f>
        <v/>
      </c>
      <c r="PY136" s="36">
        <v>65</v>
      </c>
      <c r="PZ136" s="48" t="str">
        <f>IFERROR(SMALL($PZ$5:$PZ$70,PY136),"")</f>
        <v/>
      </c>
      <c r="QA136" s="47" t="str">
        <f>IF(PZ136="","",VLOOKUP(PZ136,$PZ$5:$QI$70,2,0))</f>
        <v/>
      </c>
      <c r="QB136" s="47" t="str">
        <f>IF(PZ136="","",VLOOKUP(PZ136,$PZ$5:$QI$70,3,0))</f>
        <v/>
      </c>
      <c r="QC136" s="47" t="str">
        <f>IF(PZ136="","",VLOOKUP(PZ136,$PZ$5:$QI$70,4,0))</f>
        <v/>
      </c>
      <c r="QD136" s="47" t="str">
        <f>IF(PZ136="","",VLOOKUP(PZ136,$PZ$5:$QI$70,5,0))</f>
        <v/>
      </c>
      <c r="QE136" s="47" t="str">
        <f>IF(PZ136="","",VLOOKUP(PZ136,$PZ$5:$QI$70,6,0))</f>
        <v/>
      </c>
      <c r="QF136" s="47" t="str">
        <f>IF(PZ136="","",VLOOKUP(PZ136,$PZ$5:$QI$70,7,0))</f>
        <v/>
      </c>
      <c r="QG136" s="47" t="str">
        <f>IF(PZ136="","",VLOOKUP(PZ136,$PZ$5:$QI$70,8,0))</f>
        <v/>
      </c>
      <c r="QH136" s="47" t="str">
        <f>IF(PZ136="","",VLOOKUP(PZ136,$PZ$5:$QI$70,9,0))</f>
        <v/>
      </c>
      <c r="QI136" s="46" t="str">
        <f>IF(PZ136="","",VLOOKUP(PZ136,$PZ$5:$QI$70,10,0))</f>
        <v/>
      </c>
      <c r="QJ136" s="36">
        <v>65</v>
      </c>
      <c r="QK136" s="45" t="str">
        <f>IFERROR(SMALL($QK$5:$QK$70,QJ136),"")</f>
        <v/>
      </c>
      <c r="QL136" s="44" t="str">
        <f>IF(QK136="","",VLOOKUP(QK136,$QK$5:$QT$70,2,0))</f>
        <v/>
      </c>
      <c r="QM136" s="44" t="str">
        <f>IF(QK136="","",VLOOKUP(QK136,$QK$5:$QT$70,3,0))</f>
        <v/>
      </c>
      <c r="QN136" s="44" t="str">
        <f>IF(QK136="","",VLOOKUP(QK136,$QK$5:$QT$70,4,0))</f>
        <v/>
      </c>
      <c r="QO136" s="44" t="str">
        <f>IF(QK136="","",VLOOKUP(QK136,$QK$5:$QT$70,5,0))</f>
        <v/>
      </c>
      <c r="QP136" s="44" t="str">
        <f>IF(QK136="","",VLOOKUP(QK136,$QK$5:$QT$70,6,0))</f>
        <v/>
      </c>
      <c r="QQ136" s="44" t="str">
        <f>IF(QK136="","",VLOOKUP(QK136,$QK$5:$QT$70,7,0))</f>
        <v/>
      </c>
      <c r="QR136" s="44" t="str">
        <f>IF(QK136="","",VLOOKUP(QK136,$QK$5:$QT$70,8,0))</f>
        <v/>
      </c>
      <c r="QS136" s="44" t="str">
        <f>IF(QK136="","",VLOOKUP(QK136,$QK$5:$QT$70,9,0))</f>
        <v/>
      </c>
      <c r="QT136" s="43" t="str">
        <f>IF(QK136="","",VLOOKUP(QK136,$QK$5:$QT$70,10,0))</f>
        <v/>
      </c>
    </row>
    <row r="137" spans="256:462" ht="15.75" thickBot="1" x14ac:dyDescent="0.3">
      <c r="IV137" s="36">
        <v>66</v>
      </c>
      <c r="IW137" s="42"/>
      <c r="IX137" s="41"/>
      <c r="IY137" s="41"/>
      <c r="IZ137" s="41"/>
      <c r="JA137" s="41"/>
      <c r="JB137" s="41"/>
      <c r="JC137" s="41"/>
      <c r="JD137" s="41"/>
      <c r="JE137" s="41"/>
      <c r="JF137" s="40"/>
      <c r="JG137" s="36">
        <v>66</v>
      </c>
      <c r="JH137" s="48" t="str">
        <f>IFERROR(SMALL($JH$5:$JH$70,JG137),"")</f>
        <v/>
      </c>
      <c r="JI137" s="47" t="str">
        <f>IF(JH137="","",VLOOKUP(JH137,$JH$5:$JQ$70,2,0))</f>
        <v/>
      </c>
      <c r="JJ137" s="47" t="str">
        <f>IF(JH137="","",VLOOKUP(JH137,$JH$5:$JQ$70,3,0))</f>
        <v/>
      </c>
      <c r="JK137" s="47" t="str">
        <f>IF(JH137="","",VLOOKUP(JH137,$JH$5:$JQ$70,4,0))</f>
        <v/>
      </c>
      <c r="JL137" s="47" t="str">
        <f>IF(JH137="","",VLOOKUP(JH137,$JH$5:$JQ$70,5,0))</f>
        <v/>
      </c>
      <c r="JM137" s="47" t="str">
        <f>IF(JH137="","",VLOOKUP(JH137,$JH$5:$JQ$70,6,0))</f>
        <v/>
      </c>
      <c r="JN137" s="47" t="str">
        <f>IF(JH137="","",VLOOKUP(JH137,$JH$5:$JQ$70,7,0))</f>
        <v/>
      </c>
      <c r="JO137" s="47" t="str">
        <f>IF(JH137="","",VLOOKUP(JH137,$JH$5:$JQ$70,8,0))</f>
        <v/>
      </c>
      <c r="JP137" s="47" t="str">
        <f>IF(JH137="","",VLOOKUP(JH137,$JH$5:$JQ$70,9,0))</f>
        <v/>
      </c>
      <c r="JQ137" s="46" t="str">
        <f>IF(JH137="","",VLOOKUP(JH137,$JH$5:$JQ$70,9,0))</f>
        <v/>
      </c>
      <c r="JR137" s="36">
        <v>66</v>
      </c>
      <c r="JS137" s="45" t="str">
        <f>IFERROR(SMALL($JS$5:$JS$70,JR137),"")</f>
        <v/>
      </c>
      <c r="JT137" s="44" t="str">
        <f>IF(JS137="","",VLOOKUP(JS137,$JS$5:$KB$70,2,0))</f>
        <v/>
      </c>
      <c r="JU137" s="44" t="str">
        <f>IF(JS137="","",VLOOKUP(JS137,$JS$5:$KB$70,3,0))</f>
        <v/>
      </c>
      <c r="JV137" s="44" t="str">
        <f>IF(JS137="","",VLOOKUP(JS137,$JS$5:$KB$70,4,0))</f>
        <v/>
      </c>
      <c r="JW137" s="44" t="str">
        <f>IF(JS137="","",VLOOKUP(JS137,$JS$5:$KB$70,5,0))</f>
        <v/>
      </c>
      <c r="JX137" s="44" t="str">
        <f>IF(JS137="","",VLOOKUP(JS137,$JS$5:$KB$70,6,0))</f>
        <v/>
      </c>
      <c r="JY137" s="44" t="str">
        <f>IF(JS137="","",VLOOKUP(JS137,$JS$5:$KB$70,7,0))</f>
        <v/>
      </c>
      <c r="JZ137" s="44" t="str">
        <f>IF(JS137="","",VLOOKUP(JS137,$JS$5:$KB$70,8,0))</f>
        <v/>
      </c>
      <c r="KA137" s="44" t="str">
        <f>IF(JS137="","",VLOOKUP(JS137,$JS$5:$KB$70,9,0))</f>
        <v/>
      </c>
      <c r="KB137" s="43" t="str">
        <f>IF(JS137="","",VLOOKUP(JS137,$JS$5:$KB$70,9,0))</f>
        <v/>
      </c>
      <c r="PN137" s="36">
        <v>66</v>
      </c>
      <c r="PO137" s="42" t="str">
        <f>IFERROR(SMALL($PO$5:$PO$70,PN137),"")</f>
        <v/>
      </c>
      <c r="PP137" s="41" t="str">
        <f>IF(PO137="","",VLOOKUP(PO137,$PO$5:$PX$70,2,0))</f>
        <v/>
      </c>
      <c r="PQ137" s="41" t="str">
        <f>IF(PO137="","",VLOOKUP(PO137,$PO$5:$PX$70,3,0))</f>
        <v/>
      </c>
      <c r="PR137" s="41" t="str">
        <f>IF(PO137="","",VLOOKUP(PO137,$PO$5:$PX$70,4,0))</f>
        <v/>
      </c>
      <c r="PS137" s="41" t="str">
        <f>IF(PO137="","",VLOOKUP(PO137,$PO$5:$PX$70,5,0))</f>
        <v/>
      </c>
      <c r="PT137" s="41" t="str">
        <f>IF(PO137="","",VLOOKUP(PO137,$PO$5:$PX$70,6,0))</f>
        <v/>
      </c>
      <c r="PU137" s="41" t="str">
        <f>IF(PO137="","",VLOOKUP(PO137,$PO$5:$PX$70,7,0))</f>
        <v/>
      </c>
      <c r="PV137" s="41" t="str">
        <f>IF(PO137="","",VLOOKUP(PO137,$PO$5:$PX$70,8,0))</f>
        <v/>
      </c>
      <c r="PW137" s="41" t="str">
        <f>IF(PO137="","",VLOOKUP(PO137,$PO$5:$PX$70,9,0))</f>
        <v/>
      </c>
      <c r="PX137" s="40" t="str">
        <f>IF(PO137="","",VLOOKUP(PO137,$PO$5:$PX$70,10,0))</f>
        <v/>
      </c>
      <c r="PY137" s="36">
        <v>66</v>
      </c>
      <c r="PZ137" s="39" t="str">
        <f>IFERROR(SMALL($PZ$5:$PZ$70,PY137),"")</f>
        <v/>
      </c>
      <c r="QA137" s="38" t="str">
        <f>IF(PZ137="","",VLOOKUP(PZ137,$PZ$5:$QI$70,2,0))</f>
        <v/>
      </c>
      <c r="QB137" s="38" t="str">
        <f>IF(PZ137="","",VLOOKUP(PZ137,$PZ$5:$QI$70,3,0))</f>
        <v/>
      </c>
      <c r="QC137" s="38" t="str">
        <f>IF(PZ137="","",VLOOKUP(PZ137,$PZ$5:$QI$70,4,0))</f>
        <v/>
      </c>
      <c r="QD137" s="38" t="str">
        <f>IF(PZ137="","",VLOOKUP(PZ137,$PZ$5:$QI$70,5,0))</f>
        <v/>
      </c>
      <c r="QE137" s="38" t="str">
        <f>IF(PZ137="","",VLOOKUP(PZ137,$PZ$5:$QI$70,6,0))</f>
        <v/>
      </c>
      <c r="QF137" s="38" t="str">
        <f>IF(PZ137="","",VLOOKUP(PZ137,$PZ$5:$QI$70,7,0))</f>
        <v/>
      </c>
      <c r="QG137" s="38" t="str">
        <f>IF(PZ137="","",VLOOKUP(PZ137,$PZ$5:$QI$70,8,0))</f>
        <v/>
      </c>
      <c r="QH137" s="38" t="str">
        <f>IF(PZ137="","",VLOOKUP(PZ137,$PZ$5:$QI$70,9,0))</f>
        <v/>
      </c>
      <c r="QI137" s="37" t="str">
        <f>IF(PZ137="","",VLOOKUP(PZ137,$PZ$5:$QI$70,10,0))</f>
        <v/>
      </c>
      <c r="QJ137" s="36">
        <v>66</v>
      </c>
      <c r="QK137" s="35" t="str">
        <f>IFERROR(SMALL($QK$5:$QK$70,QJ137),"")</f>
        <v/>
      </c>
      <c r="QL137" s="34" t="str">
        <f>IF(QK137="","",VLOOKUP(QK137,$QK$5:$QT$70,2,0))</f>
        <v/>
      </c>
      <c r="QM137" s="34" t="str">
        <f>IF(QK137="","",VLOOKUP(QK137,$QK$5:$QT$70,3,0))</f>
        <v/>
      </c>
      <c r="QN137" s="34" t="str">
        <f>IF(QK137="","",VLOOKUP(QK137,$QK$5:$QT$70,4,0))</f>
        <v/>
      </c>
      <c r="QO137" s="34" t="str">
        <f>IF(QK137="","",VLOOKUP(QK137,$QK$5:$QT$70,5,0))</f>
        <v/>
      </c>
      <c r="QP137" s="34" t="str">
        <f>IF(QK137="","",VLOOKUP(QK137,$QK$5:$QT$70,6,0))</f>
        <v/>
      </c>
      <c r="QQ137" s="34" t="str">
        <f>IF(QK137="","",VLOOKUP(QK137,$QK$5:$QT$70,7,0))</f>
        <v/>
      </c>
      <c r="QR137" s="34" t="str">
        <f>IF(QK137="","",VLOOKUP(QK137,$QK$5:$QT$70,8,0))</f>
        <v/>
      </c>
      <c r="QS137" s="34" t="str">
        <f>IF(QK137="","",VLOOKUP(QK137,$QK$5:$QT$70,9,0))</f>
        <v/>
      </c>
      <c r="QT137" s="33" t="str">
        <f>IF(QK137="","",VLOOKUP(QK137,$QK$5:$QT$70,10,0))</f>
        <v/>
      </c>
    </row>
    <row r="147" spans="219:251" x14ac:dyDescent="0.25">
      <c r="HL147" s="146">
        <f>+HL4*0.5</f>
        <v>5</v>
      </c>
      <c r="HM147" s="1">
        <f>+HM4*0.5</f>
        <v>5</v>
      </c>
      <c r="HN147" s="1">
        <f>+HN4*0.5</f>
        <v>5</v>
      </c>
      <c r="HO147" s="1">
        <f>+HO4*0.5</f>
        <v>5</v>
      </c>
      <c r="HP147" s="146">
        <f>+HP4*0.5</f>
        <v>5</v>
      </c>
      <c r="HQ147" s="1">
        <f>+HQ4*0.5</f>
        <v>5</v>
      </c>
      <c r="HR147" s="1">
        <f>+HR4*0.5</f>
        <v>5</v>
      </c>
      <c r="HS147" s="1">
        <f>+HS4*0.5</f>
        <v>5</v>
      </c>
      <c r="HT147" s="146">
        <f>+HT4*0.5</f>
        <v>5</v>
      </c>
      <c r="HU147" s="1">
        <f>+HU4*0.5</f>
        <v>5</v>
      </c>
      <c r="HV147" s="1">
        <f>+HV4*0.5</f>
        <v>5</v>
      </c>
      <c r="HW147" s="1">
        <f>+HW4*0.5</f>
        <v>5</v>
      </c>
      <c r="HX147" s="146">
        <f>+HX4*0.5</f>
        <v>4</v>
      </c>
      <c r="HY147" s="1">
        <f>+HY4*0.5</f>
        <v>4</v>
      </c>
      <c r="HZ147" s="1">
        <f>+HZ4*0.5</f>
        <v>4</v>
      </c>
      <c r="IA147" s="1">
        <f>+IA4*0.5</f>
        <v>4</v>
      </c>
      <c r="IB147" s="146">
        <f>+IB4*0.5</f>
        <v>13</v>
      </c>
      <c r="IC147" s="1">
        <f>+IC4*0.5</f>
        <v>13</v>
      </c>
      <c r="ID147" s="1">
        <f>+ID4*0.5</f>
        <v>13</v>
      </c>
      <c r="IE147" s="1">
        <f>+IE4*0.5</f>
        <v>13</v>
      </c>
      <c r="IF147" s="146">
        <f>+IF4*0.5</f>
        <v>13</v>
      </c>
      <c r="IG147" s="1">
        <f>+IG4*0.5</f>
        <v>13</v>
      </c>
      <c r="IH147" s="1">
        <f>+IH4*0.5</f>
        <v>13</v>
      </c>
      <c r="II147" s="1">
        <f>+II4*0.5</f>
        <v>13</v>
      </c>
      <c r="IJ147" s="146">
        <f>+IJ4*0.5</f>
        <v>2</v>
      </c>
      <c r="IK147" s="1">
        <f>+IK4*0.5</f>
        <v>2</v>
      </c>
      <c r="IL147" s="1">
        <f>+IL4*0.5</f>
        <v>2</v>
      </c>
      <c r="IM147" s="1">
        <f>+IM4*0.5</f>
        <v>2</v>
      </c>
      <c r="IN147" s="146">
        <f>+IN4*0.5</f>
        <v>2</v>
      </c>
      <c r="IO147" s="1">
        <f>+IO4*0.5</f>
        <v>2</v>
      </c>
      <c r="IP147" s="1">
        <f>+IP4*0.5</f>
        <v>2</v>
      </c>
      <c r="IQ147" s="1">
        <f>+IQ4*0.5</f>
        <v>2</v>
      </c>
    </row>
    <row r="148" spans="219:251" x14ac:dyDescent="0.25">
      <c r="HL148" s="146">
        <f>+HL4*0.65</f>
        <v>6.5</v>
      </c>
      <c r="HM148" s="1">
        <f>+HM4*0.65</f>
        <v>6.5</v>
      </c>
      <c r="HN148" s="1">
        <f>+HN4*0.65</f>
        <v>6.5</v>
      </c>
      <c r="HO148" s="1">
        <f>+HO4*0.65</f>
        <v>6.5</v>
      </c>
      <c r="HP148" s="146">
        <f>+HP4*0.65</f>
        <v>6.5</v>
      </c>
      <c r="HQ148" s="1">
        <f>+HQ4*0.65</f>
        <v>6.5</v>
      </c>
      <c r="HR148" s="1">
        <f>+HR4*0.65</f>
        <v>6.5</v>
      </c>
      <c r="HS148" s="1">
        <f>+HS4*0.65</f>
        <v>6.5</v>
      </c>
      <c r="HT148" s="146">
        <f>+HT4*0.65</f>
        <v>6.5</v>
      </c>
      <c r="HU148" s="1">
        <f>+HU4*0.65</f>
        <v>6.5</v>
      </c>
      <c r="HV148" s="1">
        <f>+HV4*0.65</f>
        <v>6.5</v>
      </c>
      <c r="HW148" s="1">
        <f>+HW4*0.65</f>
        <v>6.5</v>
      </c>
      <c r="HX148" s="146">
        <f>+HX4*0.65</f>
        <v>5.2</v>
      </c>
      <c r="HY148" s="1">
        <f>+HY4*0.65</f>
        <v>5.2</v>
      </c>
      <c r="HZ148" s="1">
        <f>+HZ4*0.65</f>
        <v>5.2</v>
      </c>
      <c r="IA148" s="1">
        <f>+IA4*0.65</f>
        <v>5.2</v>
      </c>
      <c r="IB148" s="146">
        <f>+IB4*0.65</f>
        <v>16.900000000000002</v>
      </c>
      <c r="IC148" s="1">
        <f>+IC4*0.65</f>
        <v>16.900000000000002</v>
      </c>
      <c r="ID148" s="1">
        <f>+ID4*0.65</f>
        <v>16.900000000000002</v>
      </c>
      <c r="IE148" s="1">
        <f>+IE4*0.65</f>
        <v>16.900000000000002</v>
      </c>
      <c r="IF148" s="146">
        <f>+IF4*0.65</f>
        <v>16.900000000000002</v>
      </c>
      <c r="IG148" s="1">
        <f>+IG4*0.65</f>
        <v>16.900000000000002</v>
      </c>
      <c r="IH148" s="1">
        <f>+IH4*0.65</f>
        <v>16.900000000000002</v>
      </c>
      <c r="II148" s="1">
        <f>+II4*0.65</f>
        <v>16.900000000000002</v>
      </c>
      <c r="IJ148" s="146">
        <f>+IJ4*0.65</f>
        <v>2.6</v>
      </c>
      <c r="IK148" s="1">
        <f>+IK4*0.65</f>
        <v>2.6</v>
      </c>
      <c r="IL148" s="1">
        <f>+IL4*0.65</f>
        <v>2.6</v>
      </c>
      <c r="IM148" s="1">
        <f>+IM4*0.65</f>
        <v>2.6</v>
      </c>
      <c r="IN148" s="146">
        <f>+IN4*0.65</f>
        <v>2.6</v>
      </c>
      <c r="IO148" s="1">
        <f>+IO4*0.65</f>
        <v>2.6</v>
      </c>
      <c r="IP148" s="1">
        <f>+IP4*0.65</f>
        <v>2.6</v>
      </c>
      <c r="IQ148" s="1">
        <f>+IQ4*0.65</f>
        <v>2.6</v>
      </c>
    </row>
    <row r="149" spans="219:251" x14ac:dyDescent="0.25">
      <c r="HL149" s="146">
        <f>+HL4*0.75</f>
        <v>7.5</v>
      </c>
      <c r="HM149" s="1">
        <f>+HM4*0.75</f>
        <v>7.5</v>
      </c>
      <c r="HN149" s="1">
        <f>+HN4*0.75</f>
        <v>7.5</v>
      </c>
      <c r="HO149" s="1">
        <f>+HO4*0.75</f>
        <v>7.5</v>
      </c>
      <c r="HP149" s="146">
        <f>+HP4*0.75</f>
        <v>7.5</v>
      </c>
      <c r="HQ149" s="1">
        <f>+HQ4*0.75</f>
        <v>7.5</v>
      </c>
      <c r="HR149" s="1">
        <f>+HR4*0.75</f>
        <v>7.5</v>
      </c>
      <c r="HS149" s="1">
        <f>+HS4*0.75</f>
        <v>7.5</v>
      </c>
      <c r="HT149" s="146">
        <f>+HT4*0.75</f>
        <v>7.5</v>
      </c>
      <c r="HU149" s="1">
        <f>+HU4*0.75</f>
        <v>7.5</v>
      </c>
      <c r="HV149" s="1">
        <f>+HV4*0.75</f>
        <v>7.5</v>
      </c>
      <c r="HW149" s="1">
        <f>+HW4*0.75</f>
        <v>7.5</v>
      </c>
      <c r="HX149" s="146">
        <f>+HX4*0.75</f>
        <v>6</v>
      </c>
      <c r="HY149" s="1">
        <f>+HY4*0.75</f>
        <v>6</v>
      </c>
      <c r="HZ149" s="1">
        <f>+HZ4*0.75</f>
        <v>6</v>
      </c>
      <c r="IA149" s="1">
        <f>+IA4*0.75</f>
        <v>6</v>
      </c>
      <c r="IB149" s="146">
        <f>+IB4*0.75</f>
        <v>19.5</v>
      </c>
      <c r="IC149" s="1">
        <f>+IC4*0.75</f>
        <v>19.5</v>
      </c>
      <c r="ID149" s="1">
        <f>+ID4*0.75</f>
        <v>19.5</v>
      </c>
      <c r="IE149" s="1">
        <f>+IE4*0.75</f>
        <v>19.5</v>
      </c>
      <c r="IF149" s="146">
        <f>+IF4*0.75</f>
        <v>19.5</v>
      </c>
      <c r="IG149" s="1">
        <f>+IG4*0.75</f>
        <v>19.5</v>
      </c>
      <c r="IH149" s="1">
        <f>+IH4*0.75</f>
        <v>19.5</v>
      </c>
      <c r="II149" s="1">
        <f>+II4*0.75</f>
        <v>19.5</v>
      </c>
      <c r="IJ149" s="146">
        <f>+IJ4*0.75</f>
        <v>3</v>
      </c>
      <c r="IK149" s="1">
        <f>+IK4*0.75</f>
        <v>3</v>
      </c>
      <c r="IL149" s="1">
        <f>+IL4*0.75</f>
        <v>3</v>
      </c>
      <c r="IM149" s="1">
        <f>+IM4*0.75</f>
        <v>3</v>
      </c>
      <c r="IN149" s="146">
        <f>+IN4*0.75</f>
        <v>3</v>
      </c>
      <c r="IO149" s="1">
        <f>+IO4*0.75</f>
        <v>3</v>
      </c>
      <c r="IP149" s="1">
        <f>+IP4*0.75</f>
        <v>3</v>
      </c>
      <c r="IQ149" s="1">
        <f>+IQ4*0.75</f>
        <v>3</v>
      </c>
    </row>
    <row r="150" spans="219:251" x14ac:dyDescent="0.25">
      <c r="HL150" s="146">
        <f>+HL4*0.85</f>
        <v>8.5</v>
      </c>
      <c r="HM150" s="1">
        <f>+HM4*0.85</f>
        <v>8.5</v>
      </c>
      <c r="HN150" s="1">
        <f>+HN4*0.85</f>
        <v>8.5</v>
      </c>
      <c r="HO150" s="1">
        <f>+HO4*0.85</f>
        <v>8.5</v>
      </c>
      <c r="HP150" s="146">
        <f>+HP4*0.85</f>
        <v>8.5</v>
      </c>
      <c r="HQ150" s="1">
        <f>+HQ4*0.85</f>
        <v>8.5</v>
      </c>
      <c r="HR150" s="1">
        <f>+HR4*0.85</f>
        <v>8.5</v>
      </c>
      <c r="HS150" s="1">
        <f>+HS4*0.85</f>
        <v>8.5</v>
      </c>
      <c r="HT150" s="146">
        <f>+HT4*0.85</f>
        <v>8.5</v>
      </c>
      <c r="HU150" s="1">
        <f>+HU4*0.85</f>
        <v>8.5</v>
      </c>
      <c r="HV150" s="1">
        <f>+HV4*0.85</f>
        <v>8.5</v>
      </c>
      <c r="HW150" s="1">
        <f>+HW4*0.85</f>
        <v>8.5</v>
      </c>
      <c r="HX150" s="146">
        <f>+HX4*0.85</f>
        <v>6.8</v>
      </c>
      <c r="HY150" s="1">
        <f>+HY4*0.85</f>
        <v>6.8</v>
      </c>
      <c r="HZ150" s="1">
        <f>+HZ4*0.85</f>
        <v>6.8</v>
      </c>
      <c r="IA150" s="1">
        <f>+IA4*0.85</f>
        <v>6.8</v>
      </c>
      <c r="IB150" s="146">
        <f>+IB4*0.85</f>
        <v>22.099999999999998</v>
      </c>
      <c r="IC150" s="1">
        <f>+IC4*0.85</f>
        <v>22.099999999999998</v>
      </c>
      <c r="ID150" s="1">
        <f>+ID4*0.85</f>
        <v>22.099999999999998</v>
      </c>
      <c r="IE150" s="1">
        <f>+IE4*0.85</f>
        <v>22.099999999999998</v>
      </c>
      <c r="IF150" s="146">
        <f>+IF4*0.85</f>
        <v>22.099999999999998</v>
      </c>
      <c r="IG150" s="1">
        <f>+IG4*0.85</f>
        <v>22.099999999999998</v>
      </c>
      <c r="IH150" s="1">
        <f>+IH4*0.85</f>
        <v>22.099999999999998</v>
      </c>
      <c r="II150" s="1">
        <f>+II4*0.85</f>
        <v>22.099999999999998</v>
      </c>
      <c r="IJ150" s="146">
        <f>+IJ4*0.85</f>
        <v>3.4</v>
      </c>
      <c r="IK150" s="1">
        <f>+IK4*0.85</f>
        <v>3.4</v>
      </c>
      <c r="IL150" s="1">
        <f>+IL4*0.85</f>
        <v>3.4</v>
      </c>
      <c r="IM150" s="1">
        <f>+IM4*0.85</f>
        <v>3.4</v>
      </c>
      <c r="IN150" s="146">
        <f>+IN4*0.85</f>
        <v>3.4</v>
      </c>
      <c r="IO150" s="1">
        <f>+IO4*0.85</f>
        <v>3.4</v>
      </c>
      <c r="IP150" s="1">
        <f>+IP4*0.85</f>
        <v>3.4</v>
      </c>
      <c r="IQ150" s="1">
        <f>+IQ4*0.85</f>
        <v>3.4</v>
      </c>
    </row>
    <row r="155" spans="219:251" s="31" customFormat="1" x14ac:dyDescent="0.25">
      <c r="HK155" s="31">
        <v>50</v>
      </c>
      <c r="HL155" s="31">
        <f>COUNTIF(HL5:HL103,"&lt;"&amp;HL147)</f>
        <v>5</v>
      </c>
      <c r="HM155" s="31">
        <f>COUNTIF(HM5:HM103,"&lt;"&amp;HM147)</f>
        <v>65</v>
      </c>
      <c r="HN155" s="31">
        <f>COUNTIF(HN5:HN103,"&lt;"&amp;HN147)</f>
        <v>65</v>
      </c>
      <c r="HO155" s="31">
        <f>COUNTIF(HO5:HO103,"&lt;"&amp;HO147)</f>
        <v>65</v>
      </c>
      <c r="HP155" s="31">
        <f>COUNTIF(HP5:HP103,"&lt;"&amp;HP147)</f>
        <v>7</v>
      </c>
      <c r="HQ155" s="31">
        <f>COUNTIF(HQ5:HQ103,"&lt;"&amp;HQ147)</f>
        <v>65</v>
      </c>
      <c r="HR155" s="31">
        <f>COUNTIF(HR5:HR103,"&lt;"&amp;HR147)</f>
        <v>65</v>
      </c>
      <c r="HS155" s="31">
        <f>COUNTIF(HS5:HS103,"&lt;"&amp;HS147)</f>
        <v>65</v>
      </c>
      <c r="HT155" s="31">
        <f>COUNTIF(HT5:HT103,"&lt;"&amp;HT147)</f>
        <v>19</v>
      </c>
      <c r="HU155" s="31">
        <f>COUNTIF(HU5:HU103,"&lt;"&amp;HU147)</f>
        <v>65</v>
      </c>
      <c r="HV155" s="31">
        <f>COUNTIF(HV5:HV103,"&lt;"&amp;HV147)</f>
        <v>65</v>
      </c>
      <c r="HW155" s="31">
        <f>COUNTIF(HW5:HW103,"&lt;"&amp;HW147)</f>
        <v>65</v>
      </c>
      <c r="HX155" s="31">
        <f>COUNTIF(HX5:HX103,"&lt;"&amp;HX147)</f>
        <v>5</v>
      </c>
      <c r="HY155" s="31">
        <f>COUNTIF(HY5:HY103,"&lt;"&amp;HY147)</f>
        <v>65</v>
      </c>
      <c r="HZ155" s="31">
        <f>COUNTIF(HZ5:HZ103,"&lt;"&amp;HZ147)</f>
        <v>65</v>
      </c>
      <c r="IA155" s="31">
        <f>COUNTIF(IA5:IA103,"&lt;"&amp;IA147)</f>
        <v>65</v>
      </c>
      <c r="IB155" s="31">
        <f>COUNTIF(IB5:IB103,"&lt;"&amp;IB147)</f>
        <v>5</v>
      </c>
      <c r="IC155" s="31">
        <f>COUNTIF(IC5:IC103,"&lt;"&amp;IC147)</f>
        <v>65</v>
      </c>
      <c r="ID155" s="31">
        <f>COUNTIF(ID5:ID103,"&lt;"&amp;ID147)</f>
        <v>65</v>
      </c>
      <c r="IE155" s="31">
        <f>COUNTIF(IE5:IE103,"&lt;"&amp;IE147)</f>
        <v>63</v>
      </c>
      <c r="IF155" s="31">
        <f>COUNTIF(IF5:IF103,"&lt;"&amp;IF147)</f>
        <v>5</v>
      </c>
      <c r="IG155" s="31">
        <f>COUNTIF(IG5:IG103,"&lt;"&amp;IG147)</f>
        <v>65</v>
      </c>
      <c r="IH155" s="31">
        <f>COUNTIF(IH5:IH103,"&lt;"&amp;IH147)</f>
        <v>65</v>
      </c>
      <c r="II155" s="31">
        <f>COUNTIF(II5:II103,"&lt;"&amp;II147)</f>
        <v>65</v>
      </c>
      <c r="IJ155" s="31">
        <f>COUNTIF(IJ5:IJ103,"&lt;"&amp;IJ147)</f>
        <v>5</v>
      </c>
      <c r="IK155" s="31">
        <f>COUNTIF(IK5:IK103,"&lt;"&amp;IK147)</f>
        <v>65</v>
      </c>
      <c r="IL155" s="31">
        <f>COUNTIF(IL5:IL103,"&lt;"&amp;IL147)</f>
        <v>65</v>
      </c>
      <c r="IM155" s="31">
        <f>COUNTIF(IM5:IM103,"&lt;"&amp;IM147)</f>
        <v>65</v>
      </c>
      <c r="IN155" s="31">
        <f>COUNTIF(IN5:IN103,"&lt;"&amp;IN147)</f>
        <v>5</v>
      </c>
      <c r="IO155" s="31">
        <f>COUNTIF(IO5:IO103,"&lt;"&amp;IO147)</f>
        <v>65</v>
      </c>
      <c r="IP155" s="31">
        <f>COUNTIF(IP5:IP103,"&lt;"&amp;IP147)</f>
        <v>65</v>
      </c>
      <c r="IQ155" s="31">
        <f>COUNTIF(IQ5:IQ103,"&lt;"&amp;IQ147)</f>
        <v>65</v>
      </c>
    </row>
    <row r="156" spans="219:251" s="31" customFormat="1" x14ac:dyDescent="0.25">
      <c r="HK156" s="31">
        <v>65</v>
      </c>
      <c r="HL156" s="31">
        <f>COUNTIF(HL5:HL103,"&lt;"&amp;HL148)-HL155</f>
        <v>11</v>
      </c>
      <c r="HM156" s="31">
        <f>COUNTIF(HM5:HM103,"&lt;"&amp;HM148)-HM155</f>
        <v>0</v>
      </c>
      <c r="HN156" s="31">
        <f>COUNTIF(HN5:HN103,"&lt;"&amp;HN148)-HN155</f>
        <v>0</v>
      </c>
      <c r="HO156" s="31">
        <f>COUNTIF(HO5:HO103,"&lt;"&amp;HO148)-HO155</f>
        <v>0</v>
      </c>
      <c r="HP156" s="31">
        <f>COUNTIF(HP5:HP103,"&lt;"&amp;HP148)-HP155</f>
        <v>2</v>
      </c>
      <c r="HQ156" s="31">
        <f>COUNTIF(HQ5:HQ103,"&lt;"&amp;HQ148)-HQ155</f>
        <v>0</v>
      </c>
      <c r="HR156" s="31">
        <f>COUNTIF(HR5:HR103,"&lt;"&amp;HR148)-HR155</f>
        <v>0</v>
      </c>
      <c r="HS156" s="31">
        <f>COUNTIF(HS5:HS103,"&lt;"&amp;HS148)-HS155</f>
        <v>0</v>
      </c>
      <c r="HT156" s="31">
        <f>COUNTIF(HT5:HT103,"&lt;"&amp;HT148)-HT155</f>
        <v>9</v>
      </c>
      <c r="HU156" s="31">
        <f>COUNTIF(HU5:HU103,"&lt;"&amp;HU148)-HU155</f>
        <v>0</v>
      </c>
      <c r="HV156" s="31">
        <f>COUNTIF(HV5:HV103,"&lt;"&amp;HV148)-HV155</f>
        <v>0</v>
      </c>
      <c r="HW156" s="31">
        <f>COUNTIF(HW5:HW103,"&lt;"&amp;HW148)-HW155</f>
        <v>0</v>
      </c>
      <c r="HX156" s="31">
        <f>COUNTIF(HX5:HX103,"&lt;"&amp;HX148)-HX155</f>
        <v>6</v>
      </c>
      <c r="HY156" s="31">
        <f>COUNTIF(HY5:HY103,"&lt;"&amp;HY148)-HY155</f>
        <v>0</v>
      </c>
      <c r="HZ156" s="31">
        <f>COUNTIF(HZ5:HZ103,"&lt;"&amp;HZ148)-HZ155</f>
        <v>0</v>
      </c>
      <c r="IA156" s="31">
        <f>COUNTIF(IA5:IA103,"&lt;"&amp;IA148)-IA155</f>
        <v>0</v>
      </c>
      <c r="IB156" s="31">
        <f>COUNTIF(IB5:IB103,"&lt;"&amp;IB148)-IB155</f>
        <v>3</v>
      </c>
      <c r="IC156" s="31">
        <f>COUNTIF(IC5:IC103,"&lt;"&amp;IC148)-IC155</f>
        <v>0</v>
      </c>
      <c r="ID156" s="31">
        <f>COUNTIF(ID5:ID103,"&lt;"&amp;ID148)-ID155</f>
        <v>0</v>
      </c>
      <c r="IE156" s="31">
        <f>COUNTIF(IE5:IE103,"&lt;"&amp;IE148)-IE155</f>
        <v>0</v>
      </c>
      <c r="IF156" s="31">
        <f>COUNTIF(IF5:IF103,"&lt;"&amp;IF148)-IF155</f>
        <v>0</v>
      </c>
      <c r="IG156" s="31">
        <f>COUNTIF(IG5:IG103,"&lt;"&amp;IG148)-IG155</f>
        <v>0</v>
      </c>
      <c r="IH156" s="31">
        <f>COUNTIF(IH5:IH103,"&lt;"&amp;IH148)-IH155</f>
        <v>0</v>
      </c>
      <c r="II156" s="31">
        <f>COUNTIF(II5:II103,"&lt;"&amp;II148)-II155</f>
        <v>0</v>
      </c>
      <c r="IJ156" s="31">
        <f>COUNTIF(IJ5:IJ103,"&lt;"&amp;IJ148)-IJ155</f>
        <v>7</v>
      </c>
      <c r="IK156" s="31">
        <f>COUNTIF(IK5:IK103,"&lt;"&amp;IK148)-IK155</f>
        <v>0</v>
      </c>
      <c r="IL156" s="31">
        <f>COUNTIF(IL5:IL103,"&lt;"&amp;IL148)-IL155</f>
        <v>0</v>
      </c>
      <c r="IM156" s="31">
        <f>COUNTIF(IM5:IM103,"&lt;"&amp;IM148)-IM155</f>
        <v>0</v>
      </c>
      <c r="IN156" s="31">
        <f>COUNTIF(IN5:IN103,"&lt;"&amp;IN148)-IN155</f>
        <v>0</v>
      </c>
      <c r="IO156" s="31">
        <f>COUNTIF(IO5:IO103,"&lt;"&amp;IO148)-IO155</f>
        <v>0</v>
      </c>
      <c r="IP156" s="31">
        <f>COUNTIF(IP5:IP103,"&lt;"&amp;IP148)-IP155</f>
        <v>0</v>
      </c>
      <c r="IQ156" s="31">
        <f>COUNTIF(IQ5:IQ103,"&lt;"&amp;IQ148)-IQ155</f>
        <v>0</v>
      </c>
    </row>
    <row r="157" spans="219:251" s="31" customFormat="1" x14ac:dyDescent="0.25">
      <c r="HK157" s="31">
        <v>75</v>
      </c>
      <c r="HL157" s="31">
        <f>COUNTIF(HL5:HL103,"&lt;"&amp;HL149)-HL156-HL155</f>
        <v>9</v>
      </c>
      <c r="HM157" s="31">
        <f>COUNTIF(HM5:HM103,"&lt;"&amp;HM149)-HM156-HM155</f>
        <v>0</v>
      </c>
      <c r="HN157" s="31">
        <f>COUNTIF(HN5:HN103,"&lt;"&amp;HN149)-HN156-HN155</f>
        <v>0</v>
      </c>
      <c r="HO157" s="31">
        <f>COUNTIF(HO5:HO103,"&lt;"&amp;HO149)-HO156-HO155</f>
        <v>0</v>
      </c>
      <c r="HP157" s="31">
        <f>COUNTIF(HP5:HP103,"&lt;"&amp;HP149)-HP156-HP155</f>
        <v>11</v>
      </c>
      <c r="HQ157" s="31">
        <f>COUNTIF(HQ5:HQ103,"&lt;"&amp;HQ149)-HQ156-HQ155</f>
        <v>0</v>
      </c>
      <c r="HR157" s="31">
        <f>COUNTIF(HR5:HR103,"&lt;"&amp;HR149)-HR156-HR155</f>
        <v>0</v>
      </c>
      <c r="HS157" s="31">
        <f>COUNTIF(HS5:HS103,"&lt;"&amp;HS149)-HS156-HS155</f>
        <v>0</v>
      </c>
      <c r="HT157" s="31">
        <f>COUNTIF(HT5:HT103,"&lt;"&amp;HT149)-HT156-HT155</f>
        <v>11</v>
      </c>
      <c r="HU157" s="31">
        <f>COUNTIF(HU5:HU103,"&lt;"&amp;HU149)-HU156-HU155</f>
        <v>0</v>
      </c>
      <c r="HV157" s="31">
        <f>COUNTIF(HV5:HV103,"&lt;"&amp;HV149)-HV156-HV155</f>
        <v>0</v>
      </c>
      <c r="HW157" s="31">
        <f>COUNTIF(HW5:HW103,"&lt;"&amp;HW149)-HW156-HW155</f>
        <v>0</v>
      </c>
      <c r="HX157" s="31">
        <f>COUNTIF(HX5:HX103,"&lt;"&amp;HX149)-HX156-HX155</f>
        <v>9</v>
      </c>
      <c r="HY157" s="31">
        <f>COUNTIF(HY5:HY103,"&lt;"&amp;HY149)-HY156-HY155</f>
        <v>0</v>
      </c>
      <c r="HZ157" s="31">
        <f>COUNTIF(HZ5:HZ103,"&lt;"&amp;HZ149)-HZ156-HZ155</f>
        <v>0</v>
      </c>
      <c r="IA157" s="31">
        <f>COUNTIF(IA5:IA103,"&lt;"&amp;IA149)-IA156-IA155</f>
        <v>0</v>
      </c>
      <c r="IB157" s="31">
        <f>COUNTIF(IB5:IB103,"&lt;"&amp;IB149)-IB156-IB155</f>
        <v>8</v>
      </c>
      <c r="IC157" s="31">
        <f>COUNTIF(IC5:IC103,"&lt;"&amp;IC149)-IC156-IC155</f>
        <v>0</v>
      </c>
      <c r="ID157" s="31">
        <f>COUNTIF(ID5:ID103,"&lt;"&amp;ID149)-ID156-ID155</f>
        <v>0</v>
      </c>
      <c r="IE157" s="31">
        <f>COUNTIF(IE5:IE103,"&lt;"&amp;IE149)-IE156-IE155</f>
        <v>0</v>
      </c>
      <c r="IF157" s="31">
        <f>COUNTIF(IF5:IF103,"&lt;"&amp;IF149)-IF156-IF155</f>
        <v>0</v>
      </c>
      <c r="IG157" s="31">
        <f>COUNTIF(IG5:IG103,"&lt;"&amp;IG149)-IG156-IG155</f>
        <v>0</v>
      </c>
      <c r="IH157" s="31">
        <f>COUNTIF(IH5:IH103,"&lt;"&amp;IH149)-IH156-IH155</f>
        <v>0</v>
      </c>
      <c r="II157" s="31">
        <f>COUNTIF(II5:II103,"&lt;"&amp;II149)-II156-II155</f>
        <v>0</v>
      </c>
      <c r="IJ157" s="31">
        <f>COUNTIF(IJ5:IJ103,"&lt;"&amp;IJ149)-IJ156-IJ155</f>
        <v>3</v>
      </c>
      <c r="IK157" s="31">
        <f>COUNTIF(IK5:IK103,"&lt;"&amp;IK149)-IK156-IK155</f>
        <v>0</v>
      </c>
      <c r="IL157" s="31">
        <f>COUNTIF(IL5:IL103,"&lt;"&amp;IL149)-IL156-IL155</f>
        <v>0</v>
      </c>
      <c r="IM157" s="31">
        <f>COUNTIF(IM5:IM103,"&lt;"&amp;IM149)-IM156-IM155</f>
        <v>0</v>
      </c>
      <c r="IN157" s="31">
        <f>COUNTIF(IN5:IN103,"&lt;"&amp;IN149)-IN156-IN155</f>
        <v>0</v>
      </c>
      <c r="IO157" s="31">
        <f>COUNTIF(IO5:IO103,"&lt;"&amp;IO149)-IO156-IO155</f>
        <v>0</v>
      </c>
      <c r="IP157" s="31">
        <f>COUNTIF(IP5:IP103,"&lt;"&amp;IP149)-IP156-IP155</f>
        <v>0</v>
      </c>
      <c r="IQ157" s="31">
        <f>COUNTIF(IQ5:IQ103,"&lt;"&amp;IQ149)-IQ156-IQ155</f>
        <v>0</v>
      </c>
    </row>
    <row r="158" spans="219:251" s="31" customFormat="1" x14ac:dyDescent="0.25">
      <c r="HK158" s="31">
        <v>85</v>
      </c>
      <c r="HL158" s="31">
        <f>COUNTIF(HL5:HL103,"&lt;"&amp;HL150)-HL157-HL156-HL155</f>
        <v>13</v>
      </c>
      <c r="HM158" s="31">
        <f>COUNTIF(HM5:HM103,"&lt;"&amp;HM150)-HM157-HM156-HM155</f>
        <v>0</v>
      </c>
      <c r="HN158" s="31">
        <f>COUNTIF(HN5:HN103,"&lt;"&amp;HN150)-HN157-HN156-HN155</f>
        <v>0</v>
      </c>
      <c r="HO158" s="31">
        <f>COUNTIF(HO5:HO103,"&lt;"&amp;HO150)-HO157-HO156-HO155</f>
        <v>0</v>
      </c>
      <c r="HP158" s="31">
        <f>COUNTIF(HP5:HP103,"&lt;"&amp;HP150)-HP157-HP156-HP155</f>
        <v>15</v>
      </c>
      <c r="HQ158" s="31">
        <f>COUNTIF(HQ5:HQ103,"&lt;"&amp;HQ150)-HQ157-HQ156-HQ155</f>
        <v>0</v>
      </c>
      <c r="HR158" s="31">
        <f>COUNTIF(HR5:HR103,"&lt;"&amp;HR150)-HR157-HR156-HR155</f>
        <v>0</v>
      </c>
      <c r="HS158" s="31">
        <f>COUNTIF(HS5:HS103,"&lt;"&amp;HS150)-HS157-HS156-HS155</f>
        <v>0</v>
      </c>
      <c r="HT158" s="31">
        <f>COUNTIF(HT5:HT103,"&lt;"&amp;HT150)-HT157-HT156-HT155</f>
        <v>12</v>
      </c>
      <c r="HU158" s="31">
        <f>COUNTIF(HU5:HU103,"&lt;"&amp;HU150)-HU157-HU156-HU155</f>
        <v>0</v>
      </c>
      <c r="HV158" s="31">
        <f>COUNTIF(HV5:HV103,"&lt;"&amp;HV150)-HV157-HV156-HV155</f>
        <v>0</v>
      </c>
      <c r="HW158" s="31">
        <f>COUNTIF(HW5:HW103,"&lt;"&amp;HW150)-HW157-HW156-HW155</f>
        <v>0</v>
      </c>
      <c r="HX158" s="31">
        <f>COUNTIF(HX5:HX103,"&lt;"&amp;HX150)-HX157-HX156-HX155</f>
        <v>24</v>
      </c>
      <c r="HY158" s="31">
        <f>COUNTIF(HY5:HY103,"&lt;"&amp;HY150)-HY157-HY156-HY155</f>
        <v>0</v>
      </c>
      <c r="HZ158" s="31">
        <f>COUNTIF(HZ5:HZ103,"&lt;"&amp;HZ150)-HZ157-HZ156-HZ155</f>
        <v>0</v>
      </c>
      <c r="IA158" s="31">
        <f>COUNTIF(IA5:IA103,"&lt;"&amp;IA150)-IA157-IA156-IA155</f>
        <v>0</v>
      </c>
      <c r="IB158" s="31">
        <f>COUNTIF(IB5:IB103,"&lt;"&amp;IB150)-IB157-IB156-IB155</f>
        <v>22</v>
      </c>
      <c r="IC158" s="31">
        <f>COUNTIF(IC5:IC103,"&lt;"&amp;IC150)-IC157-IC156-IC155</f>
        <v>0</v>
      </c>
      <c r="ID158" s="31">
        <f>COUNTIF(ID5:ID103,"&lt;"&amp;ID150)-ID157-ID156-ID155</f>
        <v>0</v>
      </c>
      <c r="IE158" s="31">
        <f>COUNTIF(IE5:IE103,"&lt;"&amp;IE150)-IE157-IE156-IE155</f>
        <v>0</v>
      </c>
      <c r="IF158" s="31">
        <f>COUNTIF(IF5:IF103,"&lt;"&amp;IF150)-IF157-IF156-IF155</f>
        <v>4</v>
      </c>
      <c r="IG158" s="31">
        <f>COUNTIF(IG5:IG103,"&lt;"&amp;IG150)-IG157-IG156-IG155</f>
        <v>0</v>
      </c>
      <c r="IH158" s="31">
        <f>COUNTIF(IH5:IH103,"&lt;"&amp;IH150)-IH157-IH156-IH155</f>
        <v>0</v>
      </c>
      <c r="II158" s="31">
        <f>COUNTIF(II5:II103,"&lt;"&amp;II150)-II157-II156-II155</f>
        <v>0</v>
      </c>
      <c r="IJ158" s="31">
        <f>COUNTIF(IJ5:IJ103,"&lt;"&amp;IJ150)-IJ157-IJ156-IJ155</f>
        <v>19</v>
      </c>
      <c r="IK158" s="31">
        <f>COUNTIF(IK5:IK103,"&lt;"&amp;IK150)-IK157-IK156-IK155</f>
        <v>0</v>
      </c>
      <c r="IL158" s="31">
        <f>COUNTIF(IL5:IL103,"&lt;"&amp;IL150)-IL157-IL156-IL155</f>
        <v>0</v>
      </c>
      <c r="IM158" s="31">
        <f>COUNTIF(IM5:IM103,"&lt;"&amp;IM150)-IM157-IM156-IM155</f>
        <v>0</v>
      </c>
      <c r="IN158" s="31">
        <f>COUNTIF(IN5:IN103,"&lt;"&amp;IN150)-IN157-IN156-IN155</f>
        <v>18</v>
      </c>
      <c r="IO158" s="31">
        <f>COUNTIF(IO5:IO103,"&lt;"&amp;IO150)-IO157-IO156-IO155</f>
        <v>0</v>
      </c>
      <c r="IP158" s="31">
        <f>COUNTIF(IP5:IP103,"&lt;"&amp;IP150)-IP157-IP156-IP155</f>
        <v>0</v>
      </c>
      <c r="IQ158" s="31">
        <f>COUNTIF(IQ5:IQ103,"&lt;"&amp;IQ150)-IQ157-IQ156-IQ155</f>
        <v>0</v>
      </c>
    </row>
    <row r="159" spans="219:251" s="31" customFormat="1" x14ac:dyDescent="0.25">
      <c r="HK159" s="31" t="s">
        <v>25</v>
      </c>
      <c r="HL159" s="31">
        <f>COUNT(HL5:HL103)-HL158-HL157-HL156-HL155</f>
        <v>27</v>
      </c>
      <c r="HM159" s="31">
        <f>COUNT(HM5:HM103)-HM158-HM157-HM156-HM155</f>
        <v>0</v>
      </c>
      <c r="HN159" s="31">
        <f>COUNT(HN5:HN103)-HN158-HN157-HN156-HN155</f>
        <v>0</v>
      </c>
      <c r="HO159" s="31">
        <f>COUNT(HO5:HO103)-HO158-HO157-HO156-HO155</f>
        <v>0</v>
      </c>
      <c r="HP159" s="31">
        <f>COUNT(HP5:HP103)-HP158-HP157-HP156-HP155</f>
        <v>30</v>
      </c>
      <c r="HQ159" s="31">
        <f>COUNT(HQ5:HQ103)-HQ158-HQ157-HQ156-HQ155</f>
        <v>0</v>
      </c>
      <c r="HR159" s="31">
        <f>COUNT(HR5:HR103)-HR158-HR157-HR156-HR155</f>
        <v>0</v>
      </c>
      <c r="HS159" s="31">
        <f>COUNT(HS5:HS103)-HS158-HS157-HS156-HS155</f>
        <v>0</v>
      </c>
      <c r="HT159" s="31">
        <f>COUNT(HT5:HT103)-HT158-HT157-HT156-HT155</f>
        <v>14</v>
      </c>
      <c r="HU159" s="31">
        <f>COUNT(HU5:HU103)-HU158-HU157-HU156-HU155</f>
        <v>0</v>
      </c>
      <c r="HV159" s="31">
        <f>COUNT(HV5:HV103)-HV158-HV157-HV156-HV155</f>
        <v>0</v>
      </c>
      <c r="HW159" s="31">
        <f>COUNT(HW5:HW103)-HW158-HW157-HW156-HW155</f>
        <v>0</v>
      </c>
      <c r="HX159" s="31">
        <f>COUNT(HX5:HX103)-HX158-HX157-HX156-HX155</f>
        <v>21</v>
      </c>
      <c r="HY159" s="31">
        <f>COUNT(HY5:HY103)-HY158-HY157-HY156-HY155</f>
        <v>0</v>
      </c>
      <c r="HZ159" s="31">
        <f>COUNT(HZ5:HZ103)-HZ158-HZ157-HZ156-HZ155</f>
        <v>0</v>
      </c>
      <c r="IA159" s="31">
        <f>COUNT(IA5:IA103)-IA158-IA157-IA156-IA155</f>
        <v>0</v>
      </c>
      <c r="IB159" s="31">
        <f>COUNT(IB5:IB103)-IB158-IB157-IB156-IB155</f>
        <v>25</v>
      </c>
      <c r="IC159" s="31">
        <f>COUNT(IC5:IC103)-IC158-IC157-IC156-IC155</f>
        <v>0</v>
      </c>
      <c r="ID159" s="31">
        <f>COUNT(ID5:ID103)-ID158-ID157-ID156-ID155</f>
        <v>0</v>
      </c>
      <c r="IE159" s="31">
        <f>COUNT(IE5:IE103)-IE158-IE157-IE156-IE155</f>
        <v>0</v>
      </c>
      <c r="IF159" s="31">
        <f>COUNT(IF5:IF103)-IF158-IF157-IF156-IF155</f>
        <v>56</v>
      </c>
      <c r="IG159" s="31">
        <f>COUNT(IG5:IG103)-IG158-IG157-IG156-IG155</f>
        <v>0</v>
      </c>
      <c r="IH159" s="31">
        <f>COUNT(IH5:IH103)-IH158-IH157-IH156-IH155</f>
        <v>0</v>
      </c>
      <c r="II159" s="31">
        <f>COUNT(II5:II103)-II158-II157-II156-II155</f>
        <v>0</v>
      </c>
      <c r="IJ159" s="31">
        <f>COUNT(IJ5:IJ103)-IJ158-IJ157-IJ156-IJ155</f>
        <v>31</v>
      </c>
      <c r="IK159" s="31">
        <f>COUNT(IK5:IK103)-IK158-IK157-IK156-IK155</f>
        <v>0</v>
      </c>
      <c r="IL159" s="31">
        <f>COUNT(IL5:IL103)-IL158-IL157-IL156-IL155</f>
        <v>0</v>
      </c>
      <c r="IM159" s="31">
        <f>COUNT(IM5:IM103)-IM158-IM157-IM156-IM155</f>
        <v>0</v>
      </c>
      <c r="IN159" s="31">
        <f>COUNT(IN5:IN103)-IN158-IN157-IN156-IN155</f>
        <v>42</v>
      </c>
      <c r="IO159" s="31">
        <f>COUNT(IO5:IO103)-IO158-IO157-IO156-IO155</f>
        <v>0</v>
      </c>
      <c r="IP159" s="31">
        <f>COUNT(IP5:IP103)-IP158-IP157-IP156-IP155</f>
        <v>0</v>
      </c>
      <c r="IQ159" s="31">
        <f>COUNT(IQ5:IQ103)-IQ158-IQ157-IQ156-IQ155</f>
        <v>0</v>
      </c>
    </row>
    <row r="160" spans="219:251" s="32" customFormat="1" ht="15.75" x14ac:dyDescent="0.25">
      <c r="HK160" s="32" t="s">
        <v>24</v>
      </c>
      <c r="HL160" s="148">
        <f>66-HL159-HL158-HL157-HL156-HL155</f>
        <v>1</v>
      </c>
      <c r="HM160" s="32">
        <f>66-HM159-HM158-HM157-HM156-HM155</f>
        <v>1</v>
      </c>
      <c r="HN160" s="32">
        <f>66-HN159-HN158-HN157-HN156-HN155</f>
        <v>1</v>
      </c>
      <c r="HO160" s="32">
        <f>66-HO159-HO158-HO157-HO156-HO155</f>
        <v>1</v>
      </c>
      <c r="HP160" s="148">
        <f>66-HP159-HP158-HP157-HP156-HP155</f>
        <v>1</v>
      </c>
      <c r="HQ160" s="32">
        <f>66-HQ159-HQ158-HQ157-HQ156-HQ155</f>
        <v>1</v>
      </c>
      <c r="HR160" s="32">
        <f>66-HR159-HR158-HR157-HR156-HR155</f>
        <v>1</v>
      </c>
      <c r="HS160" s="32">
        <f>66-HS159-HS158-HS157-HS156-HS155</f>
        <v>1</v>
      </c>
      <c r="HT160" s="148">
        <f>66-HT159-HT158-HT157-HT156-HT155</f>
        <v>1</v>
      </c>
      <c r="HU160" s="32">
        <f>66-HU159-HU158-HU157-HU156-HU155</f>
        <v>1</v>
      </c>
      <c r="HV160" s="32">
        <f>66-HV159-HV158-HV157-HV156-HV155</f>
        <v>1</v>
      </c>
      <c r="HW160" s="32">
        <f>66-HW159-HW158-HW157-HW156-HW155</f>
        <v>1</v>
      </c>
      <c r="HX160" s="148">
        <f>66-HX159-HX158-HX157-HX156-HX155</f>
        <v>1</v>
      </c>
      <c r="HY160" s="32">
        <f>66-HY159-HY158-HY157-HY156-HY155</f>
        <v>1</v>
      </c>
      <c r="HZ160" s="32">
        <f>66-HZ159-HZ158-HZ157-HZ156-HZ155</f>
        <v>1</v>
      </c>
      <c r="IA160" s="32">
        <f>66-IA159-IA158-IA157-IA156-IA155</f>
        <v>1</v>
      </c>
      <c r="IB160" s="148">
        <f>66-IB159-IB158-IB157-IB156-IB155</f>
        <v>3</v>
      </c>
      <c r="IC160" s="32">
        <f>66-IC159-IC158-IC157-IC156-IC155</f>
        <v>1</v>
      </c>
      <c r="ID160" s="32">
        <f>66-ID159-ID158-ID157-ID156-ID155</f>
        <v>1</v>
      </c>
      <c r="IE160" s="32">
        <f>66-IE159-IE158-IE157-IE156-IE155</f>
        <v>3</v>
      </c>
      <c r="IF160" s="148">
        <f>66-IF159-IF158-IF157-IF156-IF155</f>
        <v>1</v>
      </c>
      <c r="IG160" s="32">
        <f>66-IG159-IG158-IG157-IG156-IG155</f>
        <v>1</v>
      </c>
      <c r="IH160" s="32">
        <f>66-IH159-IH158-IH157-IH156-IH155</f>
        <v>1</v>
      </c>
      <c r="II160" s="32">
        <f>66-II159-II158-II157-II156-II155</f>
        <v>1</v>
      </c>
      <c r="IJ160" s="148">
        <f>66-IJ159-IJ158-IJ157-IJ156-IJ155</f>
        <v>1</v>
      </c>
      <c r="IK160" s="32">
        <f>66-IK159-IK158-IK157-IK156-IK155</f>
        <v>1</v>
      </c>
      <c r="IL160" s="32">
        <f>66-IL159-IL158-IL157-IL156-IL155</f>
        <v>1</v>
      </c>
      <c r="IM160" s="32">
        <f>66-IM159-IM158-IM157-IM156-IM155</f>
        <v>1</v>
      </c>
      <c r="IN160" s="148">
        <f>66-IN159-IN158-IN157-IN156-IN155</f>
        <v>1</v>
      </c>
      <c r="IO160" s="32">
        <f>66-IO159-IO158-IO157-IO156-IO155</f>
        <v>1</v>
      </c>
      <c r="IP160" s="32">
        <f>66-IP159-IP158-IP157-IP156-IP155</f>
        <v>1</v>
      </c>
      <c r="IQ160" s="32">
        <f>66-IQ159-IQ158-IQ157-IQ156-IQ155</f>
        <v>1</v>
      </c>
    </row>
    <row r="161" spans="220:234" s="31" customFormat="1" x14ac:dyDescent="0.25"/>
    <row r="162" spans="220:234" s="31" customFormat="1" x14ac:dyDescent="0.25"/>
    <row r="163" spans="220:234" s="31" customFormat="1" x14ac:dyDescent="0.25"/>
    <row r="164" spans="220:234" s="31" customFormat="1" x14ac:dyDescent="0.25"/>
    <row r="165" spans="220:234" s="31" customFormat="1" x14ac:dyDescent="0.25"/>
    <row r="166" spans="220:234" s="31" customFormat="1" x14ac:dyDescent="0.25"/>
    <row r="167" spans="220:234" s="31" customFormat="1" x14ac:dyDescent="0.25"/>
    <row r="172" spans="220:234" ht="15.75" thickBot="1" x14ac:dyDescent="0.3"/>
    <row r="173" spans="220:234" ht="19.5" thickBot="1" x14ac:dyDescent="0.3">
      <c r="HL173" s="335" t="s">
        <v>23</v>
      </c>
      <c r="HM173" s="30" t="s">
        <v>22</v>
      </c>
      <c r="HN173" s="29" t="s">
        <v>21</v>
      </c>
      <c r="HO173" s="28" t="s">
        <v>20</v>
      </c>
      <c r="HP173" s="340" t="s">
        <v>19</v>
      </c>
      <c r="HQ173" s="27" t="s">
        <v>18</v>
      </c>
      <c r="HR173" s="27" t="s">
        <v>17</v>
      </c>
      <c r="HS173" s="26" t="s">
        <v>16</v>
      </c>
      <c r="HT173" s="344" t="s">
        <v>15</v>
      </c>
      <c r="HU173" s="25" t="s">
        <v>14</v>
      </c>
      <c r="HV173" s="25" t="s">
        <v>13</v>
      </c>
      <c r="HW173" s="25" t="s">
        <v>12</v>
      </c>
      <c r="HX173" s="348" t="s">
        <v>11</v>
      </c>
      <c r="HY173" s="25" t="s">
        <v>10</v>
      </c>
      <c r="HZ173" s="24" t="s">
        <v>9</v>
      </c>
    </row>
    <row r="174" spans="220:234" ht="15.75" x14ac:dyDescent="0.25">
      <c r="HL174" s="336" t="s">
        <v>8</v>
      </c>
      <c r="HM174" s="23"/>
      <c r="HN174" s="22"/>
      <c r="HO174" s="21"/>
      <c r="HP174" s="341"/>
      <c r="HQ174" s="20"/>
      <c r="HR174" s="20"/>
      <c r="HS174" s="19"/>
      <c r="HT174" s="345"/>
      <c r="HU174" s="18"/>
      <c r="HV174" s="18"/>
      <c r="HW174" s="18"/>
      <c r="HX174" s="349"/>
      <c r="HY174" s="18"/>
      <c r="HZ174" s="17"/>
    </row>
    <row r="175" spans="220:234" ht="15.75" x14ac:dyDescent="0.25">
      <c r="HL175" s="337" t="s">
        <v>7</v>
      </c>
      <c r="HM175" s="16"/>
      <c r="HN175" s="15"/>
      <c r="HO175" s="14"/>
      <c r="HP175" s="342"/>
      <c r="HQ175" s="13"/>
      <c r="HR175" s="13"/>
      <c r="HS175" s="12"/>
      <c r="HT175" s="346"/>
      <c r="HU175" s="11"/>
      <c r="HV175" s="11"/>
      <c r="HW175" s="11"/>
      <c r="HX175" s="31"/>
      <c r="HY175" s="11"/>
      <c r="HZ175" s="10"/>
    </row>
    <row r="176" spans="220:234" ht="15.75" x14ac:dyDescent="0.25">
      <c r="HL176" s="337" t="s">
        <v>6</v>
      </c>
      <c r="HM176" s="16"/>
      <c r="HN176" s="15"/>
      <c r="HO176" s="14"/>
      <c r="HP176" s="342"/>
      <c r="HQ176" s="13"/>
      <c r="HR176" s="13"/>
      <c r="HS176" s="12"/>
      <c r="HT176" s="346"/>
      <c r="HU176" s="11"/>
      <c r="HV176" s="11"/>
      <c r="HW176" s="11"/>
      <c r="HX176" s="31"/>
      <c r="HY176" s="11"/>
      <c r="HZ176" s="10"/>
    </row>
    <row r="177" spans="220:234" ht="15.75" x14ac:dyDescent="0.25">
      <c r="HL177" s="337" t="s">
        <v>5</v>
      </c>
      <c r="HM177" s="16"/>
      <c r="HN177" s="15"/>
      <c r="HO177" s="14"/>
      <c r="HP177" s="342"/>
      <c r="HQ177" s="13"/>
      <c r="HR177" s="13"/>
      <c r="HS177" s="12"/>
      <c r="HT177" s="346"/>
      <c r="HU177" s="11"/>
      <c r="HV177" s="11"/>
      <c r="HW177" s="11"/>
      <c r="HX177" s="31"/>
      <c r="HY177" s="11"/>
      <c r="HZ177" s="10"/>
    </row>
    <row r="178" spans="220:234" ht="15.75" x14ac:dyDescent="0.25">
      <c r="HL178" s="337" t="s">
        <v>4</v>
      </c>
      <c r="HM178" s="16"/>
      <c r="HN178" s="15"/>
      <c r="HO178" s="14"/>
      <c r="HP178" s="342"/>
      <c r="HQ178" s="13"/>
      <c r="HR178" s="13"/>
      <c r="HS178" s="12"/>
      <c r="HT178" s="346"/>
      <c r="HU178" s="11"/>
      <c r="HV178" s="11"/>
      <c r="HW178" s="11"/>
      <c r="HX178" s="31"/>
      <c r="HY178" s="11"/>
      <c r="HZ178" s="10"/>
    </row>
    <row r="179" spans="220:234" ht="15.75" x14ac:dyDescent="0.25">
      <c r="HL179" s="337" t="s">
        <v>3</v>
      </c>
      <c r="HM179" s="16"/>
      <c r="HN179" s="15"/>
      <c r="HO179" s="14"/>
      <c r="HP179" s="342"/>
      <c r="HQ179" s="13"/>
      <c r="HR179" s="13"/>
      <c r="HS179" s="12"/>
      <c r="HT179" s="346"/>
      <c r="HU179" s="11"/>
      <c r="HV179" s="11"/>
      <c r="HW179" s="11"/>
      <c r="HX179" s="31"/>
      <c r="HY179" s="11"/>
      <c r="HZ179" s="10"/>
    </row>
    <row r="180" spans="220:234" ht="15.75" x14ac:dyDescent="0.25">
      <c r="HL180" s="337" t="s">
        <v>2</v>
      </c>
      <c r="HM180" s="16"/>
      <c r="HN180" s="15"/>
      <c r="HO180" s="14"/>
      <c r="HP180" s="342"/>
      <c r="HQ180" s="13"/>
      <c r="HR180" s="13"/>
      <c r="HS180" s="12"/>
      <c r="HT180" s="346"/>
      <c r="HU180" s="11"/>
      <c r="HV180" s="11"/>
      <c r="HW180" s="11"/>
      <c r="HX180" s="31"/>
      <c r="HY180" s="11"/>
      <c r="HZ180" s="10"/>
    </row>
    <row r="181" spans="220:234" ht="15.75" x14ac:dyDescent="0.25">
      <c r="HL181" s="337" t="s">
        <v>1</v>
      </c>
      <c r="HM181" s="16"/>
      <c r="HN181" s="15"/>
      <c r="HO181" s="14"/>
      <c r="HP181" s="342"/>
      <c r="HQ181" s="13"/>
      <c r="HR181" s="13"/>
      <c r="HS181" s="12"/>
      <c r="HT181" s="346"/>
      <c r="HU181" s="11"/>
      <c r="HV181" s="11"/>
      <c r="HW181" s="11"/>
      <c r="HX181" s="31"/>
      <c r="HY181" s="11"/>
      <c r="HZ181" s="10"/>
    </row>
    <row r="182" spans="220:234" ht="16.5" thickBot="1" x14ac:dyDescent="0.3">
      <c r="HL182" s="338" t="s">
        <v>0</v>
      </c>
      <c r="HM182" s="9"/>
      <c r="HN182" s="8"/>
      <c r="HO182" s="7"/>
      <c r="HP182" s="343"/>
      <c r="HQ182" s="6"/>
      <c r="HR182" s="6"/>
      <c r="HS182" s="5"/>
      <c r="HT182" s="347"/>
      <c r="HU182" s="4"/>
      <c r="HV182" s="4"/>
      <c r="HW182" s="4"/>
      <c r="HX182" s="350"/>
      <c r="HY182" s="4"/>
      <c r="HZ182" s="3"/>
    </row>
    <row r="207" spans="220:248" s="2" customFormat="1" x14ac:dyDescent="0.25">
      <c r="HL207" s="146"/>
      <c r="HP207" s="146"/>
      <c r="HT207" s="146"/>
      <c r="HX207" s="146"/>
      <c r="IB207" s="146"/>
      <c r="IF207" s="146"/>
      <c r="IJ207" s="146"/>
      <c r="IN207" s="146"/>
    </row>
  </sheetData>
  <mergeCells count="128">
    <mergeCell ref="JH2:JQ2"/>
    <mergeCell ref="JH3:JH4"/>
    <mergeCell ref="JI3:JI4"/>
    <mergeCell ref="JS2:KB2"/>
    <mergeCell ref="JS3:JS4"/>
    <mergeCell ref="JT3:JT4"/>
    <mergeCell ref="PO3:PO4"/>
    <mergeCell ref="PP3:PP4"/>
    <mergeCell ref="PZ3:PZ4"/>
    <mergeCell ref="QA3:QA4"/>
    <mergeCell ref="QK3:QK4"/>
    <mergeCell ref="QL3:QL4"/>
    <mergeCell ref="AU1:AX1"/>
    <mergeCell ref="AU2:AX2"/>
    <mergeCell ref="OG1:OH1"/>
    <mergeCell ref="PO2:PX2"/>
    <mergeCell ref="PZ2:QI2"/>
    <mergeCell ref="QK2:QT2"/>
    <mergeCell ref="OK2:OK4"/>
    <mergeCell ref="OJ2:OJ4"/>
    <mergeCell ref="OH2:OH3"/>
    <mergeCell ref="OI2:OI3"/>
    <mergeCell ref="IF2:II2"/>
    <mergeCell ref="IJ2:IM2"/>
    <mergeCell ref="F2:F4"/>
    <mergeCell ref="CH2:CL2"/>
    <mergeCell ref="BN2:BR2"/>
    <mergeCell ref="BS2:BW2"/>
    <mergeCell ref="BX2:CB2"/>
    <mergeCell ref="CC2:CG2"/>
    <mergeCell ref="CR2:CU2"/>
    <mergeCell ref="ED2:EH2"/>
    <mergeCell ref="HK116:HK118"/>
    <mergeCell ref="A2:A4"/>
    <mergeCell ref="B2:B4"/>
    <mergeCell ref="C2:C4"/>
    <mergeCell ref="D2:D4"/>
    <mergeCell ref="E2:E4"/>
    <mergeCell ref="HK106:HK108"/>
    <mergeCell ref="HK111:HK113"/>
    <mergeCell ref="DT2:DX2"/>
    <mergeCell ref="HD2:HF2"/>
    <mergeCell ref="HL120:HN120"/>
    <mergeCell ref="HT120:HV120"/>
    <mergeCell ref="HP120:HR120"/>
    <mergeCell ref="HX120:HZ120"/>
    <mergeCell ref="IJ120:IL120"/>
    <mergeCell ref="IN120:IP120"/>
    <mergeCell ref="AO1:AR1"/>
    <mergeCell ref="AO2:AR2"/>
    <mergeCell ref="AK1:AN1"/>
    <mergeCell ref="BN1:BR1"/>
    <mergeCell ref="G1:K1"/>
    <mergeCell ref="L1:P1"/>
    <mergeCell ref="Q1:U1"/>
    <mergeCell ref="V1:Z1"/>
    <mergeCell ref="AA1:AE1"/>
    <mergeCell ref="AF1:AJ1"/>
    <mergeCell ref="G2:K2"/>
    <mergeCell ref="CM2:CQ2"/>
    <mergeCell ref="L2:P2"/>
    <mergeCell ref="Q2:U2"/>
    <mergeCell ref="V2:Z2"/>
    <mergeCell ref="AA2:AE2"/>
    <mergeCell ref="AF2:AJ2"/>
    <mergeCell ref="AK2:AN2"/>
    <mergeCell ref="IX3:IX4"/>
    <mergeCell ref="IW3:IW4"/>
    <mergeCell ref="IW2:JF2"/>
    <mergeCell ref="HH2:HJ2"/>
    <mergeCell ref="BS1:BW1"/>
    <mergeCell ref="BX1:CB1"/>
    <mergeCell ref="CC1:CG1"/>
    <mergeCell ref="CH1:CL1"/>
    <mergeCell ref="CR1:CU1"/>
    <mergeCell ref="CM1:CQ1"/>
    <mergeCell ref="MM2:MM3"/>
    <mergeCell ref="ML2:ML3"/>
    <mergeCell ref="MK2:MK3"/>
    <mergeCell ref="ES1:EW1"/>
    <mergeCell ref="HL1:IM1"/>
    <mergeCell ref="EN2:ER2"/>
    <mergeCell ref="EX1:FA1"/>
    <mergeCell ref="FB1:FE1"/>
    <mergeCell ref="FB2:FE2"/>
    <mergeCell ref="IS2:IU2"/>
    <mergeCell ref="DY2:EC2"/>
    <mergeCell ref="MH1:MR1"/>
    <mergeCell ref="MH2:MH4"/>
    <mergeCell ref="MI2:MI4"/>
    <mergeCell ref="MJ2:MJ4"/>
    <mergeCell ref="MR2:MR3"/>
    <mergeCell ref="MQ2:MQ3"/>
    <mergeCell ref="MP2:MP3"/>
    <mergeCell ref="MO2:MO3"/>
    <mergeCell ref="MN2:MN3"/>
    <mergeCell ref="IN2:IQ2"/>
    <mergeCell ref="DT1:DX1"/>
    <mergeCell ref="DY1:EC1"/>
    <mergeCell ref="ED1:EH1"/>
    <mergeCell ref="EI1:EM1"/>
    <mergeCell ref="EN1:ER1"/>
    <mergeCell ref="HL2:HO2"/>
    <mergeCell ref="HP2:HS2"/>
    <mergeCell ref="HT2:HW2"/>
    <mergeCell ref="HX2:IA2"/>
    <mergeCell ref="KN2:KN3"/>
    <mergeCell ref="KO2:KO3"/>
    <mergeCell ref="KJ1:KV1"/>
    <mergeCell ref="KK2:KK3"/>
    <mergeCell ref="KL2:KL3"/>
    <mergeCell ref="KM2:KM3"/>
    <mergeCell ref="OE2:OE3"/>
    <mergeCell ref="OF2:OF3"/>
    <mergeCell ref="OG2:OG3"/>
    <mergeCell ref="CV1:CY1"/>
    <mergeCell ref="CV2:CY2"/>
    <mergeCell ref="EI2:EM2"/>
    <mergeCell ref="EX2:FA2"/>
    <mergeCell ref="KJ2:KJ3"/>
    <mergeCell ref="ES2:EW2"/>
    <mergeCell ref="IB2:IE2"/>
    <mergeCell ref="NY2:NY4"/>
    <mergeCell ref="NZ2:NZ4"/>
    <mergeCell ref="OA2:OA4"/>
    <mergeCell ref="OB2:OB3"/>
    <mergeCell ref="OC2:OC3"/>
    <mergeCell ref="OD2:OD3"/>
  </mergeCells>
  <conditionalFormatting sqref="KN23:KY23 KJ5:KY6 JG8:JG70 JR8:JR70 KC24:KY70 KC23:KL23 KC16:KY22 IV6 JJ5:JQ70 KC8:KE8 KC9:KF15 KH8:KY15 KZ5:MD70 IV8 IV10 IV12 IV14 IV16 IV18 IV20 IV22 IV24 IV26 IV28 IV30 IV32 IV34 IV36 IV38 IV40 IV42 IV44 IV46 IV48 IV50 IV52 IV54 IV56 IV58 IV60 IV62 IV64 IV66 IV68 IV70 AR5:AT34 EW6:HC70 HG5:IR70 PQ5:PX70 QB5:QI70 KJ7:KL7 KN7:KY7 K63:S63 G5:I63 AJ5:AJ34 AN5:AP5 AM50:AN62 AQ35:AT62 AN6:AN49 AO6:AP62 G64:AT70 K5:L62 AY5:HC5 U5:X62 U63:AT63 P5:S62 Z5:Z62 AD5:AH5 AE6:AH34 AE35:AJ62 AD6:AD62 AY6:ER70">
    <cfRule type="containsText" dxfId="57" priority="58" operator="containsText" text="غ">
      <formula>NOT(ISERROR(SEARCH("غ",G5)))</formula>
    </cfRule>
  </conditionalFormatting>
  <conditionalFormatting sqref="A160:AT160 JR160 QU160:XFD160 KC160:PN160 AY160:JG160">
    <cfRule type="cellIs" dxfId="56" priority="57" operator="greaterThan">
      <formula>0</formula>
    </cfRule>
  </conditionalFormatting>
  <conditionalFormatting sqref="ES6:EV70">
    <cfRule type="containsText" dxfId="55" priority="56" operator="containsText" text="غ">
      <formula>NOT(ISERROR(SEARCH("غ",ES6)))</formula>
    </cfRule>
  </conditionalFormatting>
  <conditionalFormatting sqref="HL5:IQ70">
    <cfRule type="containsText" dxfId="54" priority="55" operator="containsText" text="غ">
      <formula>NOT(ISERROR(SEARCH("غ",HL5)))</formula>
    </cfRule>
  </conditionalFormatting>
  <conditionalFormatting sqref="IS5:IU70">
    <cfRule type="containsText" dxfId="53" priority="54" operator="containsText" text="غ">
      <formula>NOT(ISERROR(SEARCH("غ",IS5)))</formula>
    </cfRule>
  </conditionalFormatting>
  <conditionalFormatting sqref="IS5:IU70">
    <cfRule type="containsText" dxfId="52" priority="53" operator="containsText" text="غ">
      <formula>NOT(ISERROR(SEARCH("غ",IS5)))</formula>
    </cfRule>
  </conditionalFormatting>
  <conditionalFormatting sqref="JH160:JQ160">
    <cfRule type="cellIs" dxfId="51" priority="52" operator="greaterThan">
      <formula>0</formula>
    </cfRule>
  </conditionalFormatting>
  <conditionalFormatting sqref="JH5:JI70">
    <cfRule type="containsText" dxfId="50" priority="51" operator="containsText" text="غ">
      <formula>NOT(ISERROR(SEARCH("غ",JH5)))</formula>
    </cfRule>
  </conditionalFormatting>
  <conditionalFormatting sqref="JH5:JI70">
    <cfRule type="containsText" dxfId="49" priority="50" operator="containsText" text="غ">
      <formula>NOT(ISERROR(SEARCH("غ",JH5)))</formula>
    </cfRule>
  </conditionalFormatting>
  <conditionalFormatting sqref="JS160:KB160">
    <cfRule type="cellIs" dxfId="48" priority="49" operator="greaterThan">
      <formula>0</formula>
    </cfRule>
  </conditionalFormatting>
  <conditionalFormatting sqref="JU5:KB70">
    <cfRule type="containsText" dxfId="47" priority="48" operator="containsText" text="غ">
      <formula>NOT(ISERROR(SEARCH("غ",JU5)))</formula>
    </cfRule>
  </conditionalFormatting>
  <conditionalFormatting sqref="JS5:JT70">
    <cfRule type="containsText" dxfId="46" priority="47" operator="containsText" text="غ">
      <formula>NOT(ISERROR(SEARCH("غ",JS5)))</formula>
    </cfRule>
  </conditionalFormatting>
  <conditionalFormatting sqref="JS5:JT70">
    <cfRule type="containsText" dxfId="45" priority="46" operator="containsText" text="غ">
      <formula>NOT(ISERROR(SEARCH("غ",JS5)))</formula>
    </cfRule>
  </conditionalFormatting>
  <conditionalFormatting sqref="IX5:JF67">
    <cfRule type="containsText" dxfId="44" priority="45" operator="containsText" text="غ">
      <formula>NOT(ISERROR(SEARCH("غ",IX5)))</formula>
    </cfRule>
  </conditionalFormatting>
  <conditionalFormatting sqref="IW63:IW67">
    <cfRule type="containsText" dxfId="43" priority="44" operator="containsText" text="غ">
      <formula>NOT(ISERROR(SEARCH("غ",IW63)))</formula>
    </cfRule>
  </conditionalFormatting>
  <conditionalFormatting sqref="IW63:IW67">
    <cfRule type="containsText" dxfId="42" priority="43" operator="containsText" text="غ">
      <formula>NOT(ISERROR(SEARCH("غ",IW63)))</formula>
    </cfRule>
  </conditionalFormatting>
  <conditionalFormatting sqref="AI5:AI34">
    <cfRule type="containsText" dxfId="41" priority="42" operator="containsText" text="غ">
      <formula>NOT(ISERROR(SEARCH("غ",AI5)))</formula>
    </cfRule>
  </conditionalFormatting>
  <conditionalFormatting sqref="AQ5:AQ34">
    <cfRule type="containsText" dxfId="40" priority="41" operator="containsText" text="غ">
      <formula>NOT(ISERROR(SEARCH("غ",AQ5)))</formula>
    </cfRule>
  </conditionalFormatting>
  <conditionalFormatting sqref="HH5:HJ70">
    <cfRule type="containsText" dxfId="39" priority="40" operator="containsText" text="غ">
      <formula>NOT(ISERROR(SEARCH("غ",HH5)))</formula>
    </cfRule>
  </conditionalFormatting>
  <conditionalFormatting sqref="HH4:HJ4">
    <cfRule type="containsText" dxfId="38" priority="39" operator="containsText" text="غ">
      <formula>NOT(ISERROR(SEARCH("غ",HH4)))</formula>
    </cfRule>
  </conditionalFormatting>
  <conditionalFormatting sqref="HH4:HJ4">
    <cfRule type="containsText" dxfId="37" priority="38" operator="containsText" text="غ">
      <formula>NOT(ISERROR(SEARCH("غ",HH4)))</formula>
    </cfRule>
  </conditionalFormatting>
  <conditionalFormatting sqref="HD5:HF70">
    <cfRule type="containsText" dxfId="36" priority="37" operator="containsText" text="غ">
      <formula>NOT(ISERROR(SEARCH("غ",HD5)))</formula>
    </cfRule>
  </conditionalFormatting>
  <conditionalFormatting sqref="HD5:HF70">
    <cfRule type="containsText" dxfId="35" priority="36" operator="containsText" text="غ">
      <formula>NOT(ISERROR(SEARCH("غ",HD5)))</formula>
    </cfRule>
  </conditionalFormatting>
  <conditionalFormatting sqref="HD4:HF4">
    <cfRule type="containsText" dxfId="34" priority="35" operator="containsText" text="غ">
      <formula>NOT(ISERROR(SEARCH("غ",HD4)))</formula>
    </cfRule>
  </conditionalFormatting>
  <conditionalFormatting sqref="HD4:HF4">
    <cfRule type="containsText" dxfId="33" priority="34" operator="containsText" text="غ">
      <formula>NOT(ISERROR(SEARCH("غ",HD4)))</formula>
    </cfRule>
  </conditionalFormatting>
  <conditionalFormatting sqref="PY8:PY70 QJ8:QJ70">
    <cfRule type="containsText" dxfId="32" priority="33" operator="containsText" text="غ">
      <formula>NOT(ISERROR(SEARCH("غ",PY8)))</formula>
    </cfRule>
  </conditionalFormatting>
  <conditionalFormatting sqref="PO160:PY160 QJ160">
    <cfRule type="cellIs" dxfId="31" priority="32" operator="greaterThan">
      <formula>0</formula>
    </cfRule>
  </conditionalFormatting>
  <conditionalFormatting sqref="PZ160:QI160">
    <cfRule type="cellIs" dxfId="30" priority="31" operator="greaterThan">
      <formula>0</formula>
    </cfRule>
  </conditionalFormatting>
  <conditionalFormatting sqref="QK160:QT160">
    <cfRule type="cellIs" dxfId="29" priority="30" operator="greaterThan">
      <formula>0</formula>
    </cfRule>
  </conditionalFormatting>
  <conditionalFormatting sqref="PO5:PP70">
    <cfRule type="containsText" dxfId="28" priority="29" operator="containsText" text="غ">
      <formula>NOT(ISERROR(SEARCH("غ",PO5)))</formula>
    </cfRule>
  </conditionalFormatting>
  <conditionalFormatting sqref="PO5:PP70">
    <cfRule type="containsText" dxfId="27" priority="28" operator="containsText" text="غ">
      <formula>NOT(ISERROR(SEARCH("غ",PO5)))</formula>
    </cfRule>
  </conditionalFormatting>
  <conditionalFormatting sqref="PZ5:QA70">
    <cfRule type="containsText" dxfId="26" priority="27" operator="containsText" text="غ">
      <formula>NOT(ISERROR(SEARCH("غ",PZ5)))</formula>
    </cfRule>
  </conditionalFormatting>
  <conditionalFormatting sqref="PZ5:QA70">
    <cfRule type="containsText" dxfId="25" priority="26" operator="containsText" text="غ">
      <formula>NOT(ISERROR(SEARCH("غ",PZ5)))</formula>
    </cfRule>
  </conditionalFormatting>
  <conditionalFormatting sqref="QK5:QL70">
    <cfRule type="containsText" dxfId="24" priority="25" operator="containsText" text="غ">
      <formula>NOT(ISERROR(SEARCH("غ",QK5)))</formula>
    </cfRule>
  </conditionalFormatting>
  <conditionalFormatting sqref="QK5:QL70">
    <cfRule type="containsText" dxfId="23" priority="24" operator="containsText" text="غ">
      <formula>NOT(ISERROR(SEARCH("غ",QK5)))</formula>
    </cfRule>
  </conditionalFormatting>
  <conditionalFormatting sqref="QM5:QT70">
    <cfRule type="containsText" dxfId="22" priority="23" operator="containsText" text="غ">
      <formula>NOT(ISERROR(SEARCH("غ",QM5)))</formula>
    </cfRule>
  </conditionalFormatting>
  <conditionalFormatting sqref="J5:J63">
    <cfRule type="containsText" dxfId="21" priority="22" operator="containsText" text="غ">
      <formula>NOT(ISERROR(SEARCH("غ",J5)))</formula>
    </cfRule>
  </conditionalFormatting>
  <conditionalFormatting sqref="AL25:AL34 AK5:AL24 AL35:AM43 AM44:AM49 AL44:AL62 AK25:AK62">
    <cfRule type="containsText" dxfId="20" priority="21" operator="containsText" text="غ">
      <formula>NOT(ISERROR(SEARCH("غ",AK5)))</formula>
    </cfRule>
  </conditionalFormatting>
  <conditionalFormatting sqref="AM5:AM34">
    <cfRule type="containsText" dxfId="19" priority="20" operator="containsText" text="غ">
      <formula>NOT(ISERROR(SEARCH("غ",AM5)))</formula>
    </cfRule>
  </conditionalFormatting>
  <conditionalFormatting sqref="Y5:Y62">
    <cfRule type="containsText" dxfId="18" priority="19" operator="containsText" text="غ">
      <formula>NOT(ISERROR(SEARCH("غ",Y5)))</formula>
    </cfRule>
  </conditionalFormatting>
  <conditionalFormatting sqref="M5:O62">
    <cfRule type="containsText" dxfId="17" priority="18" operator="containsText" text="غ">
      <formula>NOT(ISERROR(SEARCH("غ",M5)))</formula>
    </cfRule>
  </conditionalFormatting>
  <conditionalFormatting sqref="AX5:AX34 AW35:AX62 AU63:AX70 AU5:AV62">
    <cfRule type="containsText" dxfId="16" priority="17" operator="containsText" text="غ">
      <formula>NOT(ISERROR(SEARCH("غ",AU5)))</formula>
    </cfRule>
  </conditionalFormatting>
  <conditionalFormatting sqref="AU160:AX160">
    <cfRule type="cellIs" dxfId="15" priority="16" operator="greaterThan">
      <formula>0</formula>
    </cfRule>
  </conditionalFormatting>
  <conditionalFormatting sqref="AW5:AW34">
    <cfRule type="containsText" dxfId="14" priority="15" operator="containsText" text="غ">
      <formula>NOT(ISERROR(SEARCH("غ",AW5)))</formula>
    </cfRule>
  </conditionalFormatting>
  <conditionalFormatting sqref="T5:T63">
    <cfRule type="containsText" dxfId="13" priority="14" operator="containsText" text="غ">
      <formula>NOT(ISERROR(SEARCH("غ",T5)))</formula>
    </cfRule>
  </conditionalFormatting>
  <conditionalFormatting sqref="AA5:AC62">
    <cfRule type="containsText" dxfId="12" priority="12" operator="containsText" text="غ">
      <formula>NOT(ISERROR(SEARCH("غ",AA5)))</formula>
    </cfRule>
    <cfRule type="containsText" dxfId="11" priority="13" operator="containsText" text="غ">
      <formula>NOT(ISERROR(SEARCH("غ",AA5)))</formula>
    </cfRule>
  </conditionalFormatting>
  <conditionalFormatting sqref="MK5:MM63">
    <cfRule type="cellIs" dxfId="8" priority="9" operator="between">
      <formula>0.5</formula>
      <formula>6.4</formula>
    </cfRule>
  </conditionalFormatting>
  <conditionalFormatting sqref="MN5:MN63">
    <cfRule type="cellIs" dxfId="7" priority="8" operator="between">
      <formula>0.5</formula>
      <formula>5.1</formula>
    </cfRule>
  </conditionalFormatting>
  <conditionalFormatting sqref="MO5:MP63">
    <cfRule type="cellIs" dxfId="6" priority="7" operator="between">
      <formula>0.1</formula>
      <formula>16.8</formula>
    </cfRule>
  </conditionalFormatting>
  <conditionalFormatting sqref="MQ5:MR63">
    <cfRule type="cellIs" dxfId="5" priority="6" operator="between">
      <formula>0.1</formula>
      <formula>2.5</formula>
    </cfRule>
  </conditionalFormatting>
  <conditionalFormatting sqref="IW5:IW62">
    <cfRule type="containsText" dxfId="4" priority="5" operator="containsText" text="غ">
      <formula>NOT(ISERROR(SEARCH("غ",IW5)))</formula>
    </cfRule>
  </conditionalFormatting>
  <conditionalFormatting sqref="IW5:IW62">
    <cfRule type="containsText" dxfId="3" priority="4" operator="containsText" text="غ">
      <formula>NOT(ISERROR(SEARCH("غ",IW5)))</formula>
    </cfRule>
  </conditionalFormatting>
  <conditionalFormatting sqref="IX68:JF70">
    <cfRule type="containsText" dxfId="2" priority="3" operator="containsText" text="غ">
      <formula>NOT(ISERROR(SEARCH("غ",IX68)))</formula>
    </cfRule>
  </conditionalFormatting>
  <conditionalFormatting sqref="IW68:IW70">
    <cfRule type="containsText" dxfId="1" priority="2" operator="containsText" text="غ">
      <formula>NOT(ISERROR(SEARCH("غ",IW68)))</formula>
    </cfRule>
  </conditionalFormatting>
  <conditionalFormatting sqref="IW68:IW70">
    <cfRule type="containsText" dxfId="0" priority="1" operator="containsText" text="غ">
      <formula>NOT(ISERROR(SEARCH("غ",IW68)))</formula>
    </cfRule>
  </conditionalFormatting>
  <printOptions horizontalCentered="1"/>
  <pageMargins left="0" right="0" top="0.74803149606299213" bottom="0.74803149606299213"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الاول</vt:lpstr>
      <vt:lpstr>الاول!Print_Area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ehab aswany</dc:creator>
  <cp:lastModifiedBy>ehab aswany</cp:lastModifiedBy>
  <dcterms:created xsi:type="dcterms:W3CDTF">2023-11-16T11:26:27Z</dcterms:created>
  <dcterms:modified xsi:type="dcterms:W3CDTF">2023-11-16T11:43:09Z</dcterms:modified>
</cp:coreProperties>
</file>