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ب\تحضير\"/>
    </mc:Choice>
  </mc:AlternateContent>
  <xr:revisionPtr revIDLastSave="0" documentId="13_ncr:1_{36F2D869-BFB9-4628-AF73-9C33E07225DF}" xr6:coauthVersionLast="47" xr6:coauthVersionMax="47" xr10:uidLastSave="{00000000-0000-0000-0000-000000000000}"/>
  <bookViews>
    <workbookView xWindow="-120" yWindow="-120" windowWidth="19440" windowHeight="10440" firstSheet="1" activeTab="2" xr2:uid="{528D3037-91FE-4092-AD48-1158A3BE775D}"/>
  </bookViews>
  <sheets>
    <sheet name="الغياب والحضور" sheetId="4" state="hidden" r:id="rId1"/>
    <sheet name="ايام الملاحظين" sheetId="3" r:id="rId2"/>
    <sheet name="تسكين ملاحظين" sheetId="6" r:id="rId3"/>
    <sheet name="تسكين مراقبين" sheetId="8" r:id="rId4"/>
    <sheet name="ايام  مراقبين" sheetId="7" r:id="rId5"/>
    <sheet name="اداريين الكلية" sheetId="1" state="hidden" r:id="rId6"/>
  </sheets>
  <definedNames>
    <definedName name="_xlnm.Print_Area" localSheetId="3">'تسكين مراقبين'!$A$1:$F$45</definedName>
    <definedName name="_xlnm.Print_Area" localSheetId="2">'تسكين ملاحظين'!$A$1:$F$45</definedName>
    <definedName name="_xlnm.Print_Titles" localSheetId="3">'تسكين مراقبين'!$3:$3</definedName>
    <definedName name="_xlnm.Print_Titles" localSheetId="2">'تسكين ملاحظين'!$3:$3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5" i="8" l="1"/>
  <c r="A44" i="8"/>
  <c r="A43" i="8"/>
  <c r="A42" i="8"/>
  <c r="A41" i="8"/>
  <c r="A40" i="8"/>
  <c r="A39" i="8"/>
  <c r="A38" i="8"/>
  <c r="A37" i="8"/>
  <c r="A36" i="8"/>
  <c r="A35" i="8"/>
  <c r="A34" i="8"/>
  <c r="A33" i="8"/>
  <c r="A32" i="8"/>
  <c r="A31" i="8"/>
  <c r="A30" i="8"/>
  <c r="A29" i="8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A4" i="8"/>
  <c r="B1" i="8"/>
  <c r="DS25" i="7"/>
  <c r="DR25" i="7"/>
  <c r="DO25" i="7"/>
  <c r="DN25" i="7"/>
  <c r="DK25" i="7"/>
  <c r="DJ25" i="7"/>
  <c r="DG25" i="7"/>
  <c r="DF25" i="7"/>
  <c r="DC25" i="7"/>
  <c r="DB25" i="7"/>
  <c r="CY25" i="7"/>
  <c r="CX25" i="7"/>
  <c r="CU25" i="7"/>
  <c r="CT25" i="7"/>
  <c r="CQ25" i="7"/>
  <c r="CP25" i="7"/>
  <c r="CM25" i="7"/>
  <c r="CL25" i="7"/>
  <c r="CI25" i="7"/>
  <c r="CH25" i="7"/>
  <c r="CE25" i="7"/>
  <c r="CD25" i="7"/>
  <c r="CA25" i="7"/>
  <c r="BZ25" i="7"/>
  <c r="BW25" i="7"/>
  <c r="BV25" i="7"/>
  <c r="BS25" i="7"/>
  <c r="BR25" i="7"/>
  <c r="BO25" i="7"/>
  <c r="BN25" i="7"/>
  <c r="BK25" i="7"/>
  <c r="BJ25" i="7"/>
  <c r="BG25" i="7"/>
  <c r="BF25" i="7"/>
  <c r="BC25" i="7"/>
  <c r="BB25" i="7"/>
  <c r="AY25" i="7"/>
  <c r="AX25" i="7"/>
  <c r="AU25" i="7"/>
  <c r="AT25" i="7"/>
  <c r="AQ25" i="7"/>
  <c r="AP25" i="7"/>
  <c r="AM25" i="7"/>
  <c r="AL25" i="7"/>
  <c r="AI25" i="7"/>
  <c r="AH25" i="7"/>
  <c r="AE25" i="7"/>
  <c r="AD25" i="7"/>
  <c r="AA25" i="7"/>
  <c r="Z25" i="7"/>
  <c r="W25" i="7"/>
  <c r="V25" i="7"/>
  <c r="S25" i="7"/>
  <c r="R25" i="7"/>
  <c r="O25" i="7"/>
  <c r="N25" i="7"/>
  <c r="K25" i="7"/>
  <c r="J25" i="7"/>
  <c r="G25" i="7"/>
  <c r="F25" i="7"/>
  <c r="DS22" i="7"/>
  <c r="DR22" i="7"/>
  <c r="DO22" i="7"/>
  <c r="DN22" i="7"/>
  <c r="DK22" i="7"/>
  <c r="DJ22" i="7"/>
  <c r="DG22" i="7"/>
  <c r="DF22" i="7"/>
  <c r="DC22" i="7"/>
  <c r="DB22" i="7"/>
  <c r="CY22" i="7"/>
  <c r="CX22" i="7"/>
  <c r="CU22" i="7"/>
  <c r="CT22" i="7"/>
  <c r="CQ22" i="7"/>
  <c r="CP22" i="7"/>
  <c r="CM22" i="7"/>
  <c r="CL22" i="7"/>
  <c r="CI22" i="7"/>
  <c r="CH22" i="7"/>
  <c r="CE22" i="7"/>
  <c r="CD22" i="7"/>
  <c r="CA22" i="7"/>
  <c r="BZ22" i="7"/>
  <c r="BW22" i="7"/>
  <c r="BV22" i="7"/>
  <c r="BS22" i="7"/>
  <c r="BR22" i="7"/>
  <c r="BO22" i="7"/>
  <c r="BN22" i="7"/>
  <c r="BK22" i="7"/>
  <c r="BJ22" i="7"/>
  <c r="BG22" i="7"/>
  <c r="BF22" i="7"/>
  <c r="BC22" i="7"/>
  <c r="BB22" i="7"/>
  <c r="AY22" i="7"/>
  <c r="AX22" i="7"/>
  <c r="AU22" i="7"/>
  <c r="AT22" i="7"/>
  <c r="AQ22" i="7"/>
  <c r="AP22" i="7"/>
  <c r="AM22" i="7"/>
  <c r="AL22" i="7"/>
  <c r="AI22" i="7"/>
  <c r="AH22" i="7"/>
  <c r="AE22" i="7"/>
  <c r="AD22" i="7"/>
  <c r="AA22" i="7"/>
  <c r="Z22" i="7"/>
  <c r="W22" i="7"/>
  <c r="V22" i="7"/>
  <c r="S22" i="7"/>
  <c r="R22" i="7"/>
  <c r="O22" i="7"/>
  <c r="N22" i="7"/>
  <c r="K22" i="7"/>
  <c r="J22" i="7"/>
  <c r="G22" i="7"/>
  <c r="F22" i="7"/>
  <c r="AG16" i="7"/>
  <c r="AF16" i="7" s="1"/>
  <c r="AB16" i="7"/>
  <c r="X16" i="7"/>
  <c r="T16" i="7"/>
  <c r="D16" i="7"/>
  <c r="C16" i="7"/>
  <c r="B16" i="7"/>
  <c r="A16" i="7" s="1"/>
  <c r="AG15" i="7"/>
  <c r="AF15" i="7" s="1"/>
  <c r="AB15" i="7"/>
  <c r="X15" i="7"/>
  <c r="T15" i="7"/>
  <c r="D15" i="7"/>
  <c r="C15" i="7"/>
  <c r="B15" i="7"/>
  <c r="A15" i="7"/>
  <c r="AG14" i="7"/>
  <c r="AK14" i="7" s="1"/>
  <c r="AO14" i="7" s="1"/>
  <c r="AB14" i="7"/>
  <c r="X14" i="7"/>
  <c r="T14" i="7"/>
  <c r="D14" i="7"/>
  <c r="C14" i="7"/>
  <c r="B14" i="7"/>
  <c r="A14" i="7" s="1"/>
  <c r="AK13" i="7"/>
  <c r="AG13" i="7"/>
  <c r="AF13" i="7" s="1"/>
  <c r="AB13" i="7"/>
  <c r="X13" i="7"/>
  <c r="T13" i="7"/>
  <c r="D13" i="7"/>
  <c r="C13" i="7"/>
  <c r="B13" i="7"/>
  <c r="A13" i="7" s="1"/>
  <c r="AG12" i="7"/>
  <c r="AK12" i="7" s="1"/>
  <c r="AF12" i="7"/>
  <c r="AB12" i="7"/>
  <c r="X12" i="7"/>
  <c r="T12" i="7"/>
  <c r="D12" i="7"/>
  <c r="C12" i="7"/>
  <c r="B12" i="7"/>
  <c r="A12" i="7" s="1"/>
  <c r="AG11" i="7"/>
  <c r="AK11" i="7" s="1"/>
  <c r="AB11" i="7"/>
  <c r="X11" i="7"/>
  <c r="T11" i="7"/>
  <c r="D11" i="7"/>
  <c r="C11" i="7"/>
  <c r="B11" i="7"/>
  <c r="A11" i="7"/>
  <c r="AG10" i="7"/>
  <c r="AK10" i="7" s="1"/>
  <c r="AF10" i="7"/>
  <c r="AB10" i="7"/>
  <c r="X10" i="7"/>
  <c r="T10" i="7"/>
  <c r="D10" i="7"/>
  <c r="C10" i="7"/>
  <c r="B10" i="7"/>
  <c r="A10" i="7" s="1"/>
  <c r="AK9" i="7"/>
  <c r="AO9" i="7" s="1"/>
  <c r="AG9" i="7"/>
  <c r="AF9" i="7" s="1"/>
  <c r="AB9" i="7"/>
  <c r="X9" i="7"/>
  <c r="T9" i="7"/>
  <c r="D9" i="7"/>
  <c r="C9" i="7"/>
  <c r="B9" i="7"/>
  <c r="A9" i="7"/>
  <c r="AG8" i="7"/>
  <c r="AK8" i="7" s="1"/>
  <c r="AO8" i="7" s="1"/>
  <c r="AS8" i="7" s="1"/>
  <c r="AW8" i="7" s="1"/>
  <c r="BA8" i="7" s="1"/>
  <c r="BE8" i="7" s="1"/>
  <c r="BI8" i="7" s="1"/>
  <c r="BM8" i="7" s="1"/>
  <c r="BQ8" i="7" s="1"/>
  <c r="BU8" i="7" s="1"/>
  <c r="BY8" i="7" s="1"/>
  <c r="CC8" i="7" s="1"/>
  <c r="CG8" i="7" s="1"/>
  <c r="CK8" i="7" s="1"/>
  <c r="CO8" i="7" s="1"/>
  <c r="CS8" i="7" s="1"/>
  <c r="AF8" i="7"/>
  <c r="AB8" i="7"/>
  <c r="X8" i="7"/>
  <c r="T8" i="7"/>
  <c r="D8" i="7"/>
  <c r="C8" i="7"/>
  <c r="B8" i="7"/>
  <c r="A8" i="7" s="1"/>
  <c r="AO7" i="7"/>
  <c r="AN7" i="7" s="1"/>
  <c r="AK7" i="7"/>
  <c r="AJ7" i="7" s="1"/>
  <c r="AG7" i="7"/>
  <c r="AF7" i="7" s="1"/>
  <c r="AB7" i="7"/>
  <c r="X7" i="7"/>
  <c r="T7" i="7"/>
  <c r="D7" i="7"/>
  <c r="C7" i="7"/>
  <c r="B7" i="7"/>
  <c r="A7" i="7" s="1"/>
  <c r="AK6" i="7"/>
  <c r="AJ6" i="7" s="1"/>
  <c r="AG6" i="7"/>
  <c r="AF6" i="7"/>
  <c r="AB6" i="7"/>
  <c r="X6" i="7"/>
  <c r="T6" i="7"/>
  <c r="D6" i="7"/>
  <c r="C6" i="7"/>
  <c r="B6" i="7"/>
  <c r="A6" i="7" s="1"/>
  <c r="AG5" i="7"/>
  <c r="AK5" i="7" s="1"/>
  <c r="AF5" i="7"/>
  <c r="AB5" i="7"/>
  <c r="X5" i="7"/>
  <c r="T5" i="7"/>
  <c r="D5" i="7"/>
  <c r="C5" i="7"/>
  <c r="B5" i="7"/>
  <c r="A5" i="7"/>
  <c r="AG4" i="7"/>
  <c r="AF4" i="7" s="1"/>
  <c r="AB4" i="7"/>
  <c r="X4" i="7"/>
  <c r="T4" i="7"/>
  <c r="D4" i="7"/>
  <c r="C4" i="7"/>
  <c r="B4" i="7"/>
  <c r="A4" i="7"/>
  <c r="AK3" i="7"/>
  <c r="AO3" i="7" s="1"/>
  <c r="AJ3" i="7"/>
  <c r="AG3" i="7"/>
  <c r="AF3" i="7" s="1"/>
  <c r="AB3" i="7"/>
  <c r="X3" i="7"/>
  <c r="T3" i="7"/>
  <c r="D3" i="7"/>
  <c r="C3" i="7"/>
  <c r="B3" i="7"/>
  <c r="A3" i="7" s="1"/>
  <c r="AK2" i="7"/>
  <c r="AJ2" i="7" s="1"/>
  <c r="AG2" i="7"/>
  <c r="AF2" i="7"/>
  <c r="AB2" i="7"/>
  <c r="X2" i="7"/>
  <c r="T2" i="7"/>
  <c r="D2" i="7"/>
  <c r="C2" i="7"/>
  <c r="B2" i="7"/>
  <c r="A2" i="7" s="1"/>
  <c r="DS25" i="3"/>
  <c r="DO25" i="3"/>
  <c r="DK25" i="3"/>
  <c r="DG25" i="3"/>
  <c r="DC25" i="3"/>
  <c r="CY25" i="3"/>
  <c r="CU25" i="3"/>
  <c r="CQ25" i="3"/>
  <c r="CM25" i="3"/>
  <c r="CI25" i="3"/>
  <c r="CE25" i="3"/>
  <c r="CA25" i="3"/>
  <c r="BW25" i="3"/>
  <c r="BS25" i="3"/>
  <c r="BO25" i="3"/>
  <c r="BK25" i="3"/>
  <c r="BG25" i="3"/>
  <c r="BC25" i="3"/>
  <c r="AY25" i="3"/>
  <c r="AU25" i="3"/>
  <c r="AQ25" i="3"/>
  <c r="AM25" i="3"/>
  <c r="AI25" i="3"/>
  <c r="AE25" i="3"/>
  <c r="AA25" i="3"/>
  <c r="W25" i="3"/>
  <c r="S25" i="3"/>
  <c r="O25" i="3"/>
  <c r="K25" i="3"/>
  <c r="G25" i="3"/>
  <c r="J25" i="3"/>
  <c r="N25" i="3"/>
  <c r="R25" i="3"/>
  <c r="V25" i="3"/>
  <c r="Z25" i="3"/>
  <c r="AD25" i="3"/>
  <c r="AH25" i="3"/>
  <c r="AL25" i="3"/>
  <c r="AP25" i="3"/>
  <c r="AT25" i="3"/>
  <c r="AX25" i="3"/>
  <c r="BB25" i="3"/>
  <c r="BF25" i="3"/>
  <c r="BJ25" i="3"/>
  <c r="BN25" i="3"/>
  <c r="BR25" i="3"/>
  <c r="BV25" i="3"/>
  <c r="BZ25" i="3"/>
  <c r="CD25" i="3"/>
  <c r="CH25" i="3"/>
  <c r="CL25" i="3"/>
  <c r="CP25" i="3"/>
  <c r="CT25" i="3"/>
  <c r="CX25" i="3"/>
  <c r="DB25" i="3"/>
  <c r="DF25" i="3"/>
  <c r="DJ25" i="3"/>
  <c r="DN25" i="3"/>
  <c r="DR25" i="3"/>
  <c r="F25" i="3"/>
  <c r="J4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AJ5" i="1"/>
  <c r="AJ6" i="1"/>
  <c r="AJ7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K5" i="1"/>
  <c r="AK6" i="1"/>
  <c r="AK7" i="1"/>
  <c r="AK8" i="1"/>
  <c r="AM8" i="1" s="1"/>
  <c r="AN8" i="1" s="1"/>
  <c r="AK9" i="1"/>
  <c r="AK10" i="1"/>
  <c r="AK11" i="1"/>
  <c r="AK12" i="1"/>
  <c r="AM12" i="1" s="1"/>
  <c r="AN12" i="1" s="1"/>
  <c r="AK13" i="1"/>
  <c r="AK14" i="1"/>
  <c r="AK15" i="1"/>
  <c r="AK16" i="1"/>
  <c r="AM16" i="1" s="1"/>
  <c r="AN16" i="1" s="1"/>
  <c r="AK17" i="1"/>
  <c r="AK18" i="1"/>
  <c r="AK19" i="1"/>
  <c r="AK20" i="1"/>
  <c r="AM20" i="1" s="1"/>
  <c r="AN20" i="1" s="1"/>
  <c r="AK21" i="1"/>
  <c r="AK22" i="1"/>
  <c r="AK23" i="1"/>
  <c r="AK24" i="1"/>
  <c r="AM24" i="1" s="1"/>
  <c r="AN24" i="1" s="1"/>
  <c r="AL5" i="1"/>
  <c r="AL6" i="1"/>
  <c r="AL7" i="1"/>
  <c r="AL8" i="1"/>
  <c r="AL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J22" i="3"/>
  <c r="J23" i="3" s="1"/>
  <c r="J24" i="3" s="1"/>
  <c r="K22" i="3"/>
  <c r="K23" i="3" s="1"/>
  <c r="K24" i="3" s="1"/>
  <c r="N22" i="3"/>
  <c r="N23" i="3" s="1"/>
  <c r="O22" i="3"/>
  <c r="R22" i="3"/>
  <c r="S22" i="3"/>
  <c r="V22" i="3"/>
  <c r="W22" i="3"/>
  <c r="Z22" i="3"/>
  <c r="AA22" i="3"/>
  <c r="AD22" i="3"/>
  <c r="AE22" i="3"/>
  <c r="AH22" i="3"/>
  <c r="AI22" i="3"/>
  <c r="AL22" i="3"/>
  <c r="AM22" i="3"/>
  <c r="AP22" i="3"/>
  <c r="AQ22" i="3"/>
  <c r="AT22" i="3"/>
  <c r="AU22" i="3"/>
  <c r="AX22" i="3"/>
  <c r="AY22" i="3"/>
  <c r="BB22" i="3"/>
  <c r="BC22" i="3"/>
  <c r="BF22" i="3"/>
  <c r="BG22" i="3"/>
  <c r="BJ22" i="3"/>
  <c r="BK22" i="3"/>
  <c r="BN22" i="3"/>
  <c r="BO22" i="3"/>
  <c r="BR22" i="3"/>
  <c r="BS22" i="3"/>
  <c r="BV22" i="3"/>
  <c r="BW22" i="3"/>
  <c r="BZ22" i="3"/>
  <c r="CA22" i="3"/>
  <c r="CD22" i="3"/>
  <c r="CE22" i="3"/>
  <c r="CH22" i="3"/>
  <c r="CI22" i="3"/>
  <c r="CL22" i="3"/>
  <c r="CM22" i="3"/>
  <c r="CP22" i="3"/>
  <c r="CQ22" i="3"/>
  <c r="CT22" i="3"/>
  <c r="CU22" i="3"/>
  <c r="CX22" i="3"/>
  <c r="CY22" i="3"/>
  <c r="DB22" i="3"/>
  <c r="DC22" i="3"/>
  <c r="DF22" i="3"/>
  <c r="DG22" i="3"/>
  <c r="DJ22" i="3"/>
  <c r="DK22" i="3"/>
  <c r="DN22" i="3"/>
  <c r="DO22" i="3"/>
  <c r="DR22" i="3"/>
  <c r="DS22" i="3"/>
  <c r="O23" i="3"/>
  <c r="R23" i="3"/>
  <c r="S23" i="3"/>
  <c r="V23" i="3"/>
  <c r="W23" i="3"/>
  <c r="Z23" i="3"/>
  <c r="AA23" i="3"/>
  <c r="AD23" i="3"/>
  <c r="AE23" i="3"/>
  <c r="AH23" i="3"/>
  <c r="AI23" i="3"/>
  <c r="AL23" i="3"/>
  <c r="AM23" i="3"/>
  <c r="AP23" i="3"/>
  <c r="AQ23" i="3"/>
  <c r="AT23" i="3"/>
  <c r="AU23" i="3"/>
  <c r="AX23" i="3"/>
  <c r="AY23" i="3"/>
  <c r="BB23" i="3"/>
  <c r="BC23" i="3"/>
  <c r="BF23" i="3"/>
  <c r="BG23" i="3"/>
  <c r="BJ23" i="3"/>
  <c r="BK23" i="3"/>
  <c r="BN23" i="3"/>
  <c r="BO23" i="3"/>
  <c r="BR23" i="3"/>
  <c r="BS23" i="3"/>
  <c r="BV23" i="3"/>
  <c r="BW23" i="3"/>
  <c r="BZ23" i="3"/>
  <c r="CA23" i="3"/>
  <c r="CD23" i="3"/>
  <c r="CE23" i="3"/>
  <c r="CH23" i="3"/>
  <c r="CI23" i="3"/>
  <c r="CL23" i="3"/>
  <c r="CM23" i="3"/>
  <c r="CP23" i="3"/>
  <c r="CQ23" i="3"/>
  <c r="CT23" i="3"/>
  <c r="CU23" i="3"/>
  <c r="CX23" i="3"/>
  <c r="CY23" i="3"/>
  <c r="DB23" i="3"/>
  <c r="DC23" i="3"/>
  <c r="DF23" i="3"/>
  <c r="DG23" i="3"/>
  <c r="DJ23" i="3"/>
  <c r="DK23" i="3"/>
  <c r="DN23" i="3"/>
  <c r="DO23" i="3"/>
  <c r="DR23" i="3"/>
  <c r="DS23" i="3"/>
  <c r="O24" i="3"/>
  <c r="R24" i="3"/>
  <c r="S24" i="3"/>
  <c r="V24" i="3"/>
  <c r="W24" i="3"/>
  <c r="Z24" i="3"/>
  <c r="AA24" i="3"/>
  <c r="AD24" i="3"/>
  <c r="AE24" i="3"/>
  <c r="AH24" i="3"/>
  <c r="AI24" i="3"/>
  <c r="AL24" i="3"/>
  <c r="AM24" i="3"/>
  <c r="AP24" i="3"/>
  <c r="AQ24" i="3"/>
  <c r="AT24" i="3"/>
  <c r="AU24" i="3"/>
  <c r="AX24" i="3"/>
  <c r="AY24" i="3"/>
  <c r="BB24" i="3"/>
  <c r="BC24" i="3"/>
  <c r="BF24" i="3"/>
  <c r="BG24" i="3"/>
  <c r="BJ24" i="3"/>
  <c r="BK24" i="3"/>
  <c r="BN24" i="3"/>
  <c r="BO24" i="3"/>
  <c r="BR24" i="3"/>
  <c r="BS24" i="3"/>
  <c r="BV24" i="3"/>
  <c r="BW24" i="3"/>
  <c r="BZ24" i="3"/>
  <c r="CA24" i="3"/>
  <c r="CD24" i="3"/>
  <c r="CE24" i="3"/>
  <c r="CH24" i="3"/>
  <c r="CI24" i="3"/>
  <c r="CL24" i="3"/>
  <c r="CM24" i="3"/>
  <c r="CP24" i="3"/>
  <c r="CQ24" i="3"/>
  <c r="CT24" i="3"/>
  <c r="CU24" i="3"/>
  <c r="CX24" i="3"/>
  <c r="CY24" i="3"/>
  <c r="DB24" i="3"/>
  <c r="DC24" i="3"/>
  <c r="DF24" i="3"/>
  <c r="DG24" i="3"/>
  <c r="DJ24" i="3"/>
  <c r="DK24" i="3"/>
  <c r="DN24" i="3"/>
  <c r="DO24" i="3"/>
  <c r="DR24" i="3"/>
  <c r="DS24" i="3"/>
  <c r="F22" i="3"/>
  <c r="G22" i="3"/>
  <c r="G23" i="3" s="1"/>
  <c r="G24" i="3" s="1"/>
  <c r="C15" i="3"/>
  <c r="C16" i="3"/>
  <c r="B1" i="6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2" i="3"/>
  <c r="AK4" i="1"/>
  <c r="AJ4" i="1"/>
  <c r="AL4" i="1"/>
  <c r="H4" i="4"/>
  <c r="F4" i="4"/>
  <c r="I4" i="4" s="1"/>
  <c r="F5" i="4"/>
  <c r="F6" i="4"/>
  <c r="F7" i="4"/>
  <c r="F8" i="4"/>
  <c r="I8" i="4" s="1"/>
  <c r="F9" i="4"/>
  <c r="F10" i="4"/>
  <c r="F11" i="4"/>
  <c r="F12" i="4"/>
  <c r="I12" i="4" s="1"/>
  <c r="F13" i="4"/>
  <c r="F14" i="4"/>
  <c r="F15" i="4"/>
  <c r="F16" i="4"/>
  <c r="I16" i="4" s="1"/>
  <c r="F17" i="4"/>
  <c r="F18" i="4"/>
  <c r="F19" i="4"/>
  <c r="F20" i="4"/>
  <c r="I20" i="4" s="1"/>
  <c r="F21" i="4"/>
  <c r="F22" i="4"/>
  <c r="F23" i="4"/>
  <c r="F24" i="4"/>
  <c r="I24" i="4" s="1"/>
  <c r="D26" i="4"/>
  <c r="D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4" i="4"/>
  <c r="R25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4" i="1"/>
  <c r="B3" i="3"/>
  <c r="C3" i="3"/>
  <c r="B4" i="3"/>
  <c r="A4" i="3" s="1"/>
  <c r="C4" i="3"/>
  <c r="B5" i="3"/>
  <c r="C5" i="3"/>
  <c r="B6" i="3"/>
  <c r="C6" i="3"/>
  <c r="B7" i="3"/>
  <c r="C7" i="3"/>
  <c r="B8" i="3"/>
  <c r="C8" i="3"/>
  <c r="B9" i="3"/>
  <c r="C9" i="3"/>
  <c r="B10" i="3"/>
  <c r="A10" i="3" s="1"/>
  <c r="C10" i="3"/>
  <c r="B11" i="3"/>
  <c r="C11" i="3"/>
  <c r="B12" i="3"/>
  <c r="C12" i="3"/>
  <c r="B13" i="3"/>
  <c r="C13" i="3"/>
  <c r="B14" i="3"/>
  <c r="C14" i="3"/>
  <c r="B15" i="3"/>
  <c r="B16" i="3"/>
  <c r="A16" i="3" s="1"/>
  <c r="G25" i="1"/>
  <c r="G26" i="1" s="1"/>
  <c r="G28" i="1" s="1"/>
  <c r="H25" i="1"/>
  <c r="I25" i="1"/>
  <c r="J25" i="1"/>
  <c r="K25" i="1"/>
  <c r="L25" i="1"/>
  <c r="M25" i="1"/>
  <c r="N25" i="1"/>
  <c r="O25" i="1"/>
  <c r="O26" i="1" s="1"/>
  <c r="O28" i="1" s="1"/>
  <c r="P25" i="1"/>
  <c r="P26" i="1" s="1"/>
  <c r="Q25" i="1"/>
  <c r="Q26" i="1" s="1"/>
  <c r="Q28" i="1" s="1"/>
  <c r="S25" i="1"/>
  <c r="T25" i="1"/>
  <c r="U25" i="1"/>
  <c r="U26" i="1" s="1"/>
  <c r="V25" i="1"/>
  <c r="W25" i="1"/>
  <c r="X25" i="1"/>
  <c r="Y25" i="1"/>
  <c r="Z25" i="1"/>
  <c r="AA25" i="1"/>
  <c r="AB25" i="1"/>
  <c r="AB26" i="1" s="1"/>
  <c r="AB28" i="1" s="1"/>
  <c r="AC25" i="1"/>
  <c r="AC26" i="1" s="1"/>
  <c r="AC28" i="1" s="1"/>
  <c r="AD25" i="1"/>
  <c r="AE25" i="1"/>
  <c r="AE26" i="1" s="1"/>
  <c r="AE28" i="1" s="1"/>
  <c r="AF25" i="1"/>
  <c r="AG25" i="1"/>
  <c r="AG26" i="1" s="1"/>
  <c r="AG28" i="1" s="1"/>
  <c r="AH25" i="1"/>
  <c r="AH26" i="1" s="1"/>
  <c r="AH28" i="1" s="1"/>
  <c r="AI25" i="1"/>
  <c r="I26" i="1"/>
  <c r="I28" i="1" s="1"/>
  <c r="K26" i="1"/>
  <c r="K28" i="1" s="1"/>
  <c r="M26" i="1"/>
  <c r="T26" i="1"/>
  <c r="T28" i="1" s="1"/>
  <c r="V26" i="1"/>
  <c r="V28" i="1" s="1"/>
  <c r="X26" i="1"/>
  <c r="X28" i="1" s="1"/>
  <c r="Z26" i="1"/>
  <c r="Z28" i="1" s="1"/>
  <c r="AD26" i="1"/>
  <c r="AD28" i="1" s="1"/>
  <c r="AF26" i="1"/>
  <c r="AF28" i="1" s="1"/>
  <c r="AI26" i="1"/>
  <c r="AI28" i="1" s="1"/>
  <c r="F25" i="1"/>
  <c r="F26" i="1" s="1"/>
  <c r="C2" i="3"/>
  <c r="B2" i="3"/>
  <c r="A2" i="3" s="1"/>
  <c r="D26" i="1"/>
  <c r="D25" i="1"/>
  <c r="AS3" i="7" l="1"/>
  <c r="AN3" i="7"/>
  <c r="AO5" i="7"/>
  <c r="AJ5" i="7"/>
  <c r="AO2" i="7"/>
  <c r="AK4" i="7"/>
  <c r="AO6" i="7"/>
  <c r="AN8" i="7"/>
  <c r="BD8" i="7"/>
  <c r="BT8" i="7"/>
  <c r="CJ8" i="7"/>
  <c r="AR8" i="7"/>
  <c r="BH8" i="7"/>
  <c r="BX8" i="7"/>
  <c r="CN8" i="7"/>
  <c r="AN9" i="7"/>
  <c r="AS9" i="7"/>
  <c r="AJ10" i="7"/>
  <c r="AO10" i="7"/>
  <c r="AJ11" i="7"/>
  <c r="AO11" i="7"/>
  <c r="AJ12" i="7"/>
  <c r="AO12" i="7"/>
  <c r="CR8" i="7"/>
  <c r="CW8" i="7"/>
  <c r="AV8" i="7"/>
  <c r="BL8" i="7"/>
  <c r="CB8" i="7"/>
  <c r="AS7" i="7"/>
  <c r="AJ8" i="7"/>
  <c r="AZ8" i="7"/>
  <c r="BP8" i="7"/>
  <c r="CF8" i="7"/>
  <c r="AJ9" i="7"/>
  <c r="AF11" i="7"/>
  <c r="AJ13" i="7"/>
  <c r="AO13" i="7"/>
  <c r="F24" i="7"/>
  <c r="AL24" i="7"/>
  <c r="BR24" i="7"/>
  <c r="CX24" i="7"/>
  <c r="AS14" i="7"/>
  <c r="AN14" i="7"/>
  <c r="AJ14" i="7"/>
  <c r="Z24" i="7"/>
  <c r="BF24" i="7"/>
  <c r="CL24" i="7"/>
  <c r="DR24" i="7"/>
  <c r="AI24" i="7"/>
  <c r="BO24" i="7"/>
  <c r="CU24" i="7"/>
  <c r="AF14" i="7"/>
  <c r="AK15" i="7"/>
  <c r="F23" i="7"/>
  <c r="N23" i="7"/>
  <c r="N24" i="7" s="1"/>
  <c r="V23" i="7"/>
  <c r="V24" i="7" s="1"/>
  <c r="AD23" i="7"/>
  <c r="AD24" i="7" s="1"/>
  <c r="AL23" i="7"/>
  <c r="AT23" i="7"/>
  <c r="AT24" i="7" s="1"/>
  <c r="BB23" i="7"/>
  <c r="BB24" i="7" s="1"/>
  <c r="BJ23" i="7"/>
  <c r="BJ24" i="7" s="1"/>
  <c r="BR23" i="7"/>
  <c r="BZ23" i="7"/>
  <c r="BZ24" i="7" s="1"/>
  <c r="CH23" i="7"/>
  <c r="CH24" i="7" s="1"/>
  <c r="CP23" i="7"/>
  <c r="CP24" i="7" s="1"/>
  <c r="CX23" i="7"/>
  <c r="DF23" i="7"/>
  <c r="DF24" i="7" s="1"/>
  <c r="DN23" i="7"/>
  <c r="DN24" i="7" s="1"/>
  <c r="AK16" i="7"/>
  <c r="G23" i="7"/>
  <c r="G24" i="7" s="1"/>
  <c r="O23" i="7"/>
  <c r="O24" i="7" s="1"/>
  <c r="W23" i="7"/>
  <c r="W24" i="7" s="1"/>
  <c r="AE23" i="7"/>
  <c r="AE24" i="7" s="1"/>
  <c r="AM23" i="7"/>
  <c r="AM24" i="7" s="1"/>
  <c r="AU23" i="7"/>
  <c r="AU24" i="7" s="1"/>
  <c r="BC23" i="7"/>
  <c r="BC24" i="7" s="1"/>
  <c r="BK23" i="7"/>
  <c r="BK24" i="7" s="1"/>
  <c r="BS23" i="7"/>
  <c r="BS24" i="7" s="1"/>
  <c r="CA23" i="7"/>
  <c r="CA24" i="7" s="1"/>
  <c r="CI23" i="7"/>
  <c r="CI24" i="7" s="1"/>
  <c r="CQ23" i="7"/>
  <c r="CQ24" i="7" s="1"/>
  <c r="CY23" i="7"/>
  <c r="CY24" i="7" s="1"/>
  <c r="DG23" i="7"/>
  <c r="DG24" i="7" s="1"/>
  <c r="DO23" i="7"/>
  <c r="DO24" i="7" s="1"/>
  <c r="J23" i="7"/>
  <c r="J24" i="7" s="1"/>
  <c r="R23" i="7"/>
  <c r="R24" i="7" s="1"/>
  <c r="Z23" i="7"/>
  <c r="AH23" i="7"/>
  <c r="AH24" i="7" s="1"/>
  <c r="AP23" i="7"/>
  <c r="AP24" i="7" s="1"/>
  <c r="AX23" i="7"/>
  <c r="AX24" i="7" s="1"/>
  <c r="BF23" i="7"/>
  <c r="BN23" i="7"/>
  <c r="BN24" i="7" s="1"/>
  <c r="BV23" i="7"/>
  <c r="BV24" i="7" s="1"/>
  <c r="CD23" i="7"/>
  <c r="CD24" i="7" s="1"/>
  <c r="CL23" i="7"/>
  <c r="CT23" i="7"/>
  <c r="CT24" i="7" s="1"/>
  <c r="DB23" i="7"/>
  <c r="DB24" i="7" s="1"/>
  <c r="DJ23" i="7"/>
  <c r="DJ24" i="7" s="1"/>
  <c r="DR23" i="7"/>
  <c r="K23" i="7"/>
  <c r="K24" i="7" s="1"/>
  <c r="S23" i="7"/>
  <c r="S24" i="7" s="1"/>
  <c r="AA23" i="7"/>
  <c r="AA24" i="7" s="1"/>
  <c r="AI23" i="7"/>
  <c r="AQ23" i="7"/>
  <c r="AQ24" i="7" s="1"/>
  <c r="AY23" i="7"/>
  <c r="AY24" i="7" s="1"/>
  <c r="BG23" i="7"/>
  <c r="BG24" i="7" s="1"/>
  <c r="BO23" i="7"/>
  <c r="BW23" i="7"/>
  <c r="BW24" i="7" s="1"/>
  <c r="CE23" i="7"/>
  <c r="CE24" i="7" s="1"/>
  <c r="CM23" i="7"/>
  <c r="CM24" i="7" s="1"/>
  <c r="CU23" i="7"/>
  <c r="DC23" i="7"/>
  <c r="DC24" i="7" s="1"/>
  <c r="DK23" i="7"/>
  <c r="DK24" i="7" s="1"/>
  <c r="DS23" i="7"/>
  <c r="DS24" i="7" s="1"/>
  <c r="N24" i="3"/>
  <c r="I21" i="4"/>
  <c r="I17" i="4"/>
  <c r="I13" i="4"/>
  <c r="I9" i="4"/>
  <c r="I5" i="4"/>
  <c r="AM23" i="1"/>
  <c r="AN23" i="1" s="1"/>
  <c r="AM19" i="1"/>
  <c r="AN19" i="1" s="1"/>
  <c r="AM15" i="1"/>
  <c r="AN15" i="1" s="1"/>
  <c r="AM11" i="1"/>
  <c r="AN11" i="1" s="1"/>
  <c r="AM7" i="1"/>
  <c r="AN7" i="1" s="1"/>
  <c r="AM22" i="1"/>
  <c r="AN22" i="1" s="1"/>
  <c r="AM18" i="1"/>
  <c r="AN18" i="1" s="1"/>
  <c r="AM14" i="1"/>
  <c r="AN14" i="1" s="1"/>
  <c r="AM10" i="1"/>
  <c r="AN10" i="1" s="1"/>
  <c r="AM6" i="1"/>
  <c r="AN6" i="1" s="1"/>
  <c r="AM21" i="1"/>
  <c r="AN21" i="1" s="1"/>
  <c r="AM17" i="1"/>
  <c r="AN17" i="1" s="1"/>
  <c r="AM13" i="1"/>
  <c r="AN13" i="1" s="1"/>
  <c r="AM9" i="1"/>
  <c r="AN9" i="1" s="1"/>
  <c r="AM5" i="1"/>
  <c r="AN5" i="1" s="1"/>
  <c r="I23" i="4"/>
  <c r="I19" i="4"/>
  <c r="I15" i="4"/>
  <c r="I11" i="4"/>
  <c r="I7" i="4"/>
  <c r="AM4" i="1"/>
  <c r="AN4" i="1" s="1"/>
  <c r="I22" i="4"/>
  <c r="I18" i="4"/>
  <c r="I14" i="4"/>
  <c r="I10" i="4"/>
  <c r="I6" i="4"/>
  <c r="D27" i="4"/>
  <c r="M28" i="1"/>
  <c r="F23" i="3"/>
  <c r="F24" i="3" s="1"/>
  <c r="Y26" i="1"/>
  <c r="Y28" i="1" s="1"/>
  <c r="H26" i="1"/>
  <c r="H28" i="1" s="1"/>
  <c r="O27" i="1"/>
  <c r="K27" i="1"/>
  <c r="P27" i="1"/>
  <c r="L26" i="1"/>
  <c r="L27" i="1" s="1"/>
  <c r="AD27" i="1"/>
  <c r="Z27" i="1"/>
  <c r="V27" i="1"/>
  <c r="Q27" i="1"/>
  <c r="M27" i="1"/>
  <c r="I27" i="1"/>
  <c r="AF27" i="1"/>
  <c r="AB27" i="1"/>
  <c r="AA26" i="1"/>
  <c r="AA27" i="1" s="1"/>
  <c r="W26" i="1"/>
  <c r="W28" i="1" s="1"/>
  <c r="S26" i="1"/>
  <c r="S28" i="1" s="1"/>
  <c r="N26" i="1"/>
  <c r="N28" i="1" s="1"/>
  <c r="J26" i="1"/>
  <c r="J27" i="1" s="1"/>
  <c r="AH27" i="1"/>
  <c r="AE27" i="1"/>
  <c r="G27" i="1"/>
  <c r="X27" i="1"/>
  <c r="U28" i="1"/>
  <c r="P28" i="1"/>
  <c r="T27" i="1"/>
  <c r="AC27" i="1"/>
  <c r="U27" i="1"/>
  <c r="AG27" i="1"/>
  <c r="AI27" i="1"/>
  <c r="F27" i="1"/>
  <c r="R26" i="1"/>
  <c r="R28" i="1" s="1"/>
  <c r="A8" i="3"/>
  <c r="A12" i="3"/>
  <c r="A6" i="3"/>
  <c r="A15" i="3"/>
  <c r="A3" i="3"/>
  <c r="A13" i="3"/>
  <c r="A11" i="3"/>
  <c r="A9" i="3"/>
  <c r="A5" i="3"/>
  <c r="A14" i="3"/>
  <c r="A7" i="3"/>
  <c r="F28" i="1"/>
  <c r="D28" i="1"/>
  <c r="AN12" i="7" l="1"/>
  <c r="AS12" i="7"/>
  <c r="AN10" i="7"/>
  <c r="AS10" i="7"/>
  <c r="AN6" i="7"/>
  <c r="AS6" i="7"/>
  <c r="AN5" i="7"/>
  <c r="AS5" i="7"/>
  <c r="AO16" i="7"/>
  <c r="AJ16" i="7"/>
  <c r="AJ15" i="7"/>
  <c r="AO15" i="7"/>
  <c r="AJ4" i="7"/>
  <c r="AO4" i="7"/>
  <c r="AW14" i="7"/>
  <c r="AR14" i="7"/>
  <c r="AN13" i="7"/>
  <c r="AS13" i="7"/>
  <c r="AR7" i="7"/>
  <c r="AW7" i="7"/>
  <c r="DA8" i="7"/>
  <c r="CV8" i="7"/>
  <c r="AS11" i="7"/>
  <c r="AN11" i="7"/>
  <c r="AW9" i="7"/>
  <c r="AR9" i="7"/>
  <c r="AN2" i="7"/>
  <c r="AS2" i="7"/>
  <c r="AR3" i="7"/>
  <c r="AW3" i="7"/>
  <c r="N27" i="1"/>
  <c r="L28" i="1"/>
  <c r="H27" i="1"/>
  <c r="S27" i="1"/>
  <c r="Y27" i="1"/>
  <c r="W27" i="1"/>
  <c r="R27" i="1"/>
  <c r="AA28" i="1"/>
  <c r="J28" i="1"/>
  <c r="T15" i="3"/>
  <c r="T10" i="3"/>
  <c r="AR13" i="7" l="1"/>
  <c r="AW13" i="7"/>
  <c r="AR6" i="7"/>
  <c r="AW6" i="7"/>
  <c r="CZ8" i="7"/>
  <c r="DE8" i="7"/>
  <c r="AN16" i="7"/>
  <c r="AS16" i="7"/>
  <c r="AR2" i="7"/>
  <c r="AW2" i="7"/>
  <c r="AV7" i="7"/>
  <c r="BA7" i="7"/>
  <c r="AN15" i="7"/>
  <c r="AS15" i="7"/>
  <c r="AW5" i="7"/>
  <c r="AR5" i="7"/>
  <c r="AR10" i="7"/>
  <c r="AW10" i="7"/>
  <c r="BA3" i="7"/>
  <c r="AV3" i="7"/>
  <c r="AN4" i="7"/>
  <c r="AS4" i="7"/>
  <c r="AR12" i="7"/>
  <c r="AW12" i="7"/>
  <c r="AV9" i="7"/>
  <c r="BA9" i="7"/>
  <c r="AR11" i="7"/>
  <c r="AW11" i="7"/>
  <c r="BA14" i="7"/>
  <c r="AV14" i="7"/>
  <c r="T5" i="3"/>
  <c r="X10" i="3"/>
  <c r="T9" i="3"/>
  <c r="T14" i="3"/>
  <c r="T6" i="3"/>
  <c r="X15" i="3"/>
  <c r="T16" i="3"/>
  <c r="T8" i="3"/>
  <c r="T12" i="3"/>
  <c r="BE9" i="7" l="1"/>
  <c r="AZ9" i="7"/>
  <c r="AV10" i="7"/>
  <c r="BA10" i="7"/>
  <c r="AV2" i="7"/>
  <c r="BA2" i="7"/>
  <c r="AV13" i="7"/>
  <c r="BA13" i="7"/>
  <c r="BA11" i="7"/>
  <c r="AV11" i="7"/>
  <c r="BA12" i="7"/>
  <c r="AV12" i="7"/>
  <c r="AZ7" i="7"/>
  <c r="BE7" i="7"/>
  <c r="AW16" i="7"/>
  <c r="AR16" i="7"/>
  <c r="AV6" i="7"/>
  <c r="BA6" i="7"/>
  <c r="AR4" i="7"/>
  <c r="AW4" i="7"/>
  <c r="AR15" i="7"/>
  <c r="AW15" i="7"/>
  <c r="DI8" i="7"/>
  <c r="DD8" i="7"/>
  <c r="BE14" i="7"/>
  <c r="AZ14" i="7"/>
  <c r="AZ3" i="7"/>
  <c r="BE3" i="7"/>
  <c r="AV5" i="7"/>
  <c r="BA5" i="7"/>
  <c r="X5" i="3"/>
  <c r="T13" i="3"/>
  <c r="T7" i="3"/>
  <c r="X9" i="3"/>
  <c r="X6" i="3"/>
  <c r="AB15" i="3"/>
  <c r="AG15" i="3"/>
  <c r="X14" i="3"/>
  <c r="T11" i="3"/>
  <c r="AB10" i="3"/>
  <c r="AG10" i="3"/>
  <c r="T3" i="3"/>
  <c r="T4" i="3"/>
  <c r="T2" i="3"/>
  <c r="X12" i="3"/>
  <c r="X16" i="3"/>
  <c r="X8" i="3"/>
  <c r="AZ6" i="7" l="1"/>
  <c r="BE6" i="7"/>
  <c r="BI3" i="7"/>
  <c r="BD3" i="7"/>
  <c r="AV4" i="7"/>
  <c r="BA4" i="7"/>
  <c r="AZ13" i="7"/>
  <c r="BE13" i="7"/>
  <c r="AZ10" i="7"/>
  <c r="BE10" i="7"/>
  <c r="DH8" i="7"/>
  <c r="DM8" i="7"/>
  <c r="AV16" i="7"/>
  <c r="BA16" i="7"/>
  <c r="BE12" i="7"/>
  <c r="AZ12" i="7"/>
  <c r="AZ2" i="7"/>
  <c r="BE2" i="7"/>
  <c r="BE5" i="7"/>
  <c r="AZ5" i="7"/>
  <c r="AV15" i="7"/>
  <c r="BA15" i="7"/>
  <c r="BD7" i="7"/>
  <c r="BI7" i="7"/>
  <c r="BI14" i="7"/>
  <c r="BD14" i="7"/>
  <c r="AZ11" i="7"/>
  <c r="BE11" i="7"/>
  <c r="BD9" i="7"/>
  <c r="BI9" i="7"/>
  <c r="AG5" i="3"/>
  <c r="AF10" i="3"/>
  <c r="AK10" i="3"/>
  <c r="AG6" i="3"/>
  <c r="AB6" i="3"/>
  <c r="X7" i="3"/>
  <c r="AB14" i="3"/>
  <c r="AG14" i="3"/>
  <c r="X11" i="3"/>
  <c r="AF15" i="3"/>
  <c r="AK15" i="3"/>
  <c r="AB9" i="3"/>
  <c r="AG9" i="3"/>
  <c r="X13" i="3"/>
  <c r="AB5" i="3"/>
  <c r="X2" i="3"/>
  <c r="X3" i="3"/>
  <c r="X4" i="3"/>
  <c r="AB8" i="3"/>
  <c r="AG8" i="3"/>
  <c r="AB16" i="3"/>
  <c r="AG16" i="3"/>
  <c r="AB12" i="3"/>
  <c r="AG12" i="3"/>
  <c r="BE16" i="7" l="1"/>
  <c r="AZ16" i="7"/>
  <c r="BI11" i="7"/>
  <c r="BD11" i="7"/>
  <c r="BH7" i="7"/>
  <c r="BM7" i="7"/>
  <c r="DQ8" i="7"/>
  <c r="DP8" i="7" s="1"/>
  <c r="DL8" i="7"/>
  <c r="BD13" i="7"/>
  <c r="BI13" i="7"/>
  <c r="BD5" i="7"/>
  <c r="BI5" i="7"/>
  <c r="BI12" i="7"/>
  <c r="BD12" i="7"/>
  <c r="BH3" i="7"/>
  <c r="BM3" i="7"/>
  <c r="BM9" i="7"/>
  <c r="BH9" i="7"/>
  <c r="AZ15" i="7"/>
  <c r="BE15" i="7"/>
  <c r="BD2" i="7"/>
  <c r="BI2" i="7"/>
  <c r="BD10" i="7"/>
  <c r="BI10" i="7"/>
  <c r="AZ4" i="7"/>
  <c r="BE4" i="7"/>
  <c r="BD6" i="7"/>
  <c r="BI6" i="7"/>
  <c r="BM14" i="7"/>
  <c r="BH14" i="7"/>
  <c r="AB13" i="3"/>
  <c r="AG13" i="3"/>
  <c r="AJ15" i="3"/>
  <c r="AO15" i="3"/>
  <c r="AK14" i="3"/>
  <c r="AF14" i="3"/>
  <c r="AB7" i="3"/>
  <c r="AG7" i="3"/>
  <c r="AJ10" i="3"/>
  <c r="AO10" i="3"/>
  <c r="AF9" i="3"/>
  <c r="AK9" i="3"/>
  <c r="AB11" i="3"/>
  <c r="AG11" i="3"/>
  <c r="AF6" i="3"/>
  <c r="AK6" i="3"/>
  <c r="AF5" i="3"/>
  <c r="AK5" i="3"/>
  <c r="AG3" i="3"/>
  <c r="AB3" i="3"/>
  <c r="AB4" i="3"/>
  <c r="AG4" i="3"/>
  <c r="AB2" i="3"/>
  <c r="AG2" i="3"/>
  <c r="AF12" i="3"/>
  <c r="AK12" i="3"/>
  <c r="AF8" i="3"/>
  <c r="AK8" i="3"/>
  <c r="AF16" i="3"/>
  <c r="AK16" i="3"/>
  <c r="BH2" i="7" l="1"/>
  <c r="BM2" i="7"/>
  <c r="BH13" i="7"/>
  <c r="BM13" i="7"/>
  <c r="BH6" i="7"/>
  <c r="BM6" i="7"/>
  <c r="BH10" i="7"/>
  <c r="BM10" i="7"/>
  <c r="BD15" i="7"/>
  <c r="BI15" i="7"/>
  <c r="BQ3" i="7"/>
  <c r="BL3" i="7"/>
  <c r="BM5" i="7"/>
  <c r="BH5" i="7"/>
  <c r="BH11" i="7"/>
  <c r="BM11" i="7"/>
  <c r="BD4" i="7"/>
  <c r="BI4" i="7"/>
  <c r="BL7" i="7"/>
  <c r="BQ7" i="7"/>
  <c r="BQ14" i="7"/>
  <c r="BL14" i="7"/>
  <c r="BL9" i="7"/>
  <c r="BQ9" i="7"/>
  <c r="BM12" i="7"/>
  <c r="BH12" i="7"/>
  <c r="BD16" i="7"/>
  <c r="BI16" i="7"/>
  <c r="AJ9" i="3"/>
  <c r="AO9" i="3"/>
  <c r="AN10" i="3"/>
  <c r="AS10" i="3"/>
  <c r="AF13" i="3"/>
  <c r="AK13" i="3"/>
  <c r="AJ14" i="3"/>
  <c r="AO14" i="3"/>
  <c r="AO6" i="3"/>
  <c r="AJ6" i="3"/>
  <c r="AF11" i="3"/>
  <c r="AK11" i="3"/>
  <c r="AF7" i="3"/>
  <c r="AK7" i="3"/>
  <c r="AN15" i="3"/>
  <c r="AS15" i="3"/>
  <c r="AJ5" i="3"/>
  <c r="AO5" i="3"/>
  <c r="AF2" i="3"/>
  <c r="AK2" i="3"/>
  <c r="AF3" i="3"/>
  <c r="AK3" i="3"/>
  <c r="AK4" i="3"/>
  <c r="AF4" i="3"/>
  <c r="AJ16" i="3"/>
  <c r="AO16" i="3"/>
  <c r="AJ8" i="3"/>
  <c r="AO8" i="3"/>
  <c r="AJ12" i="3"/>
  <c r="AO12" i="3"/>
  <c r="BU14" i="7" l="1"/>
  <c r="BP14" i="7"/>
  <c r="BL5" i="7"/>
  <c r="BQ5" i="7"/>
  <c r="BM16" i="7"/>
  <c r="BH16" i="7"/>
  <c r="BP7" i="7"/>
  <c r="BU7" i="7"/>
  <c r="BL13" i="7"/>
  <c r="BQ13" i="7"/>
  <c r="BP3" i="7"/>
  <c r="BU3" i="7"/>
  <c r="BQ12" i="7"/>
  <c r="BL12" i="7"/>
  <c r="BU9" i="7"/>
  <c r="BP9" i="7"/>
  <c r="BQ11" i="7"/>
  <c r="BL11" i="7"/>
  <c r="BL10" i="7"/>
  <c r="BQ10" i="7"/>
  <c r="BH4" i="7"/>
  <c r="BM4" i="7"/>
  <c r="BH15" i="7"/>
  <c r="BM15" i="7"/>
  <c r="BL6" i="7"/>
  <c r="BQ6" i="7"/>
  <c r="BL2" i="7"/>
  <c r="BQ2" i="7"/>
  <c r="AJ7" i="3"/>
  <c r="AO7" i="3"/>
  <c r="AJ11" i="3"/>
  <c r="AO11" i="3"/>
  <c r="AS14" i="3"/>
  <c r="AN14" i="3"/>
  <c r="AW10" i="3"/>
  <c r="AR10" i="3"/>
  <c r="AR15" i="3"/>
  <c r="AW15" i="3"/>
  <c r="AJ13" i="3"/>
  <c r="AO13" i="3"/>
  <c r="AN9" i="3"/>
  <c r="AS9" i="3"/>
  <c r="AN6" i="3"/>
  <c r="AS6" i="3"/>
  <c r="AN5" i="3"/>
  <c r="AS5" i="3"/>
  <c r="AJ2" i="3"/>
  <c r="AO2" i="3"/>
  <c r="AJ4" i="3"/>
  <c r="AO4" i="3"/>
  <c r="AO3" i="3"/>
  <c r="AJ3" i="3"/>
  <c r="AN12" i="3"/>
  <c r="AS12" i="3"/>
  <c r="AN16" i="3"/>
  <c r="AS16" i="3"/>
  <c r="AN8" i="3"/>
  <c r="AS8" i="3"/>
  <c r="BU12" i="7" l="1"/>
  <c r="BP12" i="7"/>
  <c r="BL16" i="7"/>
  <c r="BQ16" i="7"/>
  <c r="BP2" i="7"/>
  <c r="BU2" i="7"/>
  <c r="BP10" i="7"/>
  <c r="BU10" i="7"/>
  <c r="BY3" i="7"/>
  <c r="BT3" i="7"/>
  <c r="BU5" i="7"/>
  <c r="BP5" i="7"/>
  <c r="BT9" i="7"/>
  <c r="BY9" i="7"/>
  <c r="BP11" i="7"/>
  <c r="BU11" i="7"/>
  <c r="BY14" i="7"/>
  <c r="BT14" i="7"/>
  <c r="BL15" i="7"/>
  <c r="BQ15" i="7"/>
  <c r="BT7" i="7"/>
  <c r="BY7" i="7"/>
  <c r="BP6" i="7"/>
  <c r="BU6" i="7"/>
  <c r="BL4" i="7"/>
  <c r="BQ4" i="7"/>
  <c r="BP13" i="7"/>
  <c r="BU13" i="7"/>
  <c r="AN13" i="3"/>
  <c r="AS13" i="3"/>
  <c r="AN11" i="3"/>
  <c r="AS11" i="3"/>
  <c r="AR9" i="3"/>
  <c r="AW9" i="3"/>
  <c r="AN7" i="3"/>
  <c r="AS7" i="3"/>
  <c r="AW6" i="3"/>
  <c r="AR6" i="3"/>
  <c r="AV15" i="3"/>
  <c r="BA15" i="3"/>
  <c r="AV10" i="3"/>
  <c r="BA10" i="3"/>
  <c r="AR14" i="3"/>
  <c r="AW14" i="3"/>
  <c r="AR5" i="3"/>
  <c r="AW5" i="3"/>
  <c r="AS2" i="3"/>
  <c r="AN2" i="3"/>
  <c r="AS3" i="3"/>
  <c r="AN3" i="3"/>
  <c r="AN4" i="3"/>
  <c r="AS4" i="3"/>
  <c r="AR8" i="3"/>
  <c r="AW8" i="3"/>
  <c r="AR12" i="3"/>
  <c r="AW12" i="3"/>
  <c r="AR16" i="3"/>
  <c r="AW16" i="3"/>
  <c r="BT13" i="7" l="1"/>
  <c r="BY13" i="7"/>
  <c r="BP15" i="7"/>
  <c r="BU15" i="7"/>
  <c r="BU16" i="7"/>
  <c r="BP16" i="7"/>
  <c r="BT6" i="7"/>
  <c r="BY6" i="7"/>
  <c r="BY11" i="7"/>
  <c r="BT11" i="7"/>
  <c r="BT10" i="7"/>
  <c r="BY10" i="7"/>
  <c r="BT5" i="7"/>
  <c r="BY5" i="7"/>
  <c r="BP4" i="7"/>
  <c r="BU4" i="7"/>
  <c r="BX7" i="7"/>
  <c r="CC7" i="7"/>
  <c r="CC9" i="7"/>
  <c r="BX9" i="7"/>
  <c r="BT2" i="7"/>
  <c r="BY2" i="7"/>
  <c r="CC14" i="7"/>
  <c r="BX14" i="7"/>
  <c r="BX3" i="7"/>
  <c r="CC3" i="7"/>
  <c r="BY12" i="7"/>
  <c r="BT12" i="7"/>
  <c r="BA14" i="3"/>
  <c r="AV14" i="3"/>
  <c r="AV6" i="3"/>
  <c r="BA6" i="3"/>
  <c r="AZ15" i="3"/>
  <c r="BE15" i="3"/>
  <c r="AR7" i="3"/>
  <c r="AW7" i="3"/>
  <c r="AV9" i="3"/>
  <c r="BA9" i="3"/>
  <c r="AR13" i="3"/>
  <c r="AW13" i="3"/>
  <c r="AZ10" i="3"/>
  <c r="BE10" i="3"/>
  <c r="AR11" i="3"/>
  <c r="AW11" i="3"/>
  <c r="AV5" i="3"/>
  <c r="BA5" i="3"/>
  <c r="AW3" i="3"/>
  <c r="AR3" i="3"/>
  <c r="AR4" i="3"/>
  <c r="AW4" i="3"/>
  <c r="AR2" i="3"/>
  <c r="AW2" i="3"/>
  <c r="AV16" i="3"/>
  <c r="BA16" i="3"/>
  <c r="AV8" i="3"/>
  <c r="BA8" i="3"/>
  <c r="AV12" i="3"/>
  <c r="BA12" i="3"/>
  <c r="BT4" i="7" l="1"/>
  <c r="BY4" i="7"/>
  <c r="BX10" i="7"/>
  <c r="CC10" i="7"/>
  <c r="BX6" i="7"/>
  <c r="CC6" i="7"/>
  <c r="BT15" i="7"/>
  <c r="BY15" i="7"/>
  <c r="CC12" i="7"/>
  <c r="BX12" i="7"/>
  <c r="CG14" i="7"/>
  <c r="CB14" i="7"/>
  <c r="CB9" i="7"/>
  <c r="CG9" i="7"/>
  <c r="CG3" i="7"/>
  <c r="CB3" i="7"/>
  <c r="BX2" i="7"/>
  <c r="CC2" i="7"/>
  <c r="CB7" i="7"/>
  <c r="CG7" i="7"/>
  <c r="CC5" i="7"/>
  <c r="BX5" i="7"/>
  <c r="BX13" i="7"/>
  <c r="CC13" i="7"/>
  <c r="BX11" i="7"/>
  <c r="CC11" i="7"/>
  <c r="BT16" i="7"/>
  <c r="BY16" i="7"/>
  <c r="AV11" i="3"/>
  <c r="BA11" i="3"/>
  <c r="BD10" i="3"/>
  <c r="BI10" i="3"/>
  <c r="BD15" i="3"/>
  <c r="BI15" i="3"/>
  <c r="BE6" i="3"/>
  <c r="AZ6" i="3"/>
  <c r="AV13" i="3"/>
  <c r="BA13" i="3"/>
  <c r="AV7" i="3"/>
  <c r="BA7" i="3"/>
  <c r="AZ9" i="3"/>
  <c r="BE9" i="3"/>
  <c r="AZ14" i="3"/>
  <c r="BE14" i="3"/>
  <c r="AZ5" i="3"/>
  <c r="BE5" i="3"/>
  <c r="BA4" i="3"/>
  <c r="AV4" i="3"/>
  <c r="AV2" i="3"/>
  <c r="BA2" i="3"/>
  <c r="AV3" i="3"/>
  <c r="BA3" i="3"/>
  <c r="AZ12" i="3"/>
  <c r="BE12" i="3"/>
  <c r="AZ16" i="3"/>
  <c r="BE16" i="3"/>
  <c r="AZ8" i="3"/>
  <c r="BE8" i="3"/>
  <c r="CC16" i="7" l="1"/>
  <c r="BX16" i="7"/>
  <c r="CB13" i="7"/>
  <c r="CG13" i="7"/>
  <c r="CF7" i="7"/>
  <c r="CK7" i="7"/>
  <c r="BX15" i="7"/>
  <c r="CC15" i="7"/>
  <c r="CB10" i="7"/>
  <c r="CG10" i="7"/>
  <c r="CF3" i="7"/>
  <c r="CK3" i="7"/>
  <c r="CK14" i="7"/>
  <c r="CF14" i="7"/>
  <c r="CG11" i="7"/>
  <c r="CB11" i="7"/>
  <c r="CB2" i="7"/>
  <c r="CG2" i="7"/>
  <c r="CK9" i="7"/>
  <c r="CF9" i="7"/>
  <c r="CB6" i="7"/>
  <c r="CG6" i="7"/>
  <c r="BX4" i="7"/>
  <c r="CC4" i="7"/>
  <c r="CB5" i="7"/>
  <c r="CG5" i="7"/>
  <c r="CG12" i="7"/>
  <c r="CB12" i="7"/>
  <c r="AZ7" i="3"/>
  <c r="BE7" i="3"/>
  <c r="AZ11" i="3"/>
  <c r="BE11" i="3"/>
  <c r="BI14" i="3"/>
  <c r="BD14" i="3"/>
  <c r="AZ13" i="3"/>
  <c r="BE13" i="3"/>
  <c r="BH15" i="3"/>
  <c r="BM15" i="3"/>
  <c r="BD9" i="3"/>
  <c r="BI9" i="3"/>
  <c r="BH10" i="3"/>
  <c r="BM10" i="3"/>
  <c r="BD6" i="3"/>
  <c r="BI6" i="3"/>
  <c r="BD5" i="3"/>
  <c r="BI5" i="3"/>
  <c r="AZ2" i="3"/>
  <c r="BE2" i="3"/>
  <c r="BE3" i="3"/>
  <c r="AZ3" i="3"/>
  <c r="AZ4" i="3"/>
  <c r="BE4" i="3"/>
  <c r="BD8" i="3"/>
  <c r="BI8" i="3"/>
  <c r="BD12" i="3"/>
  <c r="BI12" i="3"/>
  <c r="BD16" i="3"/>
  <c r="BI16" i="3"/>
  <c r="CB4" i="7" l="1"/>
  <c r="CG4" i="7"/>
  <c r="CO3" i="7"/>
  <c r="CJ3" i="7"/>
  <c r="CB15" i="7"/>
  <c r="CG15" i="7"/>
  <c r="CF13" i="7"/>
  <c r="CK13" i="7"/>
  <c r="CK12" i="7"/>
  <c r="CF12" i="7"/>
  <c r="CJ9" i="7"/>
  <c r="CO9" i="7"/>
  <c r="CF11" i="7"/>
  <c r="CK11" i="7"/>
  <c r="CK5" i="7"/>
  <c r="CF5" i="7"/>
  <c r="CF6" i="7"/>
  <c r="CK6" i="7"/>
  <c r="CF2" i="7"/>
  <c r="CK2" i="7"/>
  <c r="CF10" i="7"/>
  <c r="CK10" i="7"/>
  <c r="CJ7" i="7"/>
  <c r="CO7" i="7"/>
  <c r="CO14" i="7"/>
  <c r="CJ14" i="7"/>
  <c r="CB16" i="7"/>
  <c r="CG16" i="7"/>
  <c r="BH9" i="3"/>
  <c r="BM9" i="3"/>
  <c r="BD13" i="3"/>
  <c r="BI13" i="3"/>
  <c r="BD11" i="3"/>
  <c r="BI11" i="3"/>
  <c r="BL15" i="3"/>
  <c r="BQ15" i="3"/>
  <c r="BD7" i="3"/>
  <c r="BI7" i="3"/>
  <c r="BM6" i="3"/>
  <c r="BH6" i="3"/>
  <c r="BL10" i="3"/>
  <c r="BQ10" i="3"/>
  <c r="BH14" i="3"/>
  <c r="BM14" i="3"/>
  <c r="BH5" i="3"/>
  <c r="BM5" i="3"/>
  <c r="BI3" i="3"/>
  <c r="BD3" i="3"/>
  <c r="BD4" i="3"/>
  <c r="BI4" i="3"/>
  <c r="BI2" i="3"/>
  <c r="BD2" i="3"/>
  <c r="BH16" i="3"/>
  <c r="BM16" i="3"/>
  <c r="BH8" i="3"/>
  <c r="BM8" i="3"/>
  <c r="BH12" i="3"/>
  <c r="BM12" i="3"/>
  <c r="CN3" i="7" l="1"/>
  <c r="CS3" i="7"/>
  <c r="CJ2" i="7"/>
  <c r="CO2" i="7"/>
  <c r="CK16" i="7"/>
  <c r="CF16" i="7"/>
  <c r="CN7" i="7"/>
  <c r="CS7" i="7"/>
  <c r="CS9" i="7"/>
  <c r="CN9" i="7"/>
  <c r="CJ13" i="7"/>
  <c r="CO13" i="7"/>
  <c r="CJ5" i="7"/>
  <c r="CO5" i="7"/>
  <c r="CJ10" i="7"/>
  <c r="CO10" i="7"/>
  <c r="CJ6" i="7"/>
  <c r="CO6" i="7"/>
  <c r="CO11" i="7"/>
  <c r="CJ11" i="7"/>
  <c r="CF15" i="7"/>
  <c r="CK15" i="7"/>
  <c r="CF4" i="7"/>
  <c r="CK4" i="7"/>
  <c r="CS14" i="7"/>
  <c r="CN14" i="7"/>
  <c r="CO12" i="7"/>
  <c r="CJ12" i="7"/>
  <c r="BU10" i="3"/>
  <c r="BP10" i="3"/>
  <c r="BP15" i="3"/>
  <c r="BU15" i="3"/>
  <c r="BQ14" i="3"/>
  <c r="BL14" i="3"/>
  <c r="BH7" i="3"/>
  <c r="BM7" i="3"/>
  <c r="BH11" i="3"/>
  <c r="BM11" i="3"/>
  <c r="BL9" i="3"/>
  <c r="BQ9" i="3"/>
  <c r="BH13" i="3"/>
  <c r="BM13" i="3"/>
  <c r="BL6" i="3"/>
  <c r="BQ6" i="3"/>
  <c r="BL5" i="3"/>
  <c r="BQ5" i="3"/>
  <c r="BH4" i="3"/>
  <c r="BM4" i="3"/>
  <c r="BH2" i="3"/>
  <c r="BM2" i="3"/>
  <c r="BM3" i="3"/>
  <c r="BH3" i="3"/>
  <c r="BL12" i="3"/>
  <c r="BQ12" i="3"/>
  <c r="BL16" i="3"/>
  <c r="BQ16" i="3"/>
  <c r="BL8" i="3"/>
  <c r="BQ8" i="3"/>
  <c r="CJ4" i="7" l="1"/>
  <c r="CO4" i="7"/>
  <c r="CN10" i="7"/>
  <c r="CS10" i="7"/>
  <c r="CN13" i="7"/>
  <c r="CS13" i="7"/>
  <c r="CR7" i="7"/>
  <c r="CW7" i="7"/>
  <c r="CN2" i="7"/>
  <c r="CS2" i="7"/>
  <c r="CS12" i="7"/>
  <c r="CN12" i="7"/>
  <c r="CN11" i="7"/>
  <c r="CS11" i="7"/>
  <c r="CJ15" i="7"/>
  <c r="CO15" i="7"/>
  <c r="CN6" i="7"/>
  <c r="CS6" i="7"/>
  <c r="CS5" i="7"/>
  <c r="CN5" i="7"/>
  <c r="CW3" i="7"/>
  <c r="CR3" i="7"/>
  <c r="CW14" i="7"/>
  <c r="CR14" i="7"/>
  <c r="CR9" i="7"/>
  <c r="CW9" i="7"/>
  <c r="CJ16" i="7"/>
  <c r="CO16" i="7"/>
  <c r="BL13" i="3"/>
  <c r="BQ13" i="3"/>
  <c r="BT15" i="3"/>
  <c r="BY15" i="3"/>
  <c r="BL11" i="3"/>
  <c r="BQ11" i="3"/>
  <c r="BP9" i="3"/>
  <c r="BU9" i="3"/>
  <c r="BL7" i="3"/>
  <c r="BQ7" i="3"/>
  <c r="BP6" i="3"/>
  <c r="BU6" i="3"/>
  <c r="BP14" i="3"/>
  <c r="BU14" i="3"/>
  <c r="BT10" i="3"/>
  <c r="BY10" i="3"/>
  <c r="BP5" i="3"/>
  <c r="BU5" i="3"/>
  <c r="BQ4" i="3"/>
  <c r="BL4" i="3"/>
  <c r="BL2" i="3"/>
  <c r="BQ2" i="3"/>
  <c r="BL3" i="3"/>
  <c r="BQ3" i="3"/>
  <c r="BP8" i="3"/>
  <c r="BU8" i="3"/>
  <c r="BP12" i="3"/>
  <c r="BU12" i="3"/>
  <c r="BP16" i="3"/>
  <c r="BU16" i="3"/>
  <c r="CS16" i="7" l="1"/>
  <c r="CN16" i="7"/>
  <c r="CN15" i="7"/>
  <c r="CS15" i="7"/>
  <c r="CV7" i="7"/>
  <c r="DA7" i="7"/>
  <c r="CR10" i="7"/>
  <c r="CW10" i="7"/>
  <c r="DA14" i="7"/>
  <c r="CV14" i="7"/>
  <c r="CR5" i="7"/>
  <c r="CW5" i="7"/>
  <c r="CW12" i="7"/>
  <c r="CR12" i="7"/>
  <c r="DA9" i="7"/>
  <c r="CV9" i="7"/>
  <c r="CR6" i="7"/>
  <c r="CW6" i="7"/>
  <c r="CW11" i="7"/>
  <c r="CR11" i="7"/>
  <c r="CW2" i="7"/>
  <c r="CR2" i="7"/>
  <c r="CR13" i="7"/>
  <c r="CW13" i="7"/>
  <c r="CN4" i="7"/>
  <c r="CS4" i="7"/>
  <c r="CV3" i="7"/>
  <c r="DA3" i="7"/>
  <c r="BT14" i="3"/>
  <c r="BY14" i="3"/>
  <c r="BP11" i="3"/>
  <c r="BU11" i="3"/>
  <c r="CC10" i="3"/>
  <c r="BX10" i="3"/>
  <c r="BT9" i="3"/>
  <c r="BY9" i="3"/>
  <c r="BP13" i="3"/>
  <c r="BU13" i="3"/>
  <c r="BP7" i="3"/>
  <c r="BU7" i="3"/>
  <c r="BX15" i="3"/>
  <c r="CC15" i="3"/>
  <c r="BT6" i="3"/>
  <c r="BY6" i="3"/>
  <c r="BT5" i="3"/>
  <c r="BY5" i="3"/>
  <c r="BP2" i="3"/>
  <c r="BU2" i="3"/>
  <c r="BU3" i="3"/>
  <c r="BP3" i="3"/>
  <c r="BP4" i="3"/>
  <c r="BU4" i="3"/>
  <c r="BT12" i="3"/>
  <c r="BY12" i="3"/>
  <c r="BT16" i="3"/>
  <c r="BY16" i="3"/>
  <c r="BT8" i="3"/>
  <c r="BY8" i="3"/>
  <c r="DE3" i="7" l="1"/>
  <c r="CZ3" i="7"/>
  <c r="CV13" i="7"/>
  <c r="DA13" i="7"/>
  <c r="DA5" i="7"/>
  <c r="CV5" i="7"/>
  <c r="CV10" i="7"/>
  <c r="DA10" i="7"/>
  <c r="CR15" i="7"/>
  <c r="CW15" i="7"/>
  <c r="CV11" i="7"/>
  <c r="DA11" i="7"/>
  <c r="CZ9" i="7"/>
  <c r="DE9" i="7"/>
  <c r="CR4" i="7"/>
  <c r="CW4" i="7"/>
  <c r="CV6" i="7"/>
  <c r="DA6" i="7"/>
  <c r="CZ7" i="7"/>
  <c r="DE7" i="7"/>
  <c r="CV2" i="7"/>
  <c r="DA2" i="7"/>
  <c r="DA12" i="7"/>
  <c r="CV12" i="7"/>
  <c r="DE14" i="7"/>
  <c r="CZ14" i="7"/>
  <c r="CR16" i="7"/>
  <c r="CW16" i="7"/>
  <c r="CC6" i="3"/>
  <c r="BX6" i="3"/>
  <c r="BT11" i="3"/>
  <c r="BY11" i="3"/>
  <c r="CB15" i="3"/>
  <c r="CG15" i="3"/>
  <c r="BY13" i="3"/>
  <c r="BT13" i="3"/>
  <c r="BX14" i="3"/>
  <c r="CC14" i="3"/>
  <c r="BT7" i="3"/>
  <c r="BY7" i="3"/>
  <c r="BX9" i="3"/>
  <c r="CC9" i="3"/>
  <c r="CG10" i="3"/>
  <c r="CB10" i="3"/>
  <c r="CC5" i="3"/>
  <c r="BX5" i="3"/>
  <c r="BY3" i="3"/>
  <c r="BT3" i="3"/>
  <c r="BT4" i="3"/>
  <c r="BY4" i="3"/>
  <c r="BY2" i="3"/>
  <c r="BT2" i="3"/>
  <c r="BX16" i="3"/>
  <c r="CC16" i="3"/>
  <c r="BX12" i="3"/>
  <c r="CC12" i="3"/>
  <c r="BX8" i="3"/>
  <c r="CC8" i="3"/>
  <c r="DA16" i="7" l="1"/>
  <c r="CV16" i="7"/>
  <c r="DD7" i="7"/>
  <c r="DI7" i="7"/>
  <c r="CV4" i="7"/>
  <c r="DA4" i="7"/>
  <c r="DE11" i="7"/>
  <c r="CZ11" i="7"/>
  <c r="CZ10" i="7"/>
  <c r="DE10" i="7"/>
  <c r="CZ13" i="7"/>
  <c r="DE13" i="7"/>
  <c r="DE12" i="7"/>
  <c r="CZ12" i="7"/>
  <c r="DE2" i="7"/>
  <c r="CZ2" i="7"/>
  <c r="CZ6" i="7"/>
  <c r="DE6" i="7"/>
  <c r="DI9" i="7"/>
  <c r="DD9" i="7"/>
  <c r="CV15" i="7"/>
  <c r="DA15" i="7"/>
  <c r="DI14" i="7"/>
  <c r="DD14" i="7"/>
  <c r="CZ5" i="7"/>
  <c r="DE5" i="7"/>
  <c r="DD3" i="7"/>
  <c r="DI3" i="7"/>
  <c r="BX7" i="3"/>
  <c r="CC7" i="3"/>
  <c r="CB14" i="3"/>
  <c r="CG14" i="3"/>
  <c r="CF15" i="3"/>
  <c r="CK15" i="3"/>
  <c r="BX11" i="3"/>
  <c r="CC11" i="3"/>
  <c r="BX13" i="3"/>
  <c r="CC13" i="3"/>
  <c r="CB9" i="3"/>
  <c r="CG9" i="3"/>
  <c r="CF10" i="3"/>
  <c r="CK10" i="3"/>
  <c r="CB6" i="3"/>
  <c r="CG6" i="3"/>
  <c r="CB5" i="3"/>
  <c r="CG5" i="3"/>
  <c r="BX4" i="3"/>
  <c r="CC4" i="3"/>
  <c r="BX2" i="3"/>
  <c r="CC2" i="3"/>
  <c r="CC3" i="3"/>
  <c r="BX3" i="3"/>
  <c r="CB16" i="3"/>
  <c r="CG16" i="3"/>
  <c r="CB12" i="3"/>
  <c r="CG12" i="3"/>
  <c r="CB8" i="3"/>
  <c r="CG8" i="3"/>
  <c r="DM3" i="7" l="1"/>
  <c r="DH3" i="7"/>
  <c r="DD13" i="7"/>
  <c r="DI13" i="7"/>
  <c r="DH7" i="7"/>
  <c r="DM7" i="7"/>
  <c r="DM14" i="7"/>
  <c r="DH14" i="7"/>
  <c r="DH9" i="7"/>
  <c r="DM9" i="7"/>
  <c r="DD2" i="7"/>
  <c r="DI2" i="7"/>
  <c r="DD11" i="7"/>
  <c r="DI11" i="7"/>
  <c r="DI5" i="7"/>
  <c r="DD5" i="7"/>
  <c r="CZ15" i="7"/>
  <c r="DE15" i="7"/>
  <c r="DD6" i="7"/>
  <c r="DI6" i="7"/>
  <c r="DD10" i="7"/>
  <c r="DI10" i="7"/>
  <c r="CZ4" i="7"/>
  <c r="DE4" i="7"/>
  <c r="DI12" i="7"/>
  <c r="DD12" i="7"/>
  <c r="CZ16" i="7"/>
  <c r="DE16" i="7"/>
  <c r="CB13" i="3"/>
  <c r="CG13" i="3"/>
  <c r="CJ15" i="3"/>
  <c r="CO15" i="3"/>
  <c r="CJ10" i="3"/>
  <c r="CO10" i="3"/>
  <c r="CF6" i="3"/>
  <c r="CK6" i="3"/>
  <c r="CK9" i="3"/>
  <c r="CF9" i="3"/>
  <c r="CB11" i="3"/>
  <c r="CG11" i="3"/>
  <c r="CK14" i="3"/>
  <c r="CF14" i="3"/>
  <c r="CB7" i="3"/>
  <c r="CG7" i="3"/>
  <c r="CF5" i="3"/>
  <c r="CK5" i="3"/>
  <c r="CB2" i="3"/>
  <c r="CG2" i="3"/>
  <c r="CG4" i="3"/>
  <c r="CB4" i="3"/>
  <c r="CB3" i="3"/>
  <c r="CG3" i="3"/>
  <c r="CF16" i="3"/>
  <c r="CK16" i="3"/>
  <c r="CF12" i="3"/>
  <c r="CK12" i="3"/>
  <c r="CF8" i="3"/>
  <c r="CK8" i="3"/>
  <c r="DI16" i="7" l="1"/>
  <c r="DD16" i="7"/>
  <c r="DD4" i="7"/>
  <c r="DI4" i="7"/>
  <c r="DH6" i="7"/>
  <c r="DM6" i="7"/>
  <c r="DH2" i="7"/>
  <c r="DM2" i="7"/>
  <c r="DH13" i="7"/>
  <c r="DM13" i="7"/>
  <c r="DH5" i="7"/>
  <c r="DM5" i="7"/>
  <c r="DQ14" i="7"/>
  <c r="DP14" i="7" s="1"/>
  <c r="DL14" i="7"/>
  <c r="DH10" i="7"/>
  <c r="DM10" i="7"/>
  <c r="DD15" i="7"/>
  <c r="DI15" i="7"/>
  <c r="DM11" i="7"/>
  <c r="DH11" i="7"/>
  <c r="DQ9" i="7"/>
  <c r="DP9" i="7" s="1"/>
  <c r="DL9" i="7"/>
  <c r="DL7" i="7"/>
  <c r="DQ7" i="7"/>
  <c r="DP7" i="7" s="1"/>
  <c r="DM12" i="7"/>
  <c r="DH12" i="7"/>
  <c r="DL3" i="7"/>
  <c r="DQ3" i="7"/>
  <c r="DP3" i="7" s="1"/>
  <c r="CN15" i="3"/>
  <c r="CS15" i="3"/>
  <c r="CJ9" i="3"/>
  <c r="CO9" i="3"/>
  <c r="CF7" i="3"/>
  <c r="CK7" i="3"/>
  <c r="CF11" i="3"/>
  <c r="CK11" i="3"/>
  <c r="CO6" i="3"/>
  <c r="CJ6" i="3"/>
  <c r="CF13" i="3"/>
  <c r="CK13" i="3"/>
  <c r="CN10" i="3"/>
  <c r="CS10" i="3"/>
  <c r="CJ14" i="3"/>
  <c r="CO14" i="3"/>
  <c r="CJ5" i="3"/>
  <c r="CO5" i="3"/>
  <c r="CF4" i="3"/>
  <c r="CK4" i="3"/>
  <c r="CK3" i="3"/>
  <c r="CF3" i="3"/>
  <c r="CF2" i="3"/>
  <c r="CK2" i="3"/>
  <c r="CJ12" i="3"/>
  <c r="CO12" i="3"/>
  <c r="CJ16" i="3"/>
  <c r="CO16" i="3"/>
  <c r="CJ8" i="3"/>
  <c r="CO8" i="3"/>
  <c r="DL10" i="7" l="1"/>
  <c r="DQ10" i="7"/>
  <c r="DP10" i="7" s="1"/>
  <c r="DQ5" i="7"/>
  <c r="DP5" i="7" s="1"/>
  <c r="DL5" i="7"/>
  <c r="DL2" i="7"/>
  <c r="DQ2" i="7"/>
  <c r="DP2" i="7" s="1"/>
  <c r="DH4" i="7"/>
  <c r="DM4" i="7"/>
  <c r="DL11" i="7"/>
  <c r="DQ11" i="7"/>
  <c r="DP11" i="7" s="1"/>
  <c r="DH15" i="7"/>
  <c r="DM15" i="7"/>
  <c r="DL13" i="7"/>
  <c r="DQ13" i="7"/>
  <c r="DP13" i="7" s="1"/>
  <c r="DL6" i="7"/>
  <c r="DQ6" i="7"/>
  <c r="DP6" i="7" s="1"/>
  <c r="DQ12" i="7"/>
  <c r="DP12" i="7" s="1"/>
  <c r="DL12" i="7"/>
  <c r="DH16" i="7"/>
  <c r="DM16" i="7"/>
  <c r="CN9" i="3"/>
  <c r="CS9" i="3"/>
  <c r="CW10" i="3"/>
  <c r="CR10" i="3"/>
  <c r="CJ11" i="3"/>
  <c r="CO11" i="3"/>
  <c r="CS14" i="3"/>
  <c r="CN14" i="3"/>
  <c r="CJ13" i="3"/>
  <c r="CO13" i="3"/>
  <c r="CJ7" i="3"/>
  <c r="CO7" i="3"/>
  <c r="CR15" i="3"/>
  <c r="CW15" i="3"/>
  <c r="CN6" i="3"/>
  <c r="CS6" i="3"/>
  <c r="CN5" i="3"/>
  <c r="CS5" i="3"/>
  <c r="CO3" i="3"/>
  <c r="CJ3" i="3"/>
  <c r="CO2" i="3"/>
  <c r="CJ2" i="3"/>
  <c r="CJ4" i="3"/>
  <c r="CO4" i="3"/>
  <c r="CN12" i="3"/>
  <c r="CS12" i="3"/>
  <c r="CN16" i="3"/>
  <c r="CS16" i="3"/>
  <c r="CN8" i="3"/>
  <c r="CS8" i="3"/>
  <c r="DQ16" i="7" l="1"/>
  <c r="DP16" i="7" s="1"/>
  <c r="DL16" i="7"/>
  <c r="DL15" i="7"/>
  <c r="DQ15" i="7"/>
  <c r="DP15" i="7" s="1"/>
  <c r="DL4" i="7"/>
  <c r="DQ4" i="7"/>
  <c r="DP4" i="7" s="1"/>
  <c r="CN7" i="3"/>
  <c r="CS7" i="3"/>
  <c r="CR14" i="3"/>
  <c r="CW14" i="3"/>
  <c r="CV10" i="3"/>
  <c r="DA10" i="3"/>
  <c r="CV15" i="3"/>
  <c r="DA15" i="3"/>
  <c r="CN13" i="3"/>
  <c r="CS13" i="3"/>
  <c r="CN11" i="3"/>
  <c r="CS11" i="3"/>
  <c r="CW6" i="3"/>
  <c r="CR6" i="3"/>
  <c r="CR9" i="3"/>
  <c r="CW9" i="3"/>
  <c r="CR5" i="3"/>
  <c r="CW5" i="3"/>
  <c r="CN4" i="3"/>
  <c r="CS4" i="3"/>
  <c r="CN2" i="3"/>
  <c r="CS2" i="3"/>
  <c r="CS3" i="3"/>
  <c r="CN3" i="3"/>
  <c r="CR12" i="3"/>
  <c r="CW12" i="3"/>
  <c r="CR16" i="3"/>
  <c r="CW16" i="3"/>
  <c r="CR8" i="3"/>
  <c r="CW8" i="3"/>
  <c r="CR13" i="3" l="1"/>
  <c r="CW13" i="3"/>
  <c r="CZ10" i="3"/>
  <c r="DE10" i="3"/>
  <c r="CR11" i="3"/>
  <c r="CW11" i="3"/>
  <c r="CZ15" i="3"/>
  <c r="DE15" i="3"/>
  <c r="DA14" i="3"/>
  <c r="CV14" i="3"/>
  <c r="CR7" i="3"/>
  <c r="CW7" i="3"/>
  <c r="CV6" i="3"/>
  <c r="DA6" i="3"/>
  <c r="CV9" i="3"/>
  <c r="DA9" i="3"/>
  <c r="CV5" i="3"/>
  <c r="DA5" i="3"/>
  <c r="CR2" i="3"/>
  <c r="CW2" i="3"/>
  <c r="CW4" i="3"/>
  <c r="CR4" i="3"/>
  <c r="CR3" i="3"/>
  <c r="CW3" i="3"/>
  <c r="CV8" i="3"/>
  <c r="DA8" i="3"/>
  <c r="CV16" i="3"/>
  <c r="DA16" i="3"/>
  <c r="CV12" i="3"/>
  <c r="DA12" i="3"/>
  <c r="CV7" i="3" l="1"/>
  <c r="DA7" i="3"/>
  <c r="CV11" i="3"/>
  <c r="DA11" i="3"/>
  <c r="CZ6" i="3"/>
  <c r="DE6" i="3"/>
  <c r="DD15" i="3"/>
  <c r="DI15" i="3"/>
  <c r="DD10" i="3"/>
  <c r="DI10" i="3"/>
  <c r="CZ9" i="3"/>
  <c r="DE9" i="3"/>
  <c r="CV13" i="3"/>
  <c r="DA13" i="3"/>
  <c r="CZ14" i="3"/>
  <c r="DE14" i="3"/>
  <c r="CZ5" i="3"/>
  <c r="DE5" i="3"/>
  <c r="CV4" i="3"/>
  <c r="DA4" i="3"/>
  <c r="DA3" i="3"/>
  <c r="CV3" i="3"/>
  <c r="CV2" i="3"/>
  <c r="DA2" i="3"/>
  <c r="CZ8" i="3"/>
  <c r="DE8" i="3"/>
  <c r="CZ16" i="3"/>
  <c r="DE16" i="3"/>
  <c r="CZ12" i="3"/>
  <c r="DE12" i="3"/>
  <c r="DH10" i="3" l="1"/>
  <c r="DM10" i="3"/>
  <c r="DD6" i="3"/>
  <c r="DI6" i="3"/>
  <c r="DD14" i="3"/>
  <c r="DI14" i="3"/>
  <c r="DD9" i="3"/>
  <c r="DI9" i="3"/>
  <c r="DH15" i="3"/>
  <c r="DM15" i="3"/>
  <c r="CZ11" i="3"/>
  <c r="DE11" i="3"/>
  <c r="CZ13" i="3"/>
  <c r="DE13" i="3"/>
  <c r="CZ7" i="3"/>
  <c r="DE7" i="3"/>
  <c r="DI5" i="3"/>
  <c r="DD5" i="3"/>
  <c r="DE3" i="3"/>
  <c r="CZ3" i="3"/>
  <c r="DE2" i="3"/>
  <c r="CZ2" i="3"/>
  <c r="CZ4" i="3"/>
  <c r="DE4" i="3"/>
  <c r="DI8" i="3"/>
  <c r="DD8" i="3"/>
  <c r="DI16" i="3"/>
  <c r="DD16" i="3"/>
  <c r="DD12" i="3"/>
  <c r="DI12" i="3"/>
  <c r="DD7" i="3" l="1"/>
  <c r="DI7" i="3"/>
  <c r="DM9" i="3"/>
  <c r="DH9" i="3"/>
  <c r="DD13" i="3"/>
  <c r="DI13" i="3"/>
  <c r="DL15" i="3"/>
  <c r="DQ15" i="3"/>
  <c r="DP15" i="3" s="1"/>
  <c r="DH14" i="3"/>
  <c r="DM14" i="3"/>
  <c r="DL10" i="3"/>
  <c r="DQ10" i="3"/>
  <c r="DP10" i="3" s="1"/>
  <c r="DD11" i="3"/>
  <c r="DI11" i="3"/>
  <c r="DH6" i="3"/>
  <c r="DM6" i="3"/>
  <c r="DH5" i="3"/>
  <c r="DM5" i="3"/>
  <c r="DD2" i="3"/>
  <c r="DI2" i="3"/>
  <c r="DD4" i="3"/>
  <c r="DI4" i="3"/>
  <c r="DI3" i="3"/>
  <c r="DD3" i="3"/>
  <c r="DM16" i="3"/>
  <c r="DH16" i="3"/>
  <c r="DH12" i="3"/>
  <c r="DM12" i="3"/>
  <c r="DH8" i="3"/>
  <c r="DM8" i="3"/>
  <c r="DL14" i="3" l="1"/>
  <c r="DQ14" i="3"/>
  <c r="DP14" i="3" s="1"/>
  <c r="DQ9" i="3"/>
  <c r="DP9" i="3" s="1"/>
  <c r="DL9" i="3"/>
  <c r="DH11" i="3"/>
  <c r="DM11" i="3"/>
  <c r="DH13" i="3"/>
  <c r="DM13" i="3"/>
  <c r="DL6" i="3"/>
  <c r="DQ6" i="3"/>
  <c r="DP6" i="3" s="1"/>
  <c r="DH7" i="3"/>
  <c r="DM7" i="3"/>
  <c r="DL5" i="3"/>
  <c r="DQ5" i="3"/>
  <c r="DP5" i="3" s="1"/>
  <c r="DM4" i="3"/>
  <c r="DH4" i="3"/>
  <c r="DH2" i="3"/>
  <c r="DM2" i="3"/>
  <c r="DH3" i="3"/>
  <c r="DM3" i="3"/>
  <c r="DQ12" i="3"/>
  <c r="DP12" i="3" s="1"/>
  <c r="DL12" i="3"/>
  <c r="DL8" i="3"/>
  <c r="DQ8" i="3"/>
  <c r="DP8" i="3" s="1"/>
  <c r="DQ16" i="3"/>
  <c r="DP16" i="3" s="1"/>
  <c r="DL16" i="3"/>
  <c r="DL13" i="3" l="1"/>
  <c r="DQ13" i="3"/>
  <c r="DP13" i="3" s="1"/>
  <c r="DL7" i="3"/>
  <c r="DQ7" i="3"/>
  <c r="DP7" i="3" s="1"/>
  <c r="DL11" i="3"/>
  <c r="DQ11" i="3"/>
  <c r="DP11" i="3" s="1"/>
  <c r="DL2" i="3"/>
  <c r="DQ2" i="3"/>
  <c r="DQ3" i="3"/>
  <c r="DP3" i="3" s="1"/>
  <c r="DL3" i="3"/>
  <c r="DL4" i="3"/>
  <c r="DQ4" i="3"/>
  <c r="DP4" i="3" s="1"/>
  <c r="DP2" i="3" l="1"/>
</calcChain>
</file>

<file path=xl/sharedStrings.xml><?xml version="1.0" encoding="utf-8"?>
<sst xmlns="http://schemas.openxmlformats.org/spreadsheetml/2006/main" count="2228" uniqueCount="190">
  <si>
    <t>م</t>
  </si>
  <si>
    <t>أسماء الاداريين بالكلية</t>
  </si>
  <si>
    <t>الوظيفة في الاختبارات</t>
  </si>
  <si>
    <t xml:space="preserve">حالة المشاركة </t>
  </si>
  <si>
    <t>سبب عدم المشاركة</t>
  </si>
  <si>
    <t xml:space="preserve">ابراهيم مبروك ابراهيم مبروك </t>
  </si>
  <si>
    <t>إداري تسكين لجان</t>
  </si>
  <si>
    <t>التاريخ</t>
  </si>
  <si>
    <t>المجموع الكلي</t>
  </si>
  <si>
    <t>9-12</t>
  </si>
  <si>
    <t>12-3</t>
  </si>
  <si>
    <t>مشارك</t>
  </si>
  <si>
    <t>مجموع المشاركين</t>
  </si>
  <si>
    <t>مجموع غير المشاركين</t>
  </si>
  <si>
    <t>التاريخ3</t>
  </si>
  <si>
    <t>اليوم6</t>
  </si>
  <si>
    <t>التاريخ7</t>
  </si>
  <si>
    <t>اليوم10</t>
  </si>
  <si>
    <t>التاريخ11</t>
  </si>
  <si>
    <t>اليوم14</t>
  </si>
  <si>
    <t>التاريخ15</t>
  </si>
  <si>
    <t>اليوم18</t>
  </si>
  <si>
    <t>التاريخ19</t>
  </si>
  <si>
    <t>اليوم22</t>
  </si>
  <si>
    <t>التاريخ23</t>
  </si>
  <si>
    <t>اليوم26</t>
  </si>
  <si>
    <t>التاريخ27</t>
  </si>
  <si>
    <t>اليوم30</t>
  </si>
  <si>
    <t>التاريخ31</t>
  </si>
  <si>
    <t>اليوم34</t>
  </si>
  <si>
    <t>التاريخ35</t>
  </si>
  <si>
    <t>اليوم38</t>
  </si>
  <si>
    <t>التاريخ39</t>
  </si>
  <si>
    <t>اليوم42</t>
  </si>
  <si>
    <t>التاريخ43</t>
  </si>
  <si>
    <t>اليوم46</t>
  </si>
  <si>
    <t>التاريخ47</t>
  </si>
  <si>
    <t>اليوم50</t>
  </si>
  <si>
    <t>التاريخ51</t>
  </si>
  <si>
    <t>اليوم54</t>
  </si>
  <si>
    <t>التاريخ55</t>
  </si>
  <si>
    <t>اليوم58</t>
  </si>
  <si>
    <t>التاريخ59</t>
  </si>
  <si>
    <t>اليوم62</t>
  </si>
  <si>
    <t>التاريخ63</t>
  </si>
  <si>
    <t>اليوم66</t>
  </si>
  <si>
    <t>التاريخ67</t>
  </si>
  <si>
    <t>اليوم70</t>
  </si>
  <si>
    <t>التاريخ71</t>
  </si>
  <si>
    <t>اليوم74</t>
  </si>
  <si>
    <t>التاريخ75</t>
  </si>
  <si>
    <t>اليوم78</t>
  </si>
  <si>
    <t>التاريخ79</t>
  </si>
  <si>
    <t>اليوم82</t>
  </si>
  <si>
    <t>التاريخ83</t>
  </si>
  <si>
    <t>اليوم86</t>
  </si>
  <si>
    <t>التاريخ87</t>
  </si>
  <si>
    <t>اليوم90</t>
  </si>
  <si>
    <t>التاريخ91</t>
  </si>
  <si>
    <t>اليوم94</t>
  </si>
  <si>
    <t>التاريخ95</t>
  </si>
  <si>
    <t>اليوم98</t>
  </si>
  <si>
    <t>التاريخ99</t>
  </si>
  <si>
    <t>اليوم102</t>
  </si>
  <si>
    <t>التاريخ103</t>
  </si>
  <si>
    <t>اليوم106</t>
  </si>
  <si>
    <t>التاريخ107</t>
  </si>
  <si>
    <t>اليوم110</t>
  </si>
  <si>
    <t>التاريخ111</t>
  </si>
  <si>
    <t>اليوم114</t>
  </si>
  <si>
    <t>التاريخ115</t>
  </si>
  <si>
    <t>اللجنة الاولى</t>
  </si>
  <si>
    <t>اللجنة الثانية</t>
  </si>
  <si>
    <t>اليوم الأول</t>
  </si>
  <si>
    <t>اليوم الثاني</t>
  </si>
  <si>
    <t>اللجنة الاولى2</t>
  </si>
  <si>
    <t>اللجنة الثانية3</t>
  </si>
  <si>
    <t>اللجنة الاولى3</t>
  </si>
  <si>
    <t>اللجنة الثانية4</t>
  </si>
  <si>
    <t>اللجنة الاولى4</t>
  </si>
  <si>
    <t>اللجنة الثانية5</t>
  </si>
  <si>
    <t>اللجنة الاولى5</t>
  </si>
  <si>
    <t>اللجنة الثانية6</t>
  </si>
  <si>
    <t>اللجنة الاولى6</t>
  </si>
  <si>
    <t>اللجنة الثانية7</t>
  </si>
  <si>
    <t>اللجنة الاولى7</t>
  </si>
  <si>
    <t>اللجنة الثانية8</t>
  </si>
  <si>
    <t>اللجنة الاولى8</t>
  </si>
  <si>
    <t>اللجنة الثانية9</t>
  </si>
  <si>
    <t>اللجنة الاولى9</t>
  </si>
  <si>
    <t>اللجنة الثانية10</t>
  </si>
  <si>
    <t>اللجنة الاولى10</t>
  </si>
  <si>
    <t>اللجنة الثانية11</t>
  </si>
  <si>
    <t>اللجنة الاولى11</t>
  </si>
  <si>
    <t>اللجنة الثانية12</t>
  </si>
  <si>
    <t>اللجنة الاولى12</t>
  </si>
  <si>
    <t>اللجنة الثانية13</t>
  </si>
  <si>
    <t>اللجنة الاولى13</t>
  </si>
  <si>
    <t>اللجنة الثانية14</t>
  </si>
  <si>
    <t>اللجنة الاولى14</t>
  </si>
  <si>
    <t>اللجنة الثانية15</t>
  </si>
  <si>
    <t>اللجنة الاولى15</t>
  </si>
  <si>
    <t>اللجنة الثانية16</t>
  </si>
  <si>
    <t>اللجنة الاولى16</t>
  </si>
  <si>
    <t>اللجنة الثانية17</t>
  </si>
  <si>
    <t>اللجنة الاولى17</t>
  </si>
  <si>
    <t>اللجنة الثانية18</t>
  </si>
  <si>
    <t>اللجنة الاولى18</t>
  </si>
  <si>
    <t>اللجنة الثانية19</t>
  </si>
  <si>
    <t>اللجنة الاولى19</t>
  </si>
  <si>
    <t>اللجنة الثانية20</t>
  </si>
  <si>
    <t>اللجنة الاولى20</t>
  </si>
  <si>
    <t>اللجنة الثانية21</t>
  </si>
  <si>
    <t>اللجنة الاولى21</t>
  </si>
  <si>
    <t>اللجنة الثانية22</t>
  </si>
  <si>
    <t>اللجنة الاولى22</t>
  </si>
  <si>
    <t>اللجنة الثانية23</t>
  </si>
  <si>
    <t>اللجنة الاولى23</t>
  </si>
  <si>
    <t>اللجنة الثانية24</t>
  </si>
  <si>
    <t>اللجنة الاولى24</t>
  </si>
  <si>
    <t>اللجنة الثانية25</t>
  </si>
  <si>
    <t>اللجنة الاولى25</t>
  </si>
  <si>
    <t>اللجنة الثانية26</t>
  </si>
  <si>
    <t>اللجنة الاولى26</t>
  </si>
  <si>
    <t>اللجنة الثانية27</t>
  </si>
  <si>
    <t>اللجنة الاولى27</t>
  </si>
  <si>
    <t>اللجنة الثانية28</t>
  </si>
  <si>
    <t>اللجنة الاولى28</t>
  </si>
  <si>
    <t>اللجنة الثانية29</t>
  </si>
  <si>
    <t>اللجنة الاولى29</t>
  </si>
  <si>
    <t>اللجنة الثانية30</t>
  </si>
  <si>
    <t>اللجنة الاولى30</t>
  </si>
  <si>
    <t>اللجنة الثانية31</t>
  </si>
  <si>
    <t>لجنة الثانية</t>
  </si>
  <si>
    <t>لجنة الثالثة</t>
  </si>
  <si>
    <t>لجنة الرابعة</t>
  </si>
  <si>
    <t>لجنة الخامسة</t>
  </si>
  <si>
    <t>لجنة السادسة</t>
  </si>
  <si>
    <t>لجنة السابعة</t>
  </si>
  <si>
    <t>لجنة الثامنة</t>
  </si>
  <si>
    <t>لجنة التاسعة</t>
  </si>
  <si>
    <t>لجنة العاشرة</t>
  </si>
  <si>
    <t>لجنة الحادية عشر</t>
  </si>
  <si>
    <t>لجنة الثانية عشر</t>
  </si>
  <si>
    <t>لجنة الرابعة عشر</t>
  </si>
  <si>
    <t>لجنة الخامسة عشر</t>
  </si>
  <si>
    <t>لجنة السادسة عشر</t>
  </si>
  <si>
    <t>لجنة السابعة عشر</t>
  </si>
  <si>
    <t>لجنة الثامنة عشر</t>
  </si>
  <si>
    <t>لجنة التاسعة عشر</t>
  </si>
  <si>
    <t>لجنة العشرون</t>
  </si>
  <si>
    <t>لجنة الحادي والعشرون</t>
  </si>
  <si>
    <t>لجنة الثانية والعشرون</t>
  </si>
  <si>
    <t>لجنة الثالثة والعشرون</t>
  </si>
  <si>
    <t>لجنة الرابعة والعشرون</t>
  </si>
  <si>
    <t>لجنة الخامسة والعشرون</t>
  </si>
  <si>
    <t>لجنة السادسة والعشرون</t>
  </si>
  <si>
    <t>لجنة السابعة والعشرون</t>
  </si>
  <si>
    <t>لجنة الثامنة والعشرون</t>
  </si>
  <si>
    <t>لجنة التاسعة والعشرون</t>
  </si>
  <si>
    <t>لجنة الثلاثون</t>
  </si>
  <si>
    <t>مجموع الحضور</t>
  </si>
  <si>
    <t>مجموع الغياب</t>
  </si>
  <si>
    <t>نسبة الحضور</t>
  </si>
  <si>
    <t>التوريدات</t>
  </si>
  <si>
    <t>على محمد حسن</t>
  </si>
  <si>
    <t>لجنة الثالث عشر</t>
  </si>
  <si>
    <t>الاحد</t>
  </si>
  <si>
    <t>الاثنين</t>
  </si>
  <si>
    <t>الثلاثاء</t>
  </si>
  <si>
    <t>مجموع البدل</t>
  </si>
  <si>
    <t>اليوم</t>
  </si>
  <si>
    <t>الفترة</t>
  </si>
  <si>
    <t>الاسم</t>
  </si>
  <si>
    <t>حضور</t>
  </si>
  <si>
    <t>غياب</t>
  </si>
  <si>
    <t>بدل</t>
  </si>
  <si>
    <t>ملاحظات</t>
  </si>
  <si>
    <t>عدد الملاحظين الاحتياطي</t>
  </si>
  <si>
    <t>عدد الملاحظين المسكن</t>
  </si>
  <si>
    <t>عدد اللجان المطلوبة</t>
  </si>
  <si>
    <t>ح</t>
  </si>
  <si>
    <t>ب</t>
  </si>
  <si>
    <t>غ</t>
  </si>
  <si>
    <t>مجموع اللجان</t>
  </si>
  <si>
    <t>عدد الملاحظين المطلوب فعلي</t>
  </si>
  <si>
    <t>مجموع الملاحظين المطلوب كلي</t>
  </si>
  <si>
    <t>اسم المراقب</t>
  </si>
  <si>
    <t>الوظيفة</t>
  </si>
  <si>
    <t>اسماء الملاحظين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</si>
</sst>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dd"/>
    <numFmt numFmtId="165" formatCode="[$-2010000]yyyy/mm/dd;@"/>
    <numFmt numFmtId="166" formatCode="0;\-0;;@"/>
  </numFmts>
  <fonts count="18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name val="Times New Roman"/>
      <family val="1"/>
    </font>
    <font>
      <b/>
      <sz val="16"/>
      <color theme="0"/>
      <name val="Times New Roman"/>
      <family val="1"/>
    </font>
    <font>
      <b/>
      <sz val="16"/>
      <color rgb="FFFFFF00"/>
      <name val="Times New Roman"/>
      <family val="1"/>
    </font>
    <font>
      <sz val="11"/>
      <color theme="1"/>
      <name val="Calibri"/>
      <family val="2"/>
      <scheme val="minor"/>
    </font>
    <font>
      <b/>
      <sz val="16"/>
      <color theme="5"/>
      <name val="Times New Roman"/>
      <family val="1"/>
    </font>
    <font>
      <b/>
      <sz val="11"/>
      <color theme="1"/>
      <name val="Calibri"/>
      <family val="2"/>
      <scheme val="minor"/>
    </font>
    <font>
      <b/>
      <sz val="16"/>
      <color theme="1" tint="4.9989318521683403E-2"/>
      <name val="Times New Roman"/>
      <family val="1"/>
    </font>
    <font>
      <b/>
      <sz val="14"/>
      <color theme="1"/>
      <name val="Calibri"/>
      <family val="2"/>
      <scheme val="minor"/>
    </font>
    <font>
      <b/>
      <sz val="14"/>
      <color theme="7" tint="0.79998168889431442"/>
      <name val="Times New Roman"/>
      <family val="1"/>
    </font>
    <font>
      <sz val="8"/>
      <name val="Calibri"/>
      <family val="2"/>
      <scheme val="minor"/>
    </font>
    <font>
      <sz val="14"/>
      <color theme="7" tint="0.79998168889431442"/>
      <name val="Calibri"/>
      <family val="2"/>
      <scheme val="minor"/>
    </font>
    <font>
      <b/>
      <sz val="14"/>
      <color theme="1" tint="4.9989318521683403E-2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0"/>
      <name val="Times New Roman"/>
      <family val="1"/>
    </font>
    <font>
      <sz val="14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9" fontId="1" fillId="0" borderId="3" xfId="1" applyFont="1" applyBorder="1" applyAlignment="1">
      <alignment horizontal="center" vertical="center"/>
    </xf>
    <xf numFmtId="9" fontId="1" fillId="0" borderId="0" xfId="1" applyFont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8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11" fillId="8" borderId="11" xfId="0" applyFont="1" applyFill="1" applyBorder="1" applyAlignment="1">
      <alignment horizontal="center" vertical="center"/>
    </xf>
    <xf numFmtId="166" fontId="13" fillId="8" borderId="10" xfId="0" applyNumberFormat="1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66" fontId="0" fillId="0" borderId="4" xfId="0" applyNumberFormat="1" applyBorder="1" applyAlignment="1">
      <alignment horizontal="center"/>
    </xf>
    <xf numFmtId="0" fontId="16" fillId="5" borderId="9" xfId="0" applyFont="1" applyFill="1" applyBorder="1" applyAlignment="1">
      <alignment horizontal="center" vertical="center"/>
    </xf>
    <xf numFmtId="166" fontId="17" fillId="5" borderId="10" xfId="0" applyNumberFormat="1" applyFont="1" applyFill="1" applyBorder="1" applyAlignment="1">
      <alignment horizontal="center" vertical="center"/>
    </xf>
    <xf numFmtId="0" fontId="16" fillId="9" borderId="11" xfId="0" applyFont="1" applyFill="1" applyBorder="1" applyAlignment="1">
      <alignment horizontal="center" vertical="center"/>
    </xf>
    <xf numFmtId="166" fontId="17" fillId="9" borderId="10" xfId="0" applyNumberFormat="1" applyFont="1" applyFill="1" applyBorder="1" applyAlignment="1">
      <alignment horizontal="center" vertical="center"/>
    </xf>
    <xf numFmtId="0" fontId="2" fillId="10" borderId="11" xfId="0" applyFont="1" applyFill="1" applyBorder="1" applyAlignment="1">
      <alignment horizontal="center" vertical="center"/>
    </xf>
    <xf numFmtId="166" fontId="15" fillId="10" borderId="10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336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0;\-0;;@"/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4.9989318521683403E-2"/>
        <name val="Times New Roman"/>
        <family val="1"/>
        <scheme val="none"/>
      </font>
      <fill>
        <patternFill patternType="solid"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5" formatCode="[$-2010000]yyyy/mm/dd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5" formatCode="[$-2010000]yyyy/mm/dd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5" formatCode="[$-2010000]yyyy/mm/dd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00B050"/>
        </patternFill>
      </fill>
    </dxf>
    <dxf>
      <fill>
        <patternFill>
          <bgColor rgb="FFFFC7CE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color rgb="FFFFFF00"/>
      </font>
      <fill>
        <patternFill>
          <bgColor rgb="FF00206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imes New Roman"/>
        <family val="1"/>
        <scheme val="none"/>
      </font>
      <numFmt numFmtId="0" formatCode="General"/>
      <fill>
        <patternFill patternType="solid">
          <fgColor indexed="64"/>
          <bgColor theme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FF00"/>
        <name val="Times New Roman"/>
        <family val="1"/>
        <scheme val="none"/>
      </font>
      <numFmt numFmtId="0" formatCode="General"/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numFmt numFmtId="0" formatCode="General"/>
      <fill>
        <patternFill patternType="solid">
          <fgColor indexed="64"/>
          <bgColor rgb="FF00B05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rgb="FF7030A0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6" formatCode="0;\-0;;@"/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4.9989318521683403E-2"/>
        <name val="Times New Roman"/>
        <family val="1"/>
        <scheme val="none"/>
      </font>
      <fill>
        <patternFill patternType="solid"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5" formatCode="[$-2010000]yyyy/mm/dd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9" formatCode="m/d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5" formatCode="[$-2010000]yyyy/mm/dd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5" formatCode="[$-2010000]yyyy/mm/dd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z val="16"/>
        <name val="Times New Roman"/>
        <family val="1"/>
        <scheme val="none"/>
      </font>
      <numFmt numFmtId="164" formatCode="dddd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solid">
          <fgColor indexed="64"/>
          <bgColor theme="0" tint="-0.49998474074526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rgb="FF7030A0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66D8E9F-FCCD-4824-8E00-2A32C2DB5DAE}" name="Table14" displayName="Table14" ref="A3:J24" totalsRowShown="0" headerRowDxfId="335" dataDxfId="334" tableBorderDxfId="333">
  <autoFilter ref="A3:J24" xr:uid="{5D41FE41-20CB-4605-B967-737FB170E97D}"/>
  <tableColumns count="10">
    <tableColumn id="1" xr3:uid="{55602EEE-89EB-4E8B-8043-EAC520458552}" name="م" dataDxfId="332">
      <calculatedColumnFormula>IF(B4=0," ",SUBTOTAL(3,$B$4:B4))</calculatedColumnFormula>
    </tableColumn>
    <tableColumn id="2" xr3:uid="{8812E320-E961-4CE4-A398-F49009AF66C9}" name="أسماء الاداريين بالكلية" dataDxfId="331"/>
    <tableColumn id="3" xr3:uid="{AD720AEA-EC1A-4CF5-87F6-0DB165D83FF9}" name="الوظيفة في الاختبارات" dataDxfId="330"/>
    <tableColumn id="4" xr3:uid="{5C3515EB-A087-4AA3-9866-402ADAB1C0E6}" name="حالة المشاركة " dataDxfId="329"/>
    <tableColumn id="5" xr3:uid="{E187CD96-80B7-47E7-A52D-FB4062E54C68}" name="سبب عدم المشاركة" dataDxfId="328"/>
    <tableColumn id="38" xr3:uid="{7BA89CAA-B65A-4429-BDA0-B421676F4E86}" name="مجموع الحضور" dataDxfId="327">
      <calculatedColumnFormula>COUNTIF(Table1[[#This Row],[اللجنة الاولى]:[لجنة الثلاثون]],"ح")</calculatedColumnFormula>
    </tableColumn>
    <tableColumn id="6" xr3:uid="{1B28016C-6098-4EAD-8939-251248AB2BEC}" name="مجموع البدل" dataDxfId="326">
      <calculatedColumnFormula>COUNTIF(Table1[[#This Row],[اللجنة الاولى]:[لجنة الثلاثون]],"ب")</calculatedColumnFormula>
    </tableColumn>
    <tableColumn id="39" xr3:uid="{25A2A88F-ECC3-4367-A067-C82797AD87BD}" name="مجموع الغياب" dataDxfId="325">
      <calculatedColumnFormula>COUNTIF(Table1[[#This Row],[اللجنة الاولى]:[لجنة الثلاثون]],"غ")</calculatedColumnFormula>
    </tableColumn>
    <tableColumn id="41" xr3:uid="{C29D7C4E-C40E-4041-9340-43219392006A}" name="المجموع الكلي" dataDxfId="324">
      <calculatedColumnFormula>F4+G4</calculatedColumnFormula>
    </tableColumn>
    <tableColumn id="40" xr3:uid="{5C2321C5-30CF-436D-8855-7F36D388FA65}" name="نسبة الحضور" dataDxfId="323">
      <calculatedColumnFormula>I4/$I$2*100/100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4730164-C956-4F6B-AE09-BC5EB8022B7A}" name="modate" displayName="modate" ref="A1:DS16" totalsRowShown="0" headerRowDxfId="322" dataDxfId="320" headerRowBorderDxfId="321" tableBorderDxfId="319" totalsRowBorderDxfId="318">
  <tableColumns count="123">
    <tableColumn id="1" xr3:uid="{821379D7-40EC-4091-B35A-67D67D4BDFA4}" name="م" dataDxfId="317">
      <calculatedColumnFormula>IF(B2=0," ",SUBTOTAL(3,$B$2:B2))</calculatedColumnFormula>
    </tableColumn>
    <tableColumn id="2" xr3:uid="{05F1BF6C-13F6-476B-89C7-BB31534B9DCE}" name="اسماء الملاحظين" dataDxfId="316">
      <calculatedColumnFormula>'اداريين الكلية'!B4</calculatedColumnFormula>
    </tableColumn>
    <tableColumn id="3" xr3:uid="{FAB2FE58-337A-4A44-BF70-C368AB7DA74D}" name="الوظيفة" dataDxfId="315">
      <calculatedColumnFormula>'اداريين الكلية'!C4</calculatedColumnFormula>
    </tableColumn>
    <tableColumn id="4" xr3:uid="{3111A200-A667-4D64-A784-9372ABEEF44D}" name="اليوم الأول" dataDxfId="314">
      <calculatedColumnFormula>modate[[#This Row],[التاريخ]]</calculatedColumnFormula>
    </tableColumn>
    <tableColumn id="5" xr3:uid="{DE64980E-E7EF-4869-942A-1AD3ACB5A314}" name="التاريخ" dataDxfId="313"/>
    <tableColumn id="6" xr3:uid="{2CB0136F-6BCE-4807-8E4C-BF4992ABB3E5}" name="اللجنة الاولى" dataDxfId="312"/>
    <tableColumn id="7" xr3:uid="{BF6B69B5-E804-4183-8359-3B346F69306F}" name="اللجنة الثانية" dataDxfId="311"/>
    <tableColumn id="8" xr3:uid="{23B9AC3C-695D-40CE-B2D1-21051016C54C}" name="اليوم الثاني" dataDxfId="310">
      <calculatedColumnFormula>I2</calculatedColumnFormula>
    </tableColumn>
    <tableColumn id="9" xr3:uid="{D642A636-F4ED-4B46-A447-571732B01E46}" name="التاريخ3" dataDxfId="309">
      <calculatedColumnFormula>E2+1</calculatedColumnFormula>
    </tableColumn>
    <tableColumn id="10" xr3:uid="{E6055FD0-F497-4EDA-BF2F-26EDE7B17239}" name="اللجنة الاولى2" dataDxfId="308"/>
    <tableColumn id="11" xr3:uid="{F61868C6-084C-49D1-950C-718C33AB5AF5}" name="اللجنة الثانية3" dataDxfId="307"/>
    <tableColumn id="12" xr3:uid="{60DEFA8D-EC07-4192-A5C8-240548B264D8}" name="اليوم6" dataDxfId="306">
      <calculatedColumnFormula>M2</calculatedColumnFormula>
    </tableColumn>
    <tableColumn id="13" xr3:uid="{A35B0162-9114-45D8-BDEC-D430D48812ED}" name="التاريخ7" dataDxfId="305">
      <calculatedColumnFormula>I2+1</calculatedColumnFormula>
    </tableColumn>
    <tableColumn id="14" xr3:uid="{BC4A8FEA-168C-449F-8254-C7605611C330}" name="اللجنة الاولى3" dataDxfId="304"/>
    <tableColumn id="15" xr3:uid="{F616584B-3412-4C5A-A834-62DCB81076A4}" name="اللجنة الثانية4" dataDxfId="303"/>
    <tableColumn id="16" xr3:uid="{24ED564D-E0DF-46ED-9E14-6508091B36D6}" name="اليوم10" dataDxfId="302">
      <calculatedColumnFormula>Q2</calculatedColumnFormula>
    </tableColumn>
    <tableColumn id="17" xr3:uid="{D21C78F6-B3CD-48A7-99C2-9EE90F04C063}" name="التاريخ11" dataDxfId="301">
      <calculatedColumnFormula>M2+1</calculatedColumnFormula>
    </tableColumn>
    <tableColumn id="18" xr3:uid="{F822F407-F82A-4464-83C3-6BBC25A7989F}" name="اللجنة الاولى4" dataDxfId="300"/>
    <tableColumn id="19" xr3:uid="{AF0B4871-FC6A-41DF-83D6-6FD07C6ACD04}" name="اللجنة الثانية5" dataDxfId="299"/>
    <tableColumn id="20" xr3:uid="{15F67506-1FAD-482A-9687-AD0625DD59DE}" name="اليوم14" dataDxfId="298">
      <calculatedColumnFormula>U2</calculatedColumnFormula>
    </tableColumn>
    <tableColumn id="21" xr3:uid="{F881ACF6-1F9B-4E39-BF52-0EDD06E3FD15}" name="التاريخ15" dataDxfId="297">
      <calculatedColumnFormula>Q2+1</calculatedColumnFormula>
    </tableColumn>
    <tableColumn id="22" xr3:uid="{629ABD95-FFF6-4E2E-9202-EB1609E3787F}" name="اللجنة الاولى5" dataDxfId="296"/>
    <tableColumn id="23" xr3:uid="{7ED1F812-0A8D-4455-A08F-0B3B34710273}" name="اللجنة الثانية6" dataDxfId="295"/>
    <tableColumn id="24" xr3:uid="{496805ED-DA8F-4F0D-B7C1-54B4C0FCC475}" name="اليوم18" dataDxfId="294">
      <calculatedColumnFormula>Y2</calculatedColumnFormula>
    </tableColumn>
    <tableColumn id="25" xr3:uid="{E51BEB82-59A3-4CDF-AFB3-5F351A1A3D6C}" name="التاريخ19" dataDxfId="293">
      <calculatedColumnFormula>U2+1</calculatedColumnFormula>
    </tableColumn>
    <tableColumn id="26" xr3:uid="{553CD46C-ED10-4198-8AD7-5B4F4374A0B3}" name="اللجنة الاولى6" dataDxfId="292"/>
    <tableColumn id="27" xr3:uid="{7A926268-41C9-4CDB-BCB1-B0C0F9016C36}" name="اللجنة الثانية7" dataDxfId="291"/>
    <tableColumn id="28" xr3:uid="{DBD1BCD6-B08F-44AF-9894-F02E99FA513C}" name="اليوم22" dataDxfId="290">
      <calculatedColumnFormula>AC2</calculatedColumnFormula>
    </tableColumn>
    <tableColumn id="29" xr3:uid="{F60CB2BC-038A-4A4B-82A2-6056ECED245E}" name="التاريخ23" dataDxfId="289">
      <calculatedColumnFormula>Y2+1</calculatedColumnFormula>
    </tableColumn>
    <tableColumn id="30" xr3:uid="{30F884C0-2D89-4FFF-BB0F-67F586376BA0}" name="اللجنة الاولى7" dataDxfId="288"/>
    <tableColumn id="31" xr3:uid="{30E72492-F473-484F-B133-C3B3BD0E127E}" name="اللجنة الثانية8" dataDxfId="287"/>
    <tableColumn id="32" xr3:uid="{2DE71BD9-774C-488A-ACD0-725656BCF74D}" name="اليوم26" dataDxfId="286">
      <calculatedColumnFormula>AG2</calculatedColumnFormula>
    </tableColumn>
    <tableColumn id="33" xr3:uid="{D1A94F92-DD1F-4AEB-AEAD-14EE3EEBDE8C}" name="التاريخ27" dataDxfId="285">
      <calculatedColumnFormula>AC2+1</calculatedColumnFormula>
    </tableColumn>
    <tableColumn id="34" xr3:uid="{A0F9C853-107F-4ABF-809E-0E72168E7E1A}" name="اللجنة الاولى8" dataDxfId="284"/>
    <tableColumn id="35" xr3:uid="{01634855-7E37-4E42-9131-8217211D623F}" name="اللجنة الثانية9" dataDxfId="283"/>
    <tableColumn id="36" xr3:uid="{B69D4116-5665-4502-B02B-DEAF3AE30B4E}" name="اليوم30" dataDxfId="282">
      <calculatedColumnFormula>AK2</calculatedColumnFormula>
    </tableColumn>
    <tableColumn id="37" xr3:uid="{546DDCBB-913C-4FDE-8AD5-2F3DA5690AE6}" name="التاريخ31" dataDxfId="281">
      <calculatedColumnFormula>AG2+1</calculatedColumnFormula>
    </tableColumn>
    <tableColumn id="38" xr3:uid="{E705E787-9EFB-4295-99D7-5A6B2A1ECD27}" name="اللجنة الاولى9" dataDxfId="280"/>
    <tableColumn id="39" xr3:uid="{3E57FEF2-DE21-414C-B229-BACBEC94ED9E}" name="اللجنة الثانية10" dataDxfId="279"/>
    <tableColumn id="40" xr3:uid="{4C27440F-96D5-49C9-9D29-2CFF47EA8A1F}" name="اليوم34" dataDxfId="278">
      <calculatedColumnFormula>AO2</calculatedColumnFormula>
    </tableColumn>
    <tableColumn id="41" xr3:uid="{7C6DA342-6037-48B4-8F63-9F8233D84ADC}" name="التاريخ35" dataDxfId="277">
      <calculatedColumnFormula>AK2+1</calculatedColumnFormula>
    </tableColumn>
    <tableColumn id="42" xr3:uid="{4A78A8D8-B791-43F1-8F8C-C9203F22DD55}" name="اللجنة الاولى10" dataDxfId="276"/>
    <tableColumn id="43" xr3:uid="{2A7BB716-063D-431F-8D2B-72BDD3A0058F}" name="اللجنة الثانية11" dataDxfId="275"/>
    <tableColumn id="44" xr3:uid="{9F3D4827-57D5-49F8-B733-AB72381F938B}" name="اليوم38" dataDxfId="274">
      <calculatedColumnFormula>AS2</calculatedColumnFormula>
    </tableColumn>
    <tableColumn id="45" xr3:uid="{2BCD10E9-5611-4B98-B099-0D5C09361855}" name="التاريخ39" dataDxfId="273">
      <calculatedColumnFormula>AO2+1</calculatedColumnFormula>
    </tableColumn>
    <tableColumn id="46" xr3:uid="{7BC1E8F2-7B84-4D3D-8B9B-0872648C26FF}" name="اللجنة الاولى11" dataDxfId="272"/>
    <tableColumn id="47" xr3:uid="{12C3E23E-9A2C-4F77-90A0-C89813145D5B}" name="اللجنة الثانية12" dataDxfId="271"/>
    <tableColumn id="48" xr3:uid="{C7F2DA1E-9C74-4CE5-9C83-18E31E3357F6}" name="اليوم42" dataDxfId="270">
      <calculatedColumnFormula>AW2</calculatedColumnFormula>
    </tableColumn>
    <tableColumn id="49" xr3:uid="{A99ABA3A-0469-42C3-B6EF-35D056B4618F}" name="التاريخ43" dataDxfId="269">
      <calculatedColumnFormula>AS2+1</calculatedColumnFormula>
    </tableColumn>
    <tableColumn id="50" xr3:uid="{1E15A72E-6A4E-4FC7-B3B6-5989F58E07C5}" name="اللجنة الاولى12" dataDxfId="268"/>
    <tableColumn id="51" xr3:uid="{4302C227-AC31-42C0-9ADD-B664A513B7AA}" name="اللجنة الثانية13" dataDxfId="267"/>
    <tableColumn id="52" xr3:uid="{57807AE1-F12F-44EC-8905-DF1051B5449A}" name="اليوم46" dataDxfId="266">
      <calculatedColumnFormula>BA2</calculatedColumnFormula>
    </tableColumn>
    <tableColumn id="53" xr3:uid="{059BC8BB-50F9-405C-9108-6113731117E8}" name="التاريخ47" dataDxfId="265">
      <calculatedColumnFormula>AW2+1</calculatedColumnFormula>
    </tableColumn>
    <tableColumn id="54" xr3:uid="{F8ACD293-7CA1-4C42-8594-5639BADA5CA0}" name="اللجنة الاولى13" dataDxfId="264"/>
    <tableColumn id="55" xr3:uid="{DB026A8C-D772-4E46-AEC9-ED3ED5FFDC61}" name="اللجنة الثانية14" dataDxfId="263"/>
    <tableColumn id="56" xr3:uid="{5043A9C5-E70F-46B1-8D87-DD0E52E5FCE3}" name="اليوم50" dataDxfId="262">
      <calculatedColumnFormula>BE2</calculatedColumnFormula>
    </tableColumn>
    <tableColumn id="57" xr3:uid="{DC0D56A7-CA47-47BF-8B1A-107B6448B831}" name="التاريخ51" dataDxfId="261">
      <calculatedColumnFormula>BA2+1</calculatedColumnFormula>
    </tableColumn>
    <tableColumn id="58" xr3:uid="{CD3597C3-9D23-4B7A-AC33-1F0007969394}" name="اللجنة الاولى14" dataDxfId="260"/>
    <tableColumn id="59" xr3:uid="{534CBDC3-32E7-46F9-8278-A095FCFA3B43}" name="اللجنة الثانية15" dataDxfId="259"/>
    <tableColumn id="60" xr3:uid="{5DA70F97-B919-4E2D-B3DD-6416E119873C}" name="اليوم54" dataDxfId="258">
      <calculatedColumnFormula>BI2</calculatedColumnFormula>
    </tableColumn>
    <tableColumn id="61" xr3:uid="{3C6FF98D-90A7-499C-93F4-8922445471CD}" name="التاريخ55" dataDxfId="257">
      <calculatedColumnFormula>BE2+1</calculatedColumnFormula>
    </tableColumn>
    <tableColumn id="62" xr3:uid="{55C433E8-BB5D-4E53-8965-FDB4A055A482}" name="اللجنة الاولى15" dataDxfId="256"/>
    <tableColumn id="63" xr3:uid="{496275E2-26E8-461A-951C-DC3977BF82E8}" name="اللجنة الثانية16" dataDxfId="255"/>
    <tableColumn id="64" xr3:uid="{34622981-283B-4395-9C84-9D7D1B80A052}" name="اليوم58" dataDxfId="254">
      <calculatedColumnFormula>BM2</calculatedColumnFormula>
    </tableColumn>
    <tableColumn id="65" xr3:uid="{F1F5E260-9BF4-4797-8B26-B816E5D5E871}" name="التاريخ59" dataDxfId="253">
      <calculatedColumnFormula>BI2+1</calculatedColumnFormula>
    </tableColumn>
    <tableColumn id="66" xr3:uid="{FC5FD7E3-347F-47AD-BFE7-20B73A198777}" name="اللجنة الاولى16" dataDxfId="252"/>
    <tableColumn id="67" xr3:uid="{A90CB101-8F68-4508-9E30-1EBA2B8EAACE}" name="اللجنة الثانية17" dataDxfId="251"/>
    <tableColumn id="68" xr3:uid="{B318FD60-8B73-4217-BA6A-6BA489082254}" name="اليوم62" dataDxfId="250">
      <calculatedColumnFormula>BQ2</calculatedColumnFormula>
    </tableColumn>
    <tableColumn id="69" xr3:uid="{88FBBB19-F28F-448B-949B-75BC80C9C3EB}" name="التاريخ63" dataDxfId="249">
      <calculatedColumnFormula>BM2+1</calculatedColumnFormula>
    </tableColumn>
    <tableColumn id="70" xr3:uid="{1F3614C2-DFC8-4BC4-9810-0A8CD9BABBC7}" name="اللجنة الاولى17" dataDxfId="248"/>
    <tableColumn id="71" xr3:uid="{E84F5381-D95E-4E4E-AC36-C073723105DB}" name="اللجنة الثانية18" dataDxfId="247"/>
    <tableColumn id="72" xr3:uid="{D0A66EE4-92AF-44D3-A3B6-7E379055E97E}" name="اليوم66" dataDxfId="246">
      <calculatedColumnFormula>BU2</calculatedColumnFormula>
    </tableColumn>
    <tableColumn id="73" xr3:uid="{F9D0FC49-2117-44A9-9389-A2AF2888ACD8}" name="التاريخ67" dataDxfId="245">
      <calculatedColumnFormula>BQ2+1</calculatedColumnFormula>
    </tableColumn>
    <tableColumn id="74" xr3:uid="{1A893E3C-626E-48D9-99C2-8791637A3A88}" name="اللجنة الاولى18" dataDxfId="244"/>
    <tableColumn id="75" xr3:uid="{6D82F519-C0C2-4AEE-A0D6-0C546B951D8B}" name="اللجنة الثانية19" dataDxfId="243"/>
    <tableColumn id="76" xr3:uid="{D6EDA27F-57AE-46C1-8444-AD399971FC46}" name="اليوم70" dataDxfId="242">
      <calculatedColumnFormula>BY2</calculatedColumnFormula>
    </tableColumn>
    <tableColumn id="77" xr3:uid="{322DB122-0D8E-4D23-B517-FC41C47FABDE}" name="التاريخ71" dataDxfId="241">
      <calculatedColumnFormula>BU2+1</calculatedColumnFormula>
    </tableColumn>
    <tableColumn id="78" xr3:uid="{6877A4B9-90CD-4EFA-B571-3E71826FD796}" name="اللجنة الاولى19" dataDxfId="240"/>
    <tableColumn id="79" xr3:uid="{EAA6EA8D-9D8F-46CC-96FF-A8E65DB1F978}" name="اللجنة الثانية20" dataDxfId="239"/>
    <tableColumn id="80" xr3:uid="{F6A609FA-00C6-44A0-87EF-C1D6CDFEEC62}" name="اليوم74" dataDxfId="238">
      <calculatedColumnFormula>CC2</calculatedColumnFormula>
    </tableColumn>
    <tableColumn id="81" xr3:uid="{350C3D2A-6807-405C-9CFA-227C82AB7A22}" name="التاريخ75" dataDxfId="237">
      <calculatedColumnFormula>BY2+1</calculatedColumnFormula>
    </tableColumn>
    <tableColumn id="82" xr3:uid="{338DCBE6-BDA7-484D-806D-390E236C198A}" name="اللجنة الاولى20" dataDxfId="236"/>
    <tableColumn id="83" xr3:uid="{0859B186-8411-43A3-815F-017532EDB5E1}" name="اللجنة الثانية21" dataDxfId="235"/>
    <tableColumn id="84" xr3:uid="{C3E3FC1A-BC6D-4DF6-BF4A-C451F932FAD8}" name="اليوم78" dataDxfId="234">
      <calculatedColumnFormula>CG2</calculatedColumnFormula>
    </tableColumn>
    <tableColumn id="85" xr3:uid="{E4CFDAF5-EDA3-4283-A9B3-675F1FFAC3E2}" name="التاريخ79" dataDxfId="233">
      <calculatedColumnFormula>CC2+1</calculatedColumnFormula>
    </tableColumn>
    <tableColumn id="86" xr3:uid="{DA5D1124-9C20-48A5-B7F5-9406D4850515}" name="اللجنة الاولى21" dataDxfId="232"/>
    <tableColumn id="87" xr3:uid="{3EF270C7-761F-47DD-B4F8-FA78481E912D}" name="اللجنة الثانية22" dataDxfId="231"/>
    <tableColumn id="88" xr3:uid="{EB8DEF1E-B106-4F58-93A9-23F50BE40570}" name="اليوم82" dataDxfId="230">
      <calculatedColumnFormula>CK2</calculatedColumnFormula>
    </tableColumn>
    <tableColumn id="89" xr3:uid="{993D69E0-2F29-49A1-B1FC-A1B75A1D3BC3}" name="التاريخ83" dataDxfId="229">
      <calculatedColumnFormula>CG2+1</calculatedColumnFormula>
    </tableColumn>
    <tableColumn id="90" xr3:uid="{321B4627-F8BD-4051-BE3C-89169C17EECD}" name="اللجنة الاولى22" dataDxfId="228"/>
    <tableColumn id="91" xr3:uid="{C0B7BC27-2C0D-4343-913A-AF2426BC30DB}" name="اللجنة الثانية23" dataDxfId="227"/>
    <tableColumn id="92" xr3:uid="{51167BF2-198C-421D-AC47-09A579670FB4}" name="اليوم86" dataDxfId="226">
      <calculatedColumnFormula>CO2</calculatedColumnFormula>
    </tableColumn>
    <tableColumn id="93" xr3:uid="{7D5917E4-B46E-4029-B287-FA856849DF11}" name="التاريخ87" dataDxfId="225">
      <calculatedColumnFormula>CK2+1</calculatedColumnFormula>
    </tableColumn>
    <tableColumn id="94" xr3:uid="{9D6608F6-464C-47BE-8C3B-EA8E4A11CD14}" name="اللجنة الاولى23" dataDxfId="224"/>
    <tableColumn id="95" xr3:uid="{A021FEFC-34E8-452B-8233-C7D0D9B80B02}" name="اللجنة الثانية24" dataDxfId="223"/>
    <tableColumn id="96" xr3:uid="{2F755980-41AB-4DC7-A933-16B740487C21}" name="اليوم90" dataDxfId="222">
      <calculatedColumnFormula>CS2</calculatedColumnFormula>
    </tableColumn>
    <tableColumn id="97" xr3:uid="{E01435C6-7B7C-4744-B27B-2AC059630646}" name="التاريخ91" dataDxfId="221">
      <calculatedColumnFormula>CO2+1</calculatedColumnFormula>
    </tableColumn>
    <tableColumn id="98" xr3:uid="{7409963E-B51C-465A-922D-A97018200038}" name="اللجنة الاولى24" dataDxfId="220"/>
    <tableColumn id="99" xr3:uid="{CD652F3F-C5E0-4DF9-984D-1CA08ED9F685}" name="اللجنة الثانية25" dataDxfId="219"/>
    <tableColumn id="100" xr3:uid="{E284BB3C-3250-4C60-907A-854307AA9A96}" name="اليوم94" dataDxfId="218">
      <calculatedColumnFormula>CW2</calculatedColumnFormula>
    </tableColumn>
    <tableColumn id="101" xr3:uid="{558A7035-019D-496A-8EE8-1D467B73AE2B}" name="التاريخ95" dataDxfId="217">
      <calculatedColumnFormula>CS2+1</calculatedColumnFormula>
    </tableColumn>
    <tableColumn id="102" xr3:uid="{8ED4F95F-EC6D-4929-B069-49E518768591}" name="اللجنة الاولى25" dataDxfId="216"/>
    <tableColumn id="103" xr3:uid="{3C516306-58FA-42FC-821A-065822817714}" name="اللجنة الثانية26" dataDxfId="215"/>
    <tableColumn id="104" xr3:uid="{5A9D8AEC-5F58-49F1-A3F2-05070F0E7A65}" name="اليوم98" dataDxfId="214">
      <calculatedColumnFormula>DA2</calculatedColumnFormula>
    </tableColumn>
    <tableColumn id="105" xr3:uid="{8BA8489C-9C4A-4329-8CD5-2D0C2984402E}" name="التاريخ99" dataDxfId="213">
      <calculatedColumnFormula>CW2+1</calculatedColumnFormula>
    </tableColumn>
    <tableColumn id="106" xr3:uid="{B1961A71-9827-46EA-81F5-00AF6875E8A5}" name="اللجنة الاولى26" dataDxfId="212"/>
    <tableColumn id="107" xr3:uid="{829F1531-7247-4321-9D56-7D631F455629}" name="اللجنة الثانية27" dataDxfId="211"/>
    <tableColumn id="108" xr3:uid="{CC190FD4-828A-4108-A6F5-09B0007692A4}" name="اليوم102" dataDxfId="210">
      <calculatedColumnFormula>DE2</calculatedColumnFormula>
    </tableColumn>
    <tableColumn id="109" xr3:uid="{B9950050-2D59-4BEE-86E1-DC150E5D0086}" name="التاريخ103" dataDxfId="209">
      <calculatedColumnFormula>DA2+1</calculatedColumnFormula>
    </tableColumn>
    <tableColumn id="110" xr3:uid="{EED4EB7B-A3C8-4848-A132-C32660B05BFC}" name="اللجنة الاولى27" dataDxfId="208"/>
    <tableColumn id="111" xr3:uid="{177FD51B-DDC6-41C9-936E-CF84C5DEF494}" name="اللجنة الثانية28" dataDxfId="207"/>
    <tableColumn id="112" xr3:uid="{F61066C7-8D01-4E1B-8B9E-72177110DF58}" name="اليوم106" dataDxfId="206">
      <calculatedColumnFormula>DI2</calculatedColumnFormula>
    </tableColumn>
    <tableColumn id="113" xr3:uid="{90F4F733-4A1A-4332-8285-0DE174EBB7D7}" name="التاريخ107" dataDxfId="205">
      <calculatedColumnFormula>DE2+1</calculatedColumnFormula>
    </tableColumn>
    <tableColumn id="114" xr3:uid="{F250F259-5F08-4863-A95E-2B3FB144206E}" name="اللجنة الاولى28" dataDxfId="204"/>
    <tableColumn id="115" xr3:uid="{FF42F77D-AB7F-44F1-A515-0D86B9FAE28C}" name="اللجنة الثانية29" dataDxfId="203"/>
    <tableColumn id="116" xr3:uid="{02DBB2CB-2981-429C-9581-84E8E6B9E99D}" name="اليوم110" dataDxfId="202">
      <calculatedColumnFormula>DM2</calculatedColumnFormula>
    </tableColumn>
    <tableColumn id="117" xr3:uid="{57DEEE0C-CE7E-4D5F-A3B7-E983526E9090}" name="التاريخ111" dataDxfId="201">
      <calculatedColumnFormula>DI2+1</calculatedColumnFormula>
    </tableColumn>
    <tableColumn id="118" xr3:uid="{99E4C3CF-D019-47EC-ADE2-5851A133DC7E}" name="اللجنة الاولى29" dataDxfId="200"/>
    <tableColumn id="119" xr3:uid="{2F4DE381-95EE-41D1-A20A-66C9A00B385B}" name="اللجنة الثانية30" dataDxfId="199"/>
    <tableColumn id="120" xr3:uid="{DA1C93C3-BBB4-4ACB-B633-7FB74F3C751D}" name="اليوم114" dataDxfId="198">
      <calculatedColumnFormula>DQ2</calculatedColumnFormula>
    </tableColumn>
    <tableColumn id="121" xr3:uid="{D64B0317-5FD0-4189-9581-EBCE35D6A47F}" name="التاريخ115" dataDxfId="197">
      <calculatedColumnFormula>DM2+1</calculatedColumnFormula>
    </tableColumn>
    <tableColumn id="122" xr3:uid="{05E3DC7A-C335-4979-9E66-FB29E5CB6A25}" name="اللجنة الاولى30" dataDxfId="196"/>
    <tableColumn id="123" xr3:uid="{C2C9ACB4-6BFD-4BCF-8EF8-8B4DA6D7E928}" name="اللجنة الثانية31" dataDxfId="19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0A0F31D-27DD-4195-9168-50F03DF23EDC}" name="Table4" displayName="Table4" ref="A3:F45" totalsRowShown="0" headerRowDxfId="194" headerRowBorderDxfId="193" tableBorderDxfId="192" totalsRowBorderDxfId="191">
  <tableColumns count="6">
    <tableColumn id="1" xr3:uid="{BFF12021-E4CF-4892-85D4-50BCEC5A397A}" name="م" dataDxfId="190">
      <calculatedColumnFormula>SUBTOTAL(3,$B$4:B4)</calculatedColumnFormula>
    </tableColumn>
    <tableColumn id="2" xr3:uid="{5E7330D1-977D-42C7-AA4A-5AC95746C518}" name="الاسم" dataDxfId="189"/>
    <tableColumn id="3" xr3:uid="{35C2D804-1885-4925-8625-284189B2A1B5}" name="حضور" dataDxfId="188"/>
    <tableColumn id="4" xr3:uid="{2B8A7AB7-EC7F-4E7C-AA20-5E0414359407}" name="غياب" dataDxfId="187"/>
    <tableColumn id="5" xr3:uid="{D804E544-0AF8-4FF3-B311-7B123B789641}" name="بدل" dataDxfId="186"/>
    <tableColumn id="6" xr3:uid="{1EEB4727-16B3-4D5C-9181-EB390C210417}" name="ملاحظات" dataDxfId="185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D6CC7C3-12BA-45B4-BA9D-9B2C6A4AFF4F}" name="Table47" displayName="Table47" ref="A3:F45" totalsRowShown="0" headerRowDxfId="9" headerRowBorderDxfId="7" tableBorderDxfId="8" totalsRowBorderDxfId="6">
  <tableColumns count="6">
    <tableColumn id="1" xr3:uid="{6D5160AB-0567-4A3E-B576-2233BDB17E93}" name="م" dataDxfId="5">
      <calculatedColumnFormula>SUBTOTAL(3,$B$4:B4)</calculatedColumnFormula>
    </tableColumn>
    <tableColumn id="2" xr3:uid="{B70BE036-04FF-485E-8855-FF96BB0E9448}" name="الاسم" dataDxfId="4"/>
    <tableColumn id="3" xr3:uid="{537FCC74-6989-42A8-B6DE-6B7E7EC47DFA}" name="حضور" dataDxfId="3"/>
    <tableColumn id="4" xr3:uid="{49861D65-85D1-408D-9C32-4C17D4D15B8E}" name="غياب" dataDxfId="2"/>
    <tableColumn id="5" xr3:uid="{166884B2-B705-4349-BDD8-FFB756867EAE}" name="بدل" dataDxfId="1"/>
    <tableColumn id="6" xr3:uid="{B3CAD8A4-4495-4FA7-84E4-0458DEDEF19B}" name="ملاحظات" dataDxfId="0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6FC35AC-EA01-4390-ADD8-416E6F1348EF}" name="modate6" displayName="modate6" ref="A1:DS16" totalsRowShown="0" headerRowDxfId="137" dataDxfId="136" headerRowBorderDxfId="134" tableBorderDxfId="135" totalsRowBorderDxfId="133">
  <tableColumns count="123">
    <tableColumn id="1" xr3:uid="{05C69AF4-7C2A-4AE6-A211-A22C5195775B}" name="م" dataDxfId="132">
      <calculatedColumnFormula>IF(B2=0," ",SUBTOTAL(3,$B$2:B2))</calculatedColumnFormula>
    </tableColumn>
    <tableColumn id="2" xr3:uid="{A572BA77-AA50-4306-8548-9C6AEBA12C13}" name="اسم المراقب" dataDxfId="131">
      <calculatedColumnFormula>'اداريين الكلية'!B4</calculatedColumnFormula>
    </tableColumn>
    <tableColumn id="3" xr3:uid="{1352B7E4-A55C-413A-A346-F44D290989AD}" name="الوظيفة" dataDxfId="130">
      <calculatedColumnFormula>'اداريين الكلية'!C4</calculatedColumnFormula>
    </tableColumn>
    <tableColumn id="4" xr3:uid="{0064BFA0-FDE1-4A3E-8A0B-6ECE1CFCAB22}" name="اليوم الأول" dataDxfId="129">
      <calculatedColumnFormula>modate6[[#This Row],[التاريخ]]</calculatedColumnFormula>
    </tableColumn>
    <tableColumn id="5" xr3:uid="{E35401CE-24FD-41C7-A1CD-030391BBB9F9}" name="التاريخ" dataDxfId="128"/>
    <tableColumn id="6" xr3:uid="{99869AFD-ACF6-4BCD-91E0-77233DFB24B5}" name="اللجنة الاولى" dataDxfId="127"/>
    <tableColumn id="7" xr3:uid="{9D84F7CA-2A18-46DB-97F3-601EDC4BC0A8}" name="اللجنة الثانية" dataDxfId="126"/>
    <tableColumn id="8" xr3:uid="{F2B52036-2818-4397-A021-5EC4DD5839AC}" name="اليوم الثاني" dataDxfId="125">
      <calculatedColumnFormula>I2</calculatedColumnFormula>
    </tableColumn>
    <tableColumn id="9" xr3:uid="{A60DD097-2F82-4201-92ED-6ECE987B2F22}" name="التاريخ3" dataDxfId="124">
      <calculatedColumnFormula>E2+1</calculatedColumnFormula>
    </tableColumn>
    <tableColumn id="10" xr3:uid="{1E155A30-F88E-44C1-B777-4CEB2FC4C3CF}" name="اللجنة الاولى2" dataDxfId="123"/>
    <tableColumn id="11" xr3:uid="{49EA6954-8F7C-470C-956D-89B0B3B72DF2}" name="اللجنة الثانية3" dataDxfId="122"/>
    <tableColumn id="12" xr3:uid="{070E1281-9039-41DD-91DB-0D602773CD93}" name="اليوم6" dataDxfId="121">
      <calculatedColumnFormula>M2</calculatedColumnFormula>
    </tableColumn>
    <tableColumn id="13" xr3:uid="{C177BDEB-9861-471D-BADD-70F9EB84B5C0}" name="التاريخ7" dataDxfId="120">
      <calculatedColumnFormula>I2+1</calculatedColumnFormula>
    </tableColumn>
    <tableColumn id="14" xr3:uid="{FE29B454-422C-4F60-A8E0-8E8C4749F1D6}" name="اللجنة الاولى3" dataDxfId="119"/>
    <tableColumn id="15" xr3:uid="{E700B3A2-41B8-45FB-8D6D-15F9EED9C218}" name="اللجنة الثانية4" dataDxfId="118"/>
    <tableColumn id="16" xr3:uid="{0DDB865E-D6C8-4571-AADF-FFEF0B761039}" name="اليوم10" dataDxfId="117">
      <calculatedColumnFormula>Q2</calculatedColumnFormula>
    </tableColumn>
    <tableColumn id="17" xr3:uid="{9B0B5C70-2D58-424C-BE6A-EE8A91CA7295}" name="التاريخ11" dataDxfId="116">
      <calculatedColumnFormula>M2+1</calculatedColumnFormula>
    </tableColumn>
    <tableColumn id="18" xr3:uid="{EB541B55-FCF8-4587-9112-F9214713901B}" name="اللجنة الاولى4" dataDxfId="115"/>
    <tableColumn id="19" xr3:uid="{5FEEBB40-3B17-435B-909E-68FC6959742B}" name="اللجنة الثانية5" dataDxfId="114"/>
    <tableColumn id="20" xr3:uid="{AA862FFB-E185-40F9-8B00-4890ECFE493B}" name="اليوم14" dataDxfId="113">
      <calculatedColumnFormula>U2</calculatedColumnFormula>
    </tableColumn>
    <tableColumn id="21" xr3:uid="{5767BFD6-AD6C-4304-8884-3E13321EE6D5}" name="التاريخ15" dataDxfId="112">
      <calculatedColumnFormula>Q2+1</calculatedColumnFormula>
    </tableColumn>
    <tableColumn id="22" xr3:uid="{1D9A8A5E-0857-477D-A25D-C41172A24981}" name="اللجنة الاولى5" dataDxfId="111"/>
    <tableColumn id="23" xr3:uid="{051458AE-3B26-4C16-8A35-FACE2A995F05}" name="اللجنة الثانية6" dataDxfId="110"/>
    <tableColumn id="24" xr3:uid="{0C2A60E6-FAAD-4A25-A65B-1CE9A084FA1F}" name="اليوم18" dataDxfId="109">
      <calculatedColumnFormula>Y2</calculatedColumnFormula>
    </tableColumn>
    <tableColumn id="25" xr3:uid="{CD016B73-7A6E-4429-B448-2B8BF15612ED}" name="التاريخ19" dataDxfId="108">
      <calculatedColumnFormula>U2+1</calculatedColumnFormula>
    </tableColumn>
    <tableColumn id="26" xr3:uid="{BD4C9F90-EA2A-4BB5-9348-EF2FF31ABF09}" name="اللجنة الاولى6" dataDxfId="107"/>
    <tableColumn id="27" xr3:uid="{9FF69F77-37BF-4D6C-A956-1105D5444D9F}" name="اللجنة الثانية7" dataDxfId="106"/>
    <tableColumn id="28" xr3:uid="{A3D32D25-09FF-4778-AAEE-A4419430A27F}" name="اليوم22" dataDxfId="105">
      <calculatedColumnFormula>AC2</calculatedColumnFormula>
    </tableColumn>
    <tableColumn id="29" xr3:uid="{CDCF29C6-D296-41CC-B511-C6A5BC35C950}" name="التاريخ23" dataDxfId="104">
      <calculatedColumnFormula>Y2+1</calculatedColumnFormula>
    </tableColumn>
    <tableColumn id="30" xr3:uid="{5AFD5426-0678-469C-9811-5629A92F74D0}" name="اللجنة الاولى7" dataDxfId="103"/>
    <tableColumn id="31" xr3:uid="{71A4DEAA-84EF-4D3E-9C58-7074AA626909}" name="اللجنة الثانية8" dataDxfId="102"/>
    <tableColumn id="32" xr3:uid="{97234B55-87A8-44B3-91DD-9432A9318199}" name="اليوم26" dataDxfId="101">
      <calculatedColumnFormula>AG2</calculatedColumnFormula>
    </tableColumn>
    <tableColumn id="33" xr3:uid="{98009973-CF3A-45CB-B9A5-6B8582D3CA33}" name="التاريخ27" dataDxfId="100">
      <calculatedColumnFormula>AC2+1</calculatedColumnFormula>
    </tableColumn>
    <tableColumn id="34" xr3:uid="{854691B6-1293-4DFA-9468-EBA3076D63E3}" name="اللجنة الاولى8" dataDxfId="99"/>
    <tableColumn id="35" xr3:uid="{4C521D2A-62A0-4640-A2D8-6AFEC104D4BC}" name="اللجنة الثانية9" dataDxfId="98"/>
    <tableColumn id="36" xr3:uid="{6E392655-D29E-426E-87BF-72F38EC02A29}" name="اليوم30" dataDxfId="97">
      <calculatedColumnFormula>AK2</calculatedColumnFormula>
    </tableColumn>
    <tableColumn id="37" xr3:uid="{4A077B46-9567-491E-AE0B-08C256E58AF8}" name="التاريخ31" dataDxfId="96">
      <calculatedColumnFormula>AG2+1</calculatedColumnFormula>
    </tableColumn>
    <tableColumn id="38" xr3:uid="{FEE75064-0F98-47A0-9F09-7775AAAF5C21}" name="اللجنة الاولى9" dataDxfId="95"/>
    <tableColumn id="39" xr3:uid="{BEDC963F-6949-4117-9F8F-65263E57C99C}" name="اللجنة الثانية10" dataDxfId="94"/>
    <tableColumn id="40" xr3:uid="{7A36A4B7-7365-4CFC-80B2-D8131E8B1517}" name="اليوم34" dataDxfId="93">
      <calculatedColumnFormula>AO2</calculatedColumnFormula>
    </tableColumn>
    <tableColumn id="41" xr3:uid="{94757D52-2032-4DDD-A0FD-9C92F8319F70}" name="التاريخ35" dataDxfId="92">
      <calculatedColumnFormula>AK2+1</calculatedColumnFormula>
    </tableColumn>
    <tableColumn id="42" xr3:uid="{913B4ABE-EE01-4D3D-BC1D-E05890D4EA1C}" name="اللجنة الاولى10" dataDxfId="91"/>
    <tableColumn id="43" xr3:uid="{C132C90E-B2E4-4CCA-9F88-B130E5D44A51}" name="اللجنة الثانية11" dataDxfId="90"/>
    <tableColumn id="44" xr3:uid="{151B4271-4ED5-4F21-AC46-B917C62FC8DC}" name="اليوم38" dataDxfId="89">
      <calculatedColumnFormula>AS2</calculatedColumnFormula>
    </tableColumn>
    <tableColumn id="45" xr3:uid="{5C361117-5A85-4AB8-9446-3A67723B981C}" name="التاريخ39" dataDxfId="88">
      <calculatedColumnFormula>AO2+1</calculatedColumnFormula>
    </tableColumn>
    <tableColumn id="46" xr3:uid="{2CDAA324-0289-4674-BADF-651FC76024E9}" name="اللجنة الاولى11" dataDxfId="87"/>
    <tableColumn id="47" xr3:uid="{ED3A70DB-7845-4E1F-8EA3-BBA6AD41326A}" name="اللجنة الثانية12" dataDxfId="86"/>
    <tableColumn id="48" xr3:uid="{AF374C5C-9C22-4B54-A72F-8649A3AF2600}" name="اليوم42" dataDxfId="85">
      <calculatedColumnFormula>AW2</calculatedColumnFormula>
    </tableColumn>
    <tableColumn id="49" xr3:uid="{565E9707-363E-4DF0-8B64-E41528A795B6}" name="التاريخ43" dataDxfId="84">
      <calculatedColumnFormula>AS2+1</calculatedColumnFormula>
    </tableColumn>
    <tableColumn id="50" xr3:uid="{0AB81D4B-A0A6-4458-B929-6730221EFEC9}" name="اللجنة الاولى12" dataDxfId="83"/>
    <tableColumn id="51" xr3:uid="{6AE586C9-0378-431A-BD15-316C8B76C4DF}" name="اللجنة الثانية13" dataDxfId="82"/>
    <tableColumn id="52" xr3:uid="{BA6143E8-AF99-4BAB-93F8-3CC6480F60D9}" name="اليوم46" dataDxfId="81">
      <calculatedColumnFormula>BA2</calculatedColumnFormula>
    </tableColumn>
    <tableColumn id="53" xr3:uid="{D7F71390-92F6-45B4-B28E-89A7556D4EEC}" name="التاريخ47" dataDxfId="80">
      <calculatedColumnFormula>AW2+1</calculatedColumnFormula>
    </tableColumn>
    <tableColumn id="54" xr3:uid="{02CE114C-E16D-4AAA-8278-4A08D19B1AE7}" name="اللجنة الاولى13" dataDxfId="79"/>
    <tableColumn id="55" xr3:uid="{565D3ED7-7BB3-4839-9C83-B67E483CC5A3}" name="اللجنة الثانية14" dataDxfId="78"/>
    <tableColumn id="56" xr3:uid="{EE4DA179-5D43-49A8-BE4E-D6E21BE018CC}" name="اليوم50" dataDxfId="77">
      <calculatedColumnFormula>BE2</calculatedColumnFormula>
    </tableColumn>
    <tableColumn id="57" xr3:uid="{39E6D4EE-C410-4B1C-A4C8-90A24F5CFAD9}" name="التاريخ51" dataDxfId="76">
      <calculatedColumnFormula>BA2+1</calculatedColumnFormula>
    </tableColumn>
    <tableColumn id="58" xr3:uid="{AA4D2247-4F57-42DA-A588-6B7BAD49A0DC}" name="اللجنة الاولى14" dataDxfId="75"/>
    <tableColumn id="59" xr3:uid="{B5D55021-B7FB-426D-A0C8-D6A8985160EE}" name="اللجنة الثانية15" dataDxfId="74"/>
    <tableColumn id="60" xr3:uid="{1203158F-336A-44E7-9DB4-73B11AE6C140}" name="اليوم54" dataDxfId="73">
      <calculatedColumnFormula>BI2</calculatedColumnFormula>
    </tableColumn>
    <tableColumn id="61" xr3:uid="{808A8EDC-201B-47D5-8E6E-AB84F2B72C5E}" name="التاريخ55" dataDxfId="72">
      <calculatedColumnFormula>BE2+1</calculatedColumnFormula>
    </tableColumn>
    <tableColumn id="62" xr3:uid="{F3367DEE-4329-46FF-BA5E-840A21E3D532}" name="اللجنة الاولى15" dataDxfId="71"/>
    <tableColumn id="63" xr3:uid="{083A141C-72BD-4A36-87AB-C93A5C92F568}" name="اللجنة الثانية16" dataDxfId="70"/>
    <tableColumn id="64" xr3:uid="{0F6FFC58-00E3-4AA4-85C1-E4BE14E9C77C}" name="اليوم58" dataDxfId="69">
      <calculatedColumnFormula>BM2</calculatedColumnFormula>
    </tableColumn>
    <tableColumn id="65" xr3:uid="{48BD812C-728C-46B6-A38B-43430AD76C98}" name="التاريخ59" dataDxfId="68">
      <calculatedColumnFormula>BI2+1</calculatedColumnFormula>
    </tableColumn>
    <tableColumn id="66" xr3:uid="{432379D8-6805-4C59-B79F-DBB3149C70CA}" name="اللجنة الاولى16" dataDxfId="67"/>
    <tableColumn id="67" xr3:uid="{316A0805-70EA-4806-8825-728886F8EC28}" name="اللجنة الثانية17" dataDxfId="66"/>
    <tableColumn id="68" xr3:uid="{B64759E5-BF38-4A74-82EE-AEFF5EB5E3AD}" name="اليوم62" dataDxfId="65">
      <calculatedColumnFormula>BQ2</calculatedColumnFormula>
    </tableColumn>
    <tableColumn id="69" xr3:uid="{F523EDBF-158D-48C2-BAFD-FB145CF8AFE3}" name="التاريخ63" dataDxfId="64">
      <calculatedColumnFormula>BM2+1</calculatedColumnFormula>
    </tableColumn>
    <tableColumn id="70" xr3:uid="{15A7DC5F-0539-4A66-ACF0-CC0951252091}" name="اللجنة الاولى17" dataDxfId="63"/>
    <tableColumn id="71" xr3:uid="{906CE230-852B-46D1-A472-A747D1CF521F}" name="اللجنة الثانية18" dataDxfId="62"/>
    <tableColumn id="72" xr3:uid="{977B52D4-7ECA-474C-BDE3-533A991E548D}" name="اليوم66" dataDxfId="61">
      <calculatedColumnFormula>BU2</calculatedColumnFormula>
    </tableColumn>
    <tableColumn id="73" xr3:uid="{9D3C8893-34C7-4395-BC10-C7C317DD5CC0}" name="التاريخ67" dataDxfId="60">
      <calculatedColumnFormula>BQ2+1</calculatedColumnFormula>
    </tableColumn>
    <tableColumn id="74" xr3:uid="{C874D9EB-599E-41D3-B52E-5FAC37B5B356}" name="اللجنة الاولى18" dataDxfId="59"/>
    <tableColumn id="75" xr3:uid="{F4ACF6EF-FF39-40F8-9C80-E9627656BC1E}" name="اللجنة الثانية19" dataDxfId="58"/>
    <tableColumn id="76" xr3:uid="{C63E13C7-4187-415C-8223-D2B6FE879718}" name="اليوم70" dataDxfId="57">
      <calculatedColumnFormula>BY2</calculatedColumnFormula>
    </tableColumn>
    <tableColumn id="77" xr3:uid="{C38E1E12-11CB-449C-BA4E-834667AB8696}" name="التاريخ71" dataDxfId="56">
      <calculatedColumnFormula>BU2+1</calculatedColumnFormula>
    </tableColumn>
    <tableColumn id="78" xr3:uid="{1023A2F3-A54D-4CF4-BA00-567D2B756D45}" name="اللجنة الاولى19" dataDxfId="55"/>
    <tableColumn id="79" xr3:uid="{410A803A-FD8B-4FE3-80DB-CCA5D0019448}" name="اللجنة الثانية20" dataDxfId="54"/>
    <tableColumn id="80" xr3:uid="{5D50A107-BDB9-43DB-84D2-3E289D1E5227}" name="اليوم74" dataDxfId="53">
      <calculatedColumnFormula>CC2</calculatedColumnFormula>
    </tableColumn>
    <tableColumn id="81" xr3:uid="{D75959F0-612C-4792-AC5B-0AB5A4DD3AD0}" name="التاريخ75" dataDxfId="52">
      <calculatedColumnFormula>BY2+1</calculatedColumnFormula>
    </tableColumn>
    <tableColumn id="82" xr3:uid="{E3C2DFC9-1AD3-40DA-AC9E-D957F6C086D0}" name="اللجنة الاولى20" dataDxfId="51"/>
    <tableColumn id="83" xr3:uid="{A8E4B95B-0520-4249-8CFE-75054944A963}" name="اللجنة الثانية21" dataDxfId="50"/>
    <tableColumn id="84" xr3:uid="{B47EC31C-AB9E-4802-994F-754248E01A62}" name="اليوم78" dataDxfId="49">
      <calculatedColumnFormula>CG2</calculatedColumnFormula>
    </tableColumn>
    <tableColumn id="85" xr3:uid="{31A476BF-06FB-44AC-A3A7-2CACBFEABCC6}" name="التاريخ79" dataDxfId="48">
      <calculatedColumnFormula>CC2+1</calculatedColumnFormula>
    </tableColumn>
    <tableColumn id="86" xr3:uid="{8191E754-7A47-4FCE-91A1-53403A05362A}" name="اللجنة الاولى21" dataDxfId="47"/>
    <tableColumn id="87" xr3:uid="{18A14828-F887-47E5-8DAA-FD05BD26A48F}" name="اللجنة الثانية22" dataDxfId="46"/>
    <tableColumn id="88" xr3:uid="{3D053D6B-DB2B-4074-8F85-3545CEB76761}" name="اليوم82" dataDxfId="45">
      <calculatedColumnFormula>CK2</calculatedColumnFormula>
    </tableColumn>
    <tableColumn id="89" xr3:uid="{321DCD10-192D-435D-B45F-D30D6FD7D966}" name="التاريخ83" dataDxfId="44">
      <calculatedColumnFormula>CG2+1</calculatedColumnFormula>
    </tableColumn>
    <tableColumn id="90" xr3:uid="{DF737CAF-B550-4A93-910B-395A5431BD9B}" name="اللجنة الاولى22" dataDxfId="43"/>
    <tableColumn id="91" xr3:uid="{405CF883-BD6C-4E0F-BB25-6E0CB2F9EFB9}" name="اللجنة الثانية23" dataDxfId="42"/>
    <tableColumn id="92" xr3:uid="{0431A59F-4ECA-4958-BE16-4A5B86AE9CC6}" name="اليوم86" dataDxfId="41">
      <calculatedColumnFormula>CO2</calculatedColumnFormula>
    </tableColumn>
    <tableColumn id="93" xr3:uid="{F6113F8D-4AFB-44A8-9086-3499E6CD3D37}" name="التاريخ87" dataDxfId="40">
      <calculatedColumnFormula>CK2+1</calculatedColumnFormula>
    </tableColumn>
    <tableColumn id="94" xr3:uid="{74191E26-B4C8-4B81-8B57-61A7E3072567}" name="اللجنة الاولى23" dataDxfId="39"/>
    <tableColumn id="95" xr3:uid="{4F568DA9-E18C-4C8C-91D8-6F0814EE55D6}" name="اللجنة الثانية24" dataDxfId="38"/>
    <tableColumn id="96" xr3:uid="{C1BD38E8-3EF8-4EB5-9CAC-B75FF30C41A4}" name="اليوم90" dataDxfId="37">
      <calculatedColumnFormula>CS2</calculatedColumnFormula>
    </tableColumn>
    <tableColumn id="97" xr3:uid="{8EE0573F-4335-480D-9FBC-437C5ADC49AD}" name="التاريخ91" dataDxfId="36">
      <calculatedColumnFormula>CO2+1</calculatedColumnFormula>
    </tableColumn>
    <tableColumn id="98" xr3:uid="{EF9D537A-6DA3-420D-8493-468880BAB2A1}" name="اللجنة الاولى24" dataDxfId="35"/>
    <tableColumn id="99" xr3:uid="{AD95A50E-ABC2-48C0-827A-B4EA33E6EBD4}" name="اللجنة الثانية25" dataDxfId="34"/>
    <tableColumn id="100" xr3:uid="{70C6C064-7FBC-444F-A13A-5E7F59B58AB4}" name="اليوم94" dataDxfId="33">
      <calculatedColumnFormula>CW2</calculatedColumnFormula>
    </tableColumn>
    <tableColumn id="101" xr3:uid="{C24DD043-E17B-4DFA-A3FA-2AEA29EE7A4E}" name="التاريخ95" dataDxfId="32">
      <calculatedColumnFormula>CS2+1</calculatedColumnFormula>
    </tableColumn>
    <tableColumn id="102" xr3:uid="{CB44A211-ADE1-4DE8-91C3-7A087FB9BC76}" name="اللجنة الاولى25" dataDxfId="31"/>
    <tableColumn id="103" xr3:uid="{D887B377-75C7-4503-A3C7-89E43CFDDE71}" name="اللجنة الثانية26" dataDxfId="30"/>
    <tableColumn id="104" xr3:uid="{2D3D2F19-FF82-434D-B3B1-68BAD31822A3}" name="اليوم98" dataDxfId="29">
      <calculatedColumnFormula>DA2</calculatedColumnFormula>
    </tableColumn>
    <tableColumn id="105" xr3:uid="{F1078ECD-50AD-4BC1-A3C9-3BD7F6DEAC7D}" name="التاريخ99" dataDxfId="28">
      <calculatedColumnFormula>CW2+1</calculatedColumnFormula>
    </tableColumn>
    <tableColumn id="106" xr3:uid="{FCC84326-CF36-495F-9BD9-57B7DBFBFA92}" name="اللجنة الاولى26" dataDxfId="27"/>
    <tableColumn id="107" xr3:uid="{F6183277-913E-4EDA-B22A-F84889047353}" name="اللجنة الثانية27" dataDxfId="26"/>
    <tableColumn id="108" xr3:uid="{8F5BF0CB-1FB3-41A1-BC23-794C2AEF33BA}" name="اليوم102" dataDxfId="25">
      <calculatedColumnFormula>DE2</calculatedColumnFormula>
    </tableColumn>
    <tableColumn id="109" xr3:uid="{9AF4543B-0704-4959-8B4A-6E50A5572AE4}" name="التاريخ103" dataDxfId="24">
      <calculatedColumnFormula>DA2+1</calculatedColumnFormula>
    </tableColumn>
    <tableColumn id="110" xr3:uid="{45DDBECB-F004-4561-AF98-169BE3F46AB1}" name="اللجنة الاولى27" dataDxfId="23"/>
    <tableColumn id="111" xr3:uid="{B61B2FBB-D714-4DFF-AD74-CAA001CB517B}" name="اللجنة الثانية28" dataDxfId="22"/>
    <tableColumn id="112" xr3:uid="{5B16FE6E-CE82-4388-8845-4590B28B41FC}" name="اليوم106" dataDxfId="21">
      <calculatedColumnFormula>DI2</calculatedColumnFormula>
    </tableColumn>
    <tableColumn id="113" xr3:uid="{33BB6DF3-DCA4-4638-AD4D-992E55032093}" name="التاريخ107" dataDxfId="20">
      <calculatedColumnFormula>DE2+1</calculatedColumnFormula>
    </tableColumn>
    <tableColumn id="114" xr3:uid="{0EB33E67-80E2-43BD-BF39-AD5CC75BBBCB}" name="اللجنة الاولى28" dataDxfId="19"/>
    <tableColumn id="115" xr3:uid="{B4A54429-05FC-4995-B161-E92C7EB29727}" name="اللجنة الثانية29" dataDxfId="18"/>
    <tableColumn id="116" xr3:uid="{B64F6493-4EB2-47F2-BF92-779A08013026}" name="اليوم110" dataDxfId="17">
      <calculatedColumnFormula>DM2</calculatedColumnFormula>
    </tableColumn>
    <tableColumn id="117" xr3:uid="{61CEE6DD-4272-4B65-A484-784B1418ED9B}" name="التاريخ111" dataDxfId="16">
      <calculatedColumnFormula>DI2+1</calculatedColumnFormula>
    </tableColumn>
    <tableColumn id="118" xr3:uid="{01AC192A-EB1F-4CB5-9448-28A100E9DCC1}" name="اللجنة الاولى29" dataDxfId="15"/>
    <tableColumn id="119" xr3:uid="{CC61D519-9323-43DC-83EF-3AA1227B2037}" name="اللجنة الثانية30" dataDxfId="14"/>
    <tableColumn id="120" xr3:uid="{96CF6C90-2AD4-4117-A632-8EF106221C4A}" name="اليوم114" dataDxfId="13">
      <calculatedColumnFormula>DQ2</calculatedColumnFormula>
    </tableColumn>
    <tableColumn id="121" xr3:uid="{9D28DE4E-5CCE-43A5-AD60-5667BF5038A8}" name="التاريخ115" dataDxfId="12">
      <calculatedColumnFormula>DM2+1</calculatedColumnFormula>
    </tableColumn>
    <tableColumn id="122" xr3:uid="{F5836450-F5C2-4C1E-8914-5C174632117D}" name="اللجنة الاولى30" dataDxfId="11"/>
    <tableColumn id="123" xr3:uid="{D650DB57-7C96-42EB-8E84-D645C664CF43}" name="اللجنة الثانية31" dataDxfId="10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D41FE41-20CB-4605-B967-737FB170E97D}" name="Table1" displayName="Table1" ref="A3:AN24" totalsRowShown="0" headerRowDxfId="184" dataDxfId="183" tableBorderDxfId="182">
  <tableColumns count="40">
    <tableColumn id="1" xr3:uid="{0A829559-EA7D-41CE-9F49-EB2DD1B21554}" name="م" dataDxfId="181">
      <calculatedColumnFormula>IF(B4=0," ",SUBTOTAL(3,$B$4:B4))</calculatedColumnFormula>
    </tableColumn>
    <tableColumn id="2" xr3:uid="{BA320BFA-8376-41ED-915B-EED1F255563F}" name="أسماء الاداريين بالكلية" dataDxfId="180"/>
    <tableColumn id="3" xr3:uid="{6E1EDD6D-1A86-4A8F-83B7-8596A2ED8C58}" name="الوظيفة في الاختبارات" dataDxfId="179"/>
    <tableColumn id="4" xr3:uid="{86E2522C-1AA5-43C6-BB09-27AF5426017A}" name="حالة المشاركة " dataDxfId="178"/>
    <tableColumn id="5" xr3:uid="{98F228A3-CB7D-49D5-B51B-D36758E573DE}" name="سبب عدم المشاركة" dataDxfId="177"/>
    <tableColumn id="7" xr3:uid="{9678353C-0F12-4FB8-AFB9-A8DB7DA9D45A}" name="اللجنة الاولى" dataDxfId="176"/>
    <tableColumn id="8" xr3:uid="{3DF0840D-5E5E-402F-9C85-F645DBF8B4F2}" name="لجنة الثانية" dataDxfId="175"/>
    <tableColumn id="9" xr3:uid="{D86D2B0A-C9D8-4936-9254-05AC15D1D56E}" name="لجنة الثالثة" dataDxfId="174"/>
    <tableColumn id="10" xr3:uid="{DA575B3F-42CC-4AC0-A3CD-A4A0D93F820E}" name="لجنة الرابعة" dataDxfId="173"/>
    <tableColumn id="11" xr3:uid="{23117070-CF38-454D-90CB-F87B50659084}" name="لجنة الخامسة" dataDxfId="172"/>
    <tableColumn id="12" xr3:uid="{8456B934-5774-4F5C-807E-94C0F696DD94}" name="لجنة السادسة" dataDxfId="171"/>
    <tableColumn id="13" xr3:uid="{4181DEE6-25D6-4FF7-A842-FE07CA32A037}" name="لجنة السابعة" dataDxfId="170"/>
    <tableColumn id="14" xr3:uid="{DCE0B951-39AC-4E26-904C-DDE9FF82325E}" name="لجنة الثامنة" dataDxfId="169"/>
    <tableColumn id="15" xr3:uid="{EEE87473-4D74-41B1-A836-4316BD626BC7}" name="لجنة التاسعة" dataDxfId="168"/>
    <tableColumn id="16" xr3:uid="{1B92A8E5-7812-48C7-90F5-A8C0333DD4B0}" name="لجنة العاشرة" dataDxfId="167"/>
    <tableColumn id="17" xr3:uid="{0578894A-0D6E-4EF1-93A1-430CF97886D0}" name="لجنة الحادية عشر" dataDxfId="166"/>
    <tableColumn id="18" xr3:uid="{B52B7E06-C12B-43E1-8B9B-372D24637716}" name="لجنة الثانية عشر" dataDxfId="165"/>
    <tableColumn id="36" xr3:uid="{73DF37EB-223C-43F7-8DB4-2EC39D71A95F}" name="لجنة الثالث عشر" dataDxfId="164"/>
    <tableColumn id="19" xr3:uid="{244DF0A6-3E79-4E3D-88E5-AAC3BF5B605A}" name="لجنة الرابعة عشر" dataDxfId="163"/>
    <tableColumn id="20" xr3:uid="{4E4AC177-C58B-4AD3-A732-1829ECD4BE89}" name="لجنة الخامسة عشر" dataDxfId="162"/>
    <tableColumn id="21" xr3:uid="{3F666138-34C2-4B79-B2AE-37EF91A71742}" name="لجنة السادسة عشر" dataDxfId="161"/>
    <tableColumn id="22" xr3:uid="{252EAEDB-CF76-4B97-9286-95AF259525E0}" name="لجنة السابعة عشر" dataDxfId="160"/>
    <tableColumn id="23" xr3:uid="{E256DC64-556A-4829-B2F7-0CB255C85939}" name="لجنة الثامنة عشر" dataDxfId="159"/>
    <tableColumn id="24" xr3:uid="{DCF32B1B-383D-4FA5-BD9E-DF32EC22F734}" name="لجنة التاسعة عشر" dataDxfId="158"/>
    <tableColumn id="25" xr3:uid="{28C4B9D8-C632-4AD3-973F-D387CF9FA589}" name="لجنة العشرون" dataDxfId="157"/>
    <tableColumn id="26" xr3:uid="{9FDD1818-C3FC-4539-973D-ECD6F3FE9C72}" name="لجنة الحادي والعشرون" dataDxfId="156"/>
    <tableColumn id="27" xr3:uid="{5355EC57-5B33-4A14-A024-21AE26FF8B25}" name="لجنة الثانية والعشرون" dataDxfId="155"/>
    <tableColumn id="28" xr3:uid="{00EF6C78-B587-44BF-9BED-C8298925D29E}" name="لجنة الثالثة والعشرون" dataDxfId="154"/>
    <tableColumn id="29" xr3:uid="{6908A39A-448E-4421-8C71-E30A5CDD6C9B}" name="لجنة الرابعة والعشرون" dataDxfId="153"/>
    <tableColumn id="30" xr3:uid="{880ACF90-66C5-4E12-9F97-57410D33C233}" name="لجنة الخامسة والعشرون" dataDxfId="152"/>
    <tableColumn id="31" xr3:uid="{7FD8DD02-2956-441E-AFA3-B8AEFDBD0F83}" name="لجنة السادسة والعشرون" dataDxfId="151"/>
    <tableColumn id="32" xr3:uid="{26BED9FA-62F4-4EEB-9B94-5E21F32131AF}" name="لجنة السابعة والعشرون" dataDxfId="150"/>
    <tableColumn id="33" xr3:uid="{80418183-12A1-4B4A-A4FC-5C4071F1EC7F}" name="لجنة الثامنة والعشرون" dataDxfId="149"/>
    <tableColumn id="34" xr3:uid="{7293E37C-37AF-4F44-8AB0-AE2FBAFB8737}" name="لجنة التاسعة والعشرون" dataDxfId="148"/>
    <tableColumn id="35" xr3:uid="{B4AD511D-4ADA-4432-9914-B802DBF4E8F0}" name="لجنة الثلاثون" dataDxfId="147"/>
    <tableColumn id="38" xr3:uid="{16D6A6C8-C6A1-4D45-8C1B-B42A6FEA8CB8}" name="مجموع الحضور" dataDxfId="146">
      <calculatedColumnFormula>COUNTIF(Table1[[#This Row],[اللجنة الاولى]:[لجنة الثلاثون]],"ح")</calculatedColumnFormula>
    </tableColumn>
    <tableColumn id="6" xr3:uid="{445B3FF0-865A-45DC-9B68-969E06B5140C}" name="مجموع البدل" dataDxfId="145">
      <calculatedColumnFormula>COUNTIF(Table1[[#This Row],[اللجنة الاولى]:[لجنة الثلاثون]],"ب")</calculatedColumnFormula>
    </tableColumn>
    <tableColumn id="39" xr3:uid="{10C98F20-FA11-4978-95CF-6A0D08E26D03}" name="مجموع الغياب" dataDxfId="144">
      <calculatedColumnFormula>COUNTIF(Table1[[#This Row],[اللجنة الاولى]:[لجنة الثلاثون]],"غ")</calculatedColumnFormula>
    </tableColumn>
    <tableColumn id="41" xr3:uid="{8CD9DBD7-411C-4FEC-8BDA-8C62C5B640EF}" name="المجموع الكلي" dataDxfId="143">
      <calculatedColumnFormula>AK4+AJ4</calculatedColumnFormula>
    </tableColumn>
    <tableColumn id="40" xr3:uid="{390B81AA-BB54-42CC-8CD2-B12903FA983B}" name="نسبة الحضور" dataDxfId="142">
      <calculatedColumnFormula>AM4/$AM$2*100/100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5EFFA-49A3-416A-B0B2-5889AEE1F2C8}">
  <dimension ref="A1:N27"/>
  <sheetViews>
    <sheetView rightToLeft="1" zoomScale="70" zoomScaleNormal="70" workbookViewId="0">
      <selection activeCell="C6" sqref="C6"/>
    </sheetView>
  </sheetViews>
  <sheetFormatPr defaultRowHeight="20.25" x14ac:dyDescent="0.25"/>
  <cols>
    <col min="1" max="1" width="7" bestFit="1" customWidth="1"/>
    <col min="2" max="2" width="31.42578125" style="1" bestFit="1" customWidth="1"/>
    <col min="3" max="3" width="27.85546875" style="1" bestFit="1" customWidth="1"/>
    <col min="4" max="4" width="20.7109375" style="1" bestFit="1" customWidth="1"/>
    <col min="5" max="5" width="25" style="1" bestFit="1" customWidth="1"/>
    <col min="6" max="6" width="21.5703125" style="1" bestFit="1" customWidth="1"/>
    <col min="7" max="7" width="21.5703125" style="1" customWidth="1"/>
    <col min="8" max="8" width="19.85546875" style="1" bestFit="1" customWidth="1"/>
    <col min="9" max="9" width="19.85546875" style="1" customWidth="1"/>
    <col min="10" max="10" width="24.28515625" style="1" customWidth="1"/>
    <col min="11" max="13" width="9.140625" style="1"/>
    <col min="14" max="14" width="12" style="1" bestFit="1" customWidth="1"/>
    <col min="15" max="16384" width="9.140625" style="1"/>
  </cols>
  <sheetData>
    <row r="1" spans="1:14" x14ac:dyDescent="0.25">
      <c r="A1" s="1"/>
      <c r="I1" s="1" t="s">
        <v>184</v>
      </c>
    </row>
    <row r="2" spans="1:14" x14ac:dyDescent="0.25">
      <c r="A2" s="1"/>
      <c r="I2" s="1">
        <v>30</v>
      </c>
    </row>
    <row r="3" spans="1:14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1" t="s">
        <v>161</v>
      </c>
      <c r="G3" s="1" t="s">
        <v>170</v>
      </c>
      <c r="H3" s="1" t="s">
        <v>162</v>
      </c>
      <c r="I3" s="1" t="s">
        <v>8</v>
      </c>
      <c r="J3" s="1" t="s">
        <v>163</v>
      </c>
    </row>
    <row r="4" spans="1:14" x14ac:dyDescent="0.25">
      <c r="A4" s="15">
        <f>IF(B4=0," ",SUBTOTAL(3,$B$4:B4))</f>
        <v>1</v>
      </c>
      <c r="B4" s="4" t="s">
        <v>5</v>
      </c>
      <c r="C4" s="4" t="s">
        <v>6</v>
      </c>
      <c r="D4" s="4" t="s">
        <v>11</v>
      </c>
      <c r="E4" s="4"/>
      <c r="F4" s="4">
        <f>COUNTIF(Table1[[#This Row],[اللجنة الاولى]:[لجنة الثلاثون]],"ح")</f>
        <v>1</v>
      </c>
      <c r="G4" s="4">
        <f>COUNTIF(Table1[[#This Row],[اللجنة الاولى]:[لجنة الثلاثون]],"ب")</f>
        <v>0</v>
      </c>
      <c r="H4" s="4">
        <f>COUNTIF(Table1[[#This Row],[اللجنة الاولى]:[لجنة الثلاثون]],"غ")</f>
        <v>1</v>
      </c>
      <c r="I4" s="16">
        <f t="shared" ref="I4:I24" si="0">F4+G4</f>
        <v>1</v>
      </c>
      <c r="J4" s="18">
        <f t="shared" ref="J4:J24" si="1">I4/$I$2*100/100</f>
        <v>3.3333333333333333E-2</v>
      </c>
      <c r="N4" s="19"/>
    </row>
    <row r="5" spans="1:14" x14ac:dyDescent="0.25">
      <c r="A5" s="15">
        <f>IF(B5=0," ",SUBTOTAL(3,$B$4:B5))</f>
        <v>2</v>
      </c>
      <c r="B5" s="4" t="s">
        <v>165</v>
      </c>
      <c r="C5" s="4" t="s">
        <v>164</v>
      </c>
      <c r="D5" s="4" t="s">
        <v>11</v>
      </c>
      <c r="E5" s="4"/>
      <c r="F5" s="4">
        <f>COUNTIF(Table1[[#This Row],[اللجنة الاولى]:[لجنة الثلاثون]],"ح")</f>
        <v>0</v>
      </c>
      <c r="G5" s="4">
        <f>COUNTIF(Table1[[#This Row],[اللجنة الاولى]:[لجنة الثلاثون]],"ب")</f>
        <v>0</v>
      </c>
      <c r="H5" s="4">
        <f>COUNTIF(Table1[[#This Row],[اللجنة الاولى]:[لجنة الثلاثون]],"غ")</f>
        <v>0</v>
      </c>
      <c r="I5" s="16">
        <f t="shared" si="0"/>
        <v>0</v>
      </c>
      <c r="J5" s="20">
        <f t="shared" si="1"/>
        <v>0</v>
      </c>
    </row>
    <row r="6" spans="1:14" x14ac:dyDescent="0.25">
      <c r="A6" s="15" t="str">
        <f>IF(B6=0," ",SUBTOTAL(3,$B$4:B6))</f>
        <v xml:space="preserve"> </v>
      </c>
      <c r="B6" s="4"/>
      <c r="C6" s="4"/>
      <c r="D6" s="4"/>
      <c r="E6" s="4"/>
      <c r="F6" s="4">
        <f>COUNTIF(Table1[[#This Row],[اللجنة الاولى]:[لجنة الثلاثون]],"ح")</f>
        <v>1</v>
      </c>
      <c r="G6" s="4">
        <f>COUNTIF(Table1[[#This Row],[اللجنة الاولى]:[لجنة الثلاثون]],"ب")</f>
        <v>0</v>
      </c>
      <c r="H6" s="4">
        <f>COUNTIF(Table1[[#This Row],[اللجنة الاولى]:[لجنة الثلاثون]],"غ")</f>
        <v>1</v>
      </c>
      <c r="I6" s="16">
        <f t="shared" si="0"/>
        <v>1</v>
      </c>
      <c r="J6" s="20">
        <f t="shared" si="1"/>
        <v>3.3333333333333333E-2</v>
      </c>
    </row>
    <row r="7" spans="1:14" x14ac:dyDescent="0.25">
      <c r="A7" s="15" t="str">
        <f>IF(B7=0," ",SUBTOTAL(3,$B$4:B7))</f>
        <v xml:space="preserve"> </v>
      </c>
      <c r="B7" s="4"/>
      <c r="C7" s="4"/>
      <c r="D7" s="4"/>
      <c r="E7" s="4"/>
      <c r="F7" s="4">
        <f>COUNTIF(Table1[[#This Row],[اللجنة الاولى]:[لجنة الثلاثون]],"ح")</f>
        <v>1</v>
      </c>
      <c r="G7" s="4">
        <f>COUNTIF(Table1[[#This Row],[اللجنة الاولى]:[لجنة الثلاثون]],"ب")</f>
        <v>0</v>
      </c>
      <c r="H7" s="4">
        <f>COUNTIF(Table1[[#This Row],[اللجنة الاولى]:[لجنة الثلاثون]],"غ")</f>
        <v>1</v>
      </c>
      <c r="I7" s="16">
        <f t="shared" si="0"/>
        <v>1</v>
      </c>
      <c r="J7" s="20">
        <f t="shared" si="1"/>
        <v>3.3333333333333333E-2</v>
      </c>
    </row>
    <row r="8" spans="1:14" x14ac:dyDescent="0.25">
      <c r="A8" s="15" t="str">
        <f>IF(B8=0," ",SUBTOTAL(3,$B$4:B8))</f>
        <v xml:space="preserve"> </v>
      </c>
      <c r="B8" s="4"/>
      <c r="C8" s="4"/>
      <c r="D8" s="4"/>
      <c r="E8" s="4"/>
      <c r="F8" s="4">
        <f>COUNTIF(Table1[[#This Row],[اللجنة الاولى]:[لجنة الثلاثون]],"ح")</f>
        <v>1</v>
      </c>
      <c r="G8" s="4">
        <f>COUNTIF(Table1[[#This Row],[اللجنة الاولى]:[لجنة الثلاثون]],"ب")</f>
        <v>0</v>
      </c>
      <c r="H8" s="4">
        <f>COUNTIF(Table1[[#This Row],[اللجنة الاولى]:[لجنة الثلاثون]],"غ")</f>
        <v>1</v>
      </c>
      <c r="I8" s="16">
        <f t="shared" si="0"/>
        <v>1</v>
      </c>
      <c r="J8" s="20">
        <f t="shared" si="1"/>
        <v>3.3333333333333333E-2</v>
      </c>
    </row>
    <row r="9" spans="1:14" x14ac:dyDescent="0.25">
      <c r="A9" s="15" t="str">
        <f>IF(B9=0," ",SUBTOTAL(3,$B$4:B9))</f>
        <v xml:space="preserve"> </v>
      </c>
      <c r="B9" s="4"/>
      <c r="C9" s="4"/>
      <c r="D9" s="4"/>
      <c r="E9" s="4"/>
      <c r="F9" s="4">
        <f>COUNTIF(Table1[[#This Row],[اللجنة الاولى]:[لجنة الثلاثون]],"ح")</f>
        <v>0</v>
      </c>
      <c r="G9" s="4">
        <f>COUNTIF(Table1[[#This Row],[اللجنة الاولى]:[لجنة الثلاثون]],"ب")</f>
        <v>0</v>
      </c>
      <c r="H9" s="4">
        <f>COUNTIF(Table1[[#This Row],[اللجنة الاولى]:[لجنة الثلاثون]],"غ")</f>
        <v>0</v>
      </c>
      <c r="I9" s="16">
        <f t="shared" si="0"/>
        <v>0</v>
      </c>
      <c r="J9" s="20">
        <f t="shared" si="1"/>
        <v>0</v>
      </c>
    </row>
    <row r="10" spans="1:14" x14ac:dyDescent="0.25">
      <c r="A10" s="15" t="str">
        <f>IF(B10=0," ",SUBTOTAL(3,$B$4:B10))</f>
        <v xml:space="preserve"> </v>
      </c>
      <c r="B10" s="4"/>
      <c r="C10" s="4"/>
      <c r="D10" s="4"/>
      <c r="E10" s="4"/>
      <c r="F10" s="4">
        <f>COUNTIF(Table1[[#This Row],[اللجنة الاولى]:[لجنة الثلاثون]],"ح")</f>
        <v>0</v>
      </c>
      <c r="G10" s="4">
        <f>COUNTIF(Table1[[#This Row],[اللجنة الاولى]:[لجنة الثلاثون]],"ب")</f>
        <v>0</v>
      </c>
      <c r="H10" s="4">
        <f>COUNTIF(Table1[[#This Row],[اللجنة الاولى]:[لجنة الثلاثون]],"غ")</f>
        <v>0</v>
      </c>
      <c r="I10" s="16">
        <f t="shared" si="0"/>
        <v>0</v>
      </c>
      <c r="J10" s="20">
        <f t="shared" si="1"/>
        <v>0</v>
      </c>
    </row>
    <row r="11" spans="1:14" x14ac:dyDescent="0.25">
      <c r="A11" s="15" t="str">
        <f>IF(B11=0," ",SUBTOTAL(3,$B$4:B11))</f>
        <v xml:space="preserve"> </v>
      </c>
      <c r="B11" s="4"/>
      <c r="C11" s="4"/>
      <c r="D11" s="4"/>
      <c r="E11" s="4"/>
      <c r="F11" s="4">
        <f>COUNTIF(Table1[[#This Row],[اللجنة الاولى]:[لجنة الثلاثون]],"ح")</f>
        <v>0</v>
      </c>
      <c r="G11" s="4">
        <f>COUNTIF(Table1[[#This Row],[اللجنة الاولى]:[لجنة الثلاثون]],"ب")</f>
        <v>0</v>
      </c>
      <c r="H11" s="4">
        <f>COUNTIF(Table1[[#This Row],[اللجنة الاولى]:[لجنة الثلاثون]],"غ")</f>
        <v>0</v>
      </c>
      <c r="I11" s="16">
        <f t="shared" si="0"/>
        <v>0</v>
      </c>
      <c r="J11" s="20">
        <f t="shared" si="1"/>
        <v>0</v>
      </c>
    </row>
    <row r="12" spans="1:14" x14ac:dyDescent="0.25">
      <c r="A12" s="15" t="str">
        <f>IF(B12=0," ",SUBTOTAL(3,$B$4:B12))</f>
        <v xml:space="preserve"> </v>
      </c>
      <c r="B12" s="4"/>
      <c r="C12" s="4"/>
      <c r="D12" s="4"/>
      <c r="E12" s="4"/>
      <c r="F12" s="4">
        <f>COUNTIF(Table1[[#This Row],[اللجنة الاولى]:[لجنة الثلاثون]],"ح")</f>
        <v>1</v>
      </c>
      <c r="G12" s="4">
        <f>COUNTIF(Table1[[#This Row],[اللجنة الاولى]:[لجنة الثلاثون]],"ب")</f>
        <v>0</v>
      </c>
      <c r="H12" s="4">
        <f>COUNTIF(Table1[[#This Row],[اللجنة الاولى]:[لجنة الثلاثون]],"غ")</f>
        <v>1</v>
      </c>
      <c r="I12" s="16">
        <f t="shared" si="0"/>
        <v>1</v>
      </c>
      <c r="J12" s="20">
        <f t="shared" si="1"/>
        <v>3.3333333333333333E-2</v>
      </c>
    </row>
    <row r="13" spans="1:14" x14ac:dyDescent="0.25">
      <c r="A13" s="15" t="str">
        <f>IF(B13=0," ",SUBTOTAL(3,$B$4:B13))</f>
        <v xml:space="preserve"> </v>
      </c>
      <c r="B13" s="4"/>
      <c r="C13" s="4"/>
      <c r="D13" s="4"/>
      <c r="E13" s="4"/>
      <c r="F13" s="4">
        <f>COUNTIF(Table1[[#This Row],[اللجنة الاولى]:[لجنة الثلاثون]],"ح")</f>
        <v>0</v>
      </c>
      <c r="G13" s="4">
        <f>COUNTIF(Table1[[#This Row],[اللجنة الاولى]:[لجنة الثلاثون]],"ب")</f>
        <v>0</v>
      </c>
      <c r="H13" s="4">
        <f>COUNTIF(Table1[[#This Row],[اللجنة الاولى]:[لجنة الثلاثون]],"غ")</f>
        <v>0</v>
      </c>
      <c r="I13" s="16">
        <f t="shared" si="0"/>
        <v>0</v>
      </c>
      <c r="J13" s="20">
        <f t="shared" si="1"/>
        <v>0</v>
      </c>
    </row>
    <row r="14" spans="1:14" x14ac:dyDescent="0.25">
      <c r="A14" s="15" t="str">
        <f>IF(B14=0," ",SUBTOTAL(3,$B$4:B14))</f>
        <v xml:space="preserve"> </v>
      </c>
      <c r="B14" s="4"/>
      <c r="C14" s="4"/>
      <c r="D14" s="4"/>
      <c r="E14" s="4"/>
      <c r="F14" s="4">
        <f>COUNTIF(Table1[[#This Row],[اللجنة الاولى]:[لجنة الثلاثون]],"ح")</f>
        <v>0</v>
      </c>
      <c r="G14" s="4">
        <f>COUNTIF(Table1[[#This Row],[اللجنة الاولى]:[لجنة الثلاثون]],"ب")</f>
        <v>0</v>
      </c>
      <c r="H14" s="4">
        <f>COUNTIF(Table1[[#This Row],[اللجنة الاولى]:[لجنة الثلاثون]],"غ")</f>
        <v>0</v>
      </c>
      <c r="I14" s="16">
        <f t="shared" si="0"/>
        <v>0</v>
      </c>
      <c r="J14" s="20">
        <f t="shared" si="1"/>
        <v>0</v>
      </c>
    </row>
    <row r="15" spans="1:14" x14ac:dyDescent="0.25">
      <c r="A15" s="15" t="str">
        <f>IF(B15=0," ",SUBTOTAL(3,$B$4:B15))</f>
        <v xml:space="preserve"> </v>
      </c>
      <c r="B15" s="4"/>
      <c r="C15" s="4"/>
      <c r="D15" s="4"/>
      <c r="E15" s="4"/>
      <c r="F15" s="4">
        <f>COUNTIF(Table1[[#This Row],[اللجنة الاولى]:[لجنة الثلاثون]],"ح")</f>
        <v>0</v>
      </c>
      <c r="G15" s="4">
        <f>COUNTIF(Table1[[#This Row],[اللجنة الاولى]:[لجنة الثلاثون]],"ب")</f>
        <v>0</v>
      </c>
      <c r="H15" s="4">
        <f>COUNTIF(Table1[[#This Row],[اللجنة الاولى]:[لجنة الثلاثون]],"غ")</f>
        <v>0</v>
      </c>
      <c r="I15" s="16">
        <f t="shared" si="0"/>
        <v>0</v>
      </c>
      <c r="J15" s="20">
        <f t="shared" si="1"/>
        <v>0</v>
      </c>
    </row>
    <row r="16" spans="1:14" x14ac:dyDescent="0.25">
      <c r="A16" s="15" t="str">
        <f>IF(B16=0," ",SUBTOTAL(3,$B$4:B16))</f>
        <v xml:space="preserve"> </v>
      </c>
      <c r="B16" s="4"/>
      <c r="C16" s="4"/>
      <c r="D16" s="4"/>
      <c r="E16" s="4"/>
      <c r="F16" s="4">
        <f>COUNTIF(Table1[[#This Row],[اللجنة الاولى]:[لجنة الثلاثون]],"ح")</f>
        <v>1</v>
      </c>
      <c r="G16" s="4">
        <f>COUNTIF(Table1[[#This Row],[اللجنة الاولى]:[لجنة الثلاثون]],"ب")</f>
        <v>1</v>
      </c>
      <c r="H16" s="4">
        <f>COUNTIF(Table1[[#This Row],[اللجنة الاولى]:[لجنة الثلاثون]],"غ")</f>
        <v>1</v>
      </c>
      <c r="I16" s="16">
        <f t="shared" si="0"/>
        <v>2</v>
      </c>
      <c r="J16" s="20">
        <f t="shared" si="1"/>
        <v>6.6666666666666666E-2</v>
      </c>
    </row>
    <row r="17" spans="1:10" x14ac:dyDescent="0.25">
      <c r="A17" s="15" t="str">
        <f>IF(B17=0," ",SUBTOTAL(3,$B$4:B17))</f>
        <v xml:space="preserve"> </v>
      </c>
      <c r="B17" s="4"/>
      <c r="C17" s="4"/>
      <c r="D17" s="4"/>
      <c r="E17" s="4"/>
      <c r="F17" s="4">
        <f>COUNTIF(Table1[[#This Row],[اللجنة الاولى]:[لجنة الثلاثون]],"ح")</f>
        <v>0</v>
      </c>
      <c r="G17" s="4">
        <f>COUNTIF(Table1[[#This Row],[اللجنة الاولى]:[لجنة الثلاثون]],"ب")</f>
        <v>0</v>
      </c>
      <c r="H17" s="4">
        <f>COUNTIF(Table1[[#This Row],[اللجنة الاولى]:[لجنة الثلاثون]],"غ")</f>
        <v>0</v>
      </c>
      <c r="I17" s="16">
        <f t="shared" si="0"/>
        <v>0</v>
      </c>
      <c r="J17" s="20">
        <f t="shared" si="1"/>
        <v>0</v>
      </c>
    </row>
    <row r="18" spans="1:10" x14ac:dyDescent="0.25">
      <c r="A18" s="15" t="str">
        <f>IF(B18=0," ",SUBTOTAL(3,$B$4:B18))</f>
        <v xml:space="preserve"> </v>
      </c>
      <c r="B18" s="4"/>
      <c r="C18" s="4"/>
      <c r="D18" s="4"/>
      <c r="E18" s="4"/>
      <c r="F18" s="4">
        <f>COUNTIF(Table1[[#This Row],[اللجنة الاولى]:[لجنة الثلاثون]],"ح")</f>
        <v>0</v>
      </c>
      <c r="G18" s="4">
        <f>COUNTIF(Table1[[#This Row],[اللجنة الاولى]:[لجنة الثلاثون]],"ب")</f>
        <v>0</v>
      </c>
      <c r="H18" s="4">
        <f>COUNTIF(Table1[[#This Row],[اللجنة الاولى]:[لجنة الثلاثون]],"غ")</f>
        <v>0</v>
      </c>
      <c r="I18" s="16">
        <f t="shared" si="0"/>
        <v>0</v>
      </c>
      <c r="J18" s="20">
        <f t="shared" si="1"/>
        <v>0</v>
      </c>
    </row>
    <row r="19" spans="1:10" x14ac:dyDescent="0.25">
      <c r="A19" s="15" t="str">
        <f>IF(B19=0," ",SUBTOTAL(3,$B$4:B19))</f>
        <v xml:space="preserve"> </v>
      </c>
      <c r="B19" s="4"/>
      <c r="C19" s="4"/>
      <c r="D19" s="4"/>
      <c r="E19" s="4"/>
      <c r="F19" s="4">
        <f>COUNTIF(Table1[[#This Row],[اللجنة الاولى]:[لجنة الثلاثون]],"ح")</f>
        <v>0</v>
      </c>
      <c r="G19" s="4">
        <f>COUNTIF(Table1[[#This Row],[اللجنة الاولى]:[لجنة الثلاثون]],"ب")</f>
        <v>0</v>
      </c>
      <c r="H19" s="4">
        <f>COUNTIF(Table1[[#This Row],[اللجنة الاولى]:[لجنة الثلاثون]],"غ")</f>
        <v>0</v>
      </c>
      <c r="I19" s="16">
        <f t="shared" si="0"/>
        <v>0</v>
      </c>
      <c r="J19" s="20">
        <f t="shared" si="1"/>
        <v>0</v>
      </c>
    </row>
    <row r="20" spans="1:10" x14ac:dyDescent="0.25">
      <c r="A20" s="15" t="str">
        <f>IF(B20=0," ",SUBTOTAL(3,$B$4:B20))</f>
        <v xml:space="preserve"> </v>
      </c>
      <c r="B20" s="4"/>
      <c r="C20" s="4"/>
      <c r="D20" s="4"/>
      <c r="E20" s="4"/>
      <c r="F20" s="4">
        <f>COUNTIF(Table1[[#This Row],[اللجنة الاولى]:[لجنة الثلاثون]],"ح")</f>
        <v>0</v>
      </c>
      <c r="G20" s="4">
        <f>COUNTIF(Table1[[#This Row],[اللجنة الاولى]:[لجنة الثلاثون]],"ب")</f>
        <v>0</v>
      </c>
      <c r="H20" s="4">
        <f>COUNTIF(Table1[[#This Row],[اللجنة الاولى]:[لجنة الثلاثون]],"غ")</f>
        <v>0</v>
      </c>
      <c r="I20" s="16">
        <f t="shared" si="0"/>
        <v>0</v>
      </c>
      <c r="J20" s="20">
        <f t="shared" si="1"/>
        <v>0</v>
      </c>
    </row>
    <row r="21" spans="1:10" x14ac:dyDescent="0.25">
      <c r="A21" s="15" t="str">
        <f>IF(B21=0," ",SUBTOTAL(3,$B$4:B21))</f>
        <v xml:space="preserve"> </v>
      </c>
      <c r="B21" s="4"/>
      <c r="C21" s="4"/>
      <c r="D21" s="4"/>
      <c r="E21" s="4"/>
      <c r="F21" s="4">
        <f>COUNTIF(Table1[[#This Row],[اللجنة الاولى]:[لجنة الثلاثون]],"ح")</f>
        <v>0</v>
      </c>
      <c r="G21" s="4">
        <f>COUNTIF(Table1[[#This Row],[اللجنة الاولى]:[لجنة الثلاثون]],"ب")</f>
        <v>0</v>
      </c>
      <c r="H21" s="4">
        <f>COUNTIF(Table1[[#This Row],[اللجنة الاولى]:[لجنة الثلاثون]],"غ")</f>
        <v>0</v>
      </c>
      <c r="I21" s="16">
        <f t="shared" si="0"/>
        <v>0</v>
      </c>
      <c r="J21" s="20">
        <f t="shared" si="1"/>
        <v>0</v>
      </c>
    </row>
    <row r="22" spans="1:10" x14ac:dyDescent="0.25">
      <c r="A22" s="15" t="str">
        <f>IF(B22=0," ",SUBTOTAL(3,$B$4:B22))</f>
        <v xml:space="preserve"> </v>
      </c>
      <c r="B22" s="4"/>
      <c r="C22" s="4"/>
      <c r="D22" s="4"/>
      <c r="E22" s="4"/>
      <c r="F22" s="4">
        <f>COUNTIF(Table1[[#This Row],[اللجنة الاولى]:[لجنة الثلاثون]],"ح")</f>
        <v>1</v>
      </c>
      <c r="G22" s="4">
        <f>COUNTIF(Table1[[#This Row],[اللجنة الاولى]:[لجنة الثلاثون]],"ب")</f>
        <v>1</v>
      </c>
      <c r="H22" s="4">
        <f>COUNTIF(Table1[[#This Row],[اللجنة الاولى]:[لجنة الثلاثون]],"غ")</f>
        <v>1</v>
      </c>
      <c r="I22" s="16">
        <f t="shared" si="0"/>
        <v>2</v>
      </c>
      <c r="J22" s="20">
        <f t="shared" si="1"/>
        <v>6.6666666666666666E-2</v>
      </c>
    </row>
    <row r="23" spans="1:10" x14ac:dyDescent="0.25">
      <c r="A23" s="15" t="str">
        <f>IF(B23=0," ",SUBTOTAL(3,$B$4:B23))</f>
        <v xml:space="preserve"> </v>
      </c>
      <c r="B23" s="4"/>
      <c r="C23" s="4"/>
      <c r="D23" s="4"/>
      <c r="E23" s="4"/>
      <c r="F23" s="4">
        <f>COUNTIF(Table1[[#This Row],[اللجنة الاولى]:[لجنة الثلاثون]],"ح")</f>
        <v>0</v>
      </c>
      <c r="G23" s="4">
        <f>COUNTIF(Table1[[#This Row],[اللجنة الاولى]:[لجنة الثلاثون]],"ب")</f>
        <v>0</v>
      </c>
      <c r="H23" s="4">
        <f>COUNTIF(Table1[[#This Row],[اللجنة الاولى]:[لجنة الثلاثون]],"غ")</f>
        <v>0</v>
      </c>
      <c r="I23" s="16">
        <f t="shared" si="0"/>
        <v>0</v>
      </c>
      <c r="J23" s="20">
        <f t="shared" si="1"/>
        <v>0</v>
      </c>
    </row>
    <row r="24" spans="1:10" x14ac:dyDescent="0.25">
      <c r="A24" s="15" t="str">
        <f>IF(B24=0," ",SUBTOTAL(3,$B$4:B24))</f>
        <v xml:space="preserve"> </v>
      </c>
      <c r="B24" s="4"/>
      <c r="C24" s="4"/>
      <c r="D24" s="4"/>
      <c r="E24" s="4"/>
      <c r="F24" s="17">
        <f>COUNTIF(Table1[[#This Row],[اللجنة الاولى]:[لجنة الثلاثون]],"ح")</f>
        <v>0</v>
      </c>
      <c r="G24" s="17">
        <f>COUNTIF(Table1[[#This Row],[اللجنة الاولى]:[لجنة الثلاثون]],"ب")</f>
        <v>0</v>
      </c>
      <c r="H24" s="4">
        <f>COUNTIF(Table1[[#This Row],[اللجنة الاولى]:[لجنة الثلاثون]],"غ")</f>
        <v>0</v>
      </c>
      <c r="I24" s="16">
        <f t="shared" si="0"/>
        <v>0</v>
      </c>
      <c r="J24" s="20">
        <f t="shared" si="1"/>
        <v>0</v>
      </c>
    </row>
    <row r="25" spans="1:10" x14ac:dyDescent="0.25">
      <c r="A25" s="11"/>
      <c r="B25" s="12" t="s">
        <v>12</v>
      </c>
      <c r="C25" s="4"/>
      <c r="D25" s="4">
        <f>COUNTIF(D4:D24,"مشارك")</f>
        <v>2</v>
      </c>
      <c r="E25" s="4"/>
    </row>
    <row r="26" spans="1:10" x14ac:dyDescent="0.25">
      <c r="A26" s="11"/>
      <c r="B26" s="13" t="s">
        <v>13</v>
      </c>
      <c r="C26" s="4"/>
      <c r="D26" s="4">
        <f>COUNTIF(D4:D24,"غير مشارك")</f>
        <v>0</v>
      </c>
      <c r="E26" s="4"/>
    </row>
    <row r="27" spans="1:10" x14ac:dyDescent="0.25">
      <c r="A27" s="11"/>
      <c r="B27" s="14" t="s">
        <v>8</v>
      </c>
      <c r="C27" s="4"/>
      <c r="D27" s="4">
        <f>SUM(D25:D26)</f>
        <v>2</v>
      </c>
      <c r="E27" s="4"/>
    </row>
  </sheetData>
  <pageMargins left="0.7" right="0.7" top="0.75" bottom="0.75" header="0.3" footer="0.3"/>
  <pageSetup paperSize="8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DA1C4-D326-4275-BAF6-18CFB4DAE958}">
  <dimension ref="A1:DS26"/>
  <sheetViews>
    <sheetView rightToLeft="1" zoomScale="70" zoomScaleNormal="70" workbookViewId="0">
      <selection activeCell="A3" sqref="A3"/>
    </sheetView>
  </sheetViews>
  <sheetFormatPr defaultColWidth="12.5703125" defaultRowHeight="15" x14ac:dyDescent="0.25"/>
  <cols>
    <col min="1" max="1" width="2.85546875" style="10" bestFit="1" customWidth="1"/>
    <col min="2" max="2" width="31.42578125" style="10" bestFit="1" customWidth="1"/>
    <col min="3" max="3" width="29.5703125" style="10" bestFit="1" customWidth="1"/>
    <col min="4" max="4" width="12.140625" style="10" bestFit="1" customWidth="1"/>
    <col min="5" max="5" width="16.85546875" style="10" bestFit="1" customWidth="1"/>
    <col min="6" max="6" width="12.28515625" style="10" bestFit="1" customWidth="1"/>
    <col min="7" max="7" width="12" style="10" bestFit="1" customWidth="1"/>
    <col min="8" max="8" width="10.85546875" style="10" bestFit="1" customWidth="1"/>
    <col min="9" max="9" width="16.85546875" style="10" bestFit="1" customWidth="1"/>
    <col min="10" max="10" width="14" style="10" bestFit="1" customWidth="1"/>
    <col min="11" max="11" width="13.7109375" style="10" bestFit="1" customWidth="1"/>
    <col min="12" max="12" width="7.5703125" style="10" bestFit="1" customWidth="1"/>
    <col min="13" max="13" width="16.85546875" style="10" bestFit="1" customWidth="1"/>
    <col min="14" max="14" width="14" style="10" bestFit="1" customWidth="1"/>
    <col min="15" max="15" width="13.7109375" style="10" bestFit="1" customWidth="1"/>
    <col min="16" max="16" width="8.5703125" style="10" bestFit="1" customWidth="1"/>
    <col min="17" max="17" width="16.85546875" style="10" bestFit="1" customWidth="1"/>
    <col min="18" max="18" width="14" style="10" bestFit="1" customWidth="1"/>
    <col min="19" max="19" width="13.7109375" style="10" bestFit="1" customWidth="1"/>
    <col min="20" max="20" width="8.85546875" style="10" bestFit="1" customWidth="1"/>
    <col min="21" max="21" width="16.85546875" style="10" bestFit="1" customWidth="1"/>
    <col min="22" max="22" width="14" style="10" bestFit="1" customWidth="1"/>
    <col min="23" max="23" width="13.7109375" style="10" bestFit="1" customWidth="1"/>
    <col min="24" max="24" width="8.5703125" style="10" bestFit="1" customWidth="1"/>
    <col min="25" max="25" width="16.85546875" style="10" bestFit="1" customWidth="1"/>
    <col min="26" max="26" width="14" style="10" bestFit="1" customWidth="1"/>
    <col min="27" max="27" width="13.7109375" style="10" bestFit="1" customWidth="1"/>
    <col min="28" max="28" width="8.5703125" style="10" bestFit="1" customWidth="1"/>
    <col min="29" max="29" width="16.85546875" style="10" bestFit="1" customWidth="1"/>
    <col min="30" max="30" width="14" style="10" bestFit="1" customWidth="1"/>
    <col min="31" max="31" width="13.7109375" style="10" bestFit="1" customWidth="1"/>
    <col min="32" max="32" width="8.5703125" style="10" bestFit="1" customWidth="1"/>
    <col min="33" max="33" width="15.7109375" style="10" bestFit="1" customWidth="1"/>
    <col min="34" max="34" width="14" style="10" bestFit="1" customWidth="1"/>
    <col min="35" max="35" width="13.7109375" style="10" bestFit="1" customWidth="1"/>
    <col min="36" max="36" width="8.85546875" style="10" bestFit="1" customWidth="1"/>
    <col min="37" max="37" width="15.7109375" style="10" bestFit="1" customWidth="1"/>
    <col min="38" max="38" width="14" style="10" bestFit="1" customWidth="1"/>
    <col min="39" max="39" width="15.28515625" style="10" bestFit="1" customWidth="1"/>
    <col min="40" max="40" width="9.140625" style="10" bestFit="1" customWidth="1"/>
    <col min="41" max="41" width="15.7109375" style="10" bestFit="1" customWidth="1"/>
    <col min="42" max="42" width="15.5703125" style="10" bestFit="1" customWidth="1"/>
    <col min="43" max="43" width="15.28515625" style="10" bestFit="1" customWidth="1"/>
    <col min="44" max="44" width="8.5703125" style="10" bestFit="1" customWidth="1"/>
    <col min="45" max="45" width="15.7109375" style="10" bestFit="1" customWidth="1"/>
    <col min="46" max="46" width="15.5703125" style="10" bestFit="1" customWidth="1"/>
    <col min="47" max="47" width="15.28515625" style="10" bestFit="1" customWidth="1"/>
    <col min="48" max="48" width="8.5703125" style="10" bestFit="1" customWidth="1"/>
    <col min="49" max="49" width="15.7109375" style="10" bestFit="1" customWidth="1"/>
    <col min="50" max="50" width="15.5703125" style="10" bestFit="1" customWidth="1"/>
    <col min="51" max="51" width="15.28515625" style="10" bestFit="1" customWidth="1"/>
    <col min="52" max="52" width="8.5703125" style="10" bestFit="1" customWidth="1"/>
    <col min="53" max="53" width="15.7109375" style="10" bestFit="1" customWidth="1"/>
    <col min="54" max="54" width="15.5703125" style="10" bestFit="1" customWidth="1"/>
    <col min="55" max="55" width="15.28515625" style="10" bestFit="1" customWidth="1"/>
    <col min="56" max="56" width="8.5703125" style="10" bestFit="1" customWidth="1"/>
    <col min="57" max="57" width="15.7109375" style="10" bestFit="1" customWidth="1"/>
    <col min="58" max="58" width="15.5703125" style="10" bestFit="1" customWidth="1"/>
    <col min="59" max="59" width="15.28515625" style="10" bestFit="1" customWidth="1"/>
    <col min="60" max="60" width="8.5703125" style="10" bestFit="1" customWidth="1"/>
    <col min="61" max="61" width="15.7109375" style="10" bestFit="1" customWidth="1"/>
    <col min="62" max="62" width="15.5703125" style="10" bestFit="1" customWidth="1"/>
    <col min="63" max="63" width="15.28515625" style="10" bestFit="1" customWidth="1"/>
    <col min="64" max="64" width="8.85546875" style="10" bestFit="1" customWidth="1"/>
    <col min="65" max="65" width="15.7109375" style="10" bestFit="1" customWidth="1"/>
    <col min="66" max="66" width="15.5703125" style="10" bestFit="1" customWidth="1"/>
    <col min="67" max="67" width="15.28515625" style="10" bestFit="1" customWidth="1"/>
    <col min="68" max="68" width="9.140625" style="10" bestFit="1" customWidth="1"/>
    <col min="69" max="70" width="15.5703125" style="10" bestFit="1" customWidth="1"/>
    <col min="71" max="71" width="15.28515625" style="10" bestFit="1" customWidth="1"/>
    <col min="72" max="72" width="8.5703125" style="10" bestFit="1" customWidth="1"/>
    <col min="73" max="73" width="15.7109375" style="10" bestFit="1" customWidth="1"/>
    <col min="74" max="74" width="15.5703125" style="10" bestFit="1" customWidth="1"/>
    <col min="75" max="75" width="15.28515625" style="10" bestFit="1" customWidth="1"/>
    <col min="76" max="76" width="8.5703125" style="10" bestFit="1" customWidth="1"/>
    <col min="77" max="77" width="15.7109375" style="10" bestFit="1" customWidth="1"/>
    <col min="78" max="78" width="15.5703125" style="10" bestFit="1" customWidth="1"/>
    <col min="79" max="79" width="15.28515625" style="10" bestFit="1" customWidth="1"/>
    <col min="80" max="80" width="8.5703125" style="10" bestFit="1" customWidth="1"/>
    <col min="81" max="81" width="15.7109375" style="10" bestFit="1" customWidth="1"/>
    <col min="82" max="82" width="15.5703125" style="10" bestFit="1" customWidth="1"/>
    <col min="83" max="83" width="15.28515625" style="10" bestFit="1" customWidth="1"/>
    <col min="84" max="84" width="8.5703125" style="10" bestFit="1" customWidth="1"/>
    <col min="85" max="85" width="15.7109375" style="10" bestFit="1" customWidth="1"/>
    <col min="86" max="86" width="15.5703125" style="10" bestFit="1" customWidth="1"/>
    <col min="87" max="87" width="15.28515625" style="10" bestFit="1" customWidth="1"/>
    <col min="88" max="88" width="8.5703125" style="10" bestFit="1" customWidth="1"/>
    <col min="89" max="89" width="15.7109375" style="10" bestFit="1" customWidth="1"/>
    <col min="90" max="90" width="15.5703125" style="10" bestFit="1" customWidth="1"/>
    <col min="91" max="91" width="15.28515625" style="10" bestFit="1" customWidth="1"/>
    <col min="92" max="92" width="8.85546875" style="10" bestFit="1" customWidth="1"/>
    <col min="93" max="93" width="15.7109375" style="10" bestFit="1" customWidth="1"/>
    <col min="94" max="94" width="15.5703125" style="10" bestFit="1" customWidth="1"/>
    <col min="95" max="95" width="15.28515625" style="10" bestFit="1" customWidth="1"/>
    <col min="96" max="96" width="9.140625" style="10" bestFit="1" customWidth="1"/>
    <col min="97" max="97" width="15.7109375" style="10" bestFit="1" customWidth="1"/>
    <col min="98" max="98" width="15.5703125" style="10" bestFit="1" customWidth="1"/>
    <col min="99" max="99" width="15.28515625" style="10" bestFit="1" customWidth="1"/>
    <col min="100" max="100" width="8.5703125" style="10" bestFit="1" customWidth="1"/>
    <col min="101" max="101" width="15.7109375" style="10" bestFit="1" customWidth="1"/>
    <col min="102" max="102" width="15.5703125" style="10" bestFit="1" customWidth="1"/>
    <col min="103" max="103" width="15.28515625" style="10" bestFit="1" customWidth="1"/>
    <col min="104" max="104" width="8.5703125" style="10" bestFit="1" customWidth="1"/>
    <col min="105" max="105" width="15.7109375" style="10" bestFit="1" customWidth="1"/>
    <col min="106" max="106" width="15.5703125" style="10" bestFit="1" customWidth="1"/>
    <col min="107" max="107" width="15.28515625" style="10" bestFit="1" customWidth="1"/>
    <col min="108" max="108" width="10.140625" style="10" bestFit="1" customWidth="1"/>
    <col min="109" max="109" width="15.7109375" style="10" bestFit="1" customWidth="1"/>
    <col min="110" max="110" width="15.5703125" style="10" bestFit="1" customWidth="1"/>
    <col min="111" max="111" width="15.28515625" style="10" bestFit="1" customWidth="1"/>
    <col min="112" max="112" width="10.140625" style="10" bestFit="1" customWidth="1"/>
    <col min="113" max="113" width="15.7109375" style="10" bestFit="1" customWidth="1"/>
    <col min="114" max="114" width="15.5703125" style="10" bestFit="1" customWidth="1"/>
    <col min="115" max="115" width="15.28515625" style="10" bestFit="1" customWidth="1"/>
    <col min="116" max="116" width="10.140625" style="10" bestFit="1" customWidth="1"/>
    <col min="117" max="117" width="15.7109375" style="10" bestFit="1" customWidth="1"/>
    <col min="118" max="118" width="15.5703125" style="10" bestFit="1" customWidth="1"/>
    <col min="119" max="119" width="15.28515625" style="10" bestFit="1" customWidth="1"/>
    <col min="120" max="120" width="10.140625" style="10" bestFit="1" customWidth="1"/>
    <col min="121" max="121" width="15.7109375" style="10" bestFit="1" customWidth="1"/>
    <col min="122" max="122" width="15.5703125" style="10" bestFit="1" customWidth="1"/>
    <col min="123" max="123" width="15.28515625" style="10" bestFit="1" customWidth="1"/>
    <col min="124" max="16384" width="12.5703125" style="10"/>
  </cols>
  <sheetData>
    <row r="1" spans="1:123" s="2" customFormat="1" ht="18.75" customHeight="1" x14ac:dyDescent="0.25">
      <c r="A1" s="8" t="s">
        <v>0</v>
      </c>
      <c r="B1" s="9" t="s">
        <v>189</v>
      </c>
      <c r="C1" s="9" t="s">
        <v>188</v>
      </c>
      <c r="D1" s="9" t="s">
        <v>73</v>
      </c>
      <c r="E1" s="9" t="s">
        <v>7</v>
      </c>
      <c r="F1" s="9" t="s">
        <v>71</v>
      </c>
      <c r="G1" s="9" t="s">
        <v>72</v>
      </c>
      <c r="H1" s="9" t="s">
        <v>74</v>
      </c>
      <c r="I1" s="9" t="s">
        <v>14</v>
      </c>
      <c r="J1" s="9" t="s">
        <v>75</v>
      </c>
      <c r="K1" s="9" t="s">
        <v>76</v>
      </c>
      <c r="L1" s="9" t="s">
        <v>15</v>
      </c>
      <c r="M1" s="9" t="s">
        <v>16</v>
      </c>
      <c r="N1" s="9" t="s">
        <v>77</v>
      </c>
      <c r="O1" s="9" t="s">
        <v>78</v>
      </c>
      <c r="P1" s="9" t="s">
        <v>17</v>
      </c>
      <c r="Q1" s="9" t="s">
        <v>18</v>
      </c>
      <c r="R1" s="9" t="s">
        <v>79</v>
      </c>
      <c r="S1" s="9" t="s">
        <v>80</v>
      </c>
      <c r="T1" s="9" t="s">
        <v>19</v>
      </c>
      <c r="U1" s="9" t="s">
        <v>20</v>
      </c>
      <c r="V1" s="9" t="s">
        <v>81</v>
      </c>
      <c r="W1" s="9" t="s">
        <v>82</v>
      </c>
      <c r="X1" s="9" t="s">
        <v>21</v>
      </c>
      <c r="Y1" s="9" t="s">
        <v>22</v>
      </c>
      <c r="Z1" s="9" t="s">
        <v>83</v>
      </c>
      <c r="AA1" s="9" t="s">
        <v>84</v>
      </c>
      <c r="AB1" s="9" t="s">
        <v>23</v>
      </c>
      <c r="AC1" s="9" t="s">
        <v>24</v>
      </c>
      <c r="AD1" s="9" t="s">
        <v>85</v>
      </c>
      <c r="AE1" s="9" t="s">
        <v>86</v>
      </c>
      <c r="AF1" s="9" t="s">
        <v>25</v>
      </c>
      <c r="AG1" s="9" t="s">
        <v>26</v>
      </c>
      <c r="AH1" s="9" t="s">
        <v>87</v>
      </c>
      <c r="AI1" s="9" t="s">
        <v>88</v>
      </c>
      <c r="AJ1" s="9" t="s">
        <v>27</v>
      </c>
      <c r="AK1" s="9" t="s">
        <v>28</v>
      </c>
      <c r="AL1" s="9" t="s">
        <v>89</v>
      </c>
      <c r="AM1" s="9" t="s">
        <v>90</v>
      </c>
      <c r="AN1" s="9" t="s">
        <v>29</v>
      </c>
      <c r="AO1" s="9" t="s">
        <v>30</v>
      </c>
      <c r="AP1" s="9" t="s">
        <v>91</v>
      </c>
      <c r="AQ1" s="9" t="s">
        <v>92</v>
      </c>
      <c r="AR1" s="9" t="s">
        <v>31</v>
      </c>
      <c r="AS1" s="9" t="s">
        <v>32</v>
      </c>
      <c r="AT1" s="9" t="s">
        <v>93</v>
      </c>
      <c r="AU1" s="9" t="s">
        <v>94</v>
      </c>
      <c r="AV1" s="9" t="s">
        <v>33</v>
      </c>
      <c r="AW1" s="9" t="s">
        <v>34</v>
      </c>
      <c r="AX1" s="9" t="s">
        <v>95</v>
      </c>
      <c r="AY1" s="9" t="s">
        <v>96</v>
      </c>
      <c r="AZ1" s="9" t="s">
        <v>35</v>
      </c>
      <c r="BA1" s="9" t="s">
        <v>36</v>
      </c>
      <c r="BB1" s="9" t="s">
        <v>97</v>
      </c>
      <c r="BC1" s="9" t="s">
        <v>98</v>
      </c>
      <c r="BD1" s="9" t="s">
        <v>37</v>
      </c>
      <c r="BE1" s="9" t="s">
        <v>38</v>
      </c>
      <c r="BF1" s="9" t="s">
        <v>99</v>
      </c>
      <c r="BG1" s="9" t="s">
        <v>100</v>
      </c>
      <c r="BH1" s="9" t="s">
        <v>39</v>
      </c>
      <c r="BI1" s="9" t="s">
        <v>40</v>
      </c>
      <c r="BJ1" s="9" t="s">
        <v>101</v>
      </c>
      <c r="BK1" s="9" t="s">
        <v>102</v>
      </c>
      <c r="BL1" s="9" t="s">
        <v>41</v>
      </c>
      <c r="BM1" s="9" t="s">
        <v>42</v>
      </c>
      <c r="BN1" s="9" t="s">
        <v>103</v>
      </c>
      <c r="BO1" s="9" t="s">
        <v>104</v>
      </c>
      <c r="BP1" s="9" t="s">
        <v>43</v>
      </c>
      <c r="BQ1" s="9" t="s">
        <v>44</v>
      </c>
      <c r="BR1" s="9" t="s">
        <v>105</v>
      </c>
      <c r="BS1" s="9" t="s">
        <v>106</v>
      </c>
      <c r="BT1" s="9" t="s">
        <v>45</v>
      </c>
      <c r="BU1" s="9" t="s">
        <v>46</v>
      </c>
      <c r="BV1" s="9" t="s">
        <v>107</v>
      </c>
      <c r="BW1" s="9" t="s">
        <v>108</v>
      </c>
      <c r="BX1" s="9" t="s">
        <v>47</v>
      </c>
      <c r="BY1" s="9" t="s">
        <v>48</v>
      </c>
      <c r="BZ1" s="9" t="s">
        <v>109</v>
      </c>
      <c r="CA1" s="9" t="s">
        <v>110</v>
      </c>
      <c r="CB1" s="9" t="s">
        <v>49</v>
      </c>
      <c r="CC1" s="9" t="s">
        <v>50</v>
      </c>
      <c r="CD1" s="9" t="s">
        <v>111</v>
      </c>
      <c r="CE1" s="9" t="s">
        <v>112</v>
      </c>
      <c r="CF1" s="9" t="s">
        <v>51</v>
      </c>
      <c r="CG1" s="9" t="s">
        <v>52</v>
      </c>
      <c r="CH1" s="9" t="s">
        <v>113</v>
      </c>
      <c r="CI1" s="9" t="s">
        <v>114</v>
      </c>
      <c r="CJ1" s="9" t="s">
        <v>53</v>
      </c>
      <c r="CK1" s="9" t="s">
        <v>54</v>
      </c>
      <c r="CL1" s="9" t="s">
        <v>115</v>
      </c>
      <c r="CM1" s="9" t="s">
        <v>116</v>
      </c>
      <c r="CN1" s="9" t="s">
        <v>55</v>
      </c>
      <c r="CO1" s="9" t="s">
        <v>56</v>
      </c>
      <c r="CP1" s="9" t="s">
        <v>117</v>
      </c>
      <c r="CQ1" s="9" t="s">
        <v>118</v>
      </c>
      <c r="CR1" s="9" t="s">
        <v>57</v>
      </c>
      <c r="CS1" s="9" t="s">
        <v>58</v>
      </c>
      <c r="CT1" s="9" t="s">
        <v>119</v>
      </c>
      <c r="CU1" s="9" t="s">
        <v>120</v>
      </c>
      <c r="CV1" s="9" t="s">
        <v>59</v>
      </c>
      <c r="CW1" s="9" t="s">
        <v>60</v>
      </c>
      <c r="CX1" s="9" t="s">
        <v>121</v>
      </c>
      <c r="CY1" s="9" t="s">
        <v>122</v>
      </c>
      <c r="CZ1" s="9" t="s">
        <v>61</v>
      </c>
      <c r="DA1" s="9" t="s">
        <v>62</v>
      </c>
      <c r="DB1" s="9" t="s">
        <v>123</v>
      </c>
      <c r="DC1" s="9" t="s">
        <v>124</v>
      </c>
      <c r="DD1" s="9" t="s">
        <v>63</v>
      </c>
      <c r="DE1" s="9" t="s">
        <v>64</v>
      </c>
      <c r="DF1" s="9" t="s">
        <v>125</v>
      </c>
      <c r="DG1" s="9" t="s">
        <v>126</v>
      </c>
      <c r="DH1" s="9" t="s">
        <v>65</v>
      </c>
      <c r="DI1" s="9" t="s">
        <v>66</v>
      </c>
      <c r="DJ1" s="9" t="s">
        <v>127</v>
      </c>
      <c r="DK1" s="9" t="s">
        <v>128</v>
      </c>
      <c r="DL1" s="9" t="s">
        <v>67</v>
      </c>
      <c r="DM1" s="9" t="s">
        <v>68</v>
      </c>
      <c r="DN1" s="9" t="s">
        <v>129</v>
      </c>
      <c r="DO1" s="9" t="s">
        <v>130</v>
      </c>
      <c r="DP1" s="9" t="s">
        <v>69</v>
      </c>
      <c r="DQ1" s="9" t="s">
        <v>70</v>
      </c>
      <c r="DR1" s="9" t="s">
        <v>131</v>
      </c>
      <c r="DS1" s="9" t="s">
        <v>132</v>
      </c>
    </row>
    <row r="2" spans="1:123" ht="20.25" x14ac:dyDescent="0.25">
      <c r="A2" s="3">
        <f>IF(B2=0," ",SUBTOTAL(3,$B$2:B2))</f>
        <v>1</v>
      </c>
      <c r="B2" s="4" t="str">
        <f>'اداريين الكلية'!B4</f>
        <v xml:space="preserve">ابراهيم مبروك ابراهيم مبروك </v>
      </c>
      <c r="C2" s="4" t="str">
        <f>'اداريين الكلية'!C4</f>
        <v>إداري تسكين لجان</v>
      </c>
      <c r="D2" s="7">
        <f>modate[[#This Row],[التاريخ]]</f>
        <v>45292</v>
      </c>
      <c r="E2" s="21">
        <v>45292</v>
      </c>
      <c r="F2" s="6" t="s">
        <v>9</v>
      </c>
      <c r="G2" s="6" t="s">
        <v>10</v>
      </c>
      <c r="H2" s="7" t="s">
        <v>167</v>
      </c>
      <c r="I2" s="21">
        <v>45323</v>
      </c>
      <c r="J2" s="6" t="s">
        <v>9</v>
      </c>
      <c r="K2" s="6" t="s">
        <v>10</v>
      </c>
      <c r="L2" s="7" t="s">
        <v>168</v>
      </c>
      <c r="M2" s="21">
        <v>45352</v>
      </c>
      <c r="N2" s="6" t="s">
        <v>9</v>
      </c>
      <c r="O2" s="6" t="s">
        <v>10</v>
      </c>
      <c r="P2" s="7" t="s">
        <v>169</v>
      </c>
      <c r="Q2" s="21">
        <v>45383</v>
      </c>
      <c r="R2" s="6" t="s">
        <v>9</v>
      </c>
      <c r="S2" s="6" t="s">
        <v>10</v>
      </c>
      <c r="T2" s="7">
        <f t="shared" ref="T2:T4" si="0">U2</f>
        <v>45413</v>
      </c>
      <c r="U2" s="21">
        <v>45413</v>
      </c>
      <c r="V2" s="6" t="s">
        <v>9</v>
      </c>
      <c r="W2" s="6" t="s">
        <v>10</v>
      </c>
      <c r="X2" s="7">
        <f t="shared" ref="X2:X4" si="1">Y2</f>
        <v>45444</v>
      </c>
      <c r="Y2" s="21">
        <v>45444</v>
      </c>
      <c r="Z2" s="6" t="s">
        <v>9</v>
      </c>
      <c r="AA2" s="6" t="s">
        <v>10</v>
      </c>
      <c r="AB2" s="7">
        <f t="shared" ref="AB2:AB4" si="2">AC2</f>
        <v>45474</v>
      </c>
      <c r="AC2" s="21">
        <v>45474</v>
      </c>
      <c r="AD2" s="6" t="s">
        <v>9</v>
      </c>
      <c r="AE2" s="6" t="s">
        <v>10</v>
      </c>
      <c r="AF2" s="7">
        <f t="shared" ref="AF2:AF4" si="3">AG2</f>
        <v>45475</v>
      </c>
      <c r="AG2" s="5">
        <f t="shared" ref="AG2:AG4" si="4">AC2+1</f>
        <v>45475</v>
      </c>
      <c r="AH2" s="6" t="s">
        <v>9</v>
      </c>
      <c r="AI2" s="6" t="s">
        <v>10</v>
      </c>
      <c r="AJ2" s="7">
        <f t="shared" ref="AJ2:AJ4" si="5">AK2</f>
        <v>45476</v>
      </c>
      <c r="AK2" s="5">
        <f t="shared" ref="AK2:AK4" si="6">AG2+1</f>
        <v>45476</v>
      </c>
      <c r="AL2" s="6" t="s">
        <v>9</v>
      </c>
      <c r="AM2" s="6" t="s">
        <v>10</v>
      </c>
      <c r="AN2" s="7">
        <f t="shared" ref="AN2:AN4" si="7">AO2</f>
        <v>45477</v>
      </c>
      <c r="AO2" s="5">
        <f t="shared" ref="AO2:AO4" si="8">AK2+1</f>
        <v>45477</v>
      </c>
      <c r="AP2" s="6" t="s">
        <v>9</v>
      </c>
      <c r="AQ2" s="6" t="s">
        <v>10</v>
      </c>
      <c r="AR2" s="7">
        <f t="shared" ref="AR2:AR4" si="9">AS2</f>
        <v>45478</v>
      </c>
      <c r="AS2" s="5">
        <f t="shared" ref="AS2:AS4" si="10">AO2+1</f>
        <v>45478</v>
      </c>
      <c r="AT2" s="6" t="s">
        <v>9</v>
      </c>
      <c r="AU2" s="6" t="s">
        <v>10</v>
      </c>
      <c r="AV2" s="7">
        <f t="shared" ref="AV2:AV4" si="11">AW2</f>
        <v>45479</v>
      </c>
      <c r="AW2" s="5">
        <f t="shared" ref="AW2:AW4" si="12">AS2+1</f>
        <v>45479</v>
      </c>
      <c r="AX2" s="6" t="s">
        <v>9</v>
      </c>
      <c r="AY2" s="6" t="s">
        <v>10</v>
      </c>
      <c r="AZ2" s="7">
        <f t="shared" ref="AZ2:AZ4" si="13">BA2</f>
        <v>45480</v>
      </c>
      <c r="BA2" s="5">
        <f t="shared" ref="BA2:BA4" si="14">AW2+1</f>
        <v>45480</v>
      </c>
      <c r="BB2" s="6" t="s">
        <v>9</v>
      </c>
      <c r="BC2" s="6" t="s">
        <v>10</v>
      </c>
      <c r="BD2" s="7">
        <f t="shared" ref="BD2:BD4" si="15">BE2</f>
        <v>45481</v>
      </c>
      <c r="BE2" s="5">
        <f t="shared" ref="BE2:BE4" si="16">BA2+1</f>
        <v>45481</v>
      </c>
      <c r="BF2" s="6" t="s">
        <v>9</v>
      </c>
      <c r="BG2" s="6" t="s">
        <v>10</v>
      </c>
      <c r="BH2" s="7">
        <f t="shared" ref="BH2:BH4" si="17">BI2</f>
        <v>45482</v>
      </c>
      <c r="BI2" s="5">
        <f t="shared" ref="BI2:BI4" si="18">BE2+1</f>
        <v>45482</v>
      </c>
      <c r="BJ2" s="6" t="s">
        <v>9</v>
      </c>
      <c r="BK2" s="6" t="s">
        <v>10</v>
      </c>
      <c r="BL2" s="7">
        <f t="shared" ref="BL2:BL4" si="19">BM2</f>
        <v>45483</v>
      </c>
      <c r="BM2" s="5">
        <f t="shared" ref="BM2:BM4" si="20">BI2+1</f>
        <v>45483</v>
      </c>
      <c r="BN2" s="6" t="s">
        <v>9</v>
      </c>
      <c r="BO2" s="6" t="s">
        <v>10</v>
      </c>
      <c r="BP2" s="7">
        <f t="shared" ref="BP2:BP4" si="21">BQ2</f>
        <v>45484</v>
      </c>
      <c r="BQ2" s="5">
        <f t="shared" ref="BQ2:BQ4" si="22">BM2+1</f>
        <v>45484</v>
      </c>
      <c r="BR2" s="6" t="s">
        <v>9</v>
      </c>
      <c r="BS2" s="6" t="s">
        <v>10</v>
      </c>
      <c r="BT2" s="7">
        <f t="shared" ref="BT2:BT4" si="23">BU2</f>
        <v>45485</v>
      </c>
      <c r="BU2" s="5">
        <f t="shared" ref="BU2:BU4" si="24">BQ2+1</f>
        <v>45485</v>
      </c>
      <c r="BV2" s="6" t="s">
        <v>9</v>
      </c>
      <c r="BW2" s="6" t="s">
        <v>10</v>
      </c>
      <c r="BX2" s="7">
        <f t="shared" ref="BX2:BX4" si="25">BY2</f>
        <v>45486</v>
      </c>
      <c r="BY2" s="5">
        <f t="shared" ref="BY2:BY4" si="26">BU2+1</f>
        <v>45486</v>
      </c>
      <c r="BZ2" s="6" t="s">
        <v>9</v>
      </c>
      <c r="CA2" s="6" t="s">
        <v>10</v>
      </c>
      <c r="CB2" s="7">
        <f t="shared" ref="CB2:CB4" si="27">CC2</f>
        <v>45487</v>
      </c>
      <c r="CC2" s="5">
        <f t="shared" ref="CC2:CC4" si="28">BY2+1</f>
        <v>45487</v>
      </c>
      <c r="CD2" s="6" t="s">
        <v>9</v>
      </c>
      <c r="CE2" s="6" t="s">
        <v>10</v>
      </c>
      <c r="CF2" s="7">
        <f t="shared" ref="CF2:CF4" si="29">CG2</f>
        <v>45488</v>
      </c>
      <c r="CG2" s="5">
        <f t="shared" ref="CG2:CG4" si="30">CC2+1</f>
        <v>45488</v>
      </c>
      <c r="CH2" s="6" t="s">
        <v>9</v>
      </c>
      <c r="CI2" s="6" t="s">
        <v>10</v>
      </c>
      <c r="CJ2" s="7">
        <f t="shared" ref="CJ2:CJ4" si="31">CK2</f>
        <v>45489</v>
      </c>
      <c r="CK2" s="5">
        <f t="shared" ref="CK2:CK4" si="32">CG2+1</f>
        <v>45489</v>
      </c>
      <c r="CL2" s="6" t="s">
        <v>9</v>
      </c>
      <c r="CM2" s="6" t="s">
        <v>10</v>
      </c>
      <c r="CN2" s="7">
        <f t="shared" ref="CN2:CN4" si="33">CO2</f>
        <v>45490</v>
      </c>
      <c r="CO2" s="5">
        <f t="shared" ref="CO2:CO4" si="34">CK2+1</f>
        <v>45490</v>
      </c>
      <c r="CP2" s="6" t="s">
        <v>9</v>
      </c>
      <c r="CQ2" s="6" t="s">
        <v>10</v>
      </c>
      <c r="CR2" s="7">
        <f t="shared" ref="CR2:CR4" si="35">CS2</f>
        <v>45491</v>
      </c>
      <c r="CS2" s="5">
        <f t="shared" ref="CS2:CS4" si="36">CO2+1</f>
        <v>45491</v>
      </c>
      <c r="CT2" s="6" t="s">
        <v>9</v>
      </c>
      <c r="CU2" s="6" t="s">
        <v>10</v>
      </c>
      <c r="CV2" s="7">
        <f t="shared" ref="CV2:CV4" si="37">CW2</f>
        <v>45492</v>
      </c>
      <c r="CW2" s="5">
        <f t="shared" ref="CW2:CW4" si="38">CS2+1</f>
        <v>45492</v>
      </c>
      <c r="CX2" s="6" t="s">
        <v>9</v>
      </c>
      <c r="CY2" s="6" t="s">
        <v>10</v>
      </c>
      <c r="CZ2" s="7">
        <f t="shared" ref="CZ2:CZ4" si="39">DA2</f>
        <v>45493</v>
      </c>
      <c r="DA2" s="5">
        <f t="shared" ref="DA2:DA4" si="40">CW2+1</f>
        <v>45493</v>
      </c>
      <c r="DB2" s="6" t="s">
        <v>9</v>
      </c>
      <c r="DC2" s="6" t="s">
        <v>10</v>
      </c>
      <c r="DD2" s="7">
        <f t="shared" ref="DD2:DD4" si="41">DE2</f>
        <v>45494</v>
      </c>
      <c r="DE2" s="5">
        <f t="shared" ref="DE2:DE4" si="42">DA2+1</f>
        <v>45494</v>
      </c>
      <c r="DF2" s="6" t="s">
        <v>9</v>
      </c>
      <c r="DG2" s="6" t="s">
        <v>10</v>
      </c>
      <c r="DH2" s="7">
        <f t="shared" ref="DH2:DH4" si="43">DI2</f>
        <v>45495</v>
      </c>
      <c r="DI2" s="5">
        <f t="shared" ref="DI2:DI4" si="44">DE2+1</f>
        <v>45495</v>
      </c>
      <c r="DJ2" s="6" t="s">
        <v>9</v>
      </c>
      <c r="DK2" s="6" t="s">
        <v>10</v>
      </c>
      <c r="DL2" s="7">
        <f t="shared" ref="DL2:DL4" si="45">DM2</f>
        <v>45496</v>
      </c>
      <c r="DM2" s="5">
        <f t="shared" ref="DM2:DM4" si="46">DI2+1</f>
        <v>45496</v>
      </c>
      <c r="DN2" s="6" t="s">
        <v>9</v>
      </c>
      <c r="DO2" s="6" t="s">
        <v>10</v>
      </c>
      <c r="DP2" s="7">
        <f t="shared" ref="DP2:DP4" si="47">DQ2</f>
        <v>45497</v>
      </c>
      <c r="DQ2" s="5">
        <f t="shared" ref="DQ2:DQ4" si="48">DM2+1</f>
        <v>45497</v>
      </c>
      <c r="DR2" s="6" t="s">
        <v>9</v>
      </c>
      <c r="DS2" s="6" t="s">
        <v>10</v>
      </c>
    </row>
    <row r="3" spans="1:123" ht="20.25" x14ac:dyDescent="0.25">
      <c r="A3" s="3">
        <f>IF(B3=0," ",SUBTOTAL(3,$B$2:B3))</f>
        <v>2</v>
      </c>
      <c r="B3" s="4" t="str">
        <f>'اداريين الكلية'!B5</f>
        <v>على محمد حسن</v>
      </c>
      <c r="C3" s="4" t="str">
        <f>'اداريين الكلية'!C5</f>
        <v>التوريدات</v>
      </c>
      <c r="D3" s="7">
        <f>modate[[#This Row],[التاريخ]]</f>
        <v>45292</v>
      </c>
      <c r="E3" s="21">
        <v>45292</v>
      </c>
      <c r="F3" s="6" t="s">
        <v>9</v>
      </c>
      <c r="G3" s="6"/>
      <c r="H3" s="7" t="s">
        <v>167</v>
      </c>
      <c r="I3" s="21">
        <v>45323</v>
      </c>
      <c r="J3" s="6" t="s">
        <v>9</v>
      </c>
      <c r="K3" s="6" t="s">
        <v>10</v>
      </c>
      <c r="L3" s="7" t="s">
        <v>168</v>
      </c>
      <c r="M3" s="21">
        <v>45352</v>
      </c>
      <c r="N3" s="6" t="s">
        <v>9</v>
      </c>
      <c r="O3" s="6" t="s">
        <v>10</v>
      </c>
      <c r="P3" s="7" t="s">
        <v>169</v>
      </c>
      <c r="Q3" s="21">
        <v>45383</v>
      </c>
      <c r="R3" s="6" t="s">
        <v>9</v>
      </c>
      <c r="S3" s="6" t="s">
        <v>10</v>
      </c>
      <c r="T3" s="7">
        <f t="shared" si="0"/>
        <v>45413</v>
      </c>
      <c r="U3" s="21">
        <v>45413</v>
      </c>
      <c r="V3" s="6" t="s">
        <v>9</v>
      </c>
      <c r="W3" s="6" t="s">
        <v>10</v>
      </c>
      <c r="X3" s="7">
        <f t="shared" si="1"/>
        <v>45444</v>
      </c>
      <c r="Y3" s="21">
        <v>45444</v>
      </c>
      <c r="Z3" s="6" t="s">
        <v>9</v>
      </c>
      <c r="AA3" s="6" t="s">
        <v>10</v>
      </c>
      <c r="AB3" s="7">
        <f t="shared" si="2"/>
        <v>45474</v>
      </c>
      <c r="AC3" s="21">
        <v>45474</v>
      </c>
      <c r="AD3" s="6" t="s">
        <v>9</v>
      </c>
      <c r="AE3" s="6" t="s">
        <v>10</v>
      </c>
      <c r="AF3" s="7">
        <f t="shared" si="3"/>
        <v>45475</v>
      </c>
      <c r="AG3" s="5">
        <f t="shared" si="4"/>
        <v>45475</v>
      </c>
      <c r="AH3" s="6" t="s">
        <v>9</v>
      </c>
      <c r="AI3" s="6" t="s">
        <v>10</v>
      </c>
      <c r="AJ3" s="7">
        <f t="shared" si="5"/>
        <v>45476</v>
      </c>
      <c r="AK3" s="5">
        <f t="shared" si="6"/>
        <v>45476</v>
      </c>
      <c r="AL3" s="6" t="s">
        <v>9</v>
      </c>
      <c r="AM3" s="6" t="s">
        <v>10</v>
      </c>
      <c r="AN3" s="7">
        <f t="shared" si="7"/>
        <v>45477</v>
      </c>
      <c r="AO3" s="5">
        <f t="shared" si="8"/>
        <v>45477</v>
      </c>
      <c r="AP3" s="6" t="s">
        <v>9</v>
      </c>
      <c r="AQ3" s="6" t="s">
        <v>10</v>
      </c>
      <c r="AR3" s="7">
        <f t="shared" si="9"/>
        <v>45478</v>
      </c>
      <c r="AS3" s="5">
        <f t="shared" si="10"/>
        <v>45478</v>
      </c>
      <c r="AT3" s="6" t="s">
        <v>9</v>
      </c>
      <c r="AU3" s="6" t="s">
        <v>10</v>
      </c>
      <c r="AV3" s="7">
        <f t="shared" si="11"/>
        <v>45479</v>
      </c>
      <c r="AW3" s="5">
        <f t="shared" si="12"/>
        <v>45479</v>
      </c>
      <c r="AX3" s="6" t="s">
        <v>9</v>
      </c>
      <c r="AY3" s="6" t="s">
        <v>10</v>
      </c>
      <c r="AZ3" s="7">
        <f t="shared" si="13"/>
        <v>45480</v>
      </c>
      <c r="BA3" s="5">
        <f t="shared" si="14"/>
        <v>45480</v>
      </c>
      <c r="BB3" s="6" t="s">
        <v>9</v>
      </c>
      <c r="BC3" s="6" t="s">
        <v>10</v>
      </c>
      <c r="BD3" s="7">
        <f t="shared" si="15"/>
        <v>45481</v>
      </c>
      <c r="BE3" s="5">
        <f t="shared" si="16"/>
        <v>45481</v>
      </c>
      <c r="BF3" s="6" t="s">
        <v>9</v>
      </c>
      <c r="BG3" s="6" t="s">
        <v>10</v>
      </c>
      <c r="BH3" s="7">
        <f t="shared" si="17"/>
        <v>45482</v>
      </c>
      <c r="BI3" s="5">
        <f t="shared" si="18"/>
        <v>45482</v>
      </c>
      <c r="BJ3" s="6" t="s">
        <v>9</v>
      </c>
      <c r="BK3" s="6" t="s">
        <v>10</v>
      </c>
      <c r="BL3" s="7">
        <f t="shared" si="19"/>
        <v>45483</v>
      </c>
      <c r="BM3" s="5">
        <f t="shared" si="20"/>
        <v>45483</v>
      </c>
      <c r="BN3" s="6" t="s">
        <v>9</v>
      </c>
      <c r="BO3" s="6" t="s">
        <v>10</v>
      </c>
      <c r="BP3" s="7">
        <f t="shared" si="21"/>
        <v>45484</v>
      </c>
      <c r="BQ3" s="5">
        <f t="shared" si="22"/>
        <v>45484</v>
      </c>
      <c r="BR3" s="6" t="s">
        <v>9</v>
      </c>
      <c r="BS3" s="6" t="s">
        <v>10</v>
      </c>
      <c r="BT3" s="7">
        <f t="shared" si="23"/>
        <v>45485</v>
      </c>
      <c r="BU3" s="5">
        <f t="shared" si="24"/>
        <v>45485</v>
      </c>
      <c r="BV3" s="6" t="s">
        <v>9</v>
      </c>
      <c r="BW3" s="6" t="s">
        <v>10</v>
      </c>
      <c r="BX3" s="7">
        <f t="shared" si="25"/>
        <v>45486</v>
      </c>
      <c r="BY3" s="5">
        <f t="shared" si="26"/>
        <v>45486</v>
      </c>
      <c r="BZ3" s="6" t="s">
        <v>9</v>
      </c>
      <c r="CA3" s="6" t="s">
        <v>10</v>
      </c>
      <c r="CB3" s="7">
        <f t="shared" si="27"/>
        <v>45487</v>
      </c>
      <c r="CC3" s="5">
        <f t="shared" si="28"/>
        <v>45487</v>
      </c>
      <c r="CD3" s="6" t="s">
        <v>9</v>
      </c>
      <c r="CE3" s="6" t="s">
        <v>10</v>
      </c>
      <c r="CF3" s="7">
        <f t="shared" si="29"/>
        <v>45488</v>
      </c>
      <c r="CG3" s="5">
        <f t="shared" si="30"/>
        <v>45488</v>
      </c>
      <c r="CH3" s="6" t="s">
        <v>9</v>
      </c>
      <c r="CI3" s="6" t="s">
        <v>10</v>
      </c>
      <c r="CJ3" s="7">
        <f t="shared" si="31"/>
        <v>45489</v>
      </c>
      <c r="CK3" s="5">
        <f t="shared" si="32"/>
        <v>45489</v>
      </c>
      <c r="CL3" s="6" t="s">
        <v>9</v>
      </c>
      <c r="CM3" s="6" t="s">
        <v>10</v>
      </c>
      <c r="CN3" s="7">
        <f t="shared" si="33"/>
        <v>45490</v>
      </c>
      <c r="CO3" s="5">
        <f t="shared" si="34"/>
        <v>45490</v>
      </c>
      <c r="CP3" s="6" t="s">
        <v>9</v>
      </c>
      <c r="CQ3" s="6" t="s">
        <v>10</v>
      </c>
      <c r="CR3" s="7">
        <f t="shared" si="35"/>
        <v>45491</v>
      </c>
      <c r="CS3" s="5">
        <f t="shared" si="36"/>
        <v>45491</v>
      </c>
      <c r="CT3" s="6" t="s">
        <v>9</v>
      </c>
      <c r="CU3" s="6" t="s">
        <v>10</v>
      </c>
      <c r="CV3" s="7">
        <f t="shared" si="37"/>
        <v>45492</v>
      </c>
      <c r="CW3" s="5">
        <f t="shared" si="38"/>
        <v>45492</v>
      </c>
      <c r="CX3" s="6" t="s">
        <v>9</v>
      </c>
      <c r="CY3" s="6" t="s">
        <v>10</v>
      </c>
      <c r="CZ3" s="7">
        <f t="shared" si="39"/>
        <v>45493</v>
      </c>
      <c r="DA3" s="5">
        <f t="shared" si="40"/>
        <v>45493</v>
      </c>
      <c r="DB3" s="6" t="s">
        <v>9</v>
      </c>
      <c r="DC3" s="6" t="s">
        <v>10</v>
      </c>
      <c r="DD3" s="7">
        <f t="shared" si="41"/>
        <v>45494</v>
      </c>
      <c r="DE3" s="5">
        <f t="shared" si="42"/>
        <v>45494</v>
      </c>
      <c r="DF3" s="6" t="s">
        <v>9</v>
      </c>
      <c r="DG3" s="6" t="s">
        <v>10</v>
      </c>
      <c r="DH3" s="7">
        <f t="shared" si="43"/>
        <v>45495</v>
      </c>
      <c r="DI3" s="5">
        <f t="shared" si="44"/>
        <v>45495</v>
      </c>
      <c r="DJ3" s="6" t="s">
        <v>9</v>
      </c>
      <c r="DK3" s="6" t="s">
        <v>10</v>
      </c>
      <c r="DL3" s="7">
        <f t="shared" si="45"/>
        <v>45496</v>
      </c>
      <c r="DM3" s="5">
        <f t="shared" si="46"/>
        <v>45496</v>
      </c>
      <c r="DN3" s="6" t="s">
        <v>9</v>
      </c>
      <c r="DO3" s="6" t="s">
        <v>10</v>
      </c>
      <c r="DP3" s="7">
        <f t="shared" si="47"/>
        <v>45497</v>
      </c>
      <c r="DQ3" s="5">
        <f t="shared" si="48"/>
        <v>45497</v>
      </c>
      <c r="DR3" s="6" t="s">
        <v>9</v>
      </c>
      <c r="DS3" s="6" t="s">
        <v>10</v>
      </c>
    </row>
    <row r="4" spans="1:123" ht="20.25" x14ac:dyDescent="0.25">
      <c r="A4" s="3" t="str">
        <f>IF(B4=0," ",SUBTOTAL(3,$B$2:B4))</f>
        <v xml:space="preserve"> </v>
      </c>
      <c r="B4" s="27">
        <f>'اداريين الكلية'!B6</f>
        <v>0</v>
      </c>
      <c r="C4" s="27">
        <f>'اداريين الكلية'!C6</f>
        <v>0</v>
      </c>
      <c r="D4" s="7">
        <f>modate[[#This Row],[التاريخ]]</f>
        <v>45292</v>
      </c>
      <c r="E4" s="21">
        <v>45292</v>
      </c>
      <c r="F4" s="6" t="s">
        <v>9</v>
      </c>
      <c r="G4" s="6" t="s">
        <v>10</v>
      </c>
      <c r="H4" s="7" t="s">
        <v>167</v>
      </c>
      <c r="I4" s="21">
        <v>45323</v>
      </c>
      <c r="J4" s="6" t="s">
        <v>9</v>
      </c>
      <c r="K4" s="6" t="s">
        <v>10</v>
      </c>
      <c r="L4" s="7" t="s">
        <v>168</v>
      </c>
      <c r="M4" s="21">
        <v>45352</v>
      </c>
      <c r="N4" s="6" t="s">
        <v>9</v>
      </c>
      <c r="O4" s="6" t="s">
        <v>10</v>
      </c>
      <c r="P4" s="7" t="s">
        <v>169</v>
      </c>
      <c r="Q4" s="21">
        <v>45383</v>
      </c>
      <c r="R4" s="6" t="s">
        <v>9</v>
      </c>
      <c r="S4" s="6" t="s">
        <v>10</v>
      </c>
      <c r="T4" s="7">
        <f t="shared" si="0"/>
        <v>45413</v>
      </c>
      <c r="U4" s="21">
        <v>45413</v>
      </c>
      <c r="V4" s="6" t="s">
        <v>9</v>
      </c>
      <c r="W4" s="6" t="s">
        <v>10</v>
      </c>
      <c r="X4" s="7">
        <f t="shared" si="1"/>
        <v>45444</v>
      </c>
      <c r="Y4" s="21">
        <v>45444</v>
      </c>
      <c r="Z4" s="6" t="s">
        <v>9</v>
      </c>
      <c r="AA4" s="6" t="s">
        <v>10</v>
      </c>
      <c r="AB4" s="7">
        <f t="shared" si="2"/>
        <v>45474</v>
      </c>
      <c r="AC4" s="21">
        <v>45474</v>
      </c>
      <c r="AD4" s="6" t="s">
        <v>9</v>
      </c>
      <c r="AE4" s="6" t="s">
        <v>10</v>
      </c>
      <c r="AF4" s="7">
        <f t="shared" si="3"/>
        <v>45475</v>
      </c>
      <c r="AG4" s="5">
        <f t="shared" si="4"/>
        <v>45475</v>
      </c>
      <c r="AH4" s="6" t="s">
        <v>9</v>
      </c>
      <c r="AI4" s="6" t="s">
        <v>10</v>
      </c>
      <c r="AJ4" s="7">
        <f t="shared" si="5"/>
        <v>45476</v>
      </c>
      <c r="AK4" s="5">
        <f t="shared" si="6"/>
        <v>45476</v>
      </c>
      <c r="AL4" s="6" t="s">
        <v>9</v>
      </c>
      <c r="AM4" s="6" t="s">
        <v>10</v>
      </c>
      <c r="AN4" s="7">
        <f t="shared" si="7"/>
        <v>45477</v>
      </c>
      <c r="AO4" s="5">
        <f t="shared" si="8"/>
        <v>45477</v>
      </c>
      <c r="AP4" s="6" t="s">
        <v>9</v>
      </c>
      <c r="AQ4" s="6" t="s">
        <v>10</v>
      </c>
      <c r="AR4" s="7">
        <f t="shared" si="9"/>
        <v>45478</v>
      </c>
      <c r="AS4" s="5">
        <f t="shared" si="10"/>
        <v>45478</v>
      </c>
      <c r="AT4" s="6" t="s">
        <v>9</v>
      </c>
      <c r="AU4" s="6" t="s">
        <v>10</v>
      </c>
      <c r="AV4" s="7">
        <f t="shared" si="11"/>
        <v>45479</v>
      </c>
      <c r="AW4" s="5">
        <f t="shared" si="12"/>
        <v>45479</v>
      </c>
      <c r="AX4" s="6" t="s">
        <v>9</v>
      </c>
      <c r="AY4" s="6" t="s">
        <v>10</v>
      </c>
      <c r="AZ4" s="7">
        <f t="shared" si="13"/>
        <v>45480</v>
      </c>
      <c r="BA4" s="5">
        <f t="shared" si="14"/>
        <v>45480</v>
      </c>
      <c r="BB4" s="6" t="s">
        <v>9</v>
      </c>
      <c r="BC4" s="6" t="s">
        <v>10</v>
      </c>
      <c r="BD4" s="7">
        <f t="shared" si="15"/>
        <v>45481</v>
      </c>
      <c r="BE4" s="5">
        <f t="shared" si="16"/>
        <v>45481</v>
      </c>
      <c r="BF4" s="6" t="s">
        <v>9</v>
      </c>
      <c r="BG4" s="6" t="s">
        <v>10</v>
      </c>
      <c r="BH4" s="7">
        <f t="shared" si="17"/>
        <v>45482</v>
      </c>
      <c r="BI4" s="5">
        <f t="shared" si="18"/>
        <v>45482</v>
      </c>
      <c r="BJ4" s="6" t="s">
        <v>9</v>
      </c>
      <c r="BK4" s="6" t="s">
        <v>10</v>
      </c>
      <c r="BL4" s="7">
        <f t="shared" si="19"/>
        <v>45483</v>
      </c>
      <c r="BM4" s="5">
        <f t="shared" si="20"/>
        <v>45483</v>
      </c>
      <c r="BN4" s="6" t="s">
        <v>9</v>
      </c>
      <c r="BO4" s="6" t="s">
        <v>10</v>
      </c>
      <c r="BP4" s="7">
        <f t="shared" si="21"/>
        <v>45484</v>
      </c>
      <c r="BQ4" s="5">
        <f t="shared" si="22"/>
        <v>45484</v>
      </c>
      <c r="BR4" s="6" t="s">
        <v>9</v>
      </c>
      <c r="BS4" s="6" t="s">
        <v>10</v>
      </c>
      <c r="BT4" s="7">
        <f t="shared" si="23"/>
        <v>45485</v>
      </c>
      <c r="BU4" s="5">
        <f t="shared" si="24"/>
        <v>45485</v>
      </c>
      <c r="BV4" s="6" t="s">
        <v>9</v>
      </c>
      <c r="BW4" s="6" t="s">
        <v>10</v>
      </c>
      <c r="BX4" s="7">
        <f t="shared" si="25"/>
        <v>45486</v>
      </c>
      <c r="BY4" s="5">
        <f t="shared" si="26"/>
        <v>45486</v>
      </c>
      <c r="BZ4" s="6" t="s">
        <v>9</v>
      </c>
      <c r="CA4" s="6" t="s">
        <v>10</v>
      </c>
      <c r="CB4" s="7">
        <f t="shared" si="27"/>
        <v>45487</v>
      </c>
      <c r="CC4" s="5">
        <f t="shared" si="28"/>
        <v>45487</v>
      </c>
      <c r="CD4" s="6" t="s">
        <v>9</v>
      </c>
      <c r="CE4" s="6" t="s">
        <v>10</v>
      </c>
      <c r="CF4" s="7">
        <f t="shared" si="29"/>
        <v>45488</v>
      </c>
      <c r="CG4" s="5">
        <f t="shared" si="30"/>
        <v>45488</v>
      </c>
      <c r="CH4" s="6" t="s">
        <v>9</v>
      </c>
      <c r="CI4" s="6" t="s">
        <v>10</v>
      </c>
      <c r="CJ4" s="7">
        <f t="shared" si="31"/>
        <v>45489</v>
      </c>
      <c r="CK4" s="5">
        <f t="shared" si="32"/>
        <v>45489</v>
      </c>
      <c r="CL4" s="6" t="s">
        <v>9</v>
      </c>
      <c r="CM4" s="6" t="s">
        <v>10</v>
      </c>
      <c r="CN4" s="7">
        <f t="shared" si="33"/>
        <v>45490</v>
      </c>
      <c r="CO4" s="5">
        <f t="shared" si="34"/>
        <v>45490</v>
      </c>
      <c r="CP4" s="6" t="s">
        <v>9</v>
      </c>
      <c r="CQ4" s="6" t="s">
        <v>10</v>
      </c>
      <c r="CR4" s="7">
        <f t="shared" si="35"/>
        <v>45491</v>
      </c>
      <c r="CS4" s="5">
        <f t="shared" si="36"/>
        <v>45491</v>
      </c>
      <c r="CT4" s="6" t="s">
        <v>9</v>
      </c>
      <c r="CU4" s="6" t="s">
        <v>10</v>
      </c>
      <c r="CV4" s="7">
        <f t="shared" si="37"/>
        <v>45492</v>
      </c>
      <c r="CW4" s="5">
        <f t="shared" si="38"/>
        <v>45492</v>
      </c>
      <c r="CX4" s="6" t="s">
        <v>9</v>
      </c>
      <c r="CY4" s="6" t="s">
        <v>10</v>
      </c>
      <c r="CZ4" s="7">
        <f t="shared" si="39"/>
        <v>45493</v>
      </c>
      <c r="DA4" s="5">
        <f t="shared" si="40"/>
        <v>45493</v>
      </c>
      <c r="DB4" s="6" t="s">
        <v>9</v>
      </c>
      <c r="DC4" s="6" t="s">
        <v>10</v>
      </c>
      <c r="DD4" s="7">
        <f t="shared" si="41"/>
        <v>45494</v>
      </c>
      <c r="DE4" s="5">
        <f t="shared" si="42"/>
        <v>45494</v>
      </c>
      <c r="DF4" s="6" t="s">
        <v>9</v>
      </c>
      <c r="DG4" s="6" t="s">
        <v>10</v>
      </c>
      <c r="DH4" s="7">
        <f t="shared" si="43"/>
        <v>45495</v>
      </c>
      <c r="DI4" s="5">
        <f t="shared" si="44"/>
        <v>45495</v>
      </c>
      <c r="DJ4" s="6" t="s">
        <v>9</v>
      </c>
      <c r="DK4" s="6" t="s">
        <v>10</v>
      </c>
      <c r="DL4" s="7">
        <f t="shared" si="45"/>
        <v>45496</v>
      </c>
      <c r="DM4" s="5">
        <f t="shared" si="46"/>
        <v>45496</v>
      </c>
      <c r="DN4" s="6" t="s">
        <v>9</v>
      </c>
      <c r="DO4" s="6" t="s">
        <v>10</v>
      </c>
      <c r="DP4" s="7">
        <f t="shared" si="47"/>
        <v>45497</v>
      </c>
      <c r="DQ4" s="5">
        <f t="shared" si="48"/>
        <v>45497</v>
      </c>
      <c r="DR4" s="6" t="s">
        <v>9</v>
      </c>
      <c r="DS4" s="6" t="s">
        <v>10</v>
      </c>
    </row>
    <row r="5" spans="1:123" ht="20.25" x14ac:dyDescent="0.25">
      <c r="A5" s="3" t="str">
        <f>IF(B5=0," ",SUBTOTAL(3,$B$2:B5))</f>
        <v xml:space="preserve"> </v>
      </c>
      <c r="B5" s="27">
        <f>'اداريين الكلية'!B7</f>
        <v>0</v>
      </c>
      <c r="C5" s="27">
        <f>'اداريين الكلية'!C7</f>
        <v>0</v>
      </c>
      <c r="D5" s="7">
        <f>modate[[#This Row],[التاريخ]]</f>
        <v>45292</v>
      </c>
      <c r="E5" s="21">
        <v>45292</v>
      </c>
      <c r="F5" s="6" t="s">
        <v>9</v>
      </c>
      <c r="G5" s="6"/>
      <c r="H5" s="7" t="s">
        <v>167</v>
      </c>
      <c r="I5" s="21">
        <v>45323</v>
      </c>
      <c r="J5" s="6" t="s">
        <v>9</v>
      </c>
      <c r="K5" s="6" t="s">
        <v>10</v>
      </c>
      <c r="L5" s="7" t="s">
        <v>168</v>
      </c>
      <c r="M5" s="21">
        <v>45352</v>
      </c>
      <c r="N5" s="6" t="s">
        <v>9</v>
      </c>
      <c r="O5" s="6" t="s">
        <v>10</v>
      </c>
      <c r="P5" s="7" t="s">
        <v>169</v>
      </c>
      <c r="Q5" s="21">
        <v>45383</v>
      </c>
      <c r="R5" s="6" t="s">
        <v>9</v>
      </c>
      <c r="S5" s="6" t="s">
        <v>10</v>
      </c>
      <c r="T5" s="7">
        <f t="shared" ref="T5:T16" si="49">U5</f>
        <v>45413</v>
      </c>
      <c r="U5" s="21">
        <v>45413</v>
      </c>
      <c r="V5" s="6" t="s">
        <v>9</v>
      </c>
      <c r="W5" s="6" t="s">
        <v>10</v>
      </c>
      <c r="X5" s="7">
        <f t="shared" ref="X5:X16" si="50">Y5</f>
        <v>45444</v>
      </c>
      <c r="Y5" s="21">
        <v>45444</v>
      </c>
      <c r="Z5" s="6" t="s">
        <v>9</v>
      </c>
      <c r="AA5" s="6" t="s">
        <v>10</v>
      </c>
      <c r="AB5" s="7">
        <f t="shared" ref="AB5:AB16" si="51">AC5</f>
        <v>45474</v>
      </c>
      <c r="AC5" s="21">
        <v>45474</v>
      </c>
      <c r="AD5" s="6" t="s">
        <v>9</v>
      </c>
      <c r="AE5" s="6" t="s">
        <v>10</v>
      </c>
      <c r="AF5" s="7">
        <f t="shared" ref="AF5:AF16" si="52">AG5</f>
        <v>45475</v>
      </c>
      <c r="AG5" s="5">
        <f t="shared" ref="AG5:AG16" si="53">AC5+1</f>
        <v>45475</v>
      </c>
      <c r="AH5" s="6" t="s">
        <v>9</v>
      </c>
      <c r="AI5" s="6" t="s">
        <v>10</v>
      </c>
      <c r="AJ5" s="7">
        <f t="shared" ref="AJ5:AJ16" si="54">AK5</f>
        <v>45476</v>
      </c>
      <c r="AK5" s="5">
        <f t="shared" ref="AK5:AK16" si="55">AG5+1</f>
        <v>45476</v>
      </c>
      <c r="AL5" s="6" t="s">
        <v>9</v>
      </c>
      <c r="AM5" s="6" t="s">
        <v>10</v>
      </c>
      <c r="AN5" s="7">
        <f t="shared" ref="AN5:AN16" si="56">AO5</f>
        <v>45477</v>
      </c>
      <c r="AO5" s="5">
        <f t="shared" ref="AO5:AO16" si="57">AK5+1</f>
        <v>45477</v>
      </c>
      <c r="AP5" s="6" t="s">
        <v>9</v>
      </c>
      <c r="AQ5" s="6" t="s">
        <v>10</v>
      </c>
      <c r="AR5" s="7">
        <f t="shared" ref="AR5:AR16" si="58">AS5</f>
        <v>45478</v>
      </c>
      <c r="AS5" s="5">
        <f t="shared" ref="AS5:AS16" si="59">AO5+1</f>
        <v>45478</v>
      </c>
      <c r="AT5" s="6" t="s">
        <v>9</v>
      </c>
      <c r="AU5" s="6" t="s">
        <v>10</v>
      </c>
      <c r="AV5" s="7">
        <f t="shared" ref="AV5:AV16" si="60">AW5</f>
        <v>45479</v>
      </c>
      <c r="AW5" s="5">
        <f t="shared" ref="AW5:AW16" si="61">AS5+1</f>
        <v>45479</v>
      </c>
      <c r="AX5" s="6" t="s">
        <v>9</v>
      </c>
      <c r="AY5" s="6" t="s">
        <v>10</v>
      </c>
      <c r="AZ5" s="7">
        <f t="shared" ref="AZ5:AZ16" si="62">BA5</f>
        <v>45480</v>
      </c>
      <c r="BA5" s="5">
        <f t="shared" ref="BA5:BA16" si="63">AW5+1</f>
        <v>45480</v>
      </c>
      <c r="BB5" s="6" t="s">
        <v>9</v>
      </c>
      <c r="BC5" s="6" t="s">
        <v>10</v>
      </c>
      <c r="BD5" s="7">
        <f t="shared" ref="BD5:BD16" si="64">BE5</f>
        <v>45481</v>
      </c>
      <c r="BE5" s="5">
        <f t="shared" ref="BE5:BE16" si="65">BA5+1</f>
        <v>45481</v>
      </c>
      <c r="BF5" s="6" t="s">
        <v>9</v>
      </c>
      <c r="BG5" s="6" t="s">
        <v>10</v>
      </c>
      <c r="BH5" s="7">
        <f t="shared" ref="BH5:BH16" si="66">BI5</f>
        <v>45482</v>
      </c>
      <c r="BI5" s="5">
        <f t="shared" ref="BI5:BI16" si="67">BE5+1</f>
        <v>45482</v>
      </c>
      <c r="BJ5" s="6" t="s">
        <v>9</v>
      </c>
      <c r="BK5" s="6" t="s">
        <v>10</v>
      </c>
      <c r="BL5" s="7">
        <f t="shared" ref="BL5:BL16" si="68">BM5</f>
        <v>45483</v>
      </c>
      <c r="BM5" s="5">
        <f t="shared" ref="BM5:BM16" si="69">BI5+1</f>
        <v>45483</v>
      </c>
      <c r="BN5" s="6" t="s">
        <v>9</v>
      </c>
      <c r="BO5" s="6" t="s">
        <v>10</v>
      </c>
      <c r="BP5" s="7">
        <f t="shared" ref="BP5:BP16" si="70">BQ5</f>
        <v>45484</v>
      </c>
      <c r="BQ5" s="5">
        <f t="shared" ref="BQ5:BQ16" si="71">BM5+1</f>
        <v>45484</v>
      </c>
      <c r="BR5" s="6" t="s">
        <v>9</v>
      </c>
      <c r="BS5" s="6" t="s">
        <v>10</v>
      </c>
      <c r="BT5" s="7">
        <f t="shared" ref="BT5:BT16" si="72">BU5</f>
        <v>45485</v>
      </c>
      <c r="BU5" s="5">
        <f t="shared" ref="BU5:BU16" si="73">BQ5+1</f>
        <v>45485</v>
      </c>
      <c r="BV5" s="6" t="s">
        <v>9</v>
      </c>
      <c r="BW5" s="6" t="s">
        <v>10</v>
      </c>
      <c r="BX5" s="7">
        <f t="shared" ref="BX5:BX16" si="74">BY5</f>
        <v>45486</v>
      </c>
      <c r="BY5" s="5">
        <f t="shared" ref="BY5:BY16" si="75">BU5+1</f>
        <v>45486</v>
      </c>
      <c r="BZ5" s="6" t="s">
        <v>9</v>
      </c>
      <c r="CA5" s="6" t="s">
        <v>10</v>
      </c>
      <c r="CB5" s="7">
        <f t="shared" ref="CB5:CB16" si="76">CC5</f>
        <v>45487</v>
      </c>
      <c r="CC5" s="5">
        <f t="shared" ref="CC5:CC16" si="77">BY5+1</f>
        <v>45487</v>
      </c>
      <c r="CD5" s="6" t="s">
        <v>9</v>
      </c>
      <c r="CE5" s="6" t="s">
        <v>10</v>
      </c>
      <c r="CF5" s="7">
        <f t="shared" ref="CF5:CF16" si="78">CG5</f>
        <v>45488</v>
      </c>
      <c r="CG5" s="5">
        <f t="shared" ref="CG5:CG16" si="79">CC5+1</f>
        <v>45488</v>
      </c>
      <c r="CH5" s="6" t="s">
        <v>9</v>
      </c>
      <c r="CI5" s="6" t="s">
        <v>10</v>
      </c>
      <c r="CJ5" s="7">
        <f t="shared" ref="CJ5:CJ16" si="80">CK5</f>
        <v>45489</v>
      </c>
      <c r="CK5" s="5">
        <f t="shared" ref="CK5:CK16" si="81">CG5+1</f>
        <v>45489</v>
      </c>
      <c r="CL5" s="6" t="s">
        <v>9</v>
      </c>
      <c r="CM5" s="6" t="s">
        <v>10</v>
      </c>
      <c r="CN5" s="7">
        <f t="shared" ref="CN5:CN16" si="82">CO5</f>
        <v>45490</v>
      </c>
      <c r="CO5" s="5">
        <f t="shared" ref="CO5:CO16" si="83">CK5+1</f>
        <v>45490</v>
      </c>
      <c r="CP5" s="6" t="s">
        <v>9</v>
      </c>
      <c r="CQ5" s="6" t="s">
        <v>10</v>
      </c>
      <c r="CR5" s="7">
        <f t="shared" ref="CR5:CR16" si="84">CS5</f>
        <v>45491</v>
      </c>
      <c r="CS5" s="5">
        <f t="shared" ref="CS5:CS16" si="85">CO5+1</f>
        <v>45491</v>
      </c>
      <c r="CT5" s="6" t="s">
        <v>9</v>
      </c>
      <c r="CU5" s="6" t="s">
        <v>10</v>
      </c>
      <c r="CV5" s="7">
        <f t="shared" ref="CV5:CV16" si="86">CW5</f>
        <v>45492</v>
      </c>
      <c r="CW5" s="5">
        <f t="shared" ref="CW5:CW16" si="87">CS5+1</f>
        <v>45492</v>
      </c>
      <c r="CX5" s="6" t="s">
        <v>9</v>
      </c>
      <c r="CY5" s="6" t="s">
        <v>10</v>
      </c>
      <c r="CZ5" s="7">
        <f t="shared" ref="CZ5:CZ16" si="88">DA5</f>
        <v>45493</v>
      </c>
      <c r="DA5" s="5">
        <f t="shared" ref="DA5:DA16" si="89">CW5+1</f>
        <v>45493</v>
      </c>
      <c r="DB5" s="6" t="s">
        <v>9</v>
      </c>
      <c r="DC5" s="6" t="s">
        <v>10</v>
      </c>
      <c r="DD5" s="7">
        <f t="shared" ref="DD5:DD16" si="90">DE5</f>
        <v>45494</v>
      </c>
      <c r="DE5" s="5">
        <f t="shared" ref="DE5:DE16" si="91">DA5+1</f>
        <v>45494</v>
      </c>
      <c r="DF5" s="6" t="s">
        <v>9</v>
      </c>
      <c r="DG5" s="6" t="s">
        <v>10</v>
      </c>
      <c r="DH5" s="7">
        <f t="shared" ref="DH5:DH16" si="92">DI5</f>
        <v>45495</v>
      </c>
      <c r="DI5" s="5">
        <f t="shared" ref="DI5:DI16" si="93">DE5+1</f>
        <v>45495</v>
      </c>
      <c r="DJ5" s="6" t="s">
        <v>9</v>
      </c>
      <c r="DK5" s="6" t="s">
        <v>10</v>
      </c>
      <c r="DL5" s="7">
        <f t="shared" ref="DL5:DL16" si="94">DM5</f>
        <v>45496</v>
      </c>
      <c r="DM5" s="5">
        <f t="shared" ref="DM5:DM16" si="95">DI5+1</f>
        <v>45496</v>
      </c>
      <c r="DN5" s="6" t="s">
        <v>9</v>
      </c>
      <c r="DO5" s="6" t="s">
        <v>10</v>
      </c>
      <c r="DP5" s="7">
        <f t="shared" ref="DP5:DP16" si="96">DQ5</f>
        <v>45497</v>
      </c>
      <c r="DQ5" s="5">
        <f t="shared" ref="DQ5:DQ16" si="97">DM5+1</f>
        <v>45497</v>
      </c>
      <c r="DR5" s="6" t="s">
        <v>9</v>
      </c>
      <c r="DS5" s="6" t="s">
        <v>10</v>
      </c>
    </row>
    <row r="6" spans="1:123" ht="20.25" x14ac:dyDescent="0.25">
      <c r="A6" s="3" t="str">
        <f>IF(B6=0," ",SUBTOTAL(3,$B$2:B6))</f>
        <v xml:space="preserve"> </v>
      </c>
      <c r="B6" s="27">
        <f>'اداريين الكلية'!B8</f>
        <v>0</v>
      </c>
      <c r="C6" s="27">
        <f>'اداريين الكلية'!C8</f>
        <v>0</v>
      </c>
      <c r="D6" s="7">
        <f>modate[[#This Row],[التاريخ]]</f>
        <v>45292</v>
      </c>
      <c r="E6" s="21">
        <v>45292</v>
      </c>
      <c r="F6" s="6" t="s">
        <v>9</v>
      </c>
      <c r="G6" s="6" t="s">
        <v>10</v>
      </c>
      <c r="H6" s="7" t="s">
        <v>167</v>
      </c>
      <c r="I6" s="21">
        <v>45323</v>
      </c>
      <c r="J6" s="6" t="s">
        <v>9</v>
      </c>
      <c r="K6" s="6" t="s">
        <v>10</v>
      </c>
      <c r="L6" s="7" t="s">
        <v>168</v>
      </c>
      <c r="M6" s="21">
        <v>45352</v>
      </c>
      <c r="N6" s="6" t="s">
        <v>9</v>
      </c>
      <c r="O6" s="6" t="s">
        <v>10</v>
      </c>
      <c r="P6" s="7" t="s">
        <v>169</v>
      </c>
      <c r="Q6" s="21">
        <v>45383</v>
      </c>
      <c r="R6" s="6" t="s">
        <v>9</v>
      </c>
      <c r="S6" s="6" t="s">
        <v>10</v>
      </c>
      <c r="T6" s="7">
        <f t="shared" si="49"/>
        <v>45413</v>
      </c>
      <c r="U6" s="21">
        <v>45413</v>
      </c>
      <c r="V6" s="6" t="s">
        <v>9</v>
      </c>
      <c r="W6" s="6" t="s">
        <v>10</v>
      </c>
      <c r="X6" s="7">
        <f t="shared" si="50"/>
        <v>45444</v>
      </c>
      <c r="Y6" s="21">
        <v>45444</v>
      </c>
      <c r="Z6" s="6" t="s">
        <v>9</v>
      </c>
      <c r="AA6" s="6" t="s">
        <v>10</v>
      </c>
      <c r="AB6" s="7">
        <f t="shared" si="51"/>
        <v>45474</v>
      </c>
      <c r="AC6" s="21">
        <v>45474</v>
      </c>
      <c r="AD6" s="6" t="s">
        <v>9</v>
      </c>
      <c r="AE6" s="6" t="s">
        <v>10</v>
      </c>
      <c r="AF6" s="7">
        <f t="shared" si="52"/>
        <v>45475</v>
      </c>
      <c r="AG6" s="5">
        <f t="shared" si="53"/>
        <v>45475</v>
      </c>
      <c r="AH6" s="6" t="s">
        <v>9</v>
      </c>
      <c r="AI6" s="6" t="s">
        <v>10</v>
      </c>
      <c r="AJ6" s="7">
        <f t="shared" si="54"/>
        <v>45476</v>
      </c>
      <c r="AK6" s="5">
        <f t="shared" si="55"/>
        <v>45476</v>
      </c>
      <c r="AL6" s="6" t="s">
        <v>9</v>
      </c>
      <c r="AM6" s="6" t="s">
        <v>10</v>
      </c>
      <c r="AN6" s="7">
        <f t="shared" si="56"/>
        <v>45477</v>
      </c>
      <c r="AO6" s="5">
        <f t="shared" si="57"/>
        <v>45477</v>
      </c>
      <c r="AP6" s="6" t="s">
        <v>9</v>
      </c>
      <c r="AQ6" s="6" t="s">
        <v>10</v>
      </c>
      <c r="AR6" s="7">
        <f t="shared" si="58"/>
        <v>45478</v>
      </c>
      <c r="AS6" s="5">
        <f t="shared" si="59"/>
        <v>45478</v>
      </c>
      <c r="AT6" s="6" t="s">
        <v>9</v>
      </c>
      <c r="AU6" s="6" t="s">
        <v>10</v>
      </c>
      <c r="AV6" s="7">
        <f t="shared" si="60"/>
        <v>45479</v>
      </c>
      <c r="AW6" s="5">
        <f t="shared" si="61"/>
        <v>45479</v>
      </c>
      <c r="AX6" s="6" t="s">
        <v>9</v>
      </c>
      <c r="AY6" s="6" t="s">
        <v>10</v>
      </c>
      <c r="AZ6" s="7">
        <f t="shared" si="62"/>
        <v>45480</v>
      </c>
      <c r="BA6" s="5">
        <f t="shared" si="63"/>
        <v>45480</v>
      </c>
      <c r="BB6" s="6" t="s">
        <v>9</v>
      </c>
      <c r="BC6" s="6" t="s">
        <v>10</v>
      </c>
      <c r="BD6" s="7">
        <f t="shared" si="64"/>
        <v>45481</v>
      </c>
      <c r="BE6" s="5">
        <f t="shared" si="65"/>
        <v>45481</v>
      </c>
      <c r="BF6" s="6" t="s">
        <v>9</v>
      </c>
      <c r="BG6" s="6" t="s">
        <v>10</v>
      </c>
      <c r="BH6" s="7">
        <f t="shared" si="66"/>
        <v>45482</v>
      </c>
      <c r="BI6" s="5">
        <f t="shared" si="67"/>
        <v>45482</v>
      </c>
      <c r="BJ6" s="6" t="s">
        <v>9</v>
      </c>
      <c r="BK6" s="6" t="s">
        <v>10</v>
      </c>
      <c r="BL6" s="7">
        <f t="shared" si="68"/>
        <v>45483</v>
      </c>
      <c r="BM6" s="5">
        <f t="shared" si="69"/>
        <v>45483</v>
      </c>
      <c r="BN6" s="6" t="s">
        <v>9</v>
      </c>
      <c r="BO6" s="6" t="s">
        <v>10</v>
      </c>
      <c r="BP6" s="7">
        <f t="shared" si="70"/>
        <v>45484</v>
      </c>
      <c r="BQ6" s="5">
        <f t="shared" si="71"/>
        <v>45484</v>
      </c>
      <c r="BR6" s="6" t="s">
        <v>9</v>
      </c>
      <c r="BS6" s="6" t="s">
        <v>10</v>
      </c>
      <c r="BT6" s="7">
        <f t="shared" si="72"/>
        <v>45485</v>
      </c>
      <c r="BU6" s="5">
        <f t="shared" si="73"/>
        <v>45485</v>
      </c>
      <c r="BV6" s="6" t="s">
        <v>9</v>
      </c>
      <c r="BW6" s="6" t="s">
        <v>10</v>
      </c>
      <c r="BX6" s="7">
        <f t="shared" si="74"/>
        <v>45486</v>
      </c>
      <c r="BY6" s="5">
        <f t="shared" si="75"/>
        <v>45486</v>
      </c>
      <c r="BZ6" s="6" t="s">
        <v>9</v>
      </c>
      <c r="CA6" s="6" t="s">
        <v>10</v>
      </c>
      <c r="CB6" s="7">
        <f t="shared" si="76"/>
        <v>45487</v>
      </c>
      <c r="CC6" s="5">
        <f t="shared" si="77"/>
        <v>45487</v>
      </c>
      <c r="CD6" s="6" t="s">
        <v>9</v>
      </c>
      <c r="CE6" s="6" t="s">
        <v>10</v>
      </c>
      <c r="CF6" s="7">
        <f t="shared" si="78"/>
        <v>45488</v>
      </c>
      <c r="CG6" s="5">
        <f t="shared" si="79"/>
        <v>45488</v>
      </c>
      <c r="CH6" s="6" t="s">
        <v>9</v>
      </c>
      <c r="CI6" s="6" t="s">
        <v>10</v>
      </c>
      <c r="CJ6" s="7">
        <f t="shared" si="80"/>
        <v>45489</v>
      </c>
      <c r="CK6" s="5">
        <f t="shared" si="81"/>
        <v>45489</v>
      </c>
      <c r="CL6" s="6" t="s">
        <v>9</v>
      </c>
      <c r="CM6" s="6" t="s">
        <v>10</v>
      </c>
      <c r="CN6" s="7">
        <f t="shared" si="82"/>
        <v>45490</v>
      </c>
      <c r="CO6" s="5">
        <f t="shared" si="83"/>
        <v>45490</v>
      </c>
      <c r="CP6" s="6" t="s">
        <v>9</v>
      </c>
      <c r="CQ6" s="6" t="s">
        <v>10</v>
      </c>
      <c r="CR6" s="7">
        <f t="shared" si="84"/>
        <v>45491</v>
      </c>
      <c r="CS6" s="5">
        <f t="shared" si="85"/>
        <v>45491</v>
      </c>
      <c r="CT6" s="6" t="s">
        <v>9</v>
      </c>
      <c r="CU6" s="6" t="s">
        <v>10</v>
      </c>
      <c r="CV6" s="7">
        <f t="shared" si="86"/>
        <v>45492</v>
      </c>
      <c r="CW6" s="5">
        <f t="shared" si="87"/>
        <v>45492</v>
      </c>
      <c r="CX6" s="6" t="s">
        <v>9</v>
      </c>
      <c r="CY6" s="6" t="s">
        <v>10</v>
      </c>
      <c r="CZ6" s="7">
        <f t="shared" si="88"/>
        <v>45493</v>
      </c>
      <c r="DA6" s="5">
        <f t="shared" si="89"/>
        <v>45493</v>
      </c>
      <c r="DB6" s="6" t="s">
        <v>9</v>
      </c>
      <c r="DC6" s="6" t="s">
        <v>10</v>
      </c>
      <c r="DD6" s="7">
        <f t="shared" si="90"/>
        <v>45494</v>
      </c>
      <c r="DE6" s="5">
        <f t="shared" si="91"/>
        <v>45494</v>
      </c>
      <c r="DF6" s="6" t="s">
        <v>9</v>
      </c>
      <c r="DG6" s="6" t="s">
        <v>10</v>
      </c>
      <c r="DH6" s="7">
        <f t="shared" si="92"/>
        <v>45495</v>
      </c>
      <c r="DI6" s="5">
        <f t="shared" si="93"/>
        <v>45495</v>
      </c>
      <c r="DJ6" s="6" t="s">
        <v>9</v>
      </c>
      <c r="DK6" s="6" t="s">
        <v>10</v>
      </c>
      <c r="DL6" s="7">
        <f t="shared" si="94"/>
        <v>45496</v>
      </c>
      <c r="DM6" s="5">
        <f t="shared" si="95"/>
        <v>45496</v>
      </c>
      <c r="DN6" s="6" t="s">
        <v>9</v>
      </c>
      <c r="DO6" s="6" t="s">
        <v>10</v>
      </c>
      <c r="DP6" s="7">
        <f t="shared" si="96"/>
        <v>45497</v>
      </c>
      <c r="DQ6" s="5">
        <f t="shared" si="97"/>
        <v>45497</v>
      </c>
      <c r="DR6" s="6" t="s">
        <v>9</v>
      </c>
      <c r="DS6" s="6" t="s">
        <v>10</v>
      </c>
    </row>
    <row r="7" spans="1:123" ht="20.25" x14ac:dyDescent="0.25">
      <c r="A7" s="3" t="str">
        <f>IF(B7=0," ",SUBTOTAL(3,$B$2:B7))</f>
        <v xml:space="preserve"> </v>
      </c>
      <c r="B7" s="27">
        <f>'اداريين الكلية'!B9</f>
        <v>0</v>
      </c>
      <c r="C7" s="27">
        <f>'اداريين الكلية'!C9</f>
        <v>0</v>
      </c>
      <c r="D7" s="7">
        <f>modate[[#This Row],[التاريخ]]</f>
        <v>45292</v>
      </c>
      <c r="E7" s="21">
        <v>45292</v>
      </c>
      <c r="F7" s="6" t="s">
        <v>9</v>
      </c>
      <c r="G7" s="6"/>
      <c r="H7" s="7" t="s">
        <v>167</v>
      </c>
      <c r="I7" s="21">
        <v>45323</v>
      </c>
      <c r="J7" s="6" t="s">
        <v>9</v>
      </c>
      <c r="K7" s="6" t="s">
        <v>10</v>
      </c>
      <c r="L7" s="7" t="s">
        <v>168</v>
      </c>
      <c r="M7" s="21">
        <v>45352</v>
      </c>
      <c r="N7" s="6" t="s">
        <v>9</v>
      </c>
      <c r="O7" s="6" t="s">
        <v>10</v>
      </c>
      <c r="P7" s="7" t="s">
        <v>169</v>
      </c>
      <c r="Q7" s="21">
        <v>45383</v>
      </c>
      <c r="R7" s="6" t="s">
        <v>9</v>
      </c>
      <c r="S7" s="6" t="s">
        <v>10</v>
      </c>
      <c r="T7" s="7">
        <f t="shared" si="49"/>
        <v>45413</v>
      </c>
      <c r="U7" s="21">
        <v>45413</v>
      </c>
      <c r="V7" s="6" t="s">
        <v>9</v>
      </c>
      <c r="W7" s="6" t="s">
        <v>10</v>
      </c>
      <c r="X7" s="7">
        <f t="shared" si="50"/>
        <v>45444</v>
      </c>
      <c r="Y7" s="21">
        <v>45444</v>
      </c>
      <c r="Z7" s="6" t="s">
        <v>9</v>
      </c>
      <c r="AA7" s="6" t="s">
        <v>10</v>
      </c>
      <c r="AB7" s="7">
        <f t="shared" si="51"/>
        <v>45474</v>
      </c>
      <c r="AC7" s="21">
        <v>45474</v>
      </c>
      <c r="AD7" s="6" t="s">
        <v>9</v>
      </c>
      <c r="AE7" s="6" t="s">
        <v>10</v>
      </c>
      <c r="AF7" s="7">
        <f t="shared" si="52"/>
        <v>45475</v>
      </c>
      <c r="AG7" s="5">
        <f t="shared" si="53"/>
        <v>45475</v>
      </c>
      <c r="AH7" s="6" t="s">
        <v>9</v>
      </c>
      <c r="AI7" s="6" t="s">
        <v>10</v>
      </c>
      <c r="AJ7" s="7">
        <f t="shared" si="54"/>
        <v>45476</v>
      </c>
      <c r="AK7" s="5">
        <f t="shared" si="55"/>
        <v>45476</v>
      </c>
      <c r="AL7" s="6" t="s">
        <v>9</v>
      </c>
      <c r="AM7" s="6" t="s">
        <v>10</v>
      </c>
      <c r="AN7" s="7">
        <f t="shared" si="56"/>
        <v>45477</v>
      </c>
      <c r="AO7" s="5">
        <f t="shared" si="57"/>
        <v>45477</v>
      </c>
      <c r="AP7" s="6" t="s">
        <v>9</v>
      </c>
      <c r="AQ7" s="6" t="s">
        <v>10</v>
      </c>
      <c r="AR7" s="7">
        <f t="shared" si="58"/>
        <v>45478</v>
      </c>
      <c r="AS7" s="5">
        <f t="shared" si="59"/>
        <v>45478</v>
      </c>
      <c r="AT7" s="6" t="s">
        <v>9</v>
      </c>
      <c r="AU7" s="6" t="s">
        <v>10</v>
      </c>
      <c r="AV7" s="7">
        <f t="shared" si="60"/>
        <v>45479</v>
      </c>
      <c r="AW7" s="5">
        <f t="shared" si="61"/>
        <v>45479</v>
      </c>
      <c r="AX7" s="6" t="s">
        <v>9</v>
      </c>
      <c r="AY7" s="6" t="s">
        <v>10</v>
      </c>
      <c r="AZ7" s="7">
        <f t="shared" si="62"/>
        <v>45480</v>
      </c>
      <c r="BA7" s="5">
        <f t="shared" si="63"/>
        <v>45480</v>
      </c>
      <c r="BB7" s="6" t="s">
        <v>9</v>
      </c>
      <c r="BC7" s="6" t="s">
        <v>10</v>
      </c>
      <c r="BD7" s="7">
        <f t="shared" si="64"/>
        <v>45481</v>
      </c>
      <c r="BE7" s="5">
        <f t="shared" si="65"/>
        <v>45481</v>
      </c>
      <c r="BF7" s="6" t="s">
        <v>9</v>
      </c>
      <c r="BG7" s="6" t="s">
        <v>10</v>
      </c>
      <c r="BH7" s="7">
        <f t="shared" si="66"/>
        <v>45482</v>
      </c>
      <c r="BI7" s="5">
        <f t="shared" si="67"/>
        <v>45482</v>
      </c>
      <c r="BJ7" s="6" t="s">
        <v>9</v>
      </c>
      <c r="BK7" s="6" t="s">
        <v>10</v>
      </c>
      <c r="BL7" s="7">
        <f t="shared" si="68"/>
        <v>45483</v>
      </c>
      <c r="BM7" s="5">
        <f t="shared" si="69"/>
        <v>45483</v>
      </c>
      <c r="BN7" s="6" t="s">
        <v>9</v>
      </c>
      <c r="BO7" s="6" t="s">
        <v>10</v>
      </c>
      <c r="BP7" s="7">
        <f t="shared" si="70"/>
        <v>45484</v>
      </c>
      <c r="BQ7" s="5">
        <f t="shared" si="71"/>
        <v>45484</v>
      </c>
      <c r="BR7" s="6" t="s">
        <v>9</v>
      </c>
      <c r="BS7" s="6" t="s">
        <v>10</v>
      </c>
      <c r="BT7" s="7">
        <f t="shared" si="72"/>
        <v>45485</v>
      </c>
      <c r="BU7" s="5">
        <f t="shared" si="73"/>
        <v>45485</v>
      </c>
      <c r="BV7" s="6" t="s">
        <v>9</v>
      </c>
      <c r="BW7" s="6" t="s">
        <v>10</v>
      </c>
      <c r="BX7" s="7">
        <f t="shared" si="74"/>
        <v>45486</v>
      </c>
      <c r="BY7" s="5">
        <f t="shared" si="75"/>
        <v>45486</v>
      </c>
      <c r="BZ7" s="6" t="s">
        <v>9</v>
      </c>
      <c r="CA7" s="6" t="s">
        <v>10</v>
      </c>
      <c r="CB7" s="7">
        <f t="shared" si="76"/>
        <v>45487</v>
      </c>
      <c r="CC7" s="5">
        <f t="shared" si="77"/>
        <v>45487</v>
      </c>
      <c r="CD7" s="6" t="s">
        <v>9</v>
      </c>
      <c r="CE7" s="6" t="s">
        <v>10</v>
      </c>
      <c r="CF7" s="7">
        <f t="shared" si="78"/>
        <v>45488</v>
      </c>
      <c r="CG7" s="5">
        <f t="shared" si="79"/>
        <v>45488</v>
      </c>
      <c r="CH7" s="6" t="s">
        <v>9</v>
      </c>
      <c r="CI7" s="6" t="s">
        <v>10</v>
      </c>
      <c r="CJ7" s="7">
        <f t="shared" si="80"/>
        <v>45489</v>
      </c>
      <c r="CK7" s="5">
        <f t="shared" si="81"/>
        <v>45489</v>
      </c>
      <c r="CL7" s="6" t="s">
        <v>9</v>
      </c>
      <c r="CM7" s="6" t="s">
        <v>10</v>
      </c>
      <c r="CN7" s="7">
        <f t="shared" si="82"/>
        <v>45490</v>
      </c>
      <c r="CO7" s="5">
        <f t="shared" si="83"/>
        <v>45490</v>
      </c>
      <c r="CP7" s="6" t="s">
        <v>9</v>
      </c>
      <c r="CQ7" s="6" t="s">
        <v>10</v>
      </c>
      <c r="CR7" s="7">
        <f t="shared" si="84"/>
        <v>45491</v>
      </c>
      <c r="CS7" s="5">
        <f t="shared" si="85"/>
        <v>45491</v>
      </c>
      <c r="CT7" s="6" t="s">
        <v>9</v>
      </c>
      <c r="CU7" s="6" t="s">
        <v>10</v>
      </c>
      <c r="CV7" s="7">
        <f t="shared" si="86"/>
        <v>45492</v>
      </c>
      <c r="CW7" s="5">
        <f t="shared" si="87"/>
        <v>45492</v>
      </c>
      <c r="CX7" s="6" t="s">
        <v>9</v>
      </c>
      <c r="CY7" s="6" t="s">
        <v>10</v>
      </c>
      <c r="CZ7" s="7">
        <f t="shared" si="88"/>
        <v>45493</v>
      </c>
      <c r="DA7" s="5">
        <f t="shared" si="89"/>
        <v>45493</v>
      </c>
      <c r="DB7" s="6" t="s">
        <v>9</v>
      </c>
      <c r="DC7" s="6" t="s">
        <v>10</v>
      </c>
      <c r="DD7" s="7">
        <f t="shared" si="90"/>
        <v>45494</v>
      </c>
      <c r="DE7" s="5">
        <f t="shared" si="91"/>
        <v>45494</v>
      </c>
      <c r="DF7" s="6" t="s">
        <v>9</v>
      </c>
      <c r="DG7" s="6" t="s">
        <v>10</v>
      </c>
      <c r="DH7" s="7">
        <f t="shared" si="92"/>
        <v>45495</v>
      </c>
      <c r="DI7" s="5">
        <f t="shared" si="93"/>
        <v>45495</v>
      </c>
      <c r="DJ7" s="6" t="s">
        <v>9</v>
      </c>
      <c r="DK7" s="6" t="s">
        <v>10</v>
      </c>
      <c r="DL7" s="7">
        <f t="shared" si="94"/>
        <v>45496</v>
      </c>
      <c r="DM7" s="5">
        <f t="shared" si="95"/>
        <v>45496</v>
      </c>
      <c r="DN7" s="6" t="s">
        <v>9</v>
      </c>
      <c r="DO7" s="6" t="s">
        <v>10</v>
      </c>
      <c r="DP7" s="7">
        <f t="shared" si="96"/>
        <v>45497</v>
      </c>
      <c r="DQ7" s="5">
        <f t="shared" si="97"/>
        <v>45497</v>
      </c>
      <c r="DR7" s="6" t="s">
        <v>9</v>
      </c>
      <c r="DS7" s="6" t="s">
        <v>10</v>
      </c>
    </row>
    <row r="8" spans="1:123" ht="20.25" x14ac:dyDescent="0.25">
      <c r="A8" s="3" t="str">
        <f>IF(B8=0," ",SUBTOTAL(3,$B$2:B8))</f>
        <v xml:space="preserve"> </v>
      </c>
      <c r="B8" s="27">
        <f>'اداريين الكلية'!B10</f>
        <v>0</v>
      </c>
      <c r="C8" s="27">
        <f>'اداريين الكلية'!C10</f>
        <v>0</v>
      </c>
      <c r="D8" s="7">
        <f>modate[[#This Row],[التاريخ]]</f>
        <v>45292</v>
      </c>
      <c r="E8" s="21">
        <v>45292</v>
      </c>
      <c r="F8" s="6" t="s">
        <v>9</v>
      </c>
      <c r="G8" s="6"/>
      <c r="H8" s="7" t="s">
        <v>167</v>
      </c>
      <c r="I8" s="21">
        <v>45323</v>
      </c>
      <c r="J8" s="6" t="s">
        <v>9</v>
      </c>
      <c r="K8" s="6" t="s">
        <v>10</v>
      </c>
      <c r="L8" s="7" t="s">
        <v>168</v>
      </c>
      <c r="M8" s="21">
        <v>45352</v>
      </c>
      <c r="N8" s="6" t="s">
        <v>9</v>
      </c>
      <c r="O8" s="6" t="s">
        <v>10</v>
      </c>
      <c r="P8" s="7" t="s">
        <v>169</v>
      </c>
      <c r="Q8" s="21">
        <v>45383</v>
      </c>
      <c r="R8" s="6" t="s">
        <v>9</v>
      </c>
      <c r="S8" s="6" t="s">
        <v>10</v>
      </c>
      <c r="T8" s="7">
        <f t="shared" si="49"/>
        <v>45413</v>
      </c>
      <c r="U8" s="21">
        <v>45413</v>
      </c>
      <c r="V8" s="6" t="s">
        <v>9</v>
      </c>
      <c r="W8" s="6" t="s">
        <v>10</v>
      </c>
      <c r="X8" s="7">
        <f t="shared" si="50"/>
        <v>45444</v>
      </c>
      <c r="Y8" s="21">
        <v>45444</v>
      </c>
      <c r="Z8" s="6" t="s">
        <v>9</v>
      </c>
      <c r="AA8" s="6" t="s">
        <v>10</v>
      </c>
      <c r="AB8" s="7">
        <f t="shared" si="51"/>
        <v>45474</v>
      </c>
      <c r="AC8" s="21">
        <v>45474</v>
      </c>
      <c r="AD8" s="6" t="s">
        <v>9</v>
      </c>
      <c r="AE8" s="6" t="s">
        <v>10</v>
      </c>
      <c r="AF8" s="7">
        <f t="shared" si="52"/>
        <v>45475</v>
      </c>
      <c r="AG8" s="5">
        <f t="shared" si="53"/>
        <v>45475</v>
      </c>
      <c r="AH8" s="6" t="s">
        <v>9</v>
      </c>
      <c r="AI8" s="6" t="s">
        <v>10</v>
      </c>
      <c r="AJ8" s="7">
        <f t="shared" si="54"/>
        <v>45476</v>
      </c>
      <c r="AK8" s="5">
        <f t="shared" si="55"/>
        <v>45476</v>
      </c>
      <c r="AL8" s="6" t="s">
        <v>9</v>
      </c>
      <c r="AM8" s="6" t="s">
        <v>10</v>
      </c>
      <c r="AN8" s="7">
        <f t="shared" si="56"/>
        <v>45477</v>
      </c>
      <c r="AO8" s="5">
        <f t="shared" si="57"/>
        <v>45477</v>
      </c>
      <c r="AP8" s="6" t="s">
        <v>9</v>
      </c>
      <c r="AQ8" s="6" t="s">
        <v>10</v>
      </c>
      <c r="AR8" s="7">
        <f t="shared" si="58"/>
        <v>45478</v>
      </c>
      <c r="AS8" s="5">
        <f t="shared" si="59"/>
        <v>45478</v>
      </c>
      <c r="AT8" s="6" t="s">
        <v>9</v>
      </c>
      <c r="AU8" s="6" t="s">
        <v>10</v>
      </c>
      <c r="AV8" s="7">
        <f t="shared" si="60"/>
        <v>45479</v>
      </c>
      <c r="AW8" s="5">
        <f t="shared" si="61"/>
        <v>45479</v>
      </c>
      <c r="AX8" s="6" t="s">
        <v>9</v>
      </c>
      <c r="AY8" s="6" t="s">
        <v>10</v>
      </c>
      <c r="AZ8" s="7">
        <f t="shared" si="62"/>
        <v>45480</v>
      </c>
      <c r="BA8" s="5">
        <f t="shared" si="63"/>
        <v>45480</v>
      </c>
      <c r="BB8" s="6" t="s">
        <v>9</v>
      </c>
      <c r="BC8" s="6" t="s">
        <v>10</v>
      </c>
      <c r="BD8" s="7">
        <f t="shared" si="64"/>
        <v>45481</v>
      </c>
      <c r="BE8" s="5">
        <f t="shared" si="65"/>
        <v>45481</v>
      </c>
      <c r="BF8" s="6" t="s">
        <v>9</v>
      </c>
      <c r="BG8" s="6" t="s">
        <v>10</v>
      </c>
      <c r="BH8" s="7">
        <f t="shared" si="66"/>
        <v>45482</v>
      </c>
      <c r="BI8" s="5">
        <f t="shared" si="67"/>
        <v>45482</v>
      </c>
      <c r="BJ8" s="6" t="s">
        <v>9</v>
      </c>
      <c r="BK8" s="6" t="s">
        <v>10</v>
      </c>
      <c r="BL8" s="7">
        <f t="shared" si="68"/>
        <v>45483</v>
      </c>
      <c r="BM8" s="5">
        <f t="shared" si="69"/>
        <v>45483</v>
      </c>
      <c r="BN8" s="6" t="s">
        <v>9</v>
      </c>
      <c r="BO8" s="6" t="s">
        <v>10</v>
      </c>
      <c r="BP8" s="7">
        <f t="shared" si="70"/>
        <v>45484</v>
      </c>
      <c r="BQ8" s="5">
        <f t="shared" si="71"/>
        <v>45484</v>
      </c>
      <c r="BR8" s="6" t="s">
        <v>9</v>
      </c>
      <c r="BS8" s="6" t="s">
        <v>10</v>
      </c>
      <c r="BT8" s="7">
        <f t="shared" si="72"/>
        <v>45485</v>
      </c>
      <c r="BU8" s="5">
        <f t="shared" si="73"/>
        <v>45485</v>
      </c>
      <c r="BV8" s="6" t="s">
        <v>9</v>
      </c>
      <c r="BW8" s="6" t="s">
        <v>10</v>
      </c>
      <c r="BX8" s="7">
        <f t="shared" si="74"/>
        <v>45486</v>
      </c>
      <c r="BY8" s="5">
        <f t="shared" si="75"/>
        <v>45486</v>
      </c>
      <c r="BZ8" s="6" t="s">
        <v>9</v>
      </c>
      <c r="CA8" s="6" t="s">
        <v>10</v>
      </c>
      <c r="CB8" s="7">
        <f t="shared" si="76"/>
        <v>45487</v>
      </c>
      <c r="CC8" s="5">
        <f t="shared" si="77"/>
        <v>45487</v>
      </c>
      <c r="CD8" s="6" t="s">
        <v>9</v>
      </c>
      <c r="CE8" s="6" t="s">
        <v>10</v>
      </c>
      <c r="CF8" s="7">
        <f t="shared" si="78"/>
        <v>45488</v>
      </c>
      <c r="CG8" s="5">
        <f t="shared" si="79"/>
        <v>45488</v>
      </c>
      <c r="CH8" s="6" t="s">
        <v>9</v>
      </c>
      <c r="CI8" s="6" t="s">
        <v>10</v>
      </c>
      <c r="CJ8" s="7">
        <f t="shared" si="80"/>
        <v>45489</v>
      </c>
      <c r="CK8" s="5">
        <f t="shared" si="81"/>
        <v>45489</v>
      </c>
      <c r="CL8" s="6" t="s">
        <v>9</v>
      </c>
      <c r="CM8" s="6" t="s">
        <v>10</v>
      </c>
      <c r="CN8" s="7">
        <f t="shared" si="82"/>
        <v>45490</v>
      </c>
      <c r="CO8" s="5">
        <f t="shared" si="83"/>
        <v>45490</v>
      </c>
      <c r="CP8" s="6" t="s">
        <v>9</v>
      </c>
      <c r="CQ8" s="6" t="s">
        <v>10</v>
      </c>
      <c r="CR8" s="7">
        <f t="shared" si="84"/>
        <v>45491</v>
      </c>
      <c r="CS8" s="5">
        <f t="shared" si="85"/>
        <v>45491</v>
      </c>
      <c r="CT8" s="6" t="s">
        <v>9</v>
      </c>
      <c r="CU8" s="6" t="s">
        <v>10</v>
      </c>
      <c r="CV8" s="7">
        <f t="shared" si="86"/>
        <v>45492</v>
      </c>
      <c r="CW8" s="5">
        <f t="shared" si="87"/>
        <v>45492</v>
      </c>
      <c r="CX8" s="6" t="s">
        <v>9</v>
      </c>
      <c r="CY8" s="6" t="s">
        <v>10</v>
      </c>
      <c r="CZ8" s="7">
        <f t="shared" si="88"/>
        <v>45493</v>
      </c>
      <c r="DA8" s="5">
        <f t="shared" si="89"/>
        <v>45493</v>
      </c>
      <c r="DB8" s="6" t="s">
        <v>9</v>
      </c>
      <c r="DC8" s="6" t="s">
        <v>10</v>
      </c>
      <c r="DD8" s="7">
        <f t="shared" si="90"/>
        <v>45494</v>
      </c>
      <c r="DE8" s="5">
        <f t="shared" si="91"/>
        <v>45494</v>
      </c>
      <c r="DF8" s="6" t="s">
        <v>9</v>
      </c>
      <c r="DG8" s="6" t="s">
        <v>10</v>
      </c>
      <c r="DH8" s="7">
        <f t="shared" si="92"/>
        <v>45495</v>
      </c>
      <c r="DI8" s="5">
        <f t="shared" si="93"/>
        <v>45495</v>
      </c>
      <c r="DJ8" s="6" t="s">
        <v>9</v>
      </c>
      <c r="DK8" s="6" t="s">
        <v>10</v>
      </c>
      <c r="DL8" s="7">
        <f t="shared" si="94"/>
        <v>45496</v>
      </c>
      <c r="DM8" s="5">
        <f t="shared" si="95"/>
        <v>45496</v>
      </c>
      <c r="DN8" s="6" t="s">
        <v>9</v>
      </c>
      <c r="DO8" s="6" t="s">
        <v>10</v>
      </c>
      <c r="DP8" s="7">
        <f t="shared" si="96"/>
        <v>45497</v>
      </c>
      <c r="DQ8" s="5">
        <f t="shared" si="97"/>
        <v>45497</v>
      </c>
      <c r="DR8" s="6" t="s">
        <v>9</v>
      </c>
      <c r="DS8" s="6" t="s">
        <v>10</v>
      </c>
    </row>
    <row r="9" spans="1:123" ht="20.25" x14ac:dyDescent="0.25">
      <c r="A9" s="3" t="str">
        <f>IF(B9=0," ",SUBTOTAL(3,$B$2:B9))</f>
        <v xml:space="preserve"> </v>
      </c>
      <c r="B9" s="27">
        <f>'اداريين الكلية'!B11</f>
        <v>0</v>
      </c>
      <c r="C9" s="27">
        <f>'اداريين الكلية'!C11</f>
        <v>0</v>
      </c>
      <c r="D9" s="7">
        <f>modate[[#This Row],[التاريخ]]</f>
        <v>45292</v>
      </c>
      <c r="E9" s="21">
        <v>45292</v>
      </c>
      <c r="F9" s="6" t="s">
        <v>9</v>
      </c>
      <c r="G9" s="6" t="s">
        <v>10</v>
      </c>
      <c r="H9" s="7" t="s">
        <v>167</v>
      </c>
      <c r="I9" s="21">
        <v>45323</v>
      </c>
      <c r="J9" s="6" t="s">
        <v>9</v>
      </c>
      <c r="K9" s="6" t="s">
        <v>10</v>
      </c>
      <c r="L9" s="7" t="s">
        <v>168</v>
      </c>
      <c r="M9" s="21">
        <v>45352</v>
      </c>
      <c r="N9" s="6" t="s">
        <v>9</v>
      </c>
      <c r="O9" s="6" t="s">
        <v>10</v>
      </c>
      <c r="P9" s="7" t="s">
        <v>169</v>
      </c>
      <c r="Q9" s="21">
        <v>45383</v>
      </c>
      <c r="R9" s="6" t="s">
        <v>9</v>
      </c>
      <c r="S9" s="6" t="s">
        <v>10</v>
      </c>
      <c r="T9" s="7">
        <f t="shared" si="49"/>
        <v>45413</v>
      </c>
      <c r="U9" s="21">
        <v>45413</v>
      </c>
      <c r="V9" s="6" t="s">
        <v>9</v>
      </c>
      <c r="W9" s="6" t="s">
        <v>10</v>
      </c>
      <c r="X9" s="7">
        <f t="shared" si="50"/>
        <v>45444</v>
      </c>
      <c r="Y9" s="21">
        <v>45444</v>
      </c>
      <c r="Z9" s="6" t="s">
        <v>9</v>
      </c>
      <c r="AA9" s="6" t="s">
        <v>10</v>
      </c>
      <c r="AB9" s="7">
        <f t="shared" si="51"/>
        <v>45474</v>
      </c>
      <c r="AC9" s="21">
        <v>45474</v>
      </c>
      <c r="AD9" s="6" t="s">
        <v>9</v>
      </c>
      <c r="AE9" s="6" t="s">
        <v>10</v>
      </c>
      <c r="AF9" s="7">
        <f t="shared" si="52"/>
        <v>45475</v>
      </c>
      <c r="AG9" s="5">
        <f t="shared" si="53"/>
        <v>45475</v>
      </c>
      <c r="AH9" s="6" t="s">
        <v>9</v>
      </c>
      <c r="AI9" s="6" t="s">
        <v>10</v>
      </c>
      <c r="AJ9" s="7">
        <f t="shared" si="54"/>
        <v>45476</v>
      </c>
      <c r="AK9" s="5">
        <f t="shared" si="55"/>
        <v>45476</v>
      </c>
      <c r="AL9" s="6" t="s">
        <v>9</v>
      </c>
      <c r="AM9" s="6" t="s">
        <v>10</v>
      </c>
      <c r="AN9" s="7">
        <f t="shared" si="56"/>
        <v>45477</v>
      </c>
      <c r="AO9" s="5">
        <f t="shared" si="57"/>
        <v>45477</v>
      </c>
      <c r="AP9" s="6" t="s">
        <v>9</v>
      </c>
      <c r="AQ9" s="6" t="s">
        <v>10</v>
      </c>
      <c r="AR9" s="7">
        <f t="shared" si="58"/>
        <v>45478</v>
      </c>
      <c r="AS9" s="5">
        <f t="shared" si="59"/>
        <v>45478</v>
      </c>
      <c r="AT9" s="6" t="s">
        <v>9</v>
      </c>
      <c r="AU9" s="6" t="s">
        <v>10</v>
      </c>
      <c r="AV9" s="7">
        <f t="shared" si="60"/>
        <v>45479</v>
      </c>
      <c r="AW9" s="5">
        <f t="shared" si="61"/>
        <v>45479</v>
      </c>
      <c r="AX9" s="6" t="s">
        <v>9</v>
      </c>
      <c r="AY9" s="6" t="s">
        <v>10</v>
      </c>
      <c r="AZ9" s="7">
        <f t="shared" si="62"/>
        <v>45480</v>
      </c>
      <c r="BA9" s="5">
        <f t="shared" si="63"/>
        <v>45480</v>
      </c>
      <c r="BB9" s="6" t="s">
        <v>9</v>
      </c>
      <c r="BC9" s="6" t="s">
        <v>10</v>
      </c>
      <c r="BD9" s="7">
        <f t="shared" si="64"/>
        <v>45481</v>
      </c>
      <c r="BE9" s="5">
        <f t="shared" si="65"/>
        <v>45481</v>
      </c>
      <c r="BF9" s="6" t="s">
        <v>9</v>
      </c>
      <c r="BG9" s="6" t="s">
        <v>10</v>
      </c>
      <c r="BH9" s="7">
        <f t="shared" si="66"/>
        <v>45482</v>
      </c>
      <c r="BI9" s="5">
        <f t="shared" si="67"/>
        <v>45482</v>
      </c>
      <c r="BJ9" s="6" t="s">
        <v>9</v>
      </c>
      <c r="BK9" s="6" t="s">
        <v>10</v>
      </c>
      <c r="BL9" s="7">
        <f t="shared" si="68"/>
        <v>45483</v>
      </c>
      <c r="BM9" s="5">
        <f t="shared" si="69"/>
        <v>45483</v>
      </c>
      <c r="BN9" s="6" t="s">
        <v>9</v>
      </c>
      <c r="BO9" s="6" t="s">
        <v>10</v>
      </c>
      <c r="BP9" s="7">
        <f t="shared" si="70"/>
        <v>45484</v>
      </c>
      <c r="BQ9" s="5">
        <f t="shared" si="71"/>
        <v>45484</v>
      </c>
      <c r="BR9" s="6" t="s">
        <v>9</v>
      </c>
      <c r="BS9" s="6" t="s">
        <v>10</v>
      </c>
      <c r="BT9" s="7">
        <f t="shared" si="72"/>
        <v>45485</v>
      </c>
      <c r="BU9" s="5">
        <f t="shared" si="73"/>
        <v>45485</v>
      </c>
      <c r="BV9" s="6" t="s">
        <v>9</v>
      </c>
      <c r="BW9" s="6" t="s">
        <v>10</v>
      </c>
      <c r="BX9" s="7">
        <f t="shared" si="74"/>
        <v>45486</v>
      </c>
      <c r="BY9" s="5">
        <f t="shared" si="75"/>
        <v>45486</v>
      </c>
      <c r="BZ9" s="6" t="s">
        <v>9</v>
      </c>
      <c r="CA9" s="6" t="s">
        <v>10</v>
      </c>
      <c r="CB9" s="7">
        <f t="shared" si="76"/>
        <v>45487</v>
      </c>
      <c r="CC9" s="5">
        <f t="shared" si="77"/>
        <v>45487</v>
      </c>
      <c r="CD9" s="6" t="s">
        <v>9</v>
      </c>
      <c r="CE9" s="6" t="s">
        <v>10</v>
      </c>
      <c r="CF9" s="7">
        <f t="shared" si="78"/>
        <v>45488</v>
      </c>
      <c r="CG9" s="5">
        <f t="shared" si="79"/>
        <v>45488</v>
      </c>
      <c r="CH9" s="6" t="s">
        <v>9</v>
      </c>
      <c r="CI9" s="6" t="s">
        <v>10</v>
      </c>
      <c r="CJ9" s="7">
        <f t="shared" si="80"/>
        <v>45489</v>
      </c>
      <c r="CK9" s="5">
        <f t="shared" si="81"/>
        <v>45489</v>
      </c>
      <c r="CL9" s="6" t="s">
        <v>9</v>
      </c>
      <c r="CM9" s="6" t="s">
        <v>10</v>
      </c>
      <c r="CN9" s="7">
        <f t="shared" si="82"/>
        <v>45490</v>
      </c>
      <c r="CO9" s="5">
        <f t="shared" si="83"/>
        <v>45490</v>
      </c>
      <c r="CP9" s="6" t="s">
        <v>9</v>
      </c>
      <c r="CQ9" s="6" t="s">
        <v>10</v>
      </c>
      <c r="CR9" s="7">
        <f t="shared" si="84"/>
        <v>45491</v>
      </c>
      <c r="CS9" s="5">
        <f t="shared" si="85"/>
        <v>45491</v>
      </c>
      <c r="CT9" s="6" t="s">
        <v>9</v>
      </c>
      <c r="CU9" s="6" t="s">
        <v>10</v>
      </c>
      <c r="CV9" s="7">
        <f t="shared" si="86"/>
        <v>45492</v>
      </c>
      <c r="CW9" s="5">
        <f t="shared" si="87"/>
        <v>45492</v>
      </c>
      <c r="CX9" s="6" t="s">
        <v>9</v>
      </c>
      <c r="CY9" s="6" t="s">
        <v>10</v>
      </c>
      <c r="CZ9" s="7">
        <f t="shared" si="88"/>
        <v>45493</v>
      </c>
      <c r="DA9" s="5">
        <f t="shared" si="89"/>
        <v>45493</v>
      </c>
      <c r="DB9" s="6" t="s">
        <v>9</v>
      </c>
      <c r="DC9" s="6" t="s">
        <v>10</v>
      </c>
      <c r="DD9" s="7">
        <f t="shared" si="90"/>
        <v>45494</v>
      </c>
      <c r="DE9" s="5">
        <f t="shared" si="91"/>
        <v>45494</v>
      </c>
      <c r="DF9" s="6" t="s">
        <v>9</v>
      </c>
      <c r="DG9" s="6" t="s">
        <v>10</v>
      </c>
      <c r="DH9" s="7">
        <f t="shared" si="92"/>
        <v>45495</v>
      </c>
      <c r="DI9" s="5">
        <f t="shared" si="93"/>
        <v>45495</v>
      </c>
      <c r="DJ9" s="6" t="s">
        <v>9</v>
      </c>
      <c r="DK9" s="6" t="s">
        <v>10</v>
      </c>
      <c r="DL9" s="7">
        <f t="shared" si="94"/>
        <v>45496</v>
      </c>
      <c r="DM9" s="5">
        <f t="shared" si="95"/>
        <v>45496</v>
      </c>
      <c r="DN9" s="6" t="s">
        <v>9</v>
      </c>
      <c r="DO9" s="6" t="s">
        <v>10</v>
      </c>
      <c r="DP9" s="7">
        <f t="shared" si="96"/>
        <v>45497</v>
      </c>
      <c r="DQ9" s="5">
        <f t="shared" si="97"/>
        <v>45497</v>
      </c>
      <c r="DR9" s="6" t="s">
        <v>9</v>
      </c>
      <c r="DS9" s="6" t="s">
        <v>10</v>
      </c>
    </row>
    <row r="10" spans="1:123" ht="20.25" x14ac:dyDescent="0.25">
      <c r="A10" s="3" t="str">
        <f>IF(B10=0," ",SUBTOTAL(3,$B$2:B10))</f>
        <v xml:space="preserve"> </v>
      </c>
      <c r="B10" s="27">
        <f>'اداريين الكلية'!B12</f>
        <v>0</v>
      </c>
      <c r="C10" s="27">
        <f>'اداريين الكلية'!C12</f>
        <v>0</v>
      </c>
      <c r="D10" s="7">
        <f>modate[[#This Row],[التاريخ]]</f>
        <v>45292</v>
      </c>
      <c r="E10" s="21">
        <v>45292</v>
      </c>
      <c r="F10" s="6" t="s">
        <v>9</v>
      </c>
      <c r="G10" s="6"/>
      <c r="H10" s="7" t="s">
        <v>167</v>
      </c>
      <c r="I10" s="21">
        <v>45323</v>
      </c>
      <c r="J10" s="6" t="s">
        <v>9</v>
      </c>
      <c r="K10" s="6" t="s">
        <v>10</v>
      </c>
      <c r="L10" s="7" t="s">
        <v>168</v>
      </c>
      <c r="M10" s="21">
        <v>45352</v>
      </c>
      <c r="N10" s="6" t="s">
        <v>9</v>
      </c>
      <c r="O10" s="6" t="s">
        <v>10</v>
      </c>
      <c r="P10" s="7" t="s">
        <v>169</v>
      </c>
      <c r="Q10" s="21">
        <v>45383</v>
      </c>
      <c r="R10" s="6" t="s">
        <v>9</v>
      </c>
      <c r="S10" s="6" t="s">
        <v>10</v>
      </c>
      <c r="T10" s="7">
        <f t="shared" si="49"/>
        <v>45413</v>
      </c>
      <c r="U10" s="21">
        <v>45413</v>
      </c>
      <c r="V10" s="6" t="s">
        <v>9</v>
      </c>
      <c r="W10" s="6" t="s">
        <v>10</v>
      </c>
      <c r="X10" s="7">
        <f t="shared" si="50"/>
        <v>45444</v>
      </c>
      <c r="Y10" s="21">
        <v>45444</v>
      </c>
      <c r="Z10" s="6" t="s">
        <v>9</v>
      </c>
      <c r="AA10" s="6" t="s">
        <v>10</v>
      </c>
      <c r="AB10" s="7">
        <f t="shared" si="51"/>
        <v>45474</v>
      </c>
      <c r="AC10" s="21">
        <v>45474</v>
      </c>
      <c r="AD10" s="6" t="s">
        <v>9</v>
      </c>
      <c r="AE10" s="6" t="s">
        <v>10</v>
      </c>
      <c r="AF10" s="7">
        <f t="shared" si="52"/>
        <v>45475</v>
      </c>
      <c r="AG10" s="5">
        <f t="shared" si="53"/>
        <v>45475</v>
      </c>
      <c r="AH10" s="6" t="s">
        <v>9</v>
      </c>
      <c r="AI10" s="6" t="s">
        <v>10</v>
      </c>
      <c r="AJ10" s="7">
        <f t="shared" si="54"/>
        <v>45476</v>
      </c>
      <c r="AK10" s="5">
        <f t="shared" si="55"/>
        <v>45476</v>
      </c>
      <c r="AL10" s="6" t="s">
        <v>9</v>
      </c>
      <c r="AM10" s="6" t="s">
        <v>10</v>
      </c>
      <c r="AN10" s="7">
        <f t="shared" si="56"/>
        <v>45477</v>
      </c>
      <c r="AO10" s="5">
        <f t="shared" si="57"/>
        <v>45477</v>
      </c>
      <c r="AP10" s="6" t="s">
        <v>9</v>
      </c>
      <c r="AQ10" s="6" t="s">
        <v>10</v>
      </c>
      <c r="AR10" s="7">
        <f t="shared" si="58"/>
        <v>45478</v>
      </c>
      <c r="AS10" s="5">
        <f t="shared" si="59"/>
        <v>45478</v>
      </c>
      <c r="AT10" s="6" t="s">
        <v>9</v>
      </c>
      <c r="AU10" s="6" t="s">
        <v>10</v>
      </c>
      <c r="AV10" s="7">
        <f t="shared" si="60"/>
        <v>45479</v>
      </c>
      <c r="AW10" s="5">
        <f t="shared" si="61"/>
        <v>45479</v>
      </c>
      <c r="AX10" s="6" t="s">
        <v>9</v>
      </c>
      <c r="AY10" s="6" t="s">
        <v>10</v>
      </c>
      <c r="AZ10" s="7">
        <f t="shared" si="62"/>
        <v>45480</v>
      </c>
      <c r="BA10" s="5">
        <f t="shared" si="63"/>
        <v>45480</v>
      </c>
      <c r="BB10" s="6" t="s">
        <v>9</v>
      </c>
      <c r="BC10" s="6" t="s">
        <v>10</v>
      </c>
      <c r="BD10" s="7">
        <f t="shared" si="64"/>
        <v>45481</v>
      </c>
      <c r="BE10" s="5">
        <f t="shared" si="65"/>
        <v>45481</v>
      </c>
      <c r="BF10" s="6" t="s">
        <v>9</v>
      </c>
      <c r="BG10" s="6" t="s">
        <v>10</v>
      </c>
      <c r="BH10" s="7">
        <f t="shared" si="66"/>
        <v>45482</v>
      </c>
      <c r="BI10" s="5">
        <f t="shared" si="67"/>
        <v>45482</v>
      </c>
      <c r="BJ10" s="6" t="s">
        <v>9</v>
      </c>
      <c r="BK10" s="6" t="s">
        <v>10</v>
      </c>
      <c r="BL10" s="7">
        <f t="shared" si="68"/>
        <v>45483</v>
      </c>
      <c r="BM10" s="5">
        <f t="shared" si="69"/>
        <v>45483</v>
      </c>
      <c r="BN10" s="6" t="s">
        <v>9</v>
      </c>
      <c r="BO10" s="6" t="s">
        <v>10</v>
      </c>
      <c r="BP10" s="7">
        <f t="shared" si="70"/>
        <v>45484</v>
      </c>
      <c r="BQ10" s="5">
        <f t="shared" si="71"/>
        <v>45484</v>
      </c>
      <c r="BR10" s="6" t="s">
        <v>9</v>
      </c>
      <c r="BS10" s="6" t="s">
        <v>10</v>
      </c>
      <c r="BT10" s="7">
        <f t="shared" si="72"/>
        <v>45485</v>
      </c>
      <c r="BU10" s="5">
        <f t="shared" si="73"/>
        <v>45485</v>
      </c>
      <c r="BV10" s="6" t="s">
        <v>9</v>
      </c>
      <c r="BW10" s="6" t="s">
        <v>10</v>
      </c>
      <c r="BX10" s="7">
        <f t="shared" si="74"/>
        <v>45486</v>
      </c>
      <c r="BY10" s="5">
        <f t="shared" si="75"/>
        <v>45486</v>
      </c>
      <c r="BZ10" s="6" t="s">
        <v>9</v>
      </c>
      <c r="CA10" s="6" t="s">
        <v>10</v>
      </c>
      <c r="CB10" s="7">
        <f t="shared" si="76"/>
        <v>45487</v>
      </c>
      <c r="CC10" s="5">
        <f t="shared" si="77"/>
        <v>45487</v>
      </c>
      <c r="CD10" s="6" t="s">
        <v>9</v>
      </c>
      <c r="CE10" s="6" t="s">
        <v>10</v>
      </c>
      <c r="CF10" s="7">
        <f t="shared" si="78"/>
        <v>45488</v>
      </c>
      <c r="CG10" s="5">
        <f t="shared" si="79"/>
        <v>45488</v>
      </c>
      <c r="CH10" s="6" t="s">
        <v>9</v>
      </c>
      <c r="CI10" s="6" t="s">
        <v>10</v>
      </c>
      <c r="CJ10" s="7">
        <f t="shared" si="80"/>
        <v>45489</v>
      </c>
      <c r="CK10" s="5">
        <f t="shared" si="81"/>
        <v>45489</v>
      </c>
      <c r="CL10" s="6" t="s">
        <v>9</v>
      </c>
      <c r="CM10" s="6" t="s">
        <v>10</v>
      </c>
      <c r="CN10" s="7">
        <f t="shared" si="82"/>
        <v>45490</v>
      </c>
      <c r="CO10" s="5">
        <f t="shared" si="83"/>
        <v>45490</v>
      </c>
      <c r="CP10" s="6" t="s">
        <v>9</v>
      </c>
      <c r="CQ10" s="6" t="s">
        <v>10</v>
      </c>
      <c r="CR10" s="7">
        <f t="shared" si="84"/>
        <v>45491</v>
      </c>
      <c r="CS10" s="5">
        <f t="shared" si="85"/>
        <v>45491</v>
      </c>
      <c r="CT10" s="6" t="s">
        <v>9</v>
      </c>
      <c r="CU10" s="6" t="s">
        <v>10</v>
      </c>
      <c r="CV10" s="7">
        <f t="shared" si="86"/>
        <v>45492</v>
      </c>
      <c r="CW10" s="5">
        <f t="shared" si="87"/>
        <v>45492</v>
      </c>
      <c r="CX10" s="6" t="s">
        <v>9</v>
      </c>
      <c r="CY10" s="6" t="s">
        <v>10</v>
      </c>
      <c r="CZ10" s="7">
        <f t="shared" si="88"/>
        <v>45493</v>
      </c>
      <c r="DA10" s="5">
        <f t="shared" si="89"/>
        <v>45493</v>
      </c>
      <c r="DB10" s="6" t="s">
        <v>9</v>
      </c>
      <c r="DC10" s="6" t="s">
        <v>10</v>
      </c>
      <c r="DD10" s="7">
        <f t="shared" si="90"/>
        <v>45494</v>
      </c>
      <c r="DE10" s="5">
        <f t="shared" si="91"/>
        <v>45494</v>
      </c>
      <c r="DF10" s="6" t="s">
        <v>9</v>
      </c>
      <c r="DG10" s="6" t="s">
        <v>10</v>
      </c>
      <c r="DH10" s="7">
        <f t="shared" si="92"/>
        <v>45495</v>
      </c>
      <c r="DI10" s="5">
        <f t="shared" si="93"/>
        <v>45495</v>
      </c>
      <c r="DJ10" s="6" t="s">
        <v>9</v>
      </c>
      <c r="DK10" s="6" t="s">
        <v>10</v>
      </c>
      <c r="DL10" s="7">
        <f t="shared" si="94"/>
        <v>45496</v>
      </c>
      <c r="DM10" s="5">
        <f t="shared" si="95"/>
        <v>45496</v>
      </c>
      <c r="DN10" s="6" t="s">
        <v>9</v>
      </c>
      <c r="DO10" s="6" t="s">
        <v>10</v>
      </c>
      <c r="DP10" s="7">
        <f t="shared" si="96"/>
        <v>45497</v>
      </c>
      <c r="DQ10" s="5">
        <f t="shared" si="97"/>
        <v>45497</v>
      </c>
      <c r="DR10" s="6" t="s">
        <v>9</v>
      </c>
      <c r="DS10" s="6" t="s">
        <v>10</v>
      </c>
    </row>
    <row r="11" spans="1:123" ht="20.25" x14ac:dyDescent="0.25">
      <c r="A11" s="3" t="str">
        <f>IF(B11=0," ",SUBTOTAL(3,$B$2:B11))</f>
        <v xml:space="preserve"> </v>
      </c>
      <c r="B11" s="27">
        <f>'اداريين الكلية'!B13</f>
        <v>0</v>
      </c>
      <c r="C11" s="27">
        <f>'اداريين الكلية'!C13</f>
        <v>0</v>
      </c>
      <c r="D11" s="7">
        <f>modate[[#This Row],[التاريخ]]</f>
        <v>45292</v>
      </c>
      <c r="E11" s="21">
        <v>45292</v>
      </c>
      <c r="F11" s="6"/>
      <c r="G11" s="6"/>
      <c r="H11" s="7" t="s">
        <v>167</v>
      </c>
      <c r="I11" s="21">
        <v>45323</v>
      </c>
      <c r="J11" s="6" t="s">
        <v>9</v>
      </c>
      <c r="K11" s="6" t="s">
        <v>10</v>
      </c>
      <c r="L11" s="7" t="s">
        <v>168</v>
      </c>
      <c r="M11" s="21">
        <v>45352</v>
      </c>
      <c r="N11" s="6" t="s">
        <v>9</v>
      </c>
      <c r="O11" s="6" t="s">
        <v>10</v>
      </c>
      <c r="P11" s="7" t="s">
        <v>169</v>
      </c>
      <c r="Q11" s="21">
        <v>45383</v>
      </c>
      <c r="R11" s="6" t="s">
        <v>9</v>
      </c>
      <c r="S11" s="6" t="s">
        <v>10</v>
      </c>
      <c r="T11" s="7">
        <f t="shared" si="49"/>
        <v>45413</v>
      </c>
      <c r="U11" s="21">
        <v>45413</v>
      </c>
      <c r="V11" s="6" t="s">
        <v>9</v>
      </c>
      <c r="W11" s="6" t="s">
        <v>10</v>
      </c>
      <c r="X11" s="7">
        <f t="shared" si="50"/>
        <v>45444</v>
      </c>
      <c r="Y11" s="21">
        <v>45444</v>
      </c>
      <c r="Z11" s="6" t="s">
        <v>9</v>
      </c>
      <c r="AA11" s="6" t="s">
        <v>10</v>
      </c>
      <c r="AB11" s="7">
        <f t="shared" si="51"/>
        <v>45474</v>
      </c>
      <c r="AC11" s="21">
        <v>45474</v>
      </c>
      <c r="AD11" s="6" t="s">
        <v>9</v>
      </c>
      <c r="AE11" s="6" t="s">
        <v>10</v>
      </c>
      <c r="AF11" s="7">
        <f t="shared" si="52"/>
        <v>45475</v>
      </c>
      <c r="AG11" s="5">
        <f t="shared" si="53"/>
        <v>45475</v>
      </c>
      <c r="AH11" s="6" t="s">
        <v>9</v>
      </c>
      <c r="AI11" s="6" t="s">
        <v>10</v>
      </c>
      <c r="AJ11" s="7">
        <f t="shared" si="54"/>
        <v>45476</v>
      </c>
      <c r="AK11" s="5">
        <f t="shared" si="55"/>
        <v>45476</v>
      </c>
      <c r="AL11" s="6" t="s">
        <v>9</v>
      </c>
      <c r="AM11" s="6" t="s">
        <v>10</v>
      </c>
      <c r="AN11" s="7">
        <f t="shared" si="56"/>
        <v>45477</v>
      </c>
      <c r="AO11" s="5">
        <f t="shared" si="57"/>
        <v>45477</v>
      </c>
      <c r="AP11" s="6" t="s">
        <v>9</v>
      </c>
      <c r="AQ11" s="6" t="s">
        <v>10</v>
      </c>
      <c r="AR11" s="7">
        <f t="shared" si="58"/>
        <v>45478</v>
      </c>
      <c r="AS11" s="5">
        <f t="shared" si="59"/>
        <v>45478</v>
      </c>
      <c r="AT11" s="6" t="s">
        <v>9</v>
      </c>
      <c r="AU11" s="6" t="s">
        <v>10</v>
      </c>
      <c r="AV11" s="7">
        <f t="shared" si="60"/>
        <v>45479</v>
      </c>
      <c r="AW11" s="5">
        <f t="shared" si="61"/>
        <v>45479</v>
      </c>
      <c r="AX11" s="6" t="s">
        <v>9</v>
      </c>
      <c r="AY11" s="6" t="s">
        <v>10</v>
      </c>
      <c r="AZ11" s="7">
        <f t="shared" si="62"/>
        <v>45480</v>
      </c>
      <c r="BA11" s="5">
        <f t="shared" si="63"/>
        <v>45480</v>
      </c>
      <c r="BB11" s="6" t="s">
        <v>9</v>
      </c>
      <c r="BC11" s="6" t="s">
        <v>10</v>
      </c>
      <c r="BD11" s="7">
        <f t="shared" si="64"/>
        <v>45481</v>
      </c>
      <c r="BE11" s="5">
        <f t="shared" si="65"/>
        <v>45481</v>
      </c>
      <c r="BF11" s="6" t="s">
        <v>9</v>
      </c>
      <c r="BG11" s="6" t="s">
        <v>10</v>
      </c>
      <c r="BH11" s="7">
        <f t="shared" si="66"/>
        <v>45482</v>
      </c>
      <c r="BI11" s="5">
        <f t="shared" si="67"/>
        <v>45482</v>
      </c>
      <c r="BJ11" s="6" t="s">
        <v>9</v>
      </c>
      <c r="BK11" s="6" t="s">
        <v>10</v>
      </c>
      <c r="BL11" s="7">
        <f t="shared" si="68"/>
        <v>45483</v>
      </c>
      <c r="BM11" s="5">
        <f t="shared" si="69"/>
        <v>45483</v>
      </c>
      <c r="BN11" s="6" t="s">
        <v>9</v>
      </c>
      <c r="BO11" s="6" t="s">
        <v>10</v>
      </c>
      <c r="BP11" s="7">
        <f t="shared" si="70"/>
        <v>45484</v>
      </c>
      <c r="BQ11" s="5">
        <f t="shared" si="71"/>
        <v>45484</v>
      </c>
      <c r="BR11" s="6" t="s">
        <v>9</v>
      </c>
      <c r="BS11" s="6" t="s">
        <v>10</v>
      </c>
      <c r="BT11" s="7">
        <f t="shared" si="72"/>
        <v>45485</v>
      </c>
      <c r="BU11" s="5">
        <f t="shared" si="73"/>
        <v>45485</v>
      </c>
      <c r="BV11" s="6" t="s">
        <v>9</v>
      </c>
      <c r="BW11" s="6" t="s">
        <v>10</v>
      </c>
      <c r="BX11" s="7">
        <f t="shared" si="74"/>
        <v>45486</v>
      </c>
      <c r="BY11" s="5">
        <f t="shared" si="75"/>
        <v>45486</v>
      </c>
      <c r="BZ11" s="6" t="s">
        <v>9</v>
      </c>
      <c r="CA11" s="6" t="s">
        <v>10</v>
      </c>
      <c r="CB11" s="7">
        <f t="shared" si="76"/>
        <v>45487</v>
      </c>
      <c r="CC11" s="5">
        <f t="shared" si="77"/>
        <v>45487</v>
      </c>
      <c r="CD11" s="6" t="s">
        <v>9</v>
      </c>
      <c r="CE11" s="6" t="s">
        <v>10</v>
      </c>
      <c r="CF11" s="7">
        <f t="shared" si="78"/>
        <v>45488</v>
      </c>
      <c r="CG11" s="5">
        <f t="shared" si="79"/>
        <v>45488</v>
      </c>
      <c r="CH11" s="6" t="s">
        <v>9</v>
      </c>
      <c r="CI11" s="6" t="s">
        <v>10</v>
      </c>
      <c r="CJ11" s="7">
        <f t="shared" si="80"/>
        <v>45489</v>
      </c>
      <c r="CK11" s="5">
        <f t="shared" si="81"/>
        <v>45489</v>
      </c>
      <c r="CL11" s="6" t="s">
        <v>9</v>
      </c>
      <c r="CM11" s="6" t="s">
        <v>10</v>
      </c>
      <c r="CN11" s="7">
        <f t="shared" si="82"/>
        <v>45490</v>
      </c>
      <c r="CO11" s="5">
        <f t="shared" si="83"/>
        <v>45490</v>
      </c>
      <c r="CP11" s="6" t="s">
        <v>9</v>
      </c>
      <c r="CQ11" s="6" t="s">
        <v>10</v>
      </c>
      <c r="CR11" s="7">
        <f t="shared" si="84"/>
        <v>45491</v>
      </c>
      <c r="CS11" s="5">
        <f t="shared" si="85"/>
        <v>45491</v>
      </c>
      <c r="CT11" s="6" t="s">
        <v>9</v>
      </c>
      <c r="CU11" s="6" t="s">
        <v>10</v>
      </c>
      <c r="CV11" s="7">
        <f t="shared" si="86"/>
        <v>45492</v>
      </c>
      <c r="CW11" s="5">
        <f t="shared" si="87"/>
        <v>45492</v>
      </c>
      <c r="CX11" s="6" t="s">
        <v>9</v>
      </c>
      <c r="CY11" s="6" t="s">
        <v>10</v>
      </c>
      <c r="CZ11" s="7">
        <f t="shared" si="88"/>
        <v>45493</v>
      </c>
      <c r="DA11" s="5">
        <f t="shared" si="89"/>
        <v>45493</v>
      </c>
      <c r="DB11" s="6" t="s">
        <v>9</v>
      </c>
      <c r="DC11" s="6" t="s">
        <v>10</v>
      </c>
      <c r="DD11" s="7">
        <f t="shared" si="90"/>
        <v>45494</v>
      </c>
      <c r="DE11" s="5">
        <f t="shared" si="91"/>
        <v>45494</v>
      </c>
      <c r="DF11" s="6" t="s">
        <v>9</v>
      </c>
      <c r="DG11" s="6" t="s">
        <v>10</v>
      </c>
      <c r="DH11" s="7">
        <f t="shared" si="92"/>
        <v>45495</v>
      </c>
      <c r="DI11" s="5">
        <f t="shared" si="93"/>
        <v>45495</v>
      </c>
      <c r="DJ11" s="6" t="s">
        <v>9</v>
      </c>
      <c r="DK11" s="6" t="s">
        <v>10</v>
      </c>
      <c r="DL11" s="7">
        <f t="shared" si="94"/>
        <v>45496</v>
      </c>
      <c r="DM11" s="5">
        <f t="shared" si="95"/>
        <v>45496</v>
      </c>
      <c r="DN11" s="6" t="s">
        <v>9</v>
      </c>
      <c r="DO11" s="6" t="s">
        <v>10</v>
      </c>
      <c r="DP11" s="7">
        <f t="shared" si="96"/>
        <v>45497</v>
      </c>
      <c r="DQ11" s="5">
        <f t="shared" si="97"/>
        <v>45497</v>
      </c>
      <c r="DR11" s="6" t="s">
        <v>9</v>
      </c>
      <c r="DS11" s="6" t="s">
        <v>10</v>
      </c>
    </row>
    <row r="12" spans="1:123" ht="20.25" x14ac:dyDescent="0.25">
      <c r="A12" s="3" t="str">
        <f>IF(B12=0," ",SUBTOTAL(3,$B$2:B12))</f>
        <v xml:space="preserve"> </v>
      </c>
      <c r="B12" s="27">
        <f>'اداريين الكلية'!B14</f>
        <v>0</v>
      </c>
      <c r="C12" s="27">
        <f>'اداريين الكلية'!C14</f>
        <v>0</v>
      </c>
      <c r="D12" s="7">
        <f>modate[[#This Row],[التاريخ]]</f>
        <v>45292</v>
      </c>
      <c r="E12" s="21">
        <v>45292</v>
      </c>
      <c r="F12" s="6" t="s">
        <v>9</v>
      </c>
      <c r="G12" s="6"/>
      <c r="H12" s="7" t="s">
        <v>167</v>
      </c>
      <c r="I12" s="21">
        <v>45323</v>
      </c>
      <c r="J12" s="6" t="s">
        <v>9</v>
      </c>
      <c r="K12" s="6" t="s">
        <v>10</v>
      </c>
      <c r="L12" s="7" t="s">
        <v>168</v>
      </c>
      <c r="M12" s="21">
        <v>45352</v>
      </c>
      <c r="N12" s="6" t="s">
        <v>9</v>
      </c>
      <c r="O12" s="6" t="s">
        <v>10</v>
      </c>
      <c r="P12" s="7" t="s">
        <v>169</v>
      </c>
      <c r="Q12" s="21">
        <v>45383</v>
      </c>
      <c r="R12" s="6" t="s">
        <v>9</v>
      </c>
      <c r="S12" s="6" t="s">
        <v>10</v>
      </c>
      <c r="T12" s="7">
        <f t="shared" si="49"/>
        <v>45413</v>
      </c>
      <c r="U12" s="21">
        <v>45413</v>
      </c>
      <c r="V12" s="6" t="s">
        <v>9</v>
      </c>
      <c r="W12" s="6" t="s">
        <v>10</v>
      </c>
      <c r="X12" s="7">
        <f t="shared" si="50"/>
        <v>45444</v>
      </c>
      <c r="Y12" s="21">
        <v>45444</v>
      </c>
      <c r="Z12" s="6" t="s">
        <v>9</v>
      </c>
      <c r="AA12" s="6" t="s">
        <v>10</v>
      </c>
      <c r="AB12" s="7">
        <f t="shared" si="51"/>
        <v>45474</v>
      </c>
      <c r="AC12" s="21">
        <v>45474</v>
      </c>
      <c r="AD12" s="6" t="s">
        <v>9</v>
      </c>
      <c r="AE12" s="6" t="s">
        <v>10</v>
      </c>
      <c r="AF12" s="7">
        <f t="shared" si="52"/>
        <v>45475</v>
      </c>
      <c r="AG12" s="5">
        <f t="shared" si="53"/>
        <v>45475</v>
      </c>
      <c r="AH12" s="6" t="s">
        <v>9</v>
      </c>
      <c r="AI12" s="6" t="s">
        <v>10</v>
      </c>
      <c r="AJ12" s="7">
        <f t="shared" si="54"/>
        <v>45476</v>
      </c>
      <c r="AK12" s="5">
        <f t="shared" si="55"/>
        <v>45476</v>
      </c>
      <c r="AL12" s="6" t="s">
        <v>9</v>
      </c>
      <c r="AM12" s="6" t="s">
        <v>10</v>
      </c>
      <c r="AN12" s="7">
        <f t="shared" si="56"/>
        <v>45477</v>
      </c>
      <c r="AO12" s="5">
        <f t="shared" si="57"/>
        <v>45477</v>
      </c>
      <c r="AP12" s="6" t="s">
        <v>9</v>
      </c>
      <c r="AQ12" s="6" t="s">
        <v>10</v>
      </c>
      <c r="AR12" s="7">
        <f t="shared" si="58"/>
        <v>45478</v>
      </c>
      <c r="AS12" s="5">
        <f t="shared" si="59"/>
        <v>45478</v>
      </c>
      <c r="AT12" s="6" t="s">
        <v>9</v>
      </c>
      <c r="AU12" s="6" t="s">
        <v>10</v>
      </c>
      <c r="AV12" s="7">
        <f t="shared" si="60"/>
        <v>45479</v>
      </c>
      <c r="AW12" s="5">
        <f t="shared" si="61"/>
        <v>45479</v>
      </c>
      <c r="AX12" s="6" t="s">
        <v>9</v>
      </c>
      <c r="AY12" s="6" t="s">
        <v>10</v>
      </c>
      <c r="AZ12" s="7">
        <f t="shared" si="62"/>
        <v>45480</v>
      </c>
      <c r="BA12" s="5">
        <f t="shared" si="63"/>
        <v>45480</v>
      </c>
      <c r="BB12" s="6" t="s">
        <v>9</v>
      </c>
      <c r="BC12" s="6" t="s">
        <v>10</v>
      </c>
      <c r="BD12" s="7">
        <f t="shared" si="64"/>
        <v>45481</v>
      </c>
      <c r="BE12" s="5">
        <f t="shared" si="65"/>
        <v>45481</v>
      </c>
      <c r="BF12" s="6" t="s">
        <v>9</v>
      </c>
      <c r="BG12" s="6" t="s">
        <v>10</v>
      </c>
      <c r="BH12" s="7">
        <f t="shared" si="66"/>
        <v>45482</v>
      </c>
      <c r="BI12" s="5">
        <f t="shared" si="67"/>
        <v>45482</v>
      </c>
      <c r="BJ12" s="6" t="s">
        <v>9</v>
      </c>
      <c r="BK12" s="6" t="s">
        <v>10</v>
      </c>
      <c r="BL12" s="7">
        <f t="shared" si="68"/>
        <v>45483</v>
      </c>
      <c r="BM12" s="5">
        <f t="shared" si="69"/>
        <v>45483</v>
      </c>
      <c r="BN12" s="6" t="s">
        <v>9</v>
      </c>
      <c r="BO12" s="6" t="s">
        <v>10</v>
      </c>
      <c r="BP12" s="7">
        <f t="shared" si="70"/>
        <v>45484</v>
      </c>
      <c r="BQ12" s="5">
        <f t="shared" si="71"/>
        <v>45484</v>
      </c>
      <c r="BR12" s="6" t="s">
        <v>9</v>
      </c>
      <c r="BS12" s="6" t="s">
        <v>10</v>
      </c>
      <c r="BT12" s="7">
        <f t="shared" si="72"/>
        <v>45485</v>
      </c>
      <c r="BU12" s="5">
        <f t="shared" si="73"/>
        <v>45485</v>
      </c>
      <c r="BV12" s="6" t="s">
        <v>9</v>
      </c>
      <c r="BW12" s="6" t="s">
        <v>10</v>
      </c>
      <c r="BX12" s="7">
        <f t="shared" si="74"/>
        <v>45486</v>
      </c>
      <c r="BY12" s="5">
        <f t="shared" si="75"/>
        <v>45486</v>
      </c>
      <c r="BZ12" s="6" t="s">
        <v>9</v>
      </c>
      <c r="CA12" s="6" t="s">
        <v>10</v>
      </c>
      <c r="CB12" s="7">
        <f t="shared" si="76"/>
        <v>45487</v>
      </c>
      <c r="CC12" s="5">
        <f t="shared" si="77"/>
        <v>45487</v>
      </c>
      <c r="CD12" s="6" t="s">
        <v>9</v>
      </c>
      <c r="CE12" s="6" t="s">
        <v>10</v>
      </c>
      <c r="CF12" s="7">
        <f t="shared" si="78"/>
        <v>45488</v>
      </c>
      <c r="CG12" s="5">
        <f t="shared" si="79"/>
        <v>45488</v>
      </c>
      <c r="CH12" s="6" t="s">
        <v>9</v>
      </c>
      <c r="CI12" s="6" t="s">
        <v>10</v>
      </c>
      <c r="CJ12" s="7">
        <f t="shared" si="80"/>
        <v>45489</v>
      </c>
      <c r="CK12" s="5">
        <f t="shared" si="81"/>
        <v>45489</v>
      </c>
      <c r="CL12" s="6" t="s">
        <v>9</v>
      </c>
      <c r="CM12" s="6" t="s">
        <v>10</v>
      </c>
      <c r="CN12" s="7">
        <f t="shared" si="82"/>
        <v>45490</v>
      </c>
      <c r="CO12" s="5">
        <f t="shared" si="83"/>
        <v>45490</v>
      </c>
      <c r="CP12" s="6" t="s">
        <v>9</v>
      </c>
      <c r="CQ12" s="6" t="s">
        <v>10</v>
      </c>
      <c r="CR12" s="7">
        <f t="shared" si="84"/>
        <v>45491</v>
      </c>
      <c r="CS12" s="5">
        <f t="shared" si="85"/>
        <v>45491</v>
      </c>
      <c r="CT12" s="6" t="s">
        <v>9</v>
      </c>
      <c r="CU12" s="6" t="s">
        <v>10</v>
      </c>
      <c r="CV12" s="7">
        <f t="shared" si="86"/>
        <v>45492</v>
      </c>
      <c r="CW12" s="5">
        <f t="shared" si="87"/>
        <v>45492</v>
      </c>
      <c r="CX12" s="6" t="s">
        <v>9</v>
      </c>
      <c r="CY12" s="6" t="s">
        <v>10</v>
      </c>
      <c r="CZ12" s="7">
        <f t="shared" si="88"/>
        <v>45493</v>
      </c>
      <c r="DA12" s="5">
        <f t="shared" si="89"/>
        <v>45493</v>
      </c>
      <c r="DB12" s="6" t="s">
        <v>9</v>
      </c>
      <c r="DC12" s="6" t="s">
        <v>10</v>
      </c>
      <c r="DD12" s="7">
        <f t="shared" si="90"/>
        <v>45494</v>
      </c>
      <c r="DE12" s="5">
        <f t="shared" si="91"/>
        <v>45494</v>
      </c>
      <c r="DF12" s="6" t="s">
        <v>9</v>
      </c>
      <c r="DG12" s="6" t="s">
        <v>10</v>
      </c>
      <c r="DH12" s="7">
        <f t="shared" si="92"/>
        <v>45495</v>
      </c>
      <c r="DI12" s="5">
        <f t="shared" si="93"/>
        <v>45495</v>
      </c>
      <c r="DJ12" s="6" t="s">
        <v>9</v>
      </c>
      <c r="DK12" s="6" t="s">
        <v>10</v>
      </c>
      <c r="DL12" s="7">
        <f t="shared" si="94"/>
        <v>45496</v>
      </c>
      <c r="DM12" s="5">
        <f t="shared" si="95"/>
        <v>45496</v>
      </c>
      <c r="DN12" s="6" t="s">
        <v>9</v>
      </c>
      <c r="DO12" s="6" t="s">
        <v>10</v>
      </c>
      <c r="DP12" s="7">
        <f t="shared" si="96"/>
        <v>45497</v>
      </c>
      <c r="DQ12" s="5">
        <f t="shared" si="97"/>
        <v>45497</v>
      </c>
      <c r="DR12" s="6" t="s">
        <v>9</v>
      </c>
      <c r="DS12" s="6" t="s">
        <v>10</v>
      </c>
    </row>
    <row r="13" spans="1:123" ht="20.25" x14ac:dyDescent="0.25">
      <c r="A13" s="3" t="str">
        <f>IF(B13=0," ",SUBTOTAL(3,$B$2:B13))</f>
        <v xml:space="preserve"> </v>
      </c>
      <c r="B13" s="27">
        <f>'اداريين الكلية'!B15</f>
        <v>0</v>
      </c>
      <c r="C13" s="27">
        <f>'اداريين الكلية'!C15</f>
        <v>0</v>
      </c>
      <c r="D13" s="7">
        <f>modate[[#This Row],[التاريخ]]</f>
        <v>45292</v>
      </c>
      <c r="E13" s="21">
        <v>45292</v>
      </c>
      <c r="F13" s="6" t="s">
        <v>9</v>
      </c>
      <c r="G13" s="6"/>
      <c r="H13" s="7" t="s">
        <v>167</v>
      </c>
      <c r="I13" s="21">
        <v>45323</v>
      </c>
      <c r="J13" s="6" t="s">
        <v>9</v>
      </c>
      <c r="K13" s="6" t="s">
        <v>10</v>
      </c>
      <c r="L13" s="7" t="s">
        <v>168</v>
      </c>
      <c r="M13" s="21">
        <v>45352</v>
      </c>
      <c r="N13" s="6" t="s">
        <v>9</v>
      </c>
      <c r="O13" s="6" t="s">
        <v>10</v>
      </c>
      <c r="P13" s="7" t="s">
        <v>169</v>
      </c>
      <c r="Q13" s="21">
        <v>45383</v>
      </c>
      <c r="R13" s="6" t="s">
        <v>9</v>
      </c>
      <c r="S13" s="6" t="s">
        <v>10</v>
      </c>
      <c r="T13" s="7">
        <f t="shared" si="49"/>
        <v>45413</v>
      </c>
      <c r="U13" s="21">
        <v>45413</v>
      </c>
      <c r="V13" s="6" t="s">
        <v>9</v>
      </c>
      <c r="W13" s="6" t="s">
        <v>10</v>
      </c>
      <c r="X13" s="7">
        <f t="shared" si="50"/>
        <v>45444</v>
      </c>
      <c r="Y13" s="21">
        <v>45444</v>
      </c>
      <c r="Z13" s="6" t="s">
        <v>9</v>
      </c>
      <c r="AA13" s="6" t="s">
        <v>10</v>
      </c>
      <c r="AB13" s="7">
        <f t="shared" si="51"/>
        <v>45474</v>
      </c>
      <c r="AC13" s="21">
        <v>45474</v>
      </c>
      <c r="AD13" s="6" t="s">
        <v>9</v>
      </c>
      <c r="AE13" s="6" t="s">
        <v>10</v>
      </c>
      <c r="AF13" s="7">
        <f t="shared" si="52"/>
        <v>45475</v>
      </c>
      <c r="AG13" s="5">
        <f t="shared" si="53"/>
        <v>45475</v>
      </c>
      <c r="AH13" s="6" t="s">
        <v>9</v>
      </c>
      <c r="AI13" s="6" t="s">
        <v>10</v>
      </c>
      <c r="AJ13" s="7">
        <f t="shared" si="54"/>
        <v>45476</v>
      </c>
      <c r="AK13" s="5">
        <f t="shared" si="55"/>
        <v>45476</v>
      </c>
      <c r="AL13" s="6" t="s">
        <v>9</v>
      </c>
      <c r="AM13" s="6" t="s">
        <v>10</v>
      </c>
      <c r="AN13" s="7">
        <f t="shared" si="56"/>
        <v>45477</v>
      </c>
      <c r="AO13" s="5">
        <f t="shared" si="57"/>
        <v>45477</v>
      </c>
      <c r="AP13" s="6" t="s">
        <v>9</v>
      </c>
      <c r="AQ13" s="6" t="s">
        <v>10</v>
      </c>
      <c r="AR13" s="7">
        <f t="shared" si="58"/>
        <v>45478</v>
      </c>
      <c r="AS13" s="5">
        <f t="shared" si="59"/>
        <v>45478</v>
      </c>
      <c r="AT13" s="6" t="s">
        <v>9</v>
      </c>
      <c r="AU13" s="6" t="s">
        <v>10</v>
      </c>
      <c r="AV13" s="7">
        <f t="shared" si="60"/>
        <v>45479</v>
      </c>
      <c r="AW13" s="5">
        <f t="shared" si="61"/>
        <v>45479</v>
      </c>
      <c r="AX13" s="6" t="s">
        <v>9</v>
      </c>
      <c r="AY13" s="6" t="s">
        <v>10</v>
      </c>
      <c r="AZ13" s="7">
        <f t="shared" si="62"/>
        <v>45480</v>
      </c>
      <c r="BA13" s="5">
        <f t="shared" si="63"/>
        <v>45480</v>
      </c>
      <c r="BB13" s="6" t="s">
        <v>9</v>
      </c>
      <c r="BC13" s="6" t="s">
        <v>10</v>
      </c>
      <c r="BD13" s="7">
        <f t="shared" si="64"/>
        <v>45481</v>
      </c>
      <c r="BE13" s="5">
        <f t="shared" si="65"/>
        <v>45481</v>
      </c>
      <c r="BF13" s="6" t="s">
        <v>9</v>
      </c>
      <c r="BG13" s="6" t="s">
        <v>10</v>
      </c>
      <c r="BH13" s="7">
        <f t="shared" si="66"/>
        <v>45482</v>
      </c>
      <c r="BI13" s="5">
        <f t="shared" si="67"/>
        <v>45482</v>
      </c>
      <c r="BJ13" s="6" t="s">
        <v>9</v>
      </c>
      <c r="BK13" s="6" t="s">
        <v>10</v>
      </c>
      <c r="BL13" s="7">
        <f t="shared" si="68"/>
        <v>45483</v>
      </c>
      <c r="BM13" s="5">
        <f t="shared" si="69"/>
        <v>45483</v>
      </c>
      <c r="BN13" s="6" t="s">
        <v>9</v>
      </c>
      <c r="BO13" s="6" t="s">
        <v>10</v>
      </c>
      <c r="BP13" s="7">
        <f t="shared" si="70"/>
        <v>45484</v>
      </c>
      <c r="BQ13" s="5">
        <f t="shared" si="71"/>
        <v>45484</v>
      </c>
      <c r="BR13" s="6" t="s">
        <v>9</v>
      </c>
      <c r="BS13" s="6" t="s">
        <v>10</v>
      </c>
      <c r="BT13" s="7">
        <f t="shared" si="72"/>
        <v>45485</v>
      </c>
      <c r="BU13" s="5">
        <f t="shared" si="73"/>
        <v>45485</v>
      </c>
      <c r="BV13" s="6" t="s">
        <v>9</v>
      </c>
      <c r="BW13" s="6" t="s">
        <v>10</v>
      </c>
      <c r="BX13" s="7">
        <f t="shared" si="74"/>
        <v>45486</v>
      </c>
      <c r="BY13" s="5">
        <f t="shared" si="75"/>
        <v>45486</v>
      </c>
      <c r="BZ13" s="6" t="s">
        <v>9</v>
      </c>
      <c r="CA13" s="6" t="s">
        <v>10</v>
      </c>
      <c r="CB13" s="7">
        <f t="shared" si="76"/>
        <v>45487</v>
      </c>
      <c r="CC13" s="5">
        <f t="shared" si="77"/>
        <v>45487</v>
      </c>
      <c r="CD13" s="6" t="s">
        <v>9</v>
      </c>
      <c r="CE13" s="6" t="s">
        <v>10</v>
      </c>
      <c r="CF13" s="7">
        <f t="shared" si="78"/>
        <v>45488</v>
      </c>
      <c r="CG13" s="5">
        <f t="shared" si="79"/>
        <v>45488</v>
      </c>
      <c r="CH13" s="6" t="s">
        <v>9</v>
      </c>
      <c r="CI13" s="6" t="s">
        <v>10</v>
      </c>
      <c r="CJ13" s="7">
        <f t="shared" si="80"/>
        <v>45489</v>
      </c>
      <c r="CK13" s="5">
        <f t="shared" si="81"/>
        <v>45489</v>
      </c>
      <c r="CL13" s="6" t="s">
        <v>9</v>
      </c>
      <c r="CM13" s="6" t="s">
        <v>10</v>
      </c>
      <c r="CN13" s="7">
        <f t="shared" si="82"/>
        <v>45490</v>
      </c>
      <c r="CO13" s="5">
        <f t="shared" si="83"/>
        <v>45490</v>
      </c>
      <c r="CP13" s="6" t="s">
        <v>9</v>
      </c>
      <c r="CQ13" s="6" t="s">
        <v>10</v>
      </c>
      <c r="CR13" s="7">
        <f t="shared" si="84"/>
        <v>45491</v>
      </c>
      <c r="CS13" s="5">
        <f t="shared" si="85"/>
        <v>45491</v>
      </c>
      <c r="CT13" s="6" t="s">
        <v>9</v>
      </c>
      <c r="CU13" s="6" t="s">
        <v>10</v>
      </c>
      <c r="CV13" s="7">
        <f t="shared" si="86"/>
        <v>45492</v>
      </c>
      <c r="CW13" s="5">
        <f t="shared" si="87"/>
        <v>45492</v>
      </c>
      <c r="CX13" s="6" t="s">
        <v>9</v>
      </c>
      <c r="CY13" s="6" t="s">
        <v>10</v>
      </c>
      <c r="CZ13" s="7">
        <f t="shared" si="88"/>
        <v>45493</v>
      </c>
      <c r="DA13" s="5">
        <f t="shared" si="89"/>
        <v>45493</v>
      </c>
      <c r="DB13" s="6" t="s">
        <v>9</v>
      </c>
      <c r="DC13" s="6" t="s">
        <v>10</v>
      </c>
      <c r="DD13" s="7">
        <f t="shared" si="90"/>
        <v>45494</v>
      </c>
      <c r="DE13" s="5">
        <f t="shared" si="91"/>
        <v>45494</v>
      </c>
      <c r="DF13" s="6" t="s">
        <v>9</v>
      </c>
      <c r="DG13" s="6" t="s">
        <v>10</v>
      </c>
      <c r="DH13" s="7">
        <f t="shared" si="92"/>
        <v>45495</v>
      </c>
      <c r="DI13" s="5">
        <f t="shared" si="93"/>
        <v>45495</v>
      </c>
      <c r="DJ13" s="6" t="s">
        <v>9</v>
      </c>
      <c r="DK13" s="6" t="s">
        <v>10</v>
      </c>
      <c r="DL13" s="7">
        <f t="shared" si="94"/>
        <v>45496</v>
      </c>
      <c r="DM13" s="5">
        <f t="shared" si="95"/>
        <v>45496</v>
      </c>
      <c r="DN13" s="6" t="s">
        <v>9</v>
      </c>
      <c r="DO13" s="6" t="s">
        <v>10</v>
      </c>
      <c r="DP13" s="7">
        <f t="shared" si="96"/>
        <v>45497</v>
      </c>
      <c r="DQ13" s="5">
        <f t="shared" si="97"/>
        <v>45497</v>
      </c>
      <c r="DR13" s="6" t="s">
        <v>9</v>
      </c>
      <c r="DS13" s="6" t="s">
        <v>10</v>
      </c>
    </row>
    <row r="14" spans="1:123" ht="20.25" x14ac:dyDescent="0.25">
      <c r="A14" s="3" t="str">
        <f>IF(B14=0," ",SUBTOTAL(3,$B$2:B14))</f>
        <v xml:space="preserve"> </v>
      </c>
      <c r="B14" s="27">
        <f>'اداريين الكلية'!B16</f>
        <v>0</v>
      </c>
      <c r="C14" s="27">
        <f>'اداريين الكلية'!C16</f>
        <v>0</v>
      </c>
      <c r="D14" s="7">
        <f>modate[[#This Row],[التاريخ]]</f>
        <v>45292</v>
      </c>
      <c r="E14" s="21">
        <v>45292</v>
      </c>
      <c r="F14" s="6" t="s">
        <v>9</v>
      </c>
      <c r="G14" s="6"/>
      <c r="H14" s="7" t="s">
        <v>167</v>
      </c>
      <c r="I14" s="21">
        <v>45323</v>
      </c>
      <c r="J14" s="6" t="s">
        <v>9</v>
      </c>
      <c r="K14" s="6" t="s">
        <v>10</v>
      </c>
      <c r="L14" s="7" t="s">
        <v>168</v>
      </c>
      <c r="M14" s="21">
        <v>45352</v>
      </c>
      <c r="N14" s="6" t="s">
        <v>9</v>
      </c>
      <c r="O14" s="6" t="s">
        <v>10</v>
      </c>
      <c r="P14" s="7" t="s">
        <v>169</v>
      </c>
      <c r="Q14" s="21">
        <v>45383</v>
      </c>
      <c r="R14" s="6" t="s">
        <v>9</v>
      </c>
      <c r="S14" s="6" t="s">
        <v>10</v>
      </c>
      <c r="T14" s="7">
        <f t="shared" si="49"/>
        <v>45413</v>
      </c>
      <c r="U14" s="21">
        <v>45413</v>
      </c>
      <c r="V14" s="6" t="s">
        <v>9</v>
      </c>
      <c r="W14" s="6" t="s">
        <v>10</v>
      </c>
      <c r="X14" s="7">
        <f t="shared" si="50"/>
        <v>45444</v>
      </c>
      <c r="Y14" s="21">
        <v>45444</v>
      </c>
      <c r="Z14" s="6" t="s">
        <v>9</v>
      </c>
      <c r="AA14" s="6" t="s">
        <v>10</v>
      </c>
      <c r="AB14" s="7">
        <f t="shared" si="51"/>
        <v>45474</v>
      </c>
      <c r="AC14" s="21">
        <v>45474</v>
      </c>
      <c r="AD14" s="6" t="s">
        <v>9</v>
      </c>
      <c r="AE14" s="6" t="s">
        <v>10</v>
      </c>
      <c r="AF14" s="7">
        <f t="shared" si="52"/>
        <v>45475</v>
      </c>
      <c r="AG14" s="5">
        <f t="shared" si="53"/>
        <v>45475</v>
      </c>
      <c r="AH14" s="6" t="s">
        <v>9</v>
      </c>
      <c r="AI14" s="6" t="s">
        <v>10</v>
      </c>
      <c r="AJ14" s="7">
        <f t="shared" si="54"/>
        <v>45476</v>
      </c>
      <c r="AK14" s="5">
        <f t="shared" si="55"/>
        <v>45476</v>
      </c>
      <c r="AL14" s="6" t="s">
        <v>9</v>
      </c>
      <c r="AM14" s="6" t="s">
        <v>10</v>
      </c>
      <c r="AN14" s="7">
        <f t="shared" si="56"/>
        <v>45477</v>
      </c>
      <c r="AO14" s="5">
        <f t="shared" si="57"/>
        <v>45477</v>
      </c>
      <c r="AP14" s="6" t="s">
        <v>9</v>
      </c>
      <c r="AQ14" s="6" t="s">
        <v>10</v>
      </c>
      <c r="AR14" s="7">
        <f t="shared" si="58"/>
        <v>45478</v>
      </c>
      <c r="AS14" s="5">
        <f t="shared" si="59"/>
        <v>45478</v>
      </c>
      <c r="AT14" s="6" t="s">
        <v>9</v>
      </c>
      <c r="AU14" s="6" t="s">
        <v>10</v>
      </c>
      <c r="AV14" s="7">
        <f t="shared" si="60"/>
        <v>45479</v>
      </c>
      <c r="AW14" s="5">
        <f t="shared" si="61"/>
        <v>45479</v>
      </c>
      <c r="AX14" s="6" t="s">
        <v>9</v>
      </c>
      <c r="AY14" s="6" t="s">
        <v>10</v>
      </c>
      <c r="AZ14" s="7">
        <f t="shared" si="62"/>
        <v>45480</v>
      </c>
      <c r="BA14" s="5">
        <f t="shared" si="63"/>
        <v>45480</v>
      </c>
      <c r="BB14" s="6" t="s">
        <v>9</v>
      </c>
      <c r="BC14" s="6" t="s">
        <v>10</v>
      </c>
      <c r="BD14" s="7">
        <f t="shared" si="64"/>
        <v>45481</v>
      </c>
      <c r="BE14" s="5">
        <f t="shared" si="65"/>
        <v>45481</v>
      </c>
      <c r="BF14" s="6" t="s">
        <v>9</v>
      </c>
      <c r="BG14" s="6" t="s">
        <v>10</v>
      </c>
      <c r="BH14" s="7">
        <f t="shared" si="66"/>
        <v>45482</v>
      </c>
      <c r="BI14" s="5">
        <f t="shared" si="67"/>
        <v>45482</v>
      </c>
      <c r="BJ14" s="6" t="s">
        <v>9</v>
      </c>
      <c r="BK14" s="6" t="s">
        <v>10</v>
      </c>
      <c r="BL14" s="7">
        <f t="shared" si="68"/>
        <v>45483</v>
      </c>
      <c r="BM14" s="5">
        <f t="shared" si="69"/>
        <v>45483</v>
      </c>
      <c r="BN14" s="6" t="s">
        <v>9</v>
      </c>
      <c r="BO14" s="6" t="s">
        <v>10</v>
      </c>
      <c r="BP14" s="7">
        <f t="shared" si="70"/>
        <v>45484</v>
      </c>
      <c r="BQ14" s="5">
        <f t="shared" si="71"/>
        <v>45484</v>
      </c>
      <c r="BR14" s="6" t="s">
        <v>9</v>
      </c>
      <c r="BS14" s="6" t="s">
        <v>10</v>
      </c>
      <c r="BT14" s="7">
        <f t="shared" si="72"/>
        <v>45485</v>
      </c>
      <c r="BU14" s="5">
        <f t="shared" si="73"/>
        <v>45485</v>
      </c>
      <c r="BV14" s="6" t="s">
        <v>9</v>
      </c>
      <c r="BW14" s="6" t="s">
        <v>10</v>
      </c>
      <c r="BX14" s="7">
        <f t="shared" si="74"/>
        <v>45486</v>
      </c>
      <c r="BY14" s="5">
        <f t="shared" si="75"/>
        <v>45486</v>
      </c>
      <c r="BZ14" s="6" t="s">
        <v>9</v>
      </c>
      <c r="CA14" s="6" t="s">
        <v>10</v>
      </c>
      <c r="CB14" s="7">
        <f t="shared" si="76"/>
        <v>45487</v>
      </c>
      <c r="CC14" s="5">
        <f t="shared" si="77"/>
        <v>45487</v>
      </c>
      <c r="CD14" s="6" t="s">
        <v>9</v>
      </c>
      <c r="CE14" s="6" t="s">
        <v>10</v>
      </c>
      <c r="CF14" s="7">
        <f t="shared" si="78"/>
        <v>45488</v>
      </c>
      <c r="CG14" s="5">
        <f t="shared" si="79"/>
        <v>45488</v>
      </c>
      <c r="CH14" s="6" t="s">
        <v>9</v>
      </c>
      <c r="CI14" s="6" t="s">
        <v>10</v>
      </c>
      <c r="CJ14" s="7">
        <f t="shared" si="80"/>
        <v>45489</v>
      </c>
      <c r="CK14" s="5">
        <f t="shared" si="81"/>
        <v>45489</v>
      </c>
      <c r="CL14" s="6" t="s">
        <v>9</v>
      </c>
      <c r="CM14" s="6" t="s">
        <v>10</v>
      </c>
      <c r="CN14" s="7">
        <f t="shared" si="82"/>
        <v>45490</v>
      </c>
      <c r="CO14" s="5">
        <f t="shared" si="83"/>
        <v>45490</v>
      </c>
      <c r="CP14" s="6" t="s">
        <v>9</v>
      </c>
      <c r="CQ14" s="6" t="s">
        <v>10</v>
      </c>
      <c r="CR14" s="7">
        <f t="shared" si="84"/>
        <v>45491</v>
      </c>
      <c r="CS14" s="5">
        <f t="shared" si="85"/>
        <v>45491</v>
      </c>
      <c r="CT14" s="6" t="s">
        <v>9</v>
      </c>
      <c r="CU14" s="6" t="s">
        <v>10</v>
      </c>
      <c r="CV14" s="7">
        <f t="shared" si="86"/>
        <v>45492</v>
      </c>
      <c r="CW14" s="5">
        <f t="shared" si="87"/>
        <v>45492</v>
      </c>
      <c r="CX14" s="6" t="s">
        <v>9</v>
      </c>
      <c r="CY14" s="6" t="s">
        <v>10</v>
      </c>
      <c r="CZ14" s="7">
        <f t="shared" si="88"/>
        <v>45493</v>
      </c>
      <c r="DA14" s="5">
        <f t="shared" si="89"/>
        <v>45493</v>
      </c>
      <c r="DB14" s="6" t="s">
        <v>9</v>
      </c>
      <c r="DC14" s="6" t="s">
        <v>10</v>
      </c>
      <c r="DD14" s="7">
        <f t="shared" si="90"/>
        <v>45494</v>
      </c>
      <c r="DE14" s="5">
        <f t="shared" si="91"/>
        <v>45494</v>
      </c>
      <c r="DF14" s="6" t="s">
        <v>9</v>
      </c>
      <c r="DG14" s="6" t="s">
        <v>10</v>
      </c>
      <c r="DH14" s="7">
        <f t="shared" si="92"/>
        <v>45495</v>
      </c>
      <c r="DI14" s="5">
        <f t="shared" si="93"/>
        <v>45495</v>
      </c>
      <c r="DJ14" s="6" t="s">
        <v>9</v>
      </c>
      <c r="DK14" s="6" t="s">
        <v>10</v>
      </c>
      <c r="DL14" s="7">
        <f t="shared" si="94"/>
        <v>45496</v>
      </c>
      <c r="DM14" s="5">
        <f t="shared" si="95"/>
        <v>45496</v>
      </c>
      <c r="DN14" s="6" t="s">
        <v>9</v>
      </c>
      <c r="DO14" s="6" t="s">
        <v>10</v>
      </c>
      <c r="DP14" s="7">
        <f t="shared" si="96"/>
        <v>45497</v>
      </c>
      <c r="DQ14" s="5">
        <f t="shared" si="97"/>
        <v>45497</v>
      </c>
      <c r="DR14" s="6" t="s">
        <v>9</v>
      </c>
      <c r="DS14" s="6" t="s">
        <v>10</v>
      </c>
    </row>
    <row r="15" spans="1:123" ht="20.25" x14ac:dyDescent="0.25">
      <c r="A15" s="3" t="str">
        <f>IF(B15=0," ",SUBTOTAL(3,$B$2:B15))</f>
        <v xml:space="preserve"> </v>
      </c>
      <c r="B15" s="27">
        <f>'اداريين الكلية'!B17</f>
        <v>0</v>
      </c>
      <c r="C15" s="27">
        <f>'اداريين الكلية'!C17</f>
        <v>0</v>
      </c>
      <c r="D15" s="7">
        <f>modate[[#This Row],[التاريخ]]</f>
        <v>45292</v>
      </c>
      <c r="E15" s="21">
        <v>45292</v>
      </c>
      <c r="F15" s="6"/>
      <c r="G15" s="6" t="s">
        <v>10</v>
      </c>
      <c r="H15" s="7" t="s">
        <v>167</v>
      </c>
      <c r="I15" s="21">
        <v>45323</v>
      </c>
      <c r="J15" s="6" t="s">
        <v>9</v>
      </c>
      <c r="K15" s="6" t="s">
        <v>10</v>
      </c>
      <c r="L15" s="7" t="s">
        <v>168</v>
      </c>
      <c r="M15" s="21">
        <v>45352</v>
      </c>
      <c r="N15" s="6" t="s">
        <v>9</v>
      </c>
      <c r="O15" s="6" t="s">
        <v>10</v>
      </c>
      <c r="P15" s="7" t="s">
        <v>169</v>
      </c>
      <c r="Q15" s="21">
        <v>45383</v>
      </c>
      <c r="R15" s="6" t="s">
        <v>9</v>
      </c>
      <c r="S15" s="6" t="s">
        <v>10</v>
      </c>
      <c r="T15" s="7">
        <f t="shared" si="49"/>
        <v>45413</v>
      </c>
      <c r="U15" s="21">
        <v>45413</v>
      </c>
      <c r="V15" s="6" t="s">
        <v>9</v>
      </c>
      <c r="W15" s="6" t="s">
        <v>10</v>
      </c>
      <c r="X15" s="7">
        <f t="shared" si="50"/>
        <v>45444</v>
      </c>
      <c r="Y15" s="21">
        <v>45444</v>
      </c>
      <c r="Z15" s="6" t="s">
        <v>9</v>
      </c>
      <c r="AA15" s="6" t="s">
        <v>10</v>
      </c>
      <c r="AB15" s="7">
        <f t="shared" si="51"/>
        <v>45474</v>
      </c>
      <c r="AC15" s="21">
        <v>45474</v>
      </c>
      <c r="AD15" s="6" t="s">
        <v>9</v>
      </c>
      <c r="AE15" s="6" t="s">
        <v>10</v>
      </c>
      <c r="AF15" s="7">
        <f t="shared" si="52"/>
        <v>45475</v>
      </c>
      <c r="AG15" s="5">
        <f t="shared" si="53"/>
        <v>45475</v>
      </c>
      <c r="AH15" s="6" t="s">
        <v>9</v>
      </c>
      <c r="AI15" s="6" t="s">
        <v>10</v>
      </c>
      <c r="AJ15" s="7">
        <f t="shared" si="54"/>
        <v>45476</v>
      </c>
      <c r="AK15" s="5">
        <f t="shared" si="55"/>
        <v>45476</v>
      </c>
      <c r="AL15" s="6" t="s">
        <v>9</v>
      </c>
      <c r="AM15" s="6" t="s">
        <v>10</v>
      </c>
      <c r="AN15" s="7">
        <f t="shared" si="56"/>
        <v>45477</v>
      </c>
      <c r="AO15" s="5">
        <f t="shared" si="57"/>
        <v>45477</v>
      </c>
      <c r="AP15" s="6" t="s">
        <v>9</v>
      </c>
      <c r="AQ15" s="6" t="s">
        <v>10</v>
      </c>
      <c r="AR15" s="7">
        <f t="shared" si="58"/>
        <v>45478</v>
      </c>
      <c r="AS15" s="5">
        <f t="shared" si="59"/>
        <v>45478</v>
      </c>
      <c r="AT15" s="6" t="s">
        <v>9</v>
      </c>
      <c r="AU15" s="6" t="s">
        <v>10</v>
      </c>
      <c r="AV15" s="7">
        <f t="shared" si="60"/>
        <v>45479</v>
      </c>
      <c r="AW15" s="5">
        <f t="shared" si="61"/>
        <v>45479</v>
      </c>
      <c r="AX15" s="6" t="s">
        <v>9</v>
      </c>
      <c r="AY15" s="6" t="s">
        <v>10</v>
      </c>
      <c r="AZ15" s="7">
        <f t="shared" si="62"/>
        <v>45480</v>
      </c>
      <c r="BA15" s="5">
        <f t="shared" si="63"/>
        <v>45480</v>
      </c>
      <c r="BB15" s="6" t="s">
        <v>9</v>
      </c>
      <c r="BC15" s="6" t="s">
        <v>10</v>
      </c>
      <c r="BD15" s="7">
        <f t="shared" si="64"/>
        <v>45481</v>
      </c>
      <c r="BE15" s="5">
        <f t="shared" si="65"/>
        <v>45481</v>
      </c>
      <c r="BF15" s="6" t="s">
        <v>9</v>
      </c>
      <c r="BG15" s="6" t="s">
        <v>10</v>
      </c>
      <c r="BH15" s="7">
        <f t="shared" si="66"/>
        <v>45482</v>
      </c>
      <c r="BI15" s="5">
        <f t="shared" si="67"/>
        <v>45482</v>
      </c>
      <c r="BJ15" s="6" t="s">
        <v>9</v>
      </c>
      <c r="BK15" s="6" t="s">
        <v>10</v>
      </c>
      <c r="BL15" s="7">
        <f t="shared" si="68"/>
        <v>45483</v>
      </c>
      <c r="BM15" s="5">
        <f t="shared" si="69"/>
        <v>45483</v>
      </c>
      <c r="BN15" s="6" t="s">
        <v>9</v>
      </c>
      <c r="BO15" s="6" t="s">
        <v>10</v>
      </c>
      <c r="BP15" s="7">
        <f t="shared" si="70"/>
        <v>45484</v>
      </c>
      <c r="BQ15" s="5">
        <f t="shared" si="71"/>
        <v>45484</v>
      </c>
      <c r="BR15" s="6" t="s">
        <v>9</v>
      </c>
      <c r="BS15" s="6" t="s">
        <v>10</v>
      </c>
      <c r="BT15" s="7">
        <f t="shared" si="72"/>
        <v>45485</v>
      </c>
      <c r="BU15" s="5">
        <f t="shared" si="73"/>
        <v>45485</v>
      </c>
      <c r="BV15" s="6" t="s">
        <v>9</v>
      </c>
      <c r="BW15" s="6" t="s">
        <v>10</v>
      </c>
      <c r="BX15" s="7">
        <f t="shared" si="74"/>
        <v>45486</v>
      </c>
      <c r="BY15" s="5">
        <f t="shared" si="75"/>
        <v>45486</v>
      </c>
      <c r="BZ15" s="6" t="s">
        <v>9</v>
      </c>
      <c r="CA15" s="6" t="s">
        <v>10</v>
      </c>
      <c r="CB15" s="7">
        <f t="shared" si="76"/>
        <v>45487</v>
      </c>
      <c r="CC15" s="5">
        <f t="shared" si="77"/>
        <v>45487</v>
      </c>
      <c r="CD15" s="6" t="s">
        <v>9</v>
      </c>
      <c r="CE15" s="6" t="s">
        <v>10</v>
      </c>
      <c r="CF15" s="7">
        <f t="shared" si="78"/>
        <v>45488</v>
      </c>
      <c r="CG15" s="5">
        <f t="shared" si="79"/>
        <v>45488</v>
      </c>
      <c r="CH15" s="6" t="s">
        <v>9</v>
      </c>
      <c r="CI15" s="6" t="s">
        <v>10</v>
      </c>
      <c r="CJ15" s="7">
        <f t="shared" si="80"/>
        <v>45489</v>
      </c>
      <c r="CK15" s="5">
        <f t="shared" si="81"/>
        <v>45489</v>
      </c>
      <c r="CL15" s="6" t="s">
        <v>9</v>
      </c>
      <c r="CM15" s="6" t="s">
        <v>10</v>
      </c>
      <c r="CN15" s="7">
        <f t="shared" si="82"/>
        <v>45490</v>
      </c>
      <c r="CO15" s="5">
        <f t="shared" si="83"/>
        <v>45490</v>
      </c>
      <c r="CP15" s="6" t="s">
        <v>9</v>
      </c>
      <c r="CQ15" s="6" t="s">
        <v>10</v>
      </c>
      <c r="CR15" s="7">
        <f t="shared" si="84"/>
        <v>45491</v>
      </c>
      <c r="CS15" s="5">
        <f t="shared" si="85"/>
        <v>45491</v>
      </c>
      <c r="CT15" s="6" t="s">
        <v>9</v>
      </c>
      <c r="CU15" s="6" t="s">
        <v>10</v>
      </c>
      <c r="CV15" s="7">
        <f t="shared" si="86"/>
        <v>45492</v>
      </c>
      <c r="CW15" s="5">
        <f t="shared" si="87"/>
        <v>45492</v>
      </c>
      <c r="CX15" s="6" t="s">
        <v>9</v>
      </c>
      <c r="CY15" s="6" t="s">
        <v>10</v>
      </c>
      <c r="CZ15" s="7">
        <f t="shared" si="88"/>
        <v>45493</v>
      </c>
      <c r="DA15" s="5">
        <f t="shared" si="89"/>
        <v>45493</v>
      </c>
      <c r="DB15" s="6" t="s">
        <v>9</v>
      </c>
      <c r="DC15" s="6" t="s">
        <v>10</v>
      </c>
      <c r="DD15" s="7">
        <f t="shared" si="90"/>
        <v>45494</v>
      </c>
      <c r="DE15" s="5">
        <f t="shared" si="91"/>
        <v>45494</v>
      </c>
      <c r="DF15" s="6" t="s">
        <v>9</v>
      </c>
      <c r="DG15" s="6" t="s">
        <v>10</v>
      </c>
      <c r="DH15" s="7">
        <f t="shared" si="92"/>
        <v>45495</v>
      </c>
      <c r="DI15" s="5">
        <f t="shared" si="93"/>
        <v>45495</v>
      </c>
      <c r="DJ15" s="6" t="s">
        <v>9</v>
      </c>
      <c r="DK15" s="6" t="s">
        <v>10</v>
      </c>
      <c r="DL15" s="7">
        <f t="shared" si="94"/>
        <v>45496</v>
      </c>
      <c r="DM15" s="5">
        <f t="shared" si="95"/>
        <v>45496</v>
      </c>
      <c r="DN15" s="6" t="s">
        <v>9</v>
      </c>
      <c r="DO15" s="6" t="s">
        <v>10</v>
      </c>
      <c r="DP15" s="7">
        <f t="shared" si="96"/>
        <v>45497</v>
      </c>
      <c r="DQ15" s="5">
        <f t="shared" si="97"/>
        <v>45497</v>
      </c>
      <c r="DR15" s="6" t="s">
        <v>9</v>
      </c>
      <c r="DS15" s="6" t="s">
        <v>10</v>
      </c>
    </row>
    <row r="16" spans="1:123" ht="20.25" x14ac:dyDescent="0.25">
      <c r="A16" s="3" t="str">
        <f>IF(B16=0," ",SUBTOTAL(3,$B$2:B16))</f>
        <v xml:space="preserve"> </v>
      </c>
      <c r="B16" s="27">
        <f>'اداريين الكلية'!B18</f>
        <v>0</v>
      </c>
      <c r="C16" s="27">
        <f>'اداريين الكلية'!C18</f>
        <v>0</v>
      </c>
      <c r="D16" s="7">
        <f>modate[[#This Row],[التاريخ]]</f>
        <v>45292</v>
      </c>
      <c r="E16" s="21">
        <v>45292</v>
      </c>
      <c r="F16" s="6"/>
      <c r="G16" s="6"/>
      <c r="H16" s="7" t="s">
        <v>167</v>
      </c>
      <c r="I16" s="21">
        <v>45323</v>
      </c>
      <c r="J16" s="6" t="s">
        <v>9</v>
      </c>
      <c r="K16" s="6" t="s">
        <v>10</v>
      </c>
      <c r="L16" s="7" t="s">
        <v>168</v>
      </c>
      <c r="M16" s="21">
        <v>45352</v>
      </c>
      <c r="N16" s="6" t="s">
        <v>9</v>
      </c>
      <c r="O16" s="6" t="s">
        <v>10</v>
      </c>
      <c r="P16" s="7" t="s">
        <v>169</v>
      </c>
      <c r="Q16" s="21">
        <v>45383</v>
      </c>
      <c r="R16" s="6" t="s">
        <v>9</v>
      </c>
      <c r="S16" s="6" t="s">
        <v>10</v>
      </c>
      <c r="T16" s="7">
        <f t="shared" si="49"/>
        <v>45413</v>
      </c>
      <c r="U16" s="21">
        <v>45413</v>
      </c>
      <c r="V16" s="6" t="s">
        <v>9</v>
      </c>
      <c r="W16" s="6" t="s">
        <v>10</v>
      </c>
      <c r="X16" s="7">
        <f t="shared" si="50"/>
        <v>45444</v>
      </c>
      <c r="Y16" s="21">
        <v>45444</v>
      </c>
      <c r="Z16" s="6" t="s">
        <v>9</v>
      </c>
      <c r="AA16" s="6" t="s">
        <v>10</v>
      </c>
      <c r="AB16" s="7">
        <f t="shared" si="51"/>
        <v>45474</v>
      </c>
      <c r="AC16" s="21">
        <v>45474</v>
      </c>
      <c r="AD16" s="6" t="s">
        <v>9</v>
      </c>
      <c r="AE16" s="6" t="s">
        <v>10</v>
      </c>
      <c r="AF16" s="7">
        <f t="shared" si="52"/>
        <v>45475</v>
      </c>
      <c r="AG16" s="5">
        <f t="shared" si="53"/>
        <v>45475</v>
      </c>
      <c r="AH16" s="6" t="s">
        <v>9</v>
      </c>
      <c r="AI16" s="6" t="s">
        <v>10</v>
      </c>
      <c r="AJ16" s="7">
        <f t="shared" si="54"/>
        <v>45476</v>
      </c>
      <c r="AK16" s="5">
        <f t="shared" si="55"/>
        <v>45476</v>
      </c>
      <c r="AL16" s="6" t="s">
        <v>9</v>
      </c>
      <c r="AM16" s="6" t="s">
        <v>10</v>
      </c>
      <c r="AN16" s="7">
        <f t="shared" si="56"/>
        <v>45477</v>
      </c>
      <c r="AO16" s="5">
        <f t="shared" si="57"/>
        <v>45477</v>
      </c>
      <c r="AP16" s="6" t="s">
        <v>9</v>
      </c>
      <c r="AQ16" s="6" t="s">
        <v>10</v>
      </c>
      <c r="AR16" s="7">
        <f t="shared" si="58"/>
        <v>45478</v>
      </c>
      <c r="AS16" s="5">
        <f t="shared" si="59"/>
        <v>45478</v>
      </c>
      <c r="AT16" s="6" t="s">
        <v>9</v>
      </c>
      <c r="AU16" s="6" t="s">
        <v>10</v>
      </c>
      <c r="AV16" s="7">
        <f t="shared" si="60"/>
        <v>45479</v>
      </c>
      <c r="AW16" s="5">
        <f t="shared" si="61"/>
        <v>45479</v>
      </c>
      <c r="AX16" s="6" t="s">
        <v>9</v>
      </c>
      <c r="AY16" s="6" t="s">
        <v>10</v>
      </c>
      <c r="AZ16" s="7">
        <f t="shared" si="62"/>
        <v>45480</v>
      </c>
      <c r="BA16" s="5">
        <f t="shared" si="63"/>
        <v>45480</v>
      </c>
      <c r="BB16" s="6" t="s">
        <v>9</v>
      </c>
      <c r="BC16" s="6" t="s">
        <v>10</v>
      </c>
      <c r="BD16" s="7">
        <f t="shared" si="64"/>
        <v>45481</v>
      </c>
      <c r="BE16" s="5">
        <f t="shared" si="65"/>
        <v>45481</v>
      </c>
      <c r="BF16" s="6" t="s">
        <v>9</v>
      </c>
      <c r="BG16" s="6" t="s">
        <v>10</v>
      </c>
      <c r="BH16" s="7">
        <f t="shared" si="66"/>
        <v>45482</v>
      </c>
      <c r="BI16" s="5">
        <f t="shared" si="67"/>
        <v>45482</v>
      </c>
      <c r="BJ16" s="6" t="s">
        <v>9</v>
      </c>
      <c r="BK16" s="6" t="s">
        <v>10</v>
      </c>
      <c r="BL16" s="7">
        <f t="shared" si="68"/>
        <v>45483</v>
      </c>
      <c r="BM16" s="5">
        <f t="shared" si="69"/>
        <v>45483</v>
      </c>
      <c r="BN16" s="6" t="s">
        <v>9</v>
      </c>
      <c r="BO16" s="6" t="s">
        <v>10</v>
      </c>
      <c r="BP16" s="7">
        <f t="shared" si="70"/>
        <v>45484</v>
      </c>
      <c r="BQ16" s="5">
        <f t="shared" si="71"/>
        <v>45484</v>
      </c>
      <c r="BR16" s="6" t="s">
        <v>9</v>
      </c>
      <c r="BS16" s="6" t="s">
        <v>10</v>
      </c>
      <c r="BT16" s="7">
        <f t="shared" si="72"/>
        <v>45485</v>
      </c>
      <c r="BU16" s="5">
        <f t="shared" si="73"/>
        <v>45485</v>
      </c>
      <c r="BV16" s="6" t="s">
        <v>9</v>
      </c>
      <c r="BW16" s="6" t="s">
        <v>10</v>
      </c>
      <c r="BX16" s="7">
        <f t="shared" si="74"/>
        <v>45486</v>
      </c>
      <c r="BY16" s="5">
        <f t="shared" si="75"/>
        <v>45486</v>
      </c>
      <c r="BZ16" s="6" t="s">
        <v>9</v>
      </c>
      <c r="CA16" s="6" t="s">
        <v>10</v>
      </c>
      <c r="CB16" s="7">
        <f t="shared" si="76"/>
        <v>45487</v>
      </c>
      <c r="CC16" s="5">
        <f t="shared" si="77"/>
        <v>45487</v>
      </c>
      <c r="CD16" s="6" t="s">
        <v>9</v>
      </c>
      <c r="CE16" s="6" t="s">
        <v>10</v>
      </c>
      <c r="CF16" s="7">
        <f t="shared" si="78"/>
        <v>45488</v>
      </c>
      <c r="CG16" s="5">
        <f t="shared" si="79"/>
        <v>45488</v>
      </c>
      <c r="CH16" s="6" t="s">
        <v>9</v>
      </c>
      <c r="CI16" s="6" t="s">
        <v>10</v>
      </c>
      <c r="CJ16" s="7">
        <f t="shared" si="80"/>
        <v>45489</v>
      </c>
      <c r="CK16" s="5">
        <f t="shared" si="81"/>
        <v>45489</v>
      </c>
      <c r="CL16" s="6" t="s">
        <v>9</v>
      </c>
      <c r="CM16" s="6" t="s">
        <v>10</v>
      </c>
      <c r="CN16" s="7">
        <f t="shared" si="82"/>
        <v>45490</v>
      </c>
      <c r="CO16" s="5">
        <f t="shared" si="83"/>
        <v>45490</v>
      </c>
      <c r="CP16" s="6" t="s">
        <v>9</v>
      </c>
      <c r="CQ16" s="6" t="s">
        <v>10</v>
      </c>
      <c r="CR16" s="7">
        <f t="shared" si="84"/>
        <v>45491</v>
      </c>
      <c r="CS16" s="5">
        <f t="shared" si="85"/>
        <v>45491</v>
      </c>
      <c r="CT16" s="6" t="s">
        <v>9</v>
      </c>
      <c r="CU16" s="6" t="s">
        <v>10</v>
      </c>
      <c r="CV16" s="7">
        <f t="shared" si="86"/>
        <v>45492</v>
      </c>
      <c r="CW16" s="5">
        <f t="shared" si="87"/>
        <v>45492</v>
      </c>
      <c r="CX16" s="6" t="s">
        <v>9</v>
      </c>
      <c r="CY16" s="6" t="s">
        <v>10</v>
      </c>
      <c r="CZ16" s="7">
        <f t="shared" si="88"/>
        <v>45493</v>
      </c>
      <c r="DA16" s="5">
        <f t="shared" si="89"/>
        <v>45493</v>
      </c>
      <c r="DB16" s="6" t="s">
        <v>9</v>
      </c>
      <c r="DC16" s="6" t="s">
        <v>10</v>
      </c>
      <c r="DD16" s="7">
        <f t="shared" si="90"/>
        <v>45494</v>
      </c>
      <c r="DE16" s="5">
        <f t="shared" si="91"/>
        <v>45494</v>
      </c>
      <c r="DF16" s="6" t="s">
        <v>9</v>
      </c>
      <c r="DG16" s="6" t="s">
        <v>10</v>
      </c>
      <c r="DH16" s="7">
        <f t="shared" si="92"/>
        <v>45495</v>
      </c>
      <c r="DI16" s="5">
        <f t="shared" si="93"/>
        <v>45495</v>
      </c>
      <c r="DJ16" s="6" t="s">
        <v>9</v>
      </c>
      <c r="DK16" s="6" t="s">
        <v>10</v>
      </c>
      <c r="DL16" s="7">
        <f t="shared" si="94"/>
        <v>45496</v>
      </c>
      <c r="DM16" s="5">
        <f t="shared" si="95"/>
        <v>45496</v>
      </c>
      <c r="DN16" s="6" t="s">
        <v>9</v>
      </c>
      <c r="DO16" s="6" t="s">
        <v>10</v>
      </c>
      <c r="DP16" s="7">
        <f t="shared" si="96"/>
        <v>45497</v>
      </c>
      <c r="DQ16" s="5">
        <f t="shared" si="97"/>
        <v>45497</v>
      </c>
      <c r="DR16" s="6" t="s">
        <v>9</v>
      </c>
      <c r="DS16" s="6" t="s">
        <v>10</v>
      </c>
    </row>
    <row r="17" spans="3:123" x14ac:dyDescent="0.25">
      <c r="L17"/>
      <c r="M17"/>
    </row>
    <row r="18" spans="3:123" x14ac:dyDescent="0.25">
      <c r="L18"/>
      <c r="M18"/>
    </row>
    <row r="19" spans="3:123" x14ac:dyDescent="0.25">
      <c r="L19"/>
      <c r="M19"/>
    </row>
    <row r="20" spans="3:123" ht="15.75" thickBot="1" x14ac:dyDescent="0.3">
      <c r="L20"/>
      <c r="M20"/>
      <c r="CB20"/>
      <c r="CC20"/>
    </row>
    <row r="21" spans="3:123" ht="19.5" thickBot="1" x14ac:dyDescent="0.3">
      <c r="C21" s="43" t="s">
        <v>180</v>
      </c>
      <c r="D21"/>
      <c r="E21"/>
      <c r="F21" s="44">
        <v>5</v>
      </c>
      <c r="G21" s="44">
        <v>6</v>
      </c>
      <c r="H21"/>
      <c r="I21"/>
      <c r="J21" s="44">
        <v>12</v>
      </c>
      <c r="K21" s="44">
        <v>13</v>
      </c>
      <c r="L21"/>
      <c r="M21"/>
      <c r="N21" s="44">
        <v>12</v>
      </c>
      <c r="O21" s="44">
        <v>0</v>
      </c>
      <c r="P21"/>
      <c r="Q21"/>
      <c r="R21" s="44">
        <v>0</v>
      </c>
      <c r="S21" s="44">
        <v>0</v>
      </c>
      <c r="T21"/>
      <c r="U21"/>
      <c r="V21" s="44">
        <v>0</v>
      </c>
      <c r="W21" s="44">
        <v>0</v>
      </c>
      <c r="X21"/>
      <c r="Y21"/>
      <c r="Z21" s="44">
        <v>0</v>
      </c>
      <c r="AA21" s="44">
        <v>0</v>
      </c>
      <c r="AB21"/>
      <c r="AC21"/>
      <c r="AD21" s="44">
        <v>0</v>
      </c>
      <c r="AE21" s="44">
        <v>0</v>
      </c>
      <c r="AF21"/>
      <c r="AG21"/>
      <c r="AH21" s="44">
        <v>0</v>
      </c>
      <c r="AI21" s="44">
        <v>0</v>
      </c>
      <c r="AJ21"/>
      <c r="AK21"/>
      <c r="AL21" s="44">
        <v>0</v>
      </c>
      <c r="AM21" s="44">
        <v>0</v>
      </c>
      <c r="AN21"/>
      <c r="AO21"/>
      <c r="AP21" s="44">
        <v>0</v>
      </c>
      <c r="AQ21" s="44">
        <v>0</v>
      </c>
      <c r="AR21"/>
      <c r="AS21"/>
      <c r="AT21" s="44">
        <v>0</v>
      </c>
      <c r="AU21" s="44">
        <v>0</v>
      </c>
      <c r="AV21"/>
      <c r="AW21"/>
      <c r="AX21" s="44">
        <v>0</v>
      </c>
      <c r="AY21" s="44">
        <v>0</v>
      </c>
      <c r="AZ21"/>
      <c r="BA21"/>
      <c r="BB21" s="44">
        <v>0</v>
      </c>
      <c r="BC21" s="44">
        <v>0</v>
      </c>
      <c r="BD21"/>
      <c r="BE21"/>
      <c r="BF21" s="44">
        <v>0</v>
      </c>
      <c r="BG21" s="44">
        <v>0</v>
      </c>
      <c r="BH21"/>
      <c r="BI21"/>
      <c r="BJ21" s="44">
        <v>0</v>
      </c>
      <c r="BK21" s="44">
        <v>0</v>
      </c>
      <c r="BL21"/>
      <c r="BM21"/>
      <c r="BN21" s="44">
        <v>0</v>
      </c>
      <c r="BO21" s="44">
        <v>0</v>
      </c>
      <c r="BP21"/>
      <c r="BQ21"/>
      <c r="BR21" s="44">
        <v>0</v>
      </c>
      <c r="BS21" s="44">
        <v>0</v>
      </c>
      <c r="BT21"/>
      <c r="BU21"/>
      <c r="BV21" s="44">
        <v>0</v>
      </c>
      <c r="BW21" s="44">
        <v>0</v>
      </c>
      <c r="BX21"/>
      <c r="BY21"/>
      <c r="BZ21" s="44">
        <v>0</v>
      </c>
      <c r="CA21" s="44">
        <v>0</v>
      </c>
      <c r="CB21"/>
      <c r="CC21"/>
      <c r="CD21" s="44">
        <v>0</v>
      </c>
      <c r="CE21" s="44">
        <v>0</v>
      </c>
      <c r="CF21"/>
      <c r="CG21"/>
      <c r="CH21" s="44">
        <v>0</v>
      </c>
      <c r="CI21" s="44">
        <v>0</v>
      </c>
      <c r="CJ21"/>
      <c r="CK21"/>
      <c r="CL21" s="44">
        <v>0</v>
      </c>
      <c r="CM21" s="44">
        <v>0</v>
      </c>
      <c r="CN21"/>
      <c r="CO21"/>
      <c r="CP21" s="44">
        <v>0</v>
      </c>
      <c r="CQ21" s="44">
        <v>0</v>
      </c>
      <c r="CR21"/>
      <c r="CS21"/>
      <c r="CT21" s="44">
        <v>0</v>
      </c>
      <c r="CU21" s="44">
        <v>0</v>
      </c>
      <c r="CV21"/>
      <c r="CW21"/>
      <c r="CX21" s="44">
        <v>0</v>
      </c>
      <c r="CY21" s="44">
        <v>0</v>
      </c>
      <c r="CZ21"/>
      <c r="DA21"/>
      <c r="DB21" s="44">
        <v>0</v>
      </c>
      <c r="DC21" s="44">
        <v>0</v>
      </c>
      <c r="DD21"/>
      <c r="DE21"/>
      <c r="DF21" s="44">
        <v>0</v>
      </c>
      <c r="DG21" s="44">
        <v>0</v>
      </c>
      <c r="DH21"/>
      <c r="DI21"/>
      <c r="DJ21" s="44">
        <v>0</v>
      </c>
      <c r="DK21" s="44">
        <v>0</v>
      </c>
      <c r="DL21"/>
      <c r="DM21"/>
      <c r="DN21" s="44">
        <v>0</v>
      </c>
      <c r="DO21" s="44">
        <v>0</v>
      </c>
      <c r="DP21"/>
      <c r="DQ21"/>
      <c r="DR21" s="44">
        <v>0</v>
      </c>
      <c r="DS21" s="44">
        <v>0</v>
      </c>
    </row>
    <row r="22" spans="3:123" ht="19.5" thickBot="1" x14ac:dyDescent="0.3">
      <c r="C22" s="37" t="s">
        <v>185</v>
      </c>
      <c r="D22"/>
      <c r="E22"/>
      <c r="F22" s="38">
        <f t="shared" ref="F22:G22" si="98">F21*2</f>
        <v>10</v>
      </c>
      <c r="G22" s="38">
        <f t="shared" si="98"/>
        <v>12</v>
      </c>
      <c r="H22"/>
      <c r="I22"/>
      <c r="J22" s="38">
        <f t="shared" ref="J22" si="99">J21*2</f>
        <v>24</v>
      </c>
      <c r="K22" s="38">
        <f t="shared" ref="K22" si="100">K21*2</f>
        <v>26</v>
      </c>
      <c r="L22"/>
      <c r="M22"/>
      <c r="N22" s="38">
        <f t="shared" ref="N22" si="101">N21*2</f>
        <v>24</v>
      </c>
      <c r="O22" s="38">
        <f t="shared" ref="O22" si="102">O21*2</f>
        <v>0</v>
      </c>
      <c r="P22"/>
      <c r="Q22"/>
      <c r="R22" s="38">
        <f t="shared" ref="R22" si="103">R21*2</f>
        <v>0</v>
      </c>
      <c r="S22" s="38">
        <f t="shared" ref="S22" si="104">S21*2</f>
        <v>0</v>
      </c>
      <c r="T22"/>
      <c r="U22"/>
      <c r="V22" s="38">
        <f t="shared" ref="V22" si="105">V21*2</f>
        <v>0</v>
      </c>
      <c r="W22" s="38">
        <f t="shared" ref="W22" si="106">W21*2</f>
        <v>0</v>
      </c>
      <c r="X22"/>
      <c r="Y22"/>
      <c r="Z22" s="38">
        <f t="shared" ref="Z22" si="107">Z21*2</f>
        <v>0</v>
      </c>
      <c r="AA22" s="38">
        <f t="shared" ref="AA22" si="108">AA21*2</f>
        <v>0</v>
      </c>
      <c r="AB22"/>
      <c r="AC22"/>
      <c r="AD22" s="38">
        <f t="shared" ref="AD22" si="109">AD21*2</f>
        <v>0</v>
      </c>
      <c r="AE22" s="38">
        <f t="shared" ref="AE22" si="110">AE21*2</f>
        <v>0</v>
      </c>
      <c r="AF22"/>
      <c r="AG22"/>
      <c r="AH22" s="38">
        <f t="shared" ref="AH22" si="111">AH21*2</f>
        <v>0</v>
      </c>
      <c r="AI22" s="38">
        <f t="shared" ref="AI22" si="112">AI21*2</f>
        <v>0</v>
      </c>
      <c r="AJ22"/>
      <c r="AK22"/>
      <c r="AL22" s="38">
        <f t="shared" ref="AL22" si="113">AL21*2</f>
        <v>0</v>
      </c>
      <c r="AM22" s="38">
        <f t="shared" ref="AM22" si="114">AM21*2</f>
        <v>0</v>
      </c>
      <c r="AN22"/>
      <c r="AO22"/>
      <c r="AP22" s="38">
        <f t="shared" ref="AP22" si="115">AP21*2</f>
        <v>0</v>
      </c>
      <c r="AQ22" s="38">
        <f t="shared" ref="AQ22" si="116">AQ21*2</f>
        <v>0</v>
      </c>
      <c r="AR22"/>
      <c r="AS22"/>
      <c r="AT22" s="38">
        <f t="shared" ref="AT22" si="117">AT21*2</f>
        <v>0</v>
      </c>
      <c r="AU22" s="38">
        <f t="shared" ref="AU22" si="118">AU21*2</f>
        <v>0</v>
      </c>
      <c r="AV22"/>
      <c r="AW22"/>
      <c r="AX22" s="38">
        <f t="shared" ref="AX22" si="119">AX21*2</f>
        <v>0</v>
      </c>
      <c r="AY22" s="38">
        <f t="shared" ref="AY22" si="120">AY21*2</f>
        <v>0</v>
      </c>
      <c r="AZ22"/>
      <c r="BA22"/>
      <c r="BB22" s="38">
        <f t="shared" ref="BB22" si="121">BB21*2</f>
        <v>0</v>
      </c>
      <c r="BC22" s="38">
        <f t="shared" ref="BC22" si="122">BC21*2</f>
        <v>0</v>
      </c>
      <c r="BD22"/>
      <c r="BE22"/>
      <c r="BF22" s="38">
        <f t="shared" ref="BF22" si="123">BF21*2</f>
        <v>0</v>
      </c>
      <c r="BG22" s="38">
        <f t="shared" ref="BG22" si="124">BG21*2</f>
        <v>0</v>
      </c>
      <c r="BH22"/>
      <c r="BI22"/>
      <c r="BJ22" s="38">
        <f t="shared" ref="BJ22" si="125">BJ21*2</f>
        <v>0</v>
      </c>
      <c r="BK22" s="38">
        <f t="shared" ref="BK22" si="126">BK21*2</f>
        <v>0</v>
      </c>
      <c r="BL22"/>
      <c r="BM22"/>
      <c r="BN22" s="38">
        <f t="shared" ref="BN22" si="127">BN21*2</f>
        <v>0</v>
      </c>
      <c r="BO22" s="38">
        <f t="shared" ref="BO22" si="128">BO21*2</f>
        <v>0</v>
      </c>
      <c r="BP22"/>
      <c r="BQ22"/>
      <c r="BR22" s="38">
        <f t="shared" ref="BR22" si="129">BR21*2</f>
        <v>0</v>
      </c>
      <c r="BS22" s="38">
        <f t="shared" ref="BS22" si="130">BS21*2</f>
        <v>0</v>
      </c>
      <c r="BT22"/>
      <c r="BU22"/>
      <c r="BV22" s="38">
        <f t="shared" ref="BV22" si="131">BV21*2</f>
        <v>0</v>
      </c>
      <c r="BW22" s="38">
        <f t="shared" ref="BW22" si="132">BW21*2</f>
        <v>0</v>
      </c>
      <c r="BX22"/>
      <c r="BY22"/>
      <c r="BZ22" s="38">
        <f t="shared" ref="BZ22" si="133">BZ21*2</f>
        <v>0</v>
      </c>
      <c r="CA22" s="38">
        <f t="shared" ref="CA22" si="134">CA21*2</f>
        <v>0</v>
      </c>
      <c r="CB22"/>
      <c r="CC22"/>
      <c r="CD22" s="38">
        <f t="shared" ref="CD22" si="135">CD21*2</f>
        <v>0</v>
      </c>
      <c r="CE22" s="38">
        <f t="shared" ref="CE22" si="136">CE21*2</f>
        <v>0</v>
      </c>
      <c r="CF22"/>
      <c r="CG22"/>
      <c r="CH22" s="38">
        <f t="shared" ref="CH22" si="137">CH21*2</f>
        <v>0</v>
      </c>
      <c r="CI22" s="38">
        <f t="shared" ref="CI22" si="138">CI21*2</f>
        <v>0</v>
      </c>
      <c r="CJ22"/>
      <c r="CK22"/>
      <c r="CL22" s="38">
        <f t="shared" ref="CL22" si="139">CL21*2</f>
        <v>0</v>
      </c>
      <c r="CM22" s="38">
        <f t="shared" ref="CM22" si="140">CM21*2</f>
        <v>0</v>
      </c>
      <c r="CN22"/>
      <c r="CO22"/>
      <c r="CP22" s="38">
        <f t="shared" ref="CP22" si="141">CP21*2</f>
        <v>0</v>
      </c>
      <c r="CQ22" s="38">
        <f t="shared" ref="CQ22" si="142">CQ21*2</f>
        <v>0</v>
      </c>
      <c r="CR22"/>
      <c r="CS22"/>
      <c r="CT22" s="38">
        <f t="shared" ref="CT22" si="143">CT21*2</f>
        <v>0</v>
      </c>
      <c r="CU22" s="38">
        <f t="shared" ref="CU22" si="144">CU21*2</f>
        <v>0</v>
      </c>
      <c r="CV22"/>
      <c r="CW22"/>
      <c r="CX22" s="38">
        <f t="shared" ref="CX22" si="145">CX21*2</f>
        <v>0</v>
      </c>
      <c r="CY22" s="38">
        <f t="shared" ref="CY22" si="146">CY21*2</f>
        <v>0</v>
      </c>
      <c r="CZ22"/>
      <c r="DA22"/>
      <c r="DB22" s="38">
        <f t="shared" ref="DB22" si="147">DB21*2</f>
        <v>0</v>
      </c>
      <c r="DC22" s="38">
        <f t="shared" ref="DC22" si="148">DC21*2</f>
        <v>0</v>
      </c>
      <c r="DD22"/>
      <c r="DE22"/>
      <c r="DF22" s="38">
        <f t="shared" ref="DF22" si="149">DF21*2</f>
        <v>0</v>
      </c>
      <c r="DG22" s="38">
        <f t="shared" ref="DG22" si="150">DG21*2</f>
        <v>0</v>
      </c>
      <c r="DH22"/>
      <c r="DI22"/>
      <c r="DJ22" s="38">
        <f t="shared" ref="DJ22" si="151">DJ21*2</f>
        <v>0</v>
      </c>
      <c r="DK22" s="38">
        <f t="shared" ref="DK22" si="152">DK21*2</f>
        <v>0</v>
      </c>
      <c r="DL22"/>
      <c r="DM22"/>
      <c r="DN22" s="38">
        <f t="shared" ref="DN22" si="153">DN21*2</f>
        <v>0</v>
      </c>
      <c r="DO22" s="38">
        <f t="shared" ref="DO22" si="154">DO21*2</f>
        <v>0</v>
      </c>
      <c r="DP22"/>
      <c r="DQ22"/>
      <c r="DR22" s="38">
        <f t="shared" ref="DR22" si="155">DR21*2</f>
        <v>0</v>
      </c>
      <c r="DS22" s="38">
        <f t="shared" ref="DS22" si="156">DS21*2</f>
        <v>0</v>
      </c>
    </row>
    <row r="23" spans="3:123" ht="19.5" thickBot="1" x14ac:dyDescent="0.3">
      <c r="C23" s="45" t="s">
        <v>178</v>
      </c>
      <c r="D23"/>
      <c r="E23"/>
      <c r="F23" s="46">
        <f t="shared" ref="F23:G23" si="157">F22*40%</f>
        <v>4</v>
      </c>
      <c r="G23" s="46">
        <f t="shared" si="157"/>
        <v>4.8000000000000007</v>
      </c>
      <c r="H23"/>
      <c r="I23"/>
      <c r="J23" s="46">
        <f t="shared" ref="J23" si="158">J22*40%</f>
        <v>9.6000000000000014</v>
      </c>
      <c r="K23" s="46">
        <f t="shared" ref="K23" si="159">K22*40%</f>
        <v>10.4</v>
      </c>
      <c r="L23"/>
      <c r="M23"/>
      <c r="N23" s="46">
        <f t="shared" ref="N23" si="160">N22*40%</f>
        <v>9.6000000000000014</v>
      </c>
      <c r="O23" s="46">
        <f t="shared" ref="O23" si="161">O22*40%</f>
        <v>0</v>
      </c>
      <c r="P23"/>
      <c r="Q23"/>
      <c r="R23" s="46">
        <f t="shared" ref="R23" si="162">R22*40%</f>
        <v>0</v>
      </c>
      <c r="S23" s="46">
        <f t="shared" ref="S23" si="163">S22*40%</f>
        <v>0</v>
      </c>
      <c r="T23"/>
      <c r="U23"/>
      <c r="V23" s="46">
        <f t="shared" ref="V23" si="164">V22*40%</f>
        <v>0</v>
      </c>
      <c r="W23" s="46">
        <f t="shared" ref="W23" si="165">W22*40%</f>
        <v>0</v>
      </c>
      <c r="X23"/>
      <c r="Y23"/>
      <c r="Z23" s="46">
        <f t="shared" ref="Z23" si="166">Z22*40%</f>
        <v>0</v>
      </c>
      <c r="AA23" s="46">
        <f t="shared" ref="AA23" si="167">AA22*40%</f>
        <v>0</v>
      </c>
      <c r="AB23"/>
      <c r="AC23"/>
      <c r="AD23" s="46">
        <f t="shared" ref="AD23" si="168">AD22*40%</f>
        <v>0</v>
      </c>
      <c r="AE23" s="46">
        <f t="shared" ref="AE23" si="169">AE22*40%</f>
        <v>0</v>
      </c>
      <c r="AF23"/>
      <c r="AG23"/>
      <c r="AH23" s="46">
        <f t="shared" ref="AH23" si="170">AH22*40%</f>
        <v>0</v>
      </c>
      <c r="AI23" s="46">
        <f t="shared" ref="AI23" si="171">AI22*40%</f>
        <v>0</v>
      </c>
      <c r="AJ23"/>
      <c r="AK23"/>
      <c r="AL23" s="46">
        <f t="shared" ref="AL23" si="172">AL22*40%</f>
        <v>0</v>
      </c>
      <c r="AM23" s="46">
        <f t="shared" ref="AM23" si="173">AM22*40%</f>
        <v>0</v>
      </c>
      <c r="AN23"/>
      <c r="AO23"/>
      <c r="AP23" s="46">
        <f t="shared" ref="AP23" si="174">AP22*40%</f>
        <v>0</v>
      </c>
      <c r="AQ23" s="46">
        <f t="shared" ref="AQ23" si="175">AQ22*40%</f>
        <v>0</v>
      </c>
      <c r="AR23"/>
      <c r="AS23"/>
      <c r="AT23" s="46">
        <f t="shared" ref="AT23" si="176">AT22*40%</f>
        <v>0</v>
      </c>
      <c r="AU23" s="46">
        <f t="shared" ref="AU23" si="177">AU22*40%</f>
        <v>0</v>
      </c>
      <c r="AV23"/>
      <c r="AW23"/>
      <c r="AX23" s="46">
        <f t="shared" ref="AX23" si="178">AX22*40%</f>
        <v>0</v>
      </c>
      <c r="AY23" s="46">
        <f t="shared" ref="AY23" si="179">AY22*40%</f>
        <v>0</v>
      </c>
      <c r="AZ23"/>
      <c r="BA23"/>
      <c r="BB23" s="46">
        <f t="shared" ref="BB23" si="180">BB22*40%</f>
        <v>0</v>
      </c>
      <c r="BC23" s="46">
        <f t="shared" ref="BC23" si="181">BC22*40%</f>
        <v>0</v>
      </c>
      <c r="BD23"/>
      <c r="BE23"/>
      <c r="BF23" s="46">
        <f t="shared" ref="BF23" si="182">BF22*40%</f>
        <v>0</v>
      </c>
      <c r="BG23" s="46">
        <f t="shared" ref="BG23" si="183">BG22*40%</f>
        <v>0</v>
      </c>
      <c r="BH23"/>
      <c r="BI23"/>
      <c r="BJ23" s="46">
        <f t="shared" ref="BJ23" si="184">BJ22*40%</f>
        <v>0</v>
      </c>
      <c r="BK23" s="46">
        <f t="shared" ref="BK23" si="185">BK22*40%</f>
        <v>0</v>
      </c>
      <c r="BL23"/>
      <c r="BM23"/>
      <c r="BN23" s="46">
        <f t="shared" ref="BN23" si="186">BN22*40%</f>
        <v>0</v>
      </c>
      <c r="BO23" s="46">
        <f t="shared" ref="BO23" si="187">BO22*40%</f>
        <v>0</v>
      </c>
      <c r="BP23"/>
      <c r="BQ23"/>
      <c r="BR23" s="46">
        <f t="shared" ref="BR23" si="188">BR22*40%</f>
        <v>0</v>
      </c>
      <c r="BS23" s="46">
        <f t="shared" ref="BS23" si="189">BS22*40%</f>
        <v>0</v>
      </c>
      <c r="BT23"/>
      <c r="BU23"/>
      <c r="BV23" s="46">
        <f t="shared" ref="BV23" si="190">BV22*40%</f>
        <v>0</v>
      </c>
      <c r="BW23" s="46">
        <f t="shared" ref="BW23" si="191">BW22*40%</f>
        <v>0</v>
      </c>
      <c r="BX23"/>
      <c r="BY23"/>
      <c r="BZ23" s="46">
        <f t="shared" ref="BZ23" si="192">BZ22*40%</f>
        <v>0</v>
      </c>
      <c r="CA23" s="46">
        <f t="shared" ref="CA23" si="193">CA22*40%</f>
        <v>0</v>
      </c>
      <c r="CB23"/>
      <c r="CC23"/>
      <c r="CD23" s="46">
        <f t="shared" ref="CD23" si="194">CD22*40%</f>
        <v>0</v>
      </c>
      <c r="CE23" s="46">
        <f t="shared" ref="CE23" si="195">CE22*40%</f>
        <v>0</v>
      </c>
      <c r="CF23"/>
      <c r="CG23"/>
      <c r="CH23" s="46">
        <f t="shared" ref="CH23" si="196">CH22*40%</f>
        <v>0</v>
      </c>
      <c r="CI23" s="46">
        <f t="shared" ref="CI23" si="197">CI22*40%</f>
        <v>0</v>
      </c>
      <c r="CJ23"/>
      <c r="CK23"/>
      <c r="CL23" s="46">
        <f t="shared" ref="CL23" si="198">CL22*40%</f>
        <v>0</v>
      </c>
      <c r="CM23" s="46">
        <f t="shared" ref="CM23" si="199">CM22*40%</f>
        <v>0</v>
      </c>
      <c r="CN23"/>
      <c r="CO23"/>
      <c r="CP23" s="46">
        <f t="shared" ref="CP23" si="200">CP22*40%</f>
        <v>0</v>
      </c>
      <c r="CQ23" s="46">
        <f t="shared" ref="CQ23" si="201">CQ22*40%</f>
        <v>0</v>
      </c>
      <c r="CR23"/>
      <c r="CS23"/>
      <c r="CT23" s="46">
        <f t="shared" ref="CT23" si="202">CT22*40%</f>
        <v>0</v>
      </c>
      <c r="CU23" s="46">
        <f t="shared" ref="CU23" si="203">CU22*40%</f>
        <v>0</v>
      </c>
      <c r="CV23"/>
      <c r="CW23"/>
      <c r="CX23" s="46">
        <f t="shared" ref="CX23" si="204">CX22*40%</f>
        <v>0</v>
      </c>
      <c r="CY23" s="46">
        <f t="shared" ref="CY23" si="205">CY22*40%</f>
        <v>0</v>
      </c>
      <c r="CZ23"/>
      <c r="DA23"/>
      <c r="DB23" s="46">
        <f t="shared" ref="DB23" si="206">DB22*40%</f>
        <v>0</v>
      </c>
      <c r="DC23" s="46">
        <f t="shared" ref="DC23" si="207">DC22*40%</f>
        <v>0</v>
      </c>
      <c r="DD23"/>
      <c r="DE23"/>
      <c r="DF23" s="46">
        <f t="shared" ref="DF23" si="208">DF22*40%</f>
        <v>0</v>
      </c>
      <c r="DG23" s="46">
        <f t="shared" ref="DG23" si="209">DG22*40%</f>
        <v>0</v>
      </c>
      <c r="DH23"/>
      <c r="DI23"/>
      <c r="DJ23" s="46">
        <f t="shared" ref="DJ23" si="210">DJ22*40%</f>
        <v>0</v>
      </c>
      <c r="DK23" s="46">
        <f t="shared" ref="DK23" si="211">DK22*40%</f>
        <v>0</v>
      </c>
      <c r="DL23"/>
      <c r="DM23"/>
      <c r="DN23" s="46">
        <f t="shared" ref="DN23" si="212">DN22*40%</f>
        <v>0</v>
      </c>
      <c r="DO23" s="46">
        <f t="shared" ref="DO23" si="213">DO22*40%</f>
        <v>0</v>
      </c>
      <c r="DP23"/>
      <c r="DQ23"/>
      <c r="DR23" s="46">
        <f t="shared" ref="DR23" si="214">DR22*40%</f>
        <v>0</v>
      </c>
      <c r="DS23" s="46">
        <f t="shared" ref="DS23" si="215">DS22*40%</f>
        <v>0</v>
      </c>
    </row>
    <row r="24" spans="3:123" ht="19.5" thickBot="1" x14ac:dyDescent="0.3">
      <c r="C24" s="47" t="s">
        <v>186</v>
      </c>
      <c r="D24"/>
      <c r="E24"/>
      <c r="F24" s="48">
        <f t="shared" ref="F24:G24" si="216">SUM(F22:F23)</f>
        <v>14</v>
      </c>
      <c r="G24" s="48">
        <f t="shared" si="216"/>
        <v>16.8</v>
      </c>
      <c r="H24"/>
      <c r="I24"/>
      <c r="J24" s="48">
        <f t="shared" ref="J24" si="217">SUM(J22:J23)</f>
        <v>33.6</v>
      </c>
      <c r="K24" s="48">
        <f t="shared" ref="K24" si="218">SUM(K22:K23)</f>
        <v>36.4</v>
      </c>
      <c r="L24"/>
      <c r="M24"/>
      <c r="N24" s="48">
        <f t="shared" ref="N24" si="219">SUM(N22:N23)</f>
        <v>33.6</v>
      </c>
      <c r="O24" s="48">
        <f t="shared" ref="O24" si="220">SUM(O22:O23)</f>
        <v>0</v>
      </c>
      <c r="P24"/>
      <c r="Q24"/>
      <c r="R24" s="48">
        <f t="shared" ref="R24" si="221">SUM(R22:R23)</f>
        <v>0</v>
      </c>
      <c r="S24" s="48">
        <f t="shared" ref="S24" si="222">SUM(S22:S23)</f>
        <v>0</v>
      </c>
      <c r="T24"/>
      <c r="U24"/>
      <c r="V24" s="48">
        <f t="shared" ref="V24" si="223">SUM(V22:V23)</f>
        <v>0</v>
      </c>
      <c r="W24" s="48">
        <f t="shared" ref="W24" si="224">SUM(W22:W23)</f>
        <v>0</v>
      </c>
      <c r="X24"/>
      <c r="Y24"/>
      <c r="Z24" s="48">
        <f t="shared" ref="Z24" si="225">SUM(Z22:Z23)</f>
        <v>0</v>
      </c>
      <c r="AA24" s="48">
        <f t="shared" ref="AA24" si="226">SUM(AA22:AA23)</f>
        <v>0</v>
      </c>
      <c r="AB24"/>
      <c r="AC24"/>
      <c r="AD24" s="48">
        <f t="shared" ref="AD24" si="227">SUM(AD22:AD23)</f>
        <v>0</v>
      </c>
      <c r="AE24" s="48">
        <f t="shared" ref="AE24" si="228">SUM(AE22:AE23)</f>
        <v>0</v>
      </c>
      <c r="AF24"/>
      <c r="AG24"/>
      <c r="AH24" s="48">
        <f t="shared" ref="AH24" si="229">SUM(AH22:AH23)</f>
        <v>0</v>
      </c>
      <c r="AI24" s="48">
        <f t="shared" ref="AI24" si="230">SUM(AI22:AI23)</f>
        <v>0</v>
      </c>
      <c r="AJ24"/>
      <c r="AK24"/>
      <c r="AL24" s="48">
        <f t="shared" ref="AL24" si="231">SUM(AL22:AL23)</f>
        <v>0</v>
      </c>
      <c r="AM24" s="48">
        <f t="shared" ref="AM24" si="232">SUM(AM22:AM23)</f>
        <v>0</v>
      </c>
      <c r="AN24"/>
      <c r="AO24"/>
      <c r="AP24" s="48">
        <f t="shared" ref="AP24" si="233">SUM(AP22:AP23)</f>
        <v>0</v>
      </c>
      <c r="AQ24" s="48">
        <f t="shared" ref="AQ24" si="234">SUM(AQ22:AQ23)</f>
        <v>0</v>
      </c>
      <c r="AR24"/>
      <c r="AS24"/>
      <c r="AT24" s="48">
        <f t="shared" ref="AT24" si="235">SUM(AT22:AT23)</f>
        <v>0</v>
      </c>
      <c r="AU24" s="48">
        <f t="shared" ref="AU24" si="236">SUM(AU22:AU23)</f>
        <v>0</v>
      </c>
      <c r="AV24"/>
      <c r="AW24"/>
      <c r="AX24" s="48">
        <f t="shared" ref="AX24" si="237">SUM(AX22:AX23)</f>
        <v>0</v>
      </c>
      <c r="AY24" s="48">
        <f t="shared" ref="AY24" si="238">SUM(AY22:AY23)</f>
        <v>0</v>
      </c>
      <c r="AZ24"/>
      <c r="BA24"/>
      <c r="BB24" s="48">
        <f t="shared" ref="BB24" si="239">SUM(BB22:BB23)</f>
        <v>0</v>
      </c>
      <c r="BC24" s="48">
        <f t="shared" ref="BC24" si="240">SUM(BC22:BC23)</f>
        <v>0</v>
      </c>
      <c r="BD24"/>
      <c r="BE24"/>
      <c r="BF24" s="48">
        <f t="shared" ref="BF24" si="241">SUM(BF22:BF23)</f>
        <v>0</v>
      </c>
      <c r="BG24" s="48">
        <f t="shared" ref="BG24" si="242">SUM(BG22:BG23)</f>
        <v>0</v>
      </c>
      <c r="BH24"/>
      <c r="BI24"/>
      <c r="BJ24" s="48">
        <f t="shared" ref="BJ24" si="243">SUM(BJ22:BJ23)</f>
        <v>0</v>
      </c>
      <c r="BK24" s="48">
        <f t="shared" ref="BK24" si="244">SUM(BK22:BK23)</f>
        <v>0</v>
      </c>
      <c r="BL24"/>
      <c r="BM24"/>
      <c r="BN24" s="48">
        <f t="shared" ref="BN24" si="245">SUM(BN22:BN23)</f>
        <v>0</v>
      </c>
      <c r="BO24" s="48">
        <f t="shared" ref="BO24" si="246">SUM(BO22:BO23)</f>
        <v>0</v>
      </c>
      <c r="BP24"/>
      <c r="BQ24"/>
      <c r="BR24" s="48">
        <f t="shared" ref="BR24" si="247">SUM(BR22:BR23)</f>
        <v>0</v>
      </c>
      <c r="BS24" s="48">
        <f t="shared" ref="BS24" si="248">SUM(BS22:BS23)</f>
        <v>0</v>
      </c>
      <c r="BT24"/>
      <c r="BU24"/>
      <c r="BV24" s="48">
        <f t="shared" ref="BV24" si="249">SUM(BV22:BV23)</f>
        <v>0</v>
      </c>
      <c r="BW24" s="48">
        <f t="shared" ref="BW24" si="250">SUM(BW22:BW23)</f>
        <v>0</v>
      </c>
      <c r="BX24"/>
      <c r="BY24"/>
      <c r="BZ24" s="48">
        <f t="shared" ref="BZ24" si="251">SUM(BZ22:BZ23)</f>
        <v>0</v>
      </c>
      <c r="CA24" s="48">
        <f t="shared" ref="CA24" si="252">SUM(CA22:CA23)</f>
        <v>0</v>
      </c>
      <c r="CB24"/>
      <c r="CC24"/>
      <c r="CD24" s="48">
        <f t="shared" ref="CD24" si="253">SUM(CD22:CD23)</f>
        <v>0</v>
      </c>
      <c r="CE24" s="48">
        <f t="shared" ref="CE24" si="254">SUM(CE22:CE23)</f>
        <v>0</v>
      </c>
      <c r="CF24"/>
      <c r="CG24"/>
      <c r="CH24" s="48">
        <f t="shared" ref="CH24" si="255">SUM(CH22:CH23)</f>
        <v>0</v>
      </c>
      <c r="CI24" s="48">
        <f t="shared" ref="CI24" si="256">SUM(CI22:CI23)</f>
        <v>0</v>
      </c>
      <c r="CJ24"/>
      <c r="CK24"/>
      <c r="CL24" s="48">
        <f t="shared" ref="CL24" si="257">SUM(CL22:CL23)</f>
        <v>0</v>
      </c>
      <c r="CM24" s="48">
        <f t="shared" ref="CM24" si="258">SUM(CM22:CM23)</f>
        <v>0</v>
      </c>
      <c r="CN24"/>
      <c r="CO24"/>
      <c r="CP24" s="48">
        <f t="shared" ref="CP24" si="259">SUM(CP22:CP23)</f>
        <v>0</v>
      </c>
      <c r="CQ24" s="48">
        <f t="shared" ref="CQ24" si="260">SUM(CQ22:CQ23)</f>
        <v>0</v>
      </c>
      <c r="CR24"/>
      <c r="CS24"/>
      <c r="CT24" s="48">
        <f t="shared" ref="CT24" si="261">SUM(CT22:CT23)</f>
        <v>0</v>
      </c>
      <c r="CU24" s="48">
        <f t="shared" ref="CU24" si="262">SUM(CU22:CU23)</f>
        <v>0</v>
      </c>
      <c r="CV24"/>
      <c r="CW24"/>
      <c r="CX24" s="48">
        <f t="shared" ref="CX24" si="263">SUM(CX22:CX23)</f>
        <v>0</v>
      </c>
      <c r="CY24" s="48">
        <f t="shared" ref="CY24" si="264">SUM(CY22:CY23)</f>
        <v>0</v>
      </c>
      <c r="CZ24"/>
      <c r="DA24"/>
      <c r="DB24" s="48">
        <f t="shared" ref="DB24" si="265">SUM(DB22:DB23)</f>
        <v>0</v>
      </c>
      <c r="DC24" s="48">
        <f t="shared" ref="DC24" si="266">SUM(DC22:DC23)</f>
        <v>0</v>
      </c>
      <c r="DD24"/>
      <c r="DE24"/>
      <c r="DF24" s="48">
        <f t="shared" ref="DF24" si="267">SUM(DF22:DF23)</f>
        <v>0</v>
      </c>
      <c r="DG24" s="48">
        <f t="shared" ref="DG24" si="268">SUM(DG22:DG23)</f>
        <v>0</v>
      </c>
      <c r="DH24"/>
      <c r="DI24"/>
      <c r="DJ24" s="48">
        <f t="shared" ref="DJ24" si="269">SUM(DJ22:DJ23)</f>
        <v>0</v>
      </c>
      <c r="DK24" s="48">
        <f t="shared" ref="DK24" si="270">SUM(DK22:DK23)</f>
        <v>0</v>
      </c>
      <c r="DL24"/>
      <c r="DM24"/>
      <c r="DN24" s="48">
        <f t="shared" ref="DN24" si="271">SUM(DN22:DN23)</f>
        <v>0</v>
      </c>
      <c r="DO24" s="48">
        <f t="shared" ref="DO24" si="272">SUM(DO22:DO23)</f>
        <v>0</v>
      </c>
      <c r="DP24"/>
      <c r="DQ24"/>
      <c r="DR24" s="48">
        <f t="shared" ref="DR24" si="273">SUM(DR22:DR23)</f>
        <v>0</v>
      </c>
      <c r="DS24" s="48">
        <f t="shared" ref="DS24" si="274">SUM(DS22:DS23)</f>
        <v>0</v>
      </c>
    </row>
    <row r="25" spans="3:123" ht="18.75" x14ac:dyDescent="0.25">
      <c r="C25" s="37" t="s">
        <v>179</v>
      </c>
      <c r="D25"/>
      <c r="E25"/>
      <c r="F25" s="38">
        <f>COUNTIF(F2:F16,"9-12")</f>
        <v>12</v>
      </c>
      <c r="G25" s="38">
        <f>COUNTIF(G2:G16,"12-3")</f>
        <v>5</v>
      </c>
      <c r="H25"/>
      <c r="I25"/>
      <c r="J25" s="38">
        <f t="shared" ref="J25:BR25" si="275">COUNTIF(J2:J16,"9-12")</f>
        <v>15</v>
      </c>
      <c r="K25" s="38">
        <f>COUNTIF(K2:K16,"12-3")</f>
        <v>15</v>
      </c>
      <c r="L25"/>
      <c r="M25"/>
      <c r="N25" s="38">
        <f t="shared" si="275"/>
        <v>15</v>
      </c>
      <c r="O25" s="38">
        <f>COUNTIF(O2:O16,"12-3")</f>
        <v>15</v>
      </c>
      <c r="P25"/>
      <c r="Q25"/>
      <c r="R25" s="38">
        <f t="shared" si="275"/>
        <v>15</v>
      </c>
      <c r="S25" s="38">
        <f>COUNTIF(S2:S16,"12-3")</f>
        <v>15</v>
      </c>
      <c r="T25"/>
      <c r="U25"/>
      <c r="V25" s="38">
        <f t="shared" si="275"/>
        <v>15</v>
      </c>
      <c r="W25" s="38">
        <f>COUNTIF(W2:W16,"12-3")</f>
        <v>15</v>
      </c>
      <c r="X25"/>
      <c r="Y25"/>
      <c r="Z25" s="38">
        <f t="shared" si="275"/>
        <v>15</v>
      </c>
      <c r="AA25" s="38">
        <f>COUNTIF(AA2:AA16,"12-3")</f>
        <v>15</v>
      </c>
      <c r="AB25"/>
      <c r="AC25"/>
      <c r="AD25" s="38">
        <f t="shared" si="275"/>
        <v>15</v>
      </c>
      <c r="AE25" s="38">
        <f>COUNTIF(AE2:AE16,"12-3")</f>
        <v>15</v>
      </c>
      <c r="AF25"/>
      <c r="AG25"/>
      <c r="AH25" s="38">
        <f t="shared" si="275"/>
        <v>15</v>
      </c>
      <c r="AI25" s="38">
        <f>COUNTIF(AI2:AI16,"12-3")</f>
        <v>15</v>
      </c>
      <c r="AJ25"/>
      <c r="AK25"/>
      <c r="AL25" s="38">
        <f t="shared" si="275"/>
        <v>15</v>
      </c>
      <c r="AM25" s="38">
        <f>COUNTIF(AM2:AM16,"12-3")</f>
        <v>15</v>
      </c>
      <c r="AN25"/>
      <c r="AO25"/>
      <c r="AP25" s="38">
        <f t="shared" si="275"/>
        <v>15</v>
      </c>
      <c r="AQ25" s="38">
        <f>COUNTIF(AQ2:AQ16,"12-3")</f>
        <v>15</v>
      </c>
      <c r="AR25"/>
      <c r="AS25"/>
      <c r="AT25" s="38">
        <f t="shared" si="275"/>
        <v>15</v>
      </c>
      <c r="AU25" s="38">
        <f>COUNTIF(AU2:AU16,"12-3")</f>
        <v>15</v>
      </c>
      <c r="AV25"/>
      <c r="AW25"/>
      <c r="AX25" s="38">
        <f t="shared" si="275"/>
        <v>15</v>
      </c>
      <c r="AY25" s="38">
        <f>COUNTIF(AY2:AY16,"12-3")</f>
        <v>15</v>
      </c>
      <c r="AZ25"/>
      <c r="BA25"/>
      <c r="BB25" s="38">
        <f t="shared" si="275"/>
        <v>15</v>
      </c>
      <c r="BC25" s="38">
        <f>COUNTIF(BC2:BC16,"12-3")</f>
        <v>15</v>
      </c>
      <c r="BD25"/>
      <c r="BE25"/>
      <c r="BF25" s="38">
        <f t="shared" si="275"/>
        <v>15</v>
      </c>
      <c r="BG25" s="38">
        <f>COUNTIF(BG2:BG16,"12-3")</f>
        <v>15</v>
      </c>
      <c r="BH25"/>
      <c r="BI25"/>
      <c r="BJ25" s="38">
        <f t="shared" si="275"/>
        <v>15</v>
      </c>
      <c r="BK25" s="38">
        <f>COUNTIF(BK2:BK16,"12-3")</f>
        <v>15</v>
      </c>
      <c r="BL25"/>
      <c r="BM25"/>
      <c r="BN25" s="38">
        <f t="shared" si="275"/>
        <v>15</v>
      </c>
      <c r="BO25" s="38">
        <f>COUNTIF(BO2:BO16,"12-3")</f>
        <v>15</v>
      </c>
      <c r="BP25"/>
      <c r="BQ25"/>
      <c r="BR25" s="38">
        <f t="shared" si="275"/>
        <v>15</v>
      </c>
      <c r="BS25" s="38">
        <f>COUNTIF(BS2:BS16,"12-3")</f>
        <v>15</v>
      </c>
      <c r="BT25"/>
      <c r="BU25"/>
      <c r="BV25" s="38">
        <f t="shared" ref="BV25:DR25" si="276">COUNTIF(BV2:BV16,"9-12")</f>
        <v>15</v>
      </c>
      <c r="BW25" s="38">
        <f>COUNTIF(BW2:BW16,"12-3")</f>
        <v>15</v>
      </c>
      <c r="BX25"/>
      <c r="BY25"/>
      <c r="BZ25" s="38">
        <f t="shared" si="276"/>
        <v>15</v>
      </c>
      <c r="CA25" s="38">
        <f>COUNTIF(CA2:CA16,"12-3")</f>
        <v>15</v>
      </c>
      <c r="CB25"/>
      <c r="CC25"/>
      <c r="CD25" s="38">
        <f t="shared" si="276"/>
        <v>15</v>
      </c>
      <c r="CE25" s="38">
        <f>COUNTIF(CE2:CE16,"12-3")</f>
        <v>15</v>
      </c>
      <c r="CF25"/>
      <c r="CG25"/>
      <c r="CH25" s="38">
        <f t="shared" si="276"/>
        <v>15</v>
      </c>
      <c r="CI25" s="38">
        <f>COUNTIF(CI2:CI16,"12-3")</f>
        <v>15</v>
      </c>
      <c r="CJ25"/>
      <c r="CK25"/>
      <c r="CL25" s="38">
        <f t="shared" si="276"/>
        <v>15</v>
      </c>
      <c r="CM25" s="38">
        <f>COUNTIF(CM2:CM16,"12-3")</f>
        <v>15</v>
      </c>
      <c r="CN25"/>
      <c r="CO25"/>
      <c r="CP25" s="38">
        <f t="shared" si="276"/>
        <v>15</v>
      </c>
      <c r="CQ25" s="38">
        <f>COUNTIF(CQ2:CQ16,"12-3")</f>
        <v>15</v>
      </c>
      <c r="CR25"/>
      <c r="CS25"/>
      <c r="CT25" s="38">
        <f t="shared" si="276"/>
        <v>15</v>
      </c>
      <c r="CU25" s="38">
        <f>COUNTIF(CU2:CU16,"12-3")</f>
        <v>15</v>
      </c>
      <c r="CV25"/>
      <c r="CW25"/>
      <c r="CX25" s="38">
        <f t="shared" si="276"/>
        <v>15</v>
      </c>
      <c r="CY25" s="38">
        <f>COUNTIF(CY2:CY16,"12-3")</f>
        <v>15</v>
      </c>
      <c r="CZ25"/>
      <c r="DA25"/>
      <c r="DB25" s="38">
        <f t="shared" si="276"/>
        <v>15</v>
      </c>
      <c r="DC25" s="38">
        <f>COUNTIF(DC2:DC16,"12-3")</f>
        <v>15</v>
      </c>
      <c r="DD25"/>
      <c r="DE25"/>
      <c r="DF25" s="38">
        <f t="shared" si="276"/>
        <v>15</v>
      </c>
      <c r="DG25" s="38">
        <f>COUNTIF(DG2:DG16,"12-3")</f>
        <v>15</v>
      </c>
      <c r="DH25"/>
      <c r="DI25"/>
      <c r="DJ25" s="38">
        <f t="shared" si="276"/>
        <v>15</v>
      </c>
      <c r="DK25" s="38">
        <f>COUNTIF(DK2:DK16,"12-3")</f>
        <v>15</v>
      </c>
      <c r="DL25"/>
      <c r="DM25"/>
      <c r="DN25" s="38">
        <f t="shared" si="276"/>
        <v>15</v>
      </c>
      <c r="DO25" s="38">
        <f>COUNTIF(DO2:DO16,"12-3")</f>
        <v>15</v>
      </c>
      <c r="DP25"/>
      <c r="DQ25"/>
      <c r="DR25" s="38">
        <f t="shared" si="276"/>
        <v>15</v>
      </c>
      <c r="DS25" s="38">
        <f>COUNTIF(DS2:DS16,"12-3")</f>
        <v>15</v>
      </c>
    </row>
    <row r="26" spans="3:123" x14ac:dyDescent="0.25">
      <c r="D26"/>
      <c r="E26"/>
      <c r="L26"/>
      <c r="M26"/>
      <c r="BH26"/>
      <c r="BI26"/>
      <c r="CF26"/>
      <c r="CG26"/>
      <c r="CV26"/>
      <c r="CW26"/>
      <c r="CZ26"/>
      <c r="DA26"/>
      <c r="DD26"/>
      <c r="DE26"/>
      <c r="DL26"/>
      <c r="DM26"/>
    </row>
  </sheetData>
  <phoneticPr fontId="12" type="noConversion"/>
  <pageMargins left="0.25" right="0.25" top="0.75" bottom="0.75" header="0.3" footer="0.3"/>
  <pageSetup paperSize="8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0D57A-F9C7-468F-9470-11F78E23BB3D}">
  <dimension ref="A1:F45"/>
  <sheetViews>
    <sheetView rightToLeft="1" tabSelected="1" view="pageBreakPreview" zoomScale="145" zoomScaleNormal="100" zoomScaleSheetLayoutView="145" workbookViewId="0">
      <selection activeCell="V21" sqref="V21"/>
    </sheetView>
  </sheetViews>
  <sheetFormatPr defaultRowHeight="15" x14ac:dyDescent="0.25"/>
  <cols>
    <col min="1" max="1" width="9.140625" style="28"/>
    <col min="2" max="2" width="26.85546875" customWidth="1"/>
    <col min="4" max="4" width="10.140625" customWidth="1"/>
    <col min="5" max="5" width="9.7109375" bestFit="1" customWidth="1"/>
    <col min="6" max="6" width="26.140625" customWidth="1"/>
  </cols>
  <sheetData>
    <row r="1" spans="1:6" s="32" customFormat="1" ht="20.25" x14ac:dyDescent="0.25">
      <c r="A1" s="33" t="s">
        <v>171</v>
      </c>
      <c r="B1" s="34">
        <f>F1</f>
        <v>45627</v>
      </c>
      <c r="C1" s="33" t="s">
        <v>172</v>
      </c>
      <c r="D1" s="35"/>
      <c r="E1" s="33" t="s">
        <v>7</v>
      </c>
      <c r="F1" s="36">
        <v>45627</v>
      </c>
    </row>
    <row r="2" spans="1:6" ht="7.5" customHeight="1" x14ac:dyDescent="0.25"/>
    <row r="3" spans="1:6" ht="18.75" x14ac:dyDescent="0.25">
      <c r="A3" s="39" t="s">
        <v>0</v>
      </c>
      <c r="B3" s="40" t="s">
        <v>173</v>
      </c>
      <c r="C3" s="40" t="s">
        <v>174</v>
      </c>
      <c r="D3" s="40" t="s">
        <v>175</v>
      </c>
      <c r="E3" s="40" t="s">
        <v>176</v>
      </c>
      <c r="F3" s="41" t="s">
        <v>177</v>
      </c>
    </row>
    <row r="4" spans="1:6" x14ac:dyDescent="0.25">
      <c r="A4" s="42">
        <f>SUBTOTAL(3,$B$4:B4)</f>
        <v>0</v>
      </c>
      <c r="B4" s="11"/>
      <c r="C4" s="11"/>
      <c r="D4" s="11"/>
      <c r="E4" s="11"/>
      <c r="F4" s="29"/>
    </row>
    <row r="5" spans="1:6" x14ac:dyDescent="0.25">
      <c r="A5" s="42">
        <f>SUBTOTAL(3,$B$4:B5)</f>
        <v>0</v>
      </c>
      <c r="B5" s="11"/>
      <c r="C5" s="11"/>
      <c r="D5" s="11"/>
      <c r="E5" s="11"/>
      <c r="F5" s="29"/>
    </row>
    <row r="6" spans="1:6" x14ac:dyDescent="0.25">
      <c r="A6" s="42">
        <f>SUBTOTAL(3,$B$4:B6)</f>
        <v>0</v>
      </c>
      <c r="B6" s="11"/>
      <c r="C6" s="11"/>
      <c r="D6" s="11"/>
      <c r="E6" s="11"/>
      <c r="F6" s="29"/>
    </row>
    <row r="7" spans="1:6" x14ac:dyDescent="0.25">
      <c r="A7" s="42">
        <f>SUBTOTAL(3,$B$4:B7)</f>
        <v>0</v>
      </c>
      <c r="B7" s="11"/>
      <c r="C7" s="11"/>
      <c r="D7" s="11"/>
      <c r="E7" s="11"/>
      <c r="F7" s="29"/>
    </row>
    <row r="8" spans="1:6" x14ac:dyDescent="0.25">
      <c r="A8" s="42">
        <f>SUBTOTAL(3,$B$4:B8)</f>
        <v>0</v>
      </c>
      <c r="B8" s="11"/>
      <c r="C8" s="11"/>
      <c r="D8" s="11"/>
      <c r="E8" s="11"/>
      <c r="F8" s="29"/>
    </row>
    <row r="9" spans="1:6" x14ac:dyDescent="0.25">
      <c r="A9" s="42">
        <f>SUBTOTAL(3,$B$4:B9)</f>
        <v>0</v>
      </c>
      <c r="B9" s="11"/>
      <c r="C9" s="11"/>
      <c r="D9" s="11"/>
      <c r="E9" s="11"/>
      <c r="F9" s="29"/>
    </row>
    <row r="10" spans="1:6" x14ac:dyDescent="0.25">
      <c r="A10" s="42">
        <f>SUBTOTAL(3,$B$4:B10)</f>
        <v>0</v>
      </c>
      <c r="B10" s="11"/>
      <c r="C10" s="11"/>
      <c r="D10" s="11"/>
      <c r="E10" s="11"/>
      <c r="F10" s="29"/>
    </row>
    <row r="11" spans="1:6" x14ac:dyDescent="0.25">
      <c r="A11" s="42">
        <f>SUBTOTAL(3,$B$4:B11)</f>
        <v>0</v>
      </c>
      <c r="B11" s="11"/>
      <c r="C11" s="11"/>
      <c r="D11" s="11"/>
      <c r="E11" s="11"/>
      <c r="F11" s="29"/>
    </row>
    <row r="12" spans="1:6" x14ac:dyDescent="0.25">
      <c r="A12" s="42">
        <f>SUBTOTAL(3,$B$4:B12)</f>
        <v>0</v>
      </c>
      <c r="B12" s="11"/>
      <c r="C12" s="11"/>
      <c r="D12" s="11"/>
      <c r="E12" s="11"/>
      <c r="F12" s="29"/>
    </row>
    <row r="13" spans="1:6" x14ac:dyDescent="0.25">
      <c r="A13" s="42">
        <f>SUBTOTAL(3,$B$4:B13)</f>
        <v>0</v>
      </c>
      <c r="B13" s="11"/>
      <c r="C13" s="11"/>
      <c r="D13" s="11"/>
      <c r="E13" s="11"/>
      <c r="F13" s="29"/>
    </row>
    <row r="14" spans="1:6" x14ac:dyDescent="0.25">
      <c r="A14" s="42">
        <f>SUBTOTAL(3,$B$4:B14)</f>
        <v>0</v>
      </c>
      <c r="B14" s="11"/>
      <c r="C14" s="11"/>
      <c r="D14" s="11"/>
      <c r="E14" s="11"/>
      <c r="F14" s="29"/>
    </row>
    <row r="15" spans="1:6" x14ac:dyDescent="0.25">
      <c r="A15" s="42">
        <f>SUBTOTAL(3,$B$4:B15)</f>
        <v>0</v>
      </c>
      <c r="B15" s="11"/>
      <c r="C15" s="11"/>
      <c r="D15" s="11"/>
      <c r="E15" s="11"/>
      <c r="F15" s="29"/>
    </row>
    <row r="16" spans="1:6" x14ac:dyDescent="0.25">
      <c r="A16" s="42">
        <f>SUBTOTAL(3,$B$4:B16)</f>
        <v>0</v>
      </c>
      <c r="B16" s="11"/>
      <c r="C16" s="11"/>
      <c r="D16" s="11"/>
      <c r="E16" s="11"/>
      <c r="F16" s="29"/>
    </row>
    <row r="17" spans="1:6" x14ac:dyDescent="0.25">
      <c r="A17" s="42">
        <f>SUBTOTAL(3,$B$4:B17)</f>
        <v>0</v>
      </c>
      <c r="B17" s="11"/>
      <c r="C17" s="11"/>
      <c r="D17" s="11"/>
      <c r="E17" s="11"/>
      <c r="F17" s="29"/>
    </row>
    <row r="18" spans="1:6" x14ac:dyDescent="0.25">
      <c r="A18" s="42">
        <f>SUBTOTAL(3,$B$4:B18)</f>
        <v>0</v>
      </c>
      <c r="B18" s="11"/>
      <c r="C18" s="11"/>
      <c r="D18" s="11"/>
      <c r="E18" s="11"/>
      <c r="F18" s="29"/>
    </row>
    <row r="19" spans="1:6" x14ac:dyDescent="0.25">
      <c r="A19" s="42">
        <f>SUBTOTAL(3,$B$4:B19)</f>
        <v>0</v>
      </c>
      <c r="B19" s="11"/>
      <c r="C19" s="11"/>
      <c r="D19" s="11"/>
      <c r="E19" s="11"/>
      <c r="F19" s="29"/>
    </row>
    <row r="20" spans="1:6" x14ac:dyDescent="0.25">
      <c r="A20" s="42">
        <f>SUBTOTAL(3,$B$4:B20)</f>
        <v>0</v>
      </c>
      <c r="B20" s="11"/>
      <c r="C20" s="11"/>
      <c r="D20" s="11"/>
      <c r="E20" s="11"/>
      <c r="F20" s="29"/>
    </row>
    <row r="21" spans="1:6" x14ac:dyDescent="0.25">
      <c r="A21" s="42">
        <f>SUBTOTAL(3,$B$4:B21)</f>
        <v>0</v>
      </c>
      <c r="B21" s="11"/>
      <c r="C21" s="11"/>
      <c r="D21" s="11"/>
      <c r="E21" s="11"/>
      <c r="F21" s="29"/>
    </row>
    <row r="22" spans="1:6" x14ac:dyDescent="0.25">
      <c r="A22" s="42">
        <f>SUBTOTAL(3,$B$4:B22)</f>
        <v>0</v>
      </c>
      <c r="B22" s="11"/>
      <c r="C22" s="11"/>
      <c r="D22" s="11"/>
      <c r="E22" s="11"/>
      <c r="F22" s="29"/>
    </row>
    <row r="23" spans="1:6" x14ac:dyDescent="0.25">
      <c r="A23" s="42">
        <f>SUBTOTAL(3,$B$4:B23)</f>
        <v>0</v>
      </c>
      <c r="B23" s="11"/>
      <c r="C23" s="11"/>
      <c r="D23" s="11"/>
      <c r="E23" s="11"/>
      <c r="F23" s="29"/>
    </row>
    <row r="24" spans="1:6" x14ac:dyDescent="0.25">
      <c r="A24" s="42">
        <f>SUBTOTAL(3,$B$4:B24)</f>
        <v>0</v>
      </c>
      <c r="B24" s="11"/>
      <c r="C24" s="11"/>
      <c r="D24" s="11"/>
      <c r="E24" s="11"/>
      <c r="F24" s="29"/>
    </row>
    <row r="25" spans="1:6" x14ac:dyDescent="0.25">
      <c r="A25" s="42">
        <f>SUBTOTAL(3,$B$4:B25)</f>
        <v>0</v>
      </c>
      <c r="B25" s="11"/>
      <c r="C25" s="11"/>
      <c r="D25" s="11"/>
      <c r="E25" s="11"/>
      <c r="F25" s="29"/>
    </row>
    <row r="26" spans="1:6" x14ac:dyDescent="0.25">
      <c r="A26" s="42">
        <f>SUBTOTAL(3,$B$4:B26)</f>
        <v>0</v>
      </c>
      <c r="B26" s="11"/>
      <c r="C26" s="11"/>
      <c r="D26" s="11"/>
      <c r="E26" s="11"/>
      <c r="F26" s="29"/>
    </row>
    <row r="27" spans="1:6" x14ac:dyDescent="0.25">
      <c r="A27" s="42">
        <f>SUBTOTAL(3,$B$4:B27)</f>
        <v>0</v>
      </c>
      <c r="B27" s="11"/>
      <c r="C27" s="11"/>
      <c r="D27" s="11"/>
      <c r="E27" s="11"/>
      <c r="F27" s="29"/>
    </row>
    <row r="28" spans="1:6" x14ac:dyDescent="0.25">
      <c r="A28" s="42">
        <f>SUBTOTAL(3,$B$4:B28)</f>
        <v>0</v>
      </c>
      <c r="B28" s="11"/>
      <c r="C28" s="11"/>
      <c r="D28" s="11"/>
      <c r="E28" s="11"/>
      <c r="F28" s="29"/>
    </row>
    <row r="29" spans="1:6" x14ac:dyDescent="0.25">
      <c r="A29" s="42">
        <f>SUBTOTAL(3,$B$4:B29)</f>
        <v>0</v>
      </c>
      <c r="B29" s="11"/>
      <c r="C29" s="11"/>
      <c r="D29" s="11"/>
      <c r="E29" s="11"/>
      <c r="F29" s="29"/>
    </row>
    <row r="30" spans="1:6" x14ac:dyDescent="0.25">
      <c r="A30" s="42">
        <f>SUBTOTAL(3,$B$4:B30)</f>
        <v>0</v>
      </c>
      <c r="B30" s="11"/>
      <c r="C30" s="11"/>
      <c r="D30" s="11"/>
      <c r="E30" s="11"/>
      <c r="F30" s="29"/>
    </row>
    <row r="31" spans="1:6" x14ac:dyDescent="0.25">
      <c r="A31" s="42">
        <f>SUBTOTAL(3,$B$4:B31)</f>
        <v>0</v>
      </c>
      <c r="B31" s="11"/>
      <c r="C31" s="11"/>
      <c r="D31" s="11"/>
      <c r="E31" s="11"/>
      <c r="F31" s="29"/>
    </row>
    <row r="32" spans="1:6" x14ac:dyDescent="0.25">
      <c r="A32" s="42">
        <f>SUBTOTAL(3,$B$4:B32)</f>
        <v>0</v>
      </c>
      <c r="B32" s="11"/>
      <c r="C32" s="11"/>
      <c r="D32" s="11"/>
      <c r="E32" s="11"/>
      <c r="F32" s="29"/>
    </row>
    <row r="33" spans="1:6" x14ac:dyDescent="0.25">
      <c r="A33" s="42">
        <f>SUBTOTAL(3,$B$4:B33)</f>
        <v>0</v>
      </c>
      <c r="B33" s="11"/>
      <c r="C33" s="11"/>
      <c r="D33" s="11"/>
      <c r="E33" s="11"/>
      <c r="F33" s="29"/>
    </row>
    <row r="34" spans="1:6" x14ac:dyDescent="0.25">
      <c r="A34" s="42">
        <f>SUBTOTAL(3,$B$4:B34)</f>
        <v>0</v>
      </c>
      <c r="B34" s="11"/>
      <c r="C34" s="11"/>
      <c r="D34" s="11"/>
      <c r="E34" s="11"/>
      <c r="F34" s="29"/>
    </row>
    <row r="35" spans="1:6" x14ac:dyDescent="0.25">
      <c r="A35" s="42">
        <f>SUBTOTAL(3,$B$4:B35)</f>
        <v>0</v>
      </c>
      <c r="B35" s="11"/>
      <c r="C35" s="11"/>
      <c r="D35" s="11"/>
      <c r="E35" s="11"/>
      <c r="F35" s="29"/>
    </row>
    <row r="36" spans="1:6" x14ac:dyDescent="0.25">
      <c r="A36" s="42">
        <f>SUBTOTAL(3,$B$4:B36)</f>
        <v>0</v>
      </c>
      <c r="B36" s="11"/>
      <c r="C36" s="11"/>
      <c r="D36" s="11"/>
      <c r="E36" s="11"/>
      <c r="F36" s="29"/>
    </row>
    <row r="37" spans="1:6" x14ac:dyDescent="0.25">
      <c r="A37" s="42">
        <f>SUBTOTAL(3,$B$4:B37)</f>
        <v>0</v>
      </c>
      <c r="B37" s="11"/>
      <c r="C37" s="11"/>
      <c r="D37" s="11"/>
      <c r="E37" s="11"/>
      <c r="F37" s="29"/>
    </row>
    <row r="38" spans="1:6" x14ac:dyDescent="0.25">
      <c r="A38" s="42">
        <f>SUBTOTAL(3,$B$4:B38)</f>
        <v>0</v>
      </c>
      <c r="B38" s="11"/>
      <c r="C38" s="11"/>
      <c r="D38" s="11"/>
      <c r="E38" s="11"/>
      <c r="F38" s="29"/>
    </row>
    <row r="39" spans="1:6" x14ac:dyDescent="0.25">
      <c r="A39" s="42">
        <f>SUBTOTAL(3,$B$4:B39)</f>
        <v>0</v>
      </c>
      <c r="B39" s="11"/>
      <c r="C39" s="11"/>
      <c r="D39" s="11"/>
      <c r="E39" s="11"/>
      <c r="F39" s="29"/>
    </row>
    <row r="40" spans="1:6" x14ac:dyDescent="0.25">
      <c r="A40" s="42">
        <f>SUBTOTAL(3,$B$4:B40)</f>
        <v>0</v>
      </c>
      <c r="B40" s="11"/>
      <c r="C40" s="11"/>
      <c r="D40" s="11"/>
      <c r="E40" s="11"/>
      <c r="F40" s="29"/>
    </row>
    <row r="41" spans="1:6" x14ac:dyDescent="0.25">
      <c r="A41" s="42">
        <f>SUBTOTAL(3,$B$4:B41)</f>
        <v>0</v>
      </c>
      <c r="B41" s="11"/>
      <c r="C41" s="11"/>
      <c r="D41" s="11"/>
      <c r="E41" s="11"/>
      <c r="F41" s="29"/>
    </row>
    <row r="42" spans="1:6" x14ac:dyDescent="0.25">
      <c r="A42" s="42">
        <f>SUBTOTAL(3,$B$4:B42)</f>
        <v>0</v>
      </c>
      <c r="B42" s="11"/>
      <c r="C42" s="11"/>
      <c r="D42" s="11"/>
      <c r="E42" s="11"/>
      <c r="F42" s="29"/>
    </row>
    <row r="43" spans="1:6" x14ac:dyDescent="0.25">
      <c r="A43" s="42">
        <f>SUBTOTAL(3,$B$4:B43)</f>
        <v>0</v>
      </c>
      <c r="B43" s="11"/>
      <c r="C43" s="11"/>
      <c r="D43" s="11"/>
      <c r="E43" s="11"/>
      <c r="F43" s="29"/>
    </row>
    <row r="44" spans="1:6" x14ac:dyDescent="0.25">
      <c r="A44" s="42">
        <f>SUBTOTAL(3,$B$4:B44)</f>
        <v>0</v>
      </c>
      <c r="B44" s="11"/>
      <c r="C44" s="11"/>
      <c r="D44" s="11"/>
      <c r="E44" s="11"/>
      <c r="F44" s="29"/>
    </row>
    <row r="45" spans="1:6" x14ac:dyDescent="0.25">
      <c r="A45" s="42">
        <f>SUBTOTAL(3,$B$4:B45)</f>
        <v>0</v>
      </c>
      <c r="B45" s="30"/>
      <c r="C45" s="30"/>
      <c r="D45" s="30"/>
      <c r="E45" s="30"/>
      <c r="F45" s="31"/>
    </row>
  </sheetData>
  <printOptions horizontalCentered="1" verticalCentered="1"/>
  <pageMargins left="0.25" right="0.25" top="1.5208333333333333" bottom="0.75" header="0.3" footer="0.3"/>
  <pageSetup paperSize="9" orientation="portrait" r:id="rId1"/>
  <headerFooter>
    <oddHeader xml:space="preserve">&amp;L   &amp;G&amp;C&amp;"Times New Roman,Bold"&amp;16
جدول يوميات تسكين اللجان 
فى إمتحان الفصل الدراسى الأول
 للعام الجامعى 2024/2023م&amp;R &amp;G                                       
&amp;"Times New Roman,Bold"كلية التربية الفنية         
       قسم شئون التعليم والطلاب        
</oddHead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17742-AB81-49D3-B024-9E6CCFA0FDA6}">
  <dimension ref="A1:F45"/>
  <sheetViews>
    <sheetView rightToLeft="1" view="pageBreakPreview" zoomScale="145" zoomScaleNormal="100" zoomScaleSheetLayoutView="145" workbookViewId="0">
      <selection activeCell="C12" sqref="C12"/>
    </sheetView>
  </sheetViews>
  <sheetFormatPr defaultRowHeight="15" x14ac:dyDescent="0.25"/>
  <cols>
    <col min="1" max="1" width="9.140625" style="28"/>
    <col min="2" max="2" width="26.85546875" customWidth="1"/>
    <col min="4" max="4" width="10.140625" customWidth="1"/>
    <col min="5" max="5" width="9.7109375" bestFit="1" customWidth="1"/>
    <col min="6" max="6" width="26.140625" customWidth="1"/>
  </cols>
  <sheetData>
    <row r="1" spans="1:6" s="32" customFormat="1" ht="20.25" x14ac:dyDescent="0.25">
      <c r="A1" s="33" t="s">
        <v>171</v>
      </c>
      <c r="B1" s="34">
        <f>F1</f>
        <v>45627</v>
      </c>
      <c r="C1" s="33" t="s">
        <v>172</v>
      </c>
      <c r="D1" s="35"/>
      <c r="E1" s="33" t="s">
        <v>7</v>
      </c>
      <c r="F1" s="36">
        <v>45627</v>
      </c>
    </row>
    <row r="2" spans="1:6" ht="7.5" customHeight="1" x14ac:dyDescent="0.25"/>
    <row r="3" spans="1:6" ht="18.75" x14ac:dyDescent="0.25">
      <c r="A3" s="39" t="s">
        <v>0</v>
      </c>
      <c r="B3" s="40" t="s">
        <v>173</v>
      </c>
      <c r="C3" s="40" t="s">
        <v>174</v>
      </c>
      <c r="D3" s="40" t="s">
        <v>175</v>
      </c>
      <c r="E3" s="40" t="s">
        <v>176</v>
      </c>
      <c r="F3" s="41" t="s">
        <v>177</v>
      </c>
    </row>
    <row r="4" spans="1:6" x14ac:dyDescent="0.25">
      <c r="A4" s="42">
        <f>SUBTOTAL(3,$B$4:B4)</f>
        <v>0</v>
      </c>
      <c r="B4" s="11"/>
      <c r="C4" s="11"/>
      <c r="D4" s="11"/>
      <c r="E4" s="11"/>
      <c r="F4" s="29"/>
    </row>
    <row r="5" spans="1:6" x14ac:dyDescent="0.25">
      <c r="A5" s="42">
        <f>SUBTOTAL(3,$B$4:B5)</f>
        <v>0</v>
      </c>
      <c r="B5" s="11"/>
      <c r="C5" s="11"/>
      <c r="D5" s="11"/>
      <c r="E5" s="11"/>
      <c r="F5" s="29"/>
    </row>
    <row r="6" spans="1:6" x14ac:dyDescent="0.25">
      <c r="A6" s="42">
        <f>SUBTOTAL(3,$B$4:B6)</f>
        <v>0</v>
      </c>
      <c r="B6" s="11"/>
      <c r="C6" s="11"/>
      <c r="D6" s="11"/>
      <c r="E6" s="11"/>
      <c r="F6" s="29"/>
    </row>
    <row r="7" spans="1:6" x14ac:dyDescent="0.25">
      <c r="A7" s="42">
        <f>SUBTOTAL(3,$B$4:B7)</f>
        <v>0</v>
      </c>
      <c r="B7" s="11"/>
      <c r="C7" s="11"/>
      <c r="D7" s="11"/>
      <c r="E7" s="11"/>
      <c r="F7" s="29"/>
    </row>
    <row r="8" spans="1:6" x14ac:dyDescent="0.25">
      <c r="A8" s="42">
        <f>SUBTOTAL(3,$B$4:B8)</f>
        <v>0</v>
      </c>
      <c r="B8" s="11"/>
      <c r="C8" s="11"/>
      <c r="D8" s="11"/>
      <c r="E8" s="11"/>
      <c r="F8" s="29"/>
    </row>
    <row r="9" spans="1:6" x14ac:dyDescent="0.25">
      <c r="A9" s="42">
        <f>SUBTOTAL(3,$B$4:B9)</f>
        <v>0</v>
      </c>
      <c r="B9" s="11"/>
      <c r="C9" s="11"/>
      <c r="D9" s="11"/>
      <c r="E9" s="11"/>
      <c r="F9" s="29"/>
    </row>
    <row r="10" spans="1:6" x14ac:dyDescent="0.25">
      <c r="A10" s="42">
        <f>SUBTOTAL(3,$B$4:B10)</f>
        <v>0</v>
      </c>
      <c r="B10" s="11"/>
      <c r="C10" s="11"/>
      <c r="D10" s="11"/>
      <c r="E10" s="11"/>
      <c r="F10" s="29"/>
    </row>
    <row r="11" spans="1:6" x14ac:dyDescent="0.25">
      <c r="A11" s="42">
        <f>SUBTOTAL(3,$B$4:B11)</f>
        <v>0</v>
      </c>
      <c r="B11" s="11"/>
      <c r="C11" s="11"/>
      <c r="D11" s="11"/>
      <c r="E11" s="11"/>
      <c r="F11" s="29"/>
    </row>
    <row r="12" spans="1:6" x14ac:dyDescent="0.25">
      <c r="A12" s="42">
        <f>SUBTOTAL(3,$B$4:B12)</f>
        <v>0</v>
      </c>
      <c r="B12" s="11"/>
      <c r="C12" s="11"/>
      <c r="D12" s="11"/>
      <c r="E12" s="11"/>
      <c r="F12" s="29"/>
    </row>
    <row r="13" spans="1:6" x14ac:dyDescent="0.25">
      <c r="A13" s="42">
        <f>SUBTOTAL(3,$B$4:B13)</f>
        <v>0</v>
      </c>
      <c r="B13" s="11"/>
      <c r="C13" s="11"/>
      <c r="D13" s="11"/>
      <c r="E13" s="11"/>
      <c r="F13" s="29"/>
    </row>
    <row r="14" spans="1:6" x14ac:dyDescent="0.25">
      <c r="A14" s="42">
        <f>SUBTOTAL(3,$B$4:B14)</f>
        <v>0</v>
      </c>
      <c r="B14" s="11"/>
      <c r="C14" s="11"/>
      <c r="D14" s="11"/>
      <c r="E14" s="11"/>
      <c r="F14" s="29"/>
    </row>
    <row r="15" spans="1:6" x14ac:dyDescent="0.25">
      <c r="A15" s="42">
        <f>SUBTOTAL(3,$B$4:B15)</f>
        <v>0</v>
      </c>
      <c r="B15" s="11"/>
      <c r="C15" s="11"/>
      <c r="D15" s="11"/>
      <c r="E15" s="11"/>
      <c r="F15" s="29"/>
    </row>
    <row r="16" spans="1:6" x14ac:dyDescent="0.25">
      <c r="A16" s="42">
        <f>SUBTOTAL(3,$B$4:B16)</f>
        <v>0</v>
      </c>
      <c r="B16" s="11"/>
      <c r="C16" s="11"/>
      <c r="D16" s="11"/>
      <c r="E16" s="11"/>
      <c r="F16" s="29"/>
    </row>
    <row r="17" spans="1:6" x14ac:dyDescent="0.25">
      <c r="A17" s="42">
        <f>SUBTOTAL(3,$B$4:B17)</f>
        <v>0</v>
      </c>
      <c r="B17" s="11"/>
      <c r="C17" s="11"/>
      <c r="D17" s="11"/>
      <c r="E17" s="11"/>
      <c r="F17" s="29"/>
    </row>
    <row r="18" spans="1:6" x14ac:dyDescent="0.25">
      <c r="A18" s="42">
        <f>SUBTOTAL(3,$B$4:B18)</f>
        <v>0</v>
      </c>
      <c r="B18" s="11"/>
      <c r="C18" s="11"/>
      <c r="D18" s="11"/>
      <c r="E18" s="11"/>
      <c r="F18" s="29"/>
    </row>
    <row r="19" spans="1:6" x14ac:dyDescent="0.25">
      <c r="A19" s="42">
        <f>SUBTOTAL(3,$B$4:B19)</f>
        <v>0</v>
      </c>
      <c r="B19" s="11"/>
      <c r="C19" s="11"/>
      <c r="D19" s="11"/>
      <c r="E19" s="11"/>
      <c r="F19" s="29"/>
    </row>
    <row r="20" spans="1:6" x14ac:dyDescent="0.25">
      <c r="A20" s="42">
        <f>SUBTOTAL(3,$B$4:B20)</f>
        <v>0</v>
      </c>
      <c r="B20" s="11"/>
      <c r="C20" s="11"/>
      <c r="D20" s="11"/>
      <c r="E20" s="11"/>
      <c r="F20" s="29"/>
    </row>
    <row r="21" spans="1:6" x14ac:dyDescent="0.25">
      <c r="A21" s="42">
        <f>SUBTOTAL(3,$B$4:B21)</f>
        <v>0</v>
      </c>
      <c r="B21" s="11"/>
      <c r="C21" s="11"/>
      <c r="D21" s="11"/>
      <c r="E21" s="11"/>
      <c r="F21" s="29"/>
    </row>
    <row r="22" spans="1:6" x14ac:dyDescent="0.25">
      <c r="A22" s="42">
        <f>SUBTOTAL(3,$B$4:B22)</f>
        <v>0</v>
      </c>
      <c r="B22" s="11"/>
      <c r="C22" s="11"/>
      <c r="D22" s="11"/>
      <c r="E22" s="11"/>
      <c r="F22" s="29"/>
    </row>
    <row r="23" spans="1:6" x14ac:dyDescent="0.25">
      <c r="A23" s="42">
        <f>SUBTOTAL(3,$B$4:B23)</f>
        <v>0</v>
      </c>
      <c r="B23" s="11"/>
      <c r="C23" s="11"/>
      <c r="D23" s="11"/>
      <c r="E23" s="11"/>
      <c r="F23" s="29"/>
    </row>
    <row r="24" spans="1:6" x14ac:dyDescent="0.25">
      <c r="A24" s="42">
        <f>SUBTOTAL(3,$B$4:B24)</f>
        <v>0</v>
      </c>
      <c r="B24" s="11"/>
      <c r="C24" s="11"/>
      <c r="D24" s="11"/>
      <c r="E24" s="11"/>
      <c r="F24" s="29"/>
    </row>
    <row r="25" spans="1:6" x14ac:dyDescent="0.25">
      <c r="A25" s="42">
        <f>SUBTOTAL(3,$B$4:B25)</f>
        <v>0</v>
      </c>
      <c r="B25" s="11"/>
      <c r="C25" s="11"/>
      <c r="D25" s="11"/>
      <c r="E25" s="11"/>
      <c r="F25" s="29"/>
    </row>
    <row r="26" spans="1:6" x14ac:dyDescent="0.25">
      <c r="A26" s="42">
        <f>SUBTOTAL(3,$B$4:B26)</f>
        <v>0</v>
      </c>
      <c r="B26" s="11"/>
      <c r="C26" s="11"/>
      <c r="D26" s="11"/>
      <c r="E26" s="11"/>
      <c r="F26" s="29"/>
    </row>
    <row r="27" spans="1:6" x14ac:dyDescent="0.25">
      <c r="A27" s="42">
        <f>SUBTOTAL(3,$B$4:B27)</f>
        <v>0</v>
      </c>
      <c r="B27" s="11"/>
      <c r="C27" s="11"/>
      <c r="D27" s="11"/>
      <c r="E27" s="11"/>
      <c r="F27" s="29"/>
    </row>
    <row r="28" spans="1:6" x14ac:dyDescent="0.25">
      <c r="A28" s="42">
        <f>SUBTOTAL(3,$B$4:B28)</f>
        <v>0</v>
      </c>
      <c r="B28" s="11"/>
      <c r="C28" s="11"/>
      <c r="D28" s="11"/>
      <c r="E28" s="11"/>
      <c r="F28" s="29"/>
    </row>
    <row r="29" spans="1:6" x14ac:dyDescent="0.25">
      <c r="A29" s="42">
        <f>SUBTOTAL(3,$B$4:B29)</f>
        <v>0</v>
      </c>
      <c r="B29" s="11"/>
      <c r="C29" s="11"/>
      <c r="D29" s="11"/>
      <c r="E29" s="11"/>
      <c r="F29" s="29"/>
    </row>
    <row r="30" spans="1:6" x14ac:dyDescent="0.25">
      <c r="A30" s="42">
        <f>SUBTOTAL(3,$B$4:B30)</f>
        <v>0</v>
      </c>
      <c r="B30" s="11"/>
      <c r="C30" s="11"/>
      <c r="D30" s="11"/>
      <c r="E30" s="11"/>
      <c r="F30" s="29"/>
    </row>
    <row r="31" spans="1:6" x14ac:dyDescent="0.25">
      <c r="A31" s="42">
        <f>SUBTOTAL(3,$B$4:B31)</f>
        <v>0</v>
      </c>
      <c r="B31" s="11"/>
      <c r="C31" s="11"/>
      <c r="D31" s="11"/>
      <c r="E31" s="11"/>
      <c r="F31" s="29"/>
    </row>
    <row r="32" spans="1:6" x14ac:dyDescent="0.25">
      <c r="A32" s="42">
        <f>SUBTOTAL(3,$B$4:B32)</f>
        <v>0</v>
      </c>
      <c r="B32" s="11"/>
      <c r="C32" s="11"/>
      <c r="D32" s="11"/>
      <c r="E32" s="11"/>
      <c r="F32" s="29"/>
    </row>
    <row r="33" spans="1:6" x14ac:dyDescent="0.25">
      <c r="A33" s="42">
        <f>SUBTOTAL(3,$B$4:B33)</f>
        <v>0</v>
      </c>
      <c r="B33" s="11"/>
      <c r="C33" s="11"/>
      <c r="D33" s="11"/>
      <c r="E33" s="11"/>
      <c r="F33" s="29"/>
    </row>
    <row r="34" spans="1:6" x14ac:dyDescent="0.25">
      <c r="A34" s="42">
        <f>SUBTOTAL(3,$B$4:B34)</f>
        <v>0</v>
      </c>
      <c r="B34" s="11"/>
      <c r="C34" s="11"/>
      <c r="D34" s="11"/>
      <c r="E34" s="11"/>
      <c r="F34" s="29"/>
    </row>
    <row r="35" spans="1:6" x14ac:dyDescent="0.25">
      <c r="A35" s="42">
        <f>SUBTOTAL(3,$B$4:B35)</f>
        <v>0</v>
      </c>
      <c r="B35" s="11"/>
      <c r="C35" s="11"/>
      <c r="D35" s="11"/>
      <c r="E35" s="11"/>
      <c r="F35" s="29"/>
    </row>
    <row r="36" spans="1:6" x14ac:dyDescent="0.25">
      <c r="A36" s="42">
        <f>SUBTOTAL(3,$B$4:B36)</f>
        <v>0</v>
      </c>
      <c r="B36" s="11"/>
      <c r="C36" s="11"/>
      <c r="D36" s="11"/>
      <c r="E36" s="11"/>
      <c r="F36" s="29"/>
    </row>
    <row r="37" spans="1:6" x14ac:dyDescent="0.25">
      <c r="A37" s="42">
        <f>SUBTOTAL(3,$B$4:B37)</f>
        <v>0</v>
      </c>
      <c r="B37" s="11"/>
      <c r="C37" s="11"/>
      <c r="D37" s="11"/>
      <c r="E37" s="11"/>
      <c r="F37" s="29"/>
    </row>
    <row r="38" spans="1:6" x14ac:dyDescent="0.25">
      <c r="A38" s="42">
        <f>SUBTOTAL(3,$B$4:B38)</f>
        <v>0</v>
      </c>
      <c r="B38" s="11"/>
      <c r="C38" s="11"/>
      <c r="D38" s="11"/>
      <c r="E38" s="11"/>
      <c r="F38" s="29"/>
    </row>
    <row r="39" spans="1:6" x14ac:dyDescent="0.25">
      <c r="A39" s="42">
        <f>SUBTOTAL(3,$B$4:B39)</f>
        <v>0</v>
      </c>
      <c r="B39" s="11"/>
      <c r="C39" s="11"/>
      <c r="D39" s="11"/>
      <c r="E39" s="11"/>
      <c r="F39" s="29"/>
    </row>
    <row r="40" spans="1:6" x14ac:dyDescent="0.25">
      <c r="A40" s="42">
        <f>SUBTOTAL(3,$B$4:B40)</f>
        <v>0</v>
      </c>
      <c r="B40" s="11"/>
      <c r="C40" s="11"/>
      <c r="D40" s="11"/>
      <c r="E40" s="11"/>
      <c r="F40" s="29"/>
    </row>
    <row r="41" spans="1:6" x14ac:dyDescent="0.25">
      <c r="A41" s="42">
        <f>SUBTOTAL(3,$B$4:B41)</f>
        <v>0</v>
      </c>
      <c r="B41" s="11"/>
      <c r="C41" s="11"/>
      <c r="D41" s="11"/>
      <c r="E41" s="11"/>
      <c r="F41" s="29"/>
    </row>
    <row r="42" spans="1:6" x14ac:dyDescent="0.25">
      <c r="A42" s="42">
        <f>SUBTOTAL(3,$B$4:B42)</f>
        <v>0</v>
      </c>
      <c r="B42" s="11"/>
      <c r="C42" s="11"/>
      <c r="D42" s="11"/>
      <c r="E42" s="11"/>
      <c r="F42" s="29"/>
    </row>
    <row r="43" spans="1:6" x14ac:dyDescent="0.25">
      <c r="A43" s="42">
        <f>SUBTOTAL(3,$B$4:B43)</f>
        <v>0</v>
      </c>
      <c r="B43" s="11"/>
      <c r="C43" s="11"/>
      <c r="D43" s="11"/>
      <c r="E43" s="11"/>
      <c r="F43" s="29"/>
    </row>
    <row r="44" spans="1:6" x14ac:dyDescent="0.25">
      <c r="A44" s="42">
        <f>SUBTOTAL(3,$B$4:B44)</f>
        <v>0</v>
      </c>
      <c r="B44" s="11"/>
      <c r="C44" s="11"/>
      <c r="D44" s="11"/>
      <c r="E44" s="11"/>
      <c r="F44" s="29"/>
    </row>
    <row r="45" spans="1:6" x14ac:dyDescent="0.25">
      <c r="A45" s="42">
        <f>SUBTOTAL(3,$B$4:B45)</f>
        <v>0</v>
      </c>
      <c r="B45" s="30"/>
      <c r="C45" s="30"/>
      <c r="D45" s="30"/>
      <c r="E45" s="30"/>
      <c r="F45" s="31"/>
    </row>
  </sheetData>
  <printOptions horizontalCentered="1" verticalCentered="1"/>
  <pageMargins left="0.25" right="0.25" top="1.5208333333333333" bottom="0.75" header="0.3" footer="0.3"/>
  <pageSetup paperSize="9" orientation="portrait" r:id="rId1"/>
  <headerFooter>
    <oddHeader xml:space="preserve">&amp;L   &amp;G&amp;C&amp;"Times New Roman,Bold"&amp;16
جدول يوميات تسكين اللجان 
فى إمتحان الفصل الدراسى الأول
 للعام الجامعى 2024/2023م&amp;R &amp;G                                       
&amp;"Times New Roman,Bold"كلية التربية الفنية         
       قسم شئون التعليم والطلاب        
</oddHeader>
  </headerFooter>
  <legacyDrawingHF r:id="rId2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4FB8A-E93E-41AC-99AE-C9FACE6F2636}">
  <dimension ref="A1:DS26"/>
  <sheetViews>
    <sheetView rightToLeft="1" zoomScale="70" zoomScaleNormal="70" workbookViewId="0">
      <selection activeCell="C2" sqref="C2"/>
    </sheetView>
  </sheetViews>
  <sheetFormatPr defaultColWidth="12.5703125" defaultRowHeight="15" x14ac:dyDescent="0.25"/>
  <cols>
    <col min="1" max="1" width="2.85546875" style="10" bestFit="1" customWidth="1"/>
    <col min="2" max="2" width="31.42578125" style="10" bestFit="1" customWidth="1"/>
    <col min="3" max="3" width="29.5703125" style="10" bestFit="1" customWidth="1"/>
    <col min="4" max="4" width="12.140625" style="10" bestFit="1" customWidth="1"/>
    <col min="5" max="5" width="16.85546875" style="10" bestFit="1" customWidth="1"/>
    <col min="6" max="6" width="12.28515625" style="10" bestFit="1" customWidth="1"/>
    <col min="7" max="7" width="12" style="10" bestFit="1" customWidth="1"/>
    <col min="8" max="8" width="10.85546875" style="10" bestFit="1" customWidth="1"/>
    <col min="9" max="9" width="16.85546875" style="10" bestFit="1" customWidth="1"/>
    <col min="10" max="10" width="14" style="10" bestFit="1" customWidth="1"/>
    <col min="11" max="11" width="13.7109375" style="10" bestFit="1" customWidth="1"/>
    <col min="12" max="12" width="7.5703125" style="10" bestFit="1" customWidth="1"/>
    <col min="13" max="13" width="16.85546875" style="10" bestFit="1" customWidth="1"/>
    <col min="14" max="14" width="14" style="10" bestFit="1" customWidth="1"/>
    <col min="15" max="15" width="13.7109375" style="10" bestFit="1" customWidth="1"/>
    <col min="16" max="16" width="8.5703125" style="10" bestFit="1" customWidth="1"/>
    <col min="17" max="17" width="16.85546875" style="10" bestFit="1" customWidth="1"/>
    <col min="18" max="18" width="14" style="10" bestFit="1" customWidth="1"/>
    <col min="19" max="19" width="13.7109375" style="10" bestFit="1" customWidth="1"/>
    <col min="20" max="20" width="8.85546875" style="10" bestFit="1" customWidth="1"/>
    <col min="21" max="21" width="16.85546875" style="10" bestFit="1" customWidth="1"/>
    <col min="22" max="22" width="14" style="10" bestFit="1" customWidth="1"/>
    <col min="23" max="23" width="13.7109375" style="10" bestFit="1" customWidth="1"/>
    <col min="24" max="24" width="8.5703125" style="10" bestFit="1" customWidth="1"/>
    <col min="25" max="25" width="16.85546875" style="10" bestFit="1" customWidth="1"/>
    <col min="26" max="26" width="14" style="10" bestFit="1" customWidth="1"/>
    <col min="27" max="27" width="13.7109375" style="10" bestFit="1" customWidth="1"/>
    <col min="28" max="28" width="8.5703125" style="10" bestFit="1" customWidth="1"/>
    <col min="29" max="29" width="16.85546875" style="10" bestFit="1" customWidth="1"/>
    <col min="30" max="30" width="14" style="10" bestFit="1" customWidth="1"/>
    <col min="31" max="31" width="13.7109375" style="10" bestFit="1" customWidth="1"/>
    <col min="32" max="32" width="8.5703125" style="10" bestFit="1" customWidth="1"/>
    <col min="33" max="33" width="15.7109375" style="10" bestFit="1" customWidth="1"/>
    <col min="34" max="34" width="14" style="10" bestFit="1" customWidth="1"/>
    <col min="35" max="35" width="13.7109375" style="10" bestFit="1" customWidth="1"/>
    <col min="36" max="36" width="8.85546875" style="10" bestFit="1" customWidth="1"/>
    <col min="37" max="37" width="15.7109375" style="10" bestFit="1" customWidth="1"/>
    <col min="38" max="38" width="14" style="10" bestFit="1" customWidth="1"/>
    <col min="39" max="39" width="15.28515625" style="10" bestFit="1" customWidth="1"/>
    <col min="40" max="40" width="9.140625" style="10" bestFit="1" customWidth="1"/>
    <col min="41" max="41" width="15.7109375" style="10" bestFit="1" customWidth="1"/>
    <col min="42" max="42" width="15.5703125" style="10" bestFit="1" customWidth="1"/>
    <col min="43" max="43" width="15.28515625" style="10" bestFit="1" customWidth="1"/>
    <col min="44" max="44" width="8.5703125" style="10" bestFit="1" customWidth="1"/>
    <col min="45" max="45" width="15.7109375" style="10" bestFit="1" customWidth="1"/>
    <col min="46" max="46" width="15.5703125" style="10" bestFit="1" customWidth="1"/>
    <col min="47" max="47" width="15.28515625" style="10" bestFit="1" customWidth="1"/>
    <col min="48" max="48" width="8.5703125" style="10" bestFit="1" customWidth="1"/>
    <col min="49" max="49" width="15.7109375" style="10" bestFit="1" customWidth="1"/>
    <col min="50" max="50" width="15.5703125" style="10" bestFit="1" customWidth="1"/>
    <col min="51" max="51" width="15.28515625" style="10" bestFit="1" customWidth="1"/>
    <col min="52" max="52" width="8.5703125" style="10" bestFit="1" customWidth="1"/>
    <col min="53" max="53" width="15.7109375" style="10" bestFit="1" customWidth="1"/>
    <col min="54" max="54" width="15.5703125" style="10" bestFit="1" customWidth="1"/>
    <col min="55" max="55" width="15.28515625" style="10" bestFit="1" customWidth="1"/>
    <col min="56" max="56" width="8.5703125" style="10" bestFit="1" customWidth="1"/>
    <col min="57" max="57" width="15.7109375" style="10" bestFit="1" customWidth="1"/>
    <col min="58" max="58" width="15.5703125" style="10" bestFit="1" customWidth="1"/>
    <col min="59" max="59" width="15.28515625" style="10" bestFit="1" customWidth="1"/>
    <col min="60" max="60" width="8.5703125" style="10" bestFit="1" customWidth="1"/>
    <col min="61" max="61" width="15.7109375" style="10" bestFit="1" customWidth="1"/>
    <col min="62" max="62" width="15.5703125" style="10" bestFit="1" customWidth="1"/>
    <col min="63" max="63" width="15.28515625" style="10" bestFit="1" customWidth="1"/>
    <col min="64" max="64" width="8.85546875" style="10" bestFit="1" customWidth="1"/>
    <col min="65" max="65" width="15.7109375" style="10" bestFit="1" customWidth="1"/>
    <col min="66" max="66" width="15.5703125" style="10" bestFit="1" customWidth="1"/>
    <col min="67" max="67" width="15.28515625" style="10" bestFit="1" customWidth="1"/>
    <col min="68" max="68" width="9.140625" style="10" bestFit="1" customWidth="1"/>
    <col min="69" max="70" width="15.5703125" style="10" bestFit="1" customWidth="1"/>
    <col min="71" max="71" width="15.28515625" style="10" bestFit="1" customWidth="1"/>
    <col min="72" max="72" width="8.5703125" style="10" bestFit="1" customWidth="1"/>
    <col min="73" max="73" width="15.7109375" style="10" bestFit="1" customWidth="1"/>
    <col min="74" max="74" width="15.5703125" style="10" bestFit="1" customWidth="1"/>
    <col min="75" max="75" width="15.28515625" style="10" bestFit="1" customWidth="1"/>
    <col min="76" max="76" width="8.5703125" style="10" bestFit="1" customWidth="1"/>
    <col min="77" max="77" width="15.7109375" style="10" bestFit="1" customWidth="1"/>
    <col min="78" max="78" width="15.5703125" style="10" bestFit="1" customWidth="1"/>
    <col min="79" max="79" width="15.28515625" style="10" bestFit="1" customWidth="1"/>
    <col min="80" max="80" width="8.5703125" style="10" bestFit="1" customWidth="1"/>
    <col min="81" max="81" width="15.7109375" style="10" bestFit="1" customWidth="1"/>
    <col min="82" max="82" width="15.5703125" style="10" bestFit="1" customWidth="1"/>
    <col min="83" max="83" width="15.28515625" style="10" bestFit="1" customWidth="1"/>
    <col min="84" max="84" width="8.5703125" style="10" bestFit="1" customWidth="1"/>
    <col min="85" max="85" width="15.7109375" style="10" bestFit="1" customWidth="1"/>
    <col min="86" max="86" width="15.5703125" style="10" bestFit="1" customWidth="1"/>
    <col min="87" max="87" width="15.28515625" style="10" bestFit="1" customWidth="1"/>
    <col min="88" max="88" width="8.5703125" style="10" bestFit="1" customWidth="1"/>
    <col min="89" max="89" width="15.7109375" style="10" bestFit="1" customWidth="1"/>
    <col min="90" max="90" width="15.5703125" style="10" bestFit="1" customWidth="1"/>
    <col min="91" max="91" width="15.28515625" style="10" bestFit="1" customWidth="1"/>
    <col min="92" max="92" width="8.85546875" style="10" bestFit="1" customWidth="1"/>
    <col min="93" max="93" width="15.7109375" style="10" bestFit="1" customWidth="1"/>
    <col min="94" max="94" width="15.5703125" style="10" bestFit="1" customWidth="1"/>
    <col min="95" max="95" width="15.28515625" style="10" bestFit="1" customWidth="1"/>
    <col min="96" max="96" width="9.140625" style="10" bestFit="1" customWidth="1"/>
    <col min="97" max="97" width="15.7109375" style="10" bestFit="1" customWidth="1"/>
    <col min="98" max="98" width="15.5703125" style="10" bestFit="1" customWidth="1"/>
    <col min="99" max="99" width="15.28515625" style="10" bestFit="1" customWidth="1"/>
    <col min="100" max="100" width="8.5703125" style="10" bestFit="1" customWidth="1"/>
    <col min="101" max="101" width="15.7109375" style="10" bestFit="1" customWidth="1"/>
    <col min="102" max="102" width="15.5703125" style="10" bestFit="1" customWidth="1"/>
    <col min="103" max="103" width="15.28515625" style="10" bestFit="1" customWidth="1"/>
    <col min="104" max="104" width="8.5703125" style="10" bestFit="1" customWidth="1"/>
    <col min="105" max="105" width="15.7109375" style="10" bestFit="1" customWidth="1"/>
    <col min="106" max="106" width="15.5703125" style="10" bestFit="1" customWidth="1"/>
    <col min="107" max="107" width="15.28515625" style="10" bestFit="1" customWidth="1"/>
    <col min="108" max="108" width="10.140625" style="10" bestFit="1" customWidth="1"/>
    <col min="109" max="109" width="15.7109375" style="10" bestFit="1" customWidth="1"/>
    <col min="110" max="110" width="15.5703125" style="10" bestFit="1" customWidth="1"/>
    <col min="111" max="111" width="15.28515625" style="10" bestFit="1" customWidth="1"/>
    <col min="112" max="112" width="10.140625" style="10" bestFit="1" customWidth="1"/>
    <col min="113" max="113" width="15.7109375" style="10" bestFit="1" customWidth="1"/>
    <col min="114" max="114" width="15.5703125" style="10" bestFit="1" customWidth="1"/>
    <col min="115" max="115" width="15.28515625" style="10" bestFit="1" customWidth="1"/>
    <col min="116" max="116" width="10.140625" style="10" bestFit="1" customWidth="1"/>
    <col min="117" max="117" width="15.7109375" style="10" bestFit="1" customWidth="1"/>
    <col min="118" max="118" width="15.5703125" style="10" bestFit="1" customWidth="1"/>
    <col min="119" max="119" width="15.28515625" style="10" bestFit="1" customWidth="1"/>
    <col min="120" max="120" width="10.140625" style="10" bestFit="1" customWidth="1"/>
    <col min="121" max="121" width="15.7109375" style="10" bestFit="1" customWidth="1"/>
    <col min="122" max="122" width="15.5703125" style="10" bestFit="1" customWidth="1"/>
    <col min="123" max="123" width="15.28515625" style="10" bestFit="1" customWidth="1"/>
    <col min="124" max="16384" width="12.5703125" style="10"/>
  </cols>
  <sheetData>
    <row r="1" spans="1:123" s="2" customFormat="1" ht="18.75" customHeight="1" x14ac:dyDescent="0.25">
      <c r="A1" s="8" t="s">
        <v>0</v>
      </c>
      <c r="B1" s="9" t="s">
        <v>187</v>
      </c>
      <c r="C1" s="9" t="s">
        <v>188</v>
      </c>
      <c r="D1" s="9" t="s">
        <v>73</v>
      </c>
      <c r="E1" s="9" t="s">
        <v>7</v>
      </c>
      <c r="F1" s="9" t="s">
        <v>71</v>
      </c>
      <c r="G1" s="9" t="s">
        <v>72</v>
      </c>
      <c r="H1" s="9" t="s">
        <v>74</v>
      </c>
      <c r="I1" s="9" t="s">
        <v>14</v>
      </c>
      <c r="J1" s="9" t="s">
        <v>75</v>
      </c>
      <c r="K1" s="9" t="s">
        <v>76</v>
      </c>
      <c r="L1" s="9" t="s">
        <v>15</v>
      </c>
      <c r="M1" s="9" t="s">
        <v>16</v>
      </c>
      <c r="N1" s="9" t="s">
        <v>77</v>
      </c>
      <c r="O1" s="9" t="s">
        <v>78</v>
      </c>
      <c r="P1" s="9" t="s">
        <v>17</v>
      </c>
      <c r="Q1" s="9" t="s">
        <v>18</v>
      </c>
      <c r="R1" s="9" t="s">
        <v>79</v>
      </c>
      <c r="S1" s="9" t="s">
        <v>80</v>
      </c>
      <c r="T1" s="9" t="s">
        <v>19</v>
      </c>
      <c r="U1" s="9" t="s">
        <v>20</v>
      </c>
      <c r="V1" s="9" t="s">
        <v>81</v>
      </c>
      <c r="W1" s="9" t="s">
        <v>82</v>
      </c>
      <c r="X1" s="9" t="s">
        <v>21</v>
      </c>
      <c r="Y1" s="9" t="s">
        <v>22</v>
      </c>
      <c r="Z1" s="9" t="s">
        <v>83</v>
      </c>
      <c r="AA1" s="9" t="s">
        <v>84</v>
      </c>
      <c r="AB1" s="9" t="s">
        <v>23</v>
      </c>
      <c r="AC1" s="9" t="s">
        <v>24</v>
      </c>
      <c r="AD1" s="9" t="s">
        <v>85</v>
      </c>
      <c r="AE1" s="9" t="s">
        <v>86</v>
      </c>
      <c r="AF1" s="9" t="s">
        <v>25</v>
      </c>
      <c r="AG1" s="9" t="s">
        <v>26</v>
      </c>
      <c r="AH1" s="9" t="s">
        <v>87</v>
      </c>
      <c r="AI1" s="9" t="s">
        <v>88</v>
      </c>
      <c r="AJ1" s="9" t="s">
        <v>27</v>
      </c>
      <c r="AK1" s="9" t="s">
        <v>28</v>
      </c>
      <c r="AL1" s="9" t="s">
        <v>89</v>
      </c>
      <c r="AM1" s="9" t="s">
        <v>90</v>
      </c>
      <c r="AN1" s="9" t="s">
        <v>29</v>
      </c>
      <c r="AO1" s="9" t="s">
        <v>30</v>
      </c>
      <c r="AP1" s="9" t="s">
        <v>91</v>
      </c>
      <c r="AQ1" s="9" t="s">
        <v>92</v>
      </c>
      <c r="AR1" s="9" t="s">
        <v>31</v>
      </c>
      <c r="AS1" s="9" t="s">
        <v>32</v>
      </c>
      <c r="AT1" s="9" t="s">
        <v>93</v>
      </c>
      <c r="AU1" s="9" t="s">
        <v>94</v>
      </c>
      <c r="AV1" s="9" t="s">
        <v>33</v>
      </c>
      <c r="AW1" s="9" t="s">
        <v>34</v>
      </c>
      <c r="AX1" s="9" t="s">
        <v>95</v>
      </c>
      <c r="AY1" s="9" t="s">
        <v>96</v>
      </c>
      <c r="AZ1" s="9" t="s">
        <v>35</v>
      </c>
      <c r="BA1" s="9" t="s">
        <v>36</v>
      </c>
      <c r="BB1" s="9" t="s">
        <v>97</v>
      </c>
      <c r="BC1" s="9" t="s">
        <v>98</v>
      </c>
      <c r="BD1" s="9" t="s">
        <v>37</v>
      </c>
      <c r="BE1" s="9" t="s">
        <v>38</v>
      </c>
      <c r="BF1" s="9" t="s">
        <v>99</v>
      </c>
      <c r="BG1" s="9" t="s">
        <v>100</v>
      </c>
      <c r="BH1" s="9" t="s">
        <v>39</v>
      </c>
      <c r="BI1" s="9" t="s">
        <v>40</v>
      </c>
      <c r="BJ1" s="9" t="s">
        <v>101</v>
      </c>
      <c r="BK1" s="9" t="s">
        <v>102</v>
      </c>
      <c r="BL1" s="9" t="s">
        <v>41</v>
      </c>
      <c r="BM1" s="9" t="s">
        <v>42</v>
      </c>
      <c r="BN1" s="9" t="s">
        <v>103</v>
      </c>
      <c r="BO1" s="9" t="s">
        <v>104</v>
      </c>
      <c r="BP1" s="9" t="s">
        <v>43</v>
      </c>
      <c r="BQ1" s="9" t="s">
        <v>44</v>
      </c>
      <c r="BR1" s="9" t="s">
        <v>105</v>
      </c>
      <c r="BS1" s="9" t="s">
        <v>106</v>
      </c>
      <c r="BT1" s="9" t="s">
        <v>45</v>
      </c>
      <c r="BU1" s="9" t="s">
        <v>46</v>
      </c>
      <c r="BV1" s="9" t="s">
        <v>107</v>
      </c>
      <c r="BW1" s="9" t="s">
        <v>108</v>
      </c>
      <c r="BX1" s="9" t="s">
        <v>47</v>
      </c>
      <c r="BY1" s="9" t="s">
        <v>48</v>
      </c>
      <c r="BZ1" s="9" t="s">
        <v>109</v>
      </c>
      <c r="CA1" s="9" t="s">
        <v>110</v>
      </c>
      <c r="CB1" s="9" t="s">
        <v>49</v>
      </c>
      <c r="CC1" s="9" t="s">
        <v>50</v>
      </c>
      <c r="CD1" s="9" t="s">
        <v>111</v>
      </c>
      <c r="CE1" s="9" t="s">
        <v>112</v>
      </c>
      <c r="CF1" s="9" t="s">
        <v>51</v>
      </c>
      <c r="CG1" s="9" t="s">
        <v>52</v>
      </c>
      <c r="CH1" s="9" t="s">
        <v>113</v>
      </c>
      <c r="CI1" s="9" t="s">
        <v>114</v>
      </c>
      <c r="CJ1" s="9" t="s">
        <v>53</v>
      </c>
      <c r="CK1" s="9" t="s">
        <v>54</v>
      </c>
      <c r="CL1" s="9" t="s">
        <v>115</v>
      </c>
      <c r="CM1" s="9" t="s">
        <v>116</v>
      </c>
      <c r="CN1" s="9" t="s">
        <v>55</v>
      </c>
      <c r="CO1" s="9" t="s">
        <v>56</v>
      </c>
      <c r="CP1" s="9" t="s">
        <v>117</v>
      </c>
      <c r="CQ1" s="9" t="s">
        <v>118</v>
      </c>
      <c r="CR1" s="9" t="s">
        <v>57</v>
      </c>
      <c r="CS1" s="9" t="s">
        <v>58</v>
      </c>
      <c r="CT1" s="9" t="s">
        <v>119</v>
      </c>
      <c r="CU1" s="9" t="s">
        <v>120</v>
      </c>
      <c r="CV1" s="9" t="s">
        <v>59</v>
      </c>
      <c r="CW1" s="9" t="s">
        <v>60</v>
      </c>
      <c r="CX1" s="9" t="s">
        <v>121</v>
      </c>
      <c r="CY1" s="9" t="s">
        <v>122</v>
      </c>
      <c r="CZ1" s="9" t="s">
        <v>61</v>
      </c>
      <c r="DA1" s="9" t="s">
        <v>62</v>
      </c>
      <c r="DB1" s="9" t="s">
        <v>123</v>
      </c>
      <c r="DC1" s="9" t="s">
        <v>124</v>
      </c>
      <c r="DD1" s="9" t="s">
        <v>63</v>
      </c>
      <c r="DE1" s="9" t="s">
        <v>64</v>
      </c>
      <c r="DF1" s="9" t="s">
        <v>125</v>
      </c>
      <c r="DG1" s="9" t="s">
        <v>126</v>
      </c>
      <c r="DH1" s="9" t="s">
        <v>65</v>
      </c>
      <c r="DI1" s="9" t="s">
        <v>66</v>
      </c>
      <c r="DJ1" s="9" t="s">
        <v>127</v>
      </c>
      <c r="DK1" s="9" t="s">
        <v>128</v>
      </c>
      <c r="DL1" s="9" t="s">
        <v>67</v>
      </c>
      <c r="DM1" s="9" t="s">
        <v>68</v>
      </c>
      <c r="DN1" s="9" t="s">
        <v>129</v>
      </c>
      <c r="DO1" s="9" t="s">
        <v>130</v>
      </c>
      <c r="DP1" s="9" t="s">
        <v>69</v>
      </c>
      <c r="DQ1" s="9" t="s">
        <v>70</v>
      </c>
      <c r="DR1" s="9" t="s">
        <v>131</v>
      </c>
      <c r="DS1" s="9" t="s">
        <v>132</v>
      </c>
    </row>
    <row r="2" spans="1:123" ht="20.25" x14ac:dyDescent="0.25">
      <c r="A2" s="3">
        <f>IF(B2=0," ",SUBTOTAL(3,$B$2:B2))</f>
        <v>1</v>
      </c>
      <c r="B2" s="4" t="str">
        <f>'اداريين الكلية'!B4</f>
        <v xml:space="preserve">ابراهيم مبروك ابراهيم مبروك </v>
      </c>
      <c r="C2" s="4" t="str">
        <f>'اداريين الكلية'!C4</f>
        <v>إداري تسكين لجان</v>
      </c>
      <c r="D2" s="7">
        <f>modate6[[#This Row],[التاريخ]]</f>
        <v>45292</v>
      </c>
      <c r="E2" s="21">
        <v>45292</v>
      </c>
      <c r="F2" s="6" t="s">
        <v>9</v>
      </c>
      <c r="G2" s="6" t="s">
        <v>10</v>
      </c>
      <c r="H2" s="7" t="s">
        <v>167</v>
      </c>
      <c r="I2" s="21">
        <v>45323</v>
      </c>
      <c r="J2" s="6" t="s">
        <v>9</v>
      </c>
      <c r="K2" s="6" t="s">
        <v>10</v>
      </c>
      <c r="L2" s="7" t="s">
        <v>168</v>
      </c>
      <c r="M2" s="21">
        <v>45352</v>
      </c>
      <c r="N2" s="6" t="s">
        <v>9</v>
      </c>
      <c r="O2" s="6" t="s">
        <v>10</v>
      </c>
      <c r="P2" s="7" t="s">
        <v>169</v>
      </c>
      <c r="Q2" s="21">
        <v>45383</v>
      </c>
      <c r="R2" s="6" t="s">
        <v>9</v>
      </c>
      <c r="S2" s="6" t="s">
        <v>10</v>
      </c>
      <c r="T2" s="7">
        <f t="shared" ref="T2:T16" si="0">U2</f>
        <v>45413</v>
      </c>
      <c r="U2" s="21">
        <v>45413</v>
      </c>
      <c r="V2" s="6" t="s">
        <v>9</v>
      </c>
      <c r="W2" s="6" t="s">
        <v>10</v>
      </c>
      <c r="X2" s="7">
        <f t="shared" ref="X2:X16" si="1">Y2</f>
        <v>45444</v>
      </c>
      <c r="Y2" s="21">
        <v>45444</v>
      </c>
      <c r="Z2" s="6" t="s">
        <v>9</v>
      </c>
      <c r="AA2" s="6" t="s">
        <v>10</v>
      </c>
      <c r="AB2" s="7">
        <f t="shared" ref="AB2:AB16" si="2">AC2</f>
        <v>45474</v>
      </c>
      <c r="AC2" s="21">
        <v>45474</v>
      </c>
      <c r="AD2" s="6" t="s">
        <v>9</v>
      </c>
      <c r="AE2" s="6" t="s">
        <v>10</v>
      </c>
      <c r="AF2" s="7">
        <f t="shared" ref="AF2:AF16" si="3">AG2</f>
        <v>45475</v>
      </c>
      <c r="AG2" s="5">
        <f t="shared" ref="AG2:AG16" si="4">AC2+1</f>
        <v>45475</v>
      </c>
      <c r="AH2" s="6" t="s">
        <v>9</v>
      </c>
      <c r="AI2" s="6" t="s">
        <v>10</v>
      </c>
      <c r="AJ2" s="7">
        <f t="shared" ref="AJ2:AJ16" si="5">AK2</f>
        <v>45476</v>
      </c>
      <c r="AK2" s="5">
        <f t="shared" ref="AK2:AK16" si="6">AG2+1</f>
        <v>45476</v>
      </c>
      <c r="AL2" s="6" t="s">
        <v>9</v>
      </c>
      <c r="AM2" s="6" t="s">
        <v>10</v>
      </c>
      <c r="AN2" s="7">
        <f t="shared" ref="AN2:AN16" si="7">AO2</f>
        <v>45477</v>
      </c>
      <c r="AO2" s="5">
        <f t="shared" ref="AO2:AO16" si="8">AK2+1</f>
        <v>45477</v>
      </c>
      <c r="AP2" s="6" t="s">
        <v>9</v>
      </c>
      <c r="AQ2" s="6" t="s">
        <v>10</v>
      </c>
      <c r="AR2" s="7">
        <f t="shared" ref="AR2:AR16" si="9">AS2</f>
        <v>45478</v>
      </c>
      <c r="AS2" s="5">
        <f t="shared" ref="AS2:AS16" si="10">AO2+1</f>
        <v>45478</v>
      </c>
      <c r="AT2" s="6" t="s">
        <v>9</v>
      </c>
      <c r="AU2" s="6" t="s">
        <v>10</v>
      </c>
      <c r="AV2" s="7">
        <f t="shared" ref="AV2:AV16" si="11">AW2</f>
        <v>45479</v>
      </c>
      <c r="AW2" s="5">
        <f t="shared" ref="AW2:AW16" si="12">AS2+1</f>
        <v>45479</v>
      </c>
      <c r="AX2" s="6" t="s">
        <v>9</v>
      </c>
      <c r="AY2" s="6" t="s">
        <v>10</v>
      </c>
      <c r="AZ2" s="7">
        <f t="shared" ref="AZ2:AZ16" si="13">BA2</f>
        <v>45480</v>
      </c>
      <c r="BA2" s="5">
        <f t="shared" ref="BA2:BA16" si="14">AW2+1</f>
        <v>45480</v>
      </c>
      <c r="BB2" s="6" t="s">
        <v>9</v>
      </c>
      <c r="BC2" s="6" t="s">
        <v>10</v>
      </c>
      <c r="BD2" s="7">
        <f t="shared" ref="BD2:BD16" si="15">BE2</f>
        <v>45481</v>
      </c>
      <c r="BE2" s="5">
        <f t="shared" ref="BE2:BE16" si="16">BA2+1</f>
        <v>45481</v>
      </c>
      <c r="BF2" s="6" t="s">
        <v>9</v>
      </c>
      <c r="BG2" s="6" t="s">
        <v>10</v>
      </c>
      <c r="BH2" s="7">
        <f t="shared" ref="BH2:BH16" si="17">BI2</f>
        <v>45482</v>
      </c>
      <c r="BI2" s="5">
        <f t="shared" ref="BI2:BI16" si="18">BE2+1</f>
        <v>45482</v>
      </c>
      <c r="BJ2" s="6" t="s">
        <v>9</v>
      </c>
      <c r="BK2" s="6" t="s">
        <v>10</v>
      </c>
      <c r="BL2" s="7">
        <f t="shared" ref="BL2:BL16" si="19">BM2</f>
        <v>45483</v>
      </c>
      <c r="BM2" s="5">
        <f t="shared" ref="BM2:BM16" si="20">BI2+1</f>
        <v>45483</v>
      </c>
      <c r="BN2" s="6" t="s">
        <v>9</v>
      </c>
      <c r="BO2" s="6" t="s">
        <v>10</v>
      </c>
      <c r="BP2" s="7">
        <f t="shared" ref="BP2:BP16" si="21">BQ2</f>
        <v>45484</v>
      </c>
      <c r="BQ2" s="5">
        <f t="shared" ref="BQ2:BQ16" si="22">BM2+1</f>
        <v>45484</v>
      </c>
      <c r="BR2" s="6" t="s">
        <v>9</v>
      </c>
      <c r="BS2" s="6" t="s">
        <v>10</v>
      </c>
      <c r="BT2" s="7">
        <f t="shared" ref="BT2:BT16" si="23">BU2</f>
        <v>45485</v>
      </c>
      <c r="BU2" s="5">
        <f t="shared" ref="BU2:BU16" si="24">BQ2+1</f>
        <v>45485</v>
      </c>
      <c r="BV2" s="6" t="s">
        <v>9</v>
      </c>
      <c r="BW2" s="6" t="s">
        <v>10</v>
      </c>
      <c r="BX2" s="7">
        <f t="shared" ref="BX2:BX16" si="25">BY2</f>
        <v>45486</v>
      </c>
      <c r="BY2" s="5">
        <f t="shared" ref="BY2:BY16" si="26">BU2+1</f>
        <v>45486</v>
      </c>
      <c r="BZ2" s="6" t="s">
        <v>9</v>
      </c>
      <c r="CA2" s="6" t="s">
        <v>10</v>
      </c>
      <c r="CB2" s="7">
        <f t="shared" ref="CB2:CB16" si="27">CC2</f>
        <v>45487</v>
      </c>
      <c r="CC2" s="5">
        <f t="shared" ref="CC2:CC16" si="28">BY2+1</f>
        <v>45487</v>
      </c>
      <c r="CD2" s="6" t="s">
        <v>9</v>
      </c>
      <c r="CE2" s="6" t="s">
        <v>10</v>
      </c>
      <c r="CF2" s="7">
        <f t="shared" ref="CF2:CF16" si="29">CG2</f>
        <v>45488</v>
      </c>
      <c r="CG2" s="5">
        <f t="shared" ref="CG2:CG16" si="30">CC2+1</f>
        <v>45488</v>
      </c>
      <c r="CH2" s="6" t="s">
        <v>9</v>
      </c>
      <c r="CI2" s="6" t="s">
        <v>10</v>
      </c>
      <c r="CJ2" s="7">
        <f t="shared" ref="CJ2:CJ16" si="31">CK2</f>
        <v>45489</v>
      </c>
      <c r="CK2" s="5">
        <f t="shared" ref="CK2:CK16" si="32">CG2+1</f>
        <v>45489</v>
      </c>
      <c r="CL2" s="6" t="s">
        <v>9</v>
      </c>
      <c r="CM2" s="6" t="s">
        <v>10</v>
      </c>
      <c r="CN2" s="7">
        <f t="shared" ref="CN2:CN16" si="33">CO2</f>
        <v>45490</v>
      </c>
      <c r="CO2" s="5">
        <f t="shared" ref="CO2:CO16" si="34">CK2+1</f>
        <v>45490</v>
      </c>
      <c r="CP2" s="6" t="s">
        <v>9</v>
      </c>
      <c r="CQ2" s="6" t="s">
        <v>10</v>
      </c>
      <c r="CR2" s="7">
        <f t="shared" ref="CR2:CR16" si="35">CS2</f>
        <v>45491</v>
      </c>
      <c r="CS2" s="5">
        <f t="shared" ref="CS2:CS16" si="36">CO2+1</f>
        <v>45491</v>
      </c>
      <c r="CT2" s="6" t="s">
        <v>9</v>
      </c>
      <c r="CU2" s="6" t="s">
        <v>10</v>
      </c>
      <c r="CV2" s="7">
        <f t="shared" ref="CV2:CV16" si="37">CW2</f>
        <v>45492</v>
      </c>
      <c r="CW2" s="5">
        <f t="shared" ref="CW2:CW16" si="38">CS2+1</f>
        <v>45492</v>
      </c>
      <c r="CX2" s="6" t="s">
        <v>9</v>
      </c>
      <c r="CY2" s="6" t="s">
        <v>10</v>
      </c>
      <c r="CZ2" s="7">
        <f t="shared" ref="CZ2:CZ16" si="39">DA2</f>
        <v>45493</v>
      </c>
      <c r="DA2" s="5">
        <f t="shared" ref="DA2:DA16" si="40">CW2+1</f>
        <v>45493</v>
      </c>
      <c r="DB2" s="6" t="s">
        <v>9</v>
      </c>
      <c r="DC2" s="6" t="s">
        <v>10</v>
      </c>
      <c r="DD2" s="7">
        <f t="shared" ref="DD2:DD16" si="41">DE2</f>
        <v>45494</v>
      </c>
      <c r="DE2" s="5">
        <f t="shared" ref="DE2:DE16" si="42">DA2+1</f>
        <v>45494</v>
      </c>
      <c r="DF2" s="6" t="s">
        <v>9</v>
      </c>
      <c r="DG2" s="6" t="s">
        <v>10</v>
      </c>
      <c r="DH2" s="7">
        <f t="shared" ref="DH2:DH16" si="43">DI2</f>
        <v>45495</v>
      </c>
      <c r="DI2" s="5">
        <f t="shared" ref="DI2:DI16" si="44">DE2+1</f>
        <v>45495</v>
      </c>
      <c r="DJ2" s="6" t="s">
        <v>9</v>
      </c>
      <c r="DK2" s="6" t="s">
        <v>10</v>
      </c>
      <c r="DL2" s="7">
        <f t="shared" ref="DL2:DL16" si="45">DM2</f>
        <v>45496</v>
      </c>
      <c r="DM2" s="5">
        <f t="shared" ref="DM2:DM16" si="46">DI2+1</f>
        <v>45496</v>
      </c>
      <c r="DN2" s="6" t="s">
        <v>9</v>
      </c>
      <c r="DO2" s="6" t="s">
        <v>10</v>
      </c>
      <c r="DP2" s="7">
        <f t="shared" ref="DP2:DP16" si="47">DQ2</f>
        <v>45497</v>
      </c>
      <c r="DQ2" s="5">
        <f t="shared" ref="DQ2:DQ16" si="48">DM2+1</f>
        <v>45497</v>
      </c>
      <c r="DR2" s="6" t="s">
        <v>9</v>
      </c>
      <c r="DS2" s="6" t="s">
        <v>10</v>
      </c>
    </row>
    <row r="3" spans="1:123" ht="20.25" x14ac:dyDescent="0.25">
      <c r="A3" s="3">
        <f>IF(B3=0," ",SUBTOTAL(3,$B$2:B3))</f>
        <v>2</v>
      </c>
      <c r="B3" s="4" t="str">
        <f>'اداريين الكلية'!B5</f>
        <v>على محمد حسن</v>
      </c>
      <c r="C3" s="4" t="str">
        <f>'اداريين الكلية'!C5</f>
        <v>التوريدات</v>
      </c>
      <c r="D3" s="7">
        <f>modate6[[#This Row],[التاريخ]]</f>
        <v>45292</v>
      </c>
      <c r="E3" s="21">
        <v>45292</v>
      </c>
      <c r="F3" s="6" t="s">
        <v>9</v>
      </c>
      <c r="G3" s="6"/>
      <c r="H3" s="7" t="s">
        <v>167</v>
      </c>
      <c r="I3" s="21">
        <v>45323</v>
      </c>
      <c r="J3" s="6" t="s">
        <v>9</v>
      </c>
      <c r="K3" s="6" t="s">
        <v>10</v>
      </c>
      <c r="L3" s="7" t="s">
        <v>168</v>
      </c>
      <c r="M3" s="21">
        <v>45352</v>
      </c>
      <c r="N3" s="6" t="s">
        <v>9</v>
      </c>
      <c r="O3" s="6" t="s">
        <v>10</v>
      </c>
      <c r="P3" s="7" t="s">
        <v>169</v>
      </c>
      <c r="Q3" s="21">
        <v>45383</v>
      </c>
      <c r="R3" s="6" t="s">
        <v>9</v>
      </c>
      <c r="S3" s="6" t="s">
        <v>10</v>
      </c>
      <c r="T3" s="7">
        <f t="shared" si="0"/>
        <v>45413</v>
      </c>
      <c r="U3" s="21">
        <v>45413</v>
      </c>
      <c r="V3" s="6" t="s">
        <v>9</v>
      </c>
      <c r="W3" s="6" t="s">
        <v>10</v>
      </c>
      <c r="X3" s="7">
        <f t="shared" si="1"/>
        <v>45444</v>
      </c>
      <c r="Y3" s="21">
        <v>45444</v>
      </c>
      <c r="Z3" s="6" t="s">
        <v>9</v>
      </c>
      <c r="AA3" s="6" t="s">
        <v>10</v>
      </c>
      <c r="AB3" s="7">
        <f t="shared" si="2"/>
        <v>45474</v>
      </c>
      <c r="AC3" s="21">
        <v>45474</v>
      </c>
      <c r="AD3" s="6" t="s">
        <v>9</v>
      </c>
      <c r="AE3" s="6" t="s">
        <v>10</v>
      </c>
      <c r="AF3" s="7">
        <f t="shared" si="3"/>
        <v>45475</v>
      </c>
      <c r="AG3" s="5">
        <f t="shared" si="4"/>
        <v>45475</v>
      </c>
      <c r="AH3" s="6" t="s">
        <v>9</v>
      </c>
      <c r="AI3" s="6" t="s">
        <v>10</v>
      </c>
      <c r="AJ3" s="7">
        <f t="shared" si="5"/>
        <v>45476</v>
      </c>
      <c r="AK3" s="5">
        <f t="shared" si="6"/>
        <v>45476</v>
      </c>
      <c r="AL3" s="6" t="s">
        <v>9</v>
      </c>
      <c r="AM3" s="6" t="s">
        <v>10</v>
      </c>
      <c r="AN3" s="7">
        <f t="shared" si="7"/>
        <v>45477</v>
      </c>
      <c r="AO3" s="5">
        <f t="shared" si="8"/>
        <v>45477</v>
      </c>
      <c r="AP3" s="6" t="s">
        <v>9</v>
      </c>
      <c r="AQ3" s="6" t="s">
        <v>10</v>
      </c>
      <c r="AR3" s="7">
        <f t="shared" si="9"/>
        <v>45478</v>
      </c>
      <c r="AS3" s="5">
        <f t="shared" si="10"/>
        <v>45478</v>
      </c>
      <c r="AT3" s="6" t="s">
        <v>9</v>
      </c>
      <c r="AU3" s="6" t="s">
        <v>10</v>
      </c>
      <c r="AV3" s="7">
        <f t="shared" si="11"/>
        <v>45479</v>
      </c>
      <c r="AW3" s="5">
        <f t="shared" si="12"/>
        <v>45479</v>
      </c>
      <c r="AX3" s="6" t="s">
        <v>9</v>
      </c>
      <c r="AY3" s="6" t="s">
        <v>10</v>
      </c>
      <c r="AZ3" s="7">
        <f t="shared" si="13"/>
        <v>45480</v>
      </c>
      <c r="BA3" s="5">
        <f t="shared" si="14"/>
        <v>45480</v>
      </c>
      <c r="BB3" s="6" t="s">
        <v>9</v>
      </c>
      <c r="BC3" s="6" t="s">
        <v>10</v>
      </c>
      <c r="BD3" s="7">
        <f t="shared" si="15"/>
        <v>45481</v>
      </c>
      <c r="BE3" s="5">
        <f t="shared" si="16"/>
        <v>45481</v>
      </c>
      <c r="BF3" s="6" t="s">
        <v>9</v>
      </c>
      <c r="BG3" s="6" t="s">
        <v>10</v>
      </c>
      <c r="BH3" s="7">
        <f t="shared" si="17"/>
        <v>45482</v>
      </c>
      <c r="BI3" s="5">
        <f t="shared" si="18"/>
        <v>45482</v>
      </c>
      <c r="BJ3" s="6" t="s">
        <v>9</v>
      </c>
      <c r="BK3" s="6" t="s">
        <v>10</v>
      </c>
      <c r="BL3" s="7">
        <f t="shared" si="19"/>
        <v>45483</v>
      </c>
      <c r="BM3" s="5">
        <f t="shared" si="20"/>
        <v>45483</v>
      </c>
      <c r="BN3" s="6" t="s">
        <v>9</v>
      </c>
      <c r="BO3" s="6" t="s">
        <v>10</v>
      </c>
      <c r="BP3" s="7">
        <f t="shared" si="21"/>
        <v>45484</v>
      </c>
      <c r="BQ3" s="5">
        <f t="shared" si="22"/>
        <v>45484</v>
      </c>
      <c r="BR3" s="6" t="s">
        <v>9</v>
      </c>
      <c r="BS3" s="6" t="s">
        <v>10</v>
      </c>
      <c r="BT3" s="7">
        <f t="shared" si="23"/>
        <v>45485</v>
      </c>
      <c r="BU3" s="5">
        <f t="shared" si="24"/>
        <v>45485</v>
      </c>
      <c r="BV3" s="6" t="s">
        <v>9</v>
      </c>
      <c r="BW3" s="6" t="s">
        <v>10</v>
      </c>
      <c r="BX3" s="7">
        <f t="shared" si="25"/>
        <v>45486</v>
      </c>
      <c r="BY3" s="5">
        <f t="shared" si="26"/>
        <v>45486</v>
      </c>
      <c r="BZ3" s="6" t="s">
        <v>9</v>
      </c>
      <c r="CA3" s="6" t="s">
        <v>10</v>
      </c>
      <c r="CB3" s="7">
        <f t="shared" si="27"/>
        <v>45487</v>
      </c>
      <c r="CC3" s="5">
        <f t="shared" si="28"/>
        <v>45487</v>
      </c>
      <c r="CD3" s="6" t="s">
        <v>9</v>
      </c>
      <c r="CE3" s="6" t="s">
        <v>10</v>
      </c>
      <c r="CF3" s="7">
        <f t="shared" si="29"/>
        <v>45488</v>
      </c>
      <c r="CG3" s="5">
        <f t="shared" si="30"/>
        <v>45488</v>
      </c>
      <c r="CH3" s="6" t="s">
        <v>9</v>
      </c>
      <c r="CI3" s="6" t="s">
        <v>10</v>
      </c>
      <c r="CJ3" s="7">
        <f t="shared" si="31"/>
        <v>45489</v>
      </c>
      <c r="CK3" s="5">
        <f t="shared" si="32"/>
        <v>45489</v>
      </c>
      <c r="CL3" s="6" t="s">
        <v>9</v>
      </c>
      <c r="CM3" s="6" t="s">
        <v>10</v>
      </c>
      <c r="CN3" s="7">
        <f t="shared" si="33"/>
        <v>45490</v>
      </c>
      <c r="CO3" s="5">
        <f t="shared" si="34"/>
        <v>45490</v>
      </c>
      <c r="CP3" s="6" t="s">
        <v>9</v>
      </c>
      <c r="CQ3" s="6" t="s">
        <v>10</v>
      </c>
      <c r="CR3" s="7">
        <f t="shared" si="35"/>
        <v>45491</v>
      </c>
      <c r="CS3" s="5">
        <f t="shared" si="36"/>
        <v>45491</v>
      </c>
      <c r="CT3" s="6" t="s">
        <v>9</v>
      </c>
      <c r="CU3" s="6" t="s">
        <v>10</v>
      </c>
      <c r="CV3" s="7">
        <f t="shared" si="37"/>
        <v>45492</v>
      </c>
      <c r="CW3" s="5">
        <f t="shared" si="38"/>
        <v>45492</v>
      </c>
      <c r="CX3" s="6" t="s">
        <v>9</v>
      </c>
      <c r="CY3" s="6" t="s">
        <v>10</v>
      </c>
      <c r="CZ3" s="7">
        <f t="shared" si="39"/>
        <v>45493</v>
      </c>
      <c r="DA3" s="5">
        <f t="shared" si="40"/>
        <v>45493</v>
      </c>
      <c r="DB3" s="6" t="s">
        <v>9</v>
      </c>
      <c r="DC3" s="6" t="s">
        <v>10</v>
      </c>
      <c r="DD3" s="7">
        <f t="shared" si="41"/>
        <v>45494</v>
      </c>
      <c r="DE3" s="5">
        <f t="shared" si="42"/>
        <v>45494</v>
      </c>
      <c r="DF3" s="6" t="s">
        <v>9</v>
      </c>
      <c r="DG3" s="6" t="s">
        <v>10</v>
      </c>
      <c r="DH3" s="7">
        <f t="shared" si="43"/>
        <v>45495</v>
      </c>
      <c r="DI3" s="5">
        <f t="shared" si="44"/>
        <v>45495</v>
      </c>
      <c r="DJ3" s="6" t="s">
        <v>9</v>
      </c>
      <c r="DK3" s="6" t="s">
        <v>10</v>
      </c>
      <c r="DL3" s="7">
        <f t="shared" si="45"/>
        <v>45496</v>
      </c>
      <c r="DM3" s="5">
        <f t="shared" si="46"/>
        <v>45496</v>
      </c>
      <c r="DN3" s="6" t="s">
        <v>9</v>
      </c>
      <c r="DO3" s="6" t="s">
        <v>10</v>
      </c>
      <c r="DP3" s="7">
        <f t="shared" si="47"/>
        <v>45497</v>
      </c>
      <c r="DQ3" s="5">
        <f t="shared" si="48"/>
        <v>45497</v>
      </c>
      <c r="DR3" s="6" t="s">
        <v>9</v>
      </c>
      <c r="DS3" s="6" t="s">
        <v>10</v>
      </c>
    </row>
    <row r="4" spans="1:123" ht="20.25" x14ac:dyDescent="0.25">
      <c r="A4" s="3" t="str">
        <f>IF(B4=0," ",SUBTOTAL(3,$B$2:B4))</f>
        <v xml:space="preserve"> </v>
      </c>
      <c r="B4" s="27">
        <f>'اداريين الكلية'!B6</f>
        <v>0</v>
      </c>
      <c r="C4" s="27">
        <f>'اداريين الكلية'!C6</f>
        <v>0</v>
      </c>
      <c r="D4" s="7">
        <f>modate6[[#This Row],[التاريخ]]</f>
        <v>45292</v>
      </c>
      <c r="E4" s="21">
        <v>45292</v>
      </c>
      <c r="F4" s="6" t="s">
        <v>9</v>
      </c>
      <c r="G4" s="6" t="s">
        <v>10</v>
      </c>
      <c r="H4" s="7" t="s">
        <v>167</v>
      </c>
      <c r="I4" s="21">
        <v>45323</v>
      </c>
      <c r="J4" s="6" t="s">
        <v>9</v>
      </c>
      <c r="K4" s="6" t="s">
        <v>10</v>
      </c>
      <c r="L4" s="7" t="s">
        <v>168</v>
      </c>
      <c r="M4" s="21">
        <v>45352</v>
      </c>
      <c r="N4" s="6" t="s">
        <v>9</v>
      </c>
      <c r="O4" s="6" t="s">
        <v>10</v>
      </c>
      <c r="P4" s="7" t="s">
        <v>169</v>
      </c>
      <c r="Q4" s="21">
        <v>45383</v>
      </c>
      <c r="R4" s="6" t="s">
        <v>9</v>
      </c>
      <c r="S4" s="6" t="s">
        <v>10</v>
      </c>
      <c r="T4" s="7">
        <f t="shared" si="0"/>
        <v>45413</v>
      </c>
      <c r="U4" s="21">
        <v>45413</v>
      </c>
      <c r="V4" s="6" t="s">
        <v>9</v>
      </c>
      <c r="W4" s="6" t="s">
        <v>10</v>
      </c>
      <c r="X4" s="7">
        <f t="shared" si="1"/>
        <v>45444</v>
      </c>
      <c r="Y4" s="21">
        <v>45444</v>
      </c>
      <c r="Z4" s="6" t="s">
        <v>9</v>
      </c>
      <c r="AA4" s="6" t="s">
        <v>10</v>
      </c>
      <c r="AB4" s="7">
        <f t="shared" si="2"/>
        <v>45474</v>
      </c>
      <c r="AC4" s="21">
        <v>45474</v>
      </c>
      <c r="AD4" s="6" t="s">
        <v>9</v>
      </c>
      <c r="AE4" s="6" t="s">
        <v>10</v>
      </c>
      <c r="AF4" s="7">
        <f t="shared" si="3"/>
        <v>45475</v>
      </c>
      <c r="AG4" s="5">
        <f t="shared" si="4"/>
        <v>45475</v>
      </c>
      <c r="AH4" s="6" t="s">
        <v>9</v>
      </c>
      <c r="AI4" s="6" t="s">
        <v>10</v>
      </c>
      <c r="AJ4" s="7">
        <f t="shared" si="5"/>
        <v>45476</v>
      </c>
      <c r="AK4" s="5">
        <f t="shared" si="6"/>
        <v>45476</v>
      </c>
      <c r="AL4" s="6" t="s">
        <v>9</v>
      </c>
      <c r="AM4" s="6" t="s">
        <v>10</v>
      </c>
      <c r="AN4" s="7">
        <f t="shared" si="7"/>
        <v>45477</v>
      </c>
      <c r="AO4" s="5">
        <f t="shared" si="8"/>
        <v>45477</v>
      </c>
      <c r="AP4" s="6" t="s">
        <v>9</v>
      </c>
      <c r="AQ4" s="6" t="s">
        <v>10</v>
      </c>
      <c r="AR4" s="7">
        <f t="shared" si="9"/>
        <v>45478</v>
      </c>
      <c r="AS4" s="5">
        <f t="shared" si="10"/>
        <v>45478</v>
      </c>
      <c r="AT4" s="6" t="s">
        <v>9</v>
      </c>
      <c r="AU4" s="6" t="s">
        <v>10</v>
      </c>
      <c r="AV4" s="7">
        <f t="shared" si="11"/>
        <v>45479</v>
      </c>
      <c r="AW4" s="5">
        <f t="shared" si="12"/>
        <v>45479</v>
      </c>
      <c r="AX4" s="6" t="s">
        <v>9</v>
      </c>
      <c r="AY4" s="6" t="s">
        <v>10</v>
      </c>
      <c r="AZ4" s="7">
        <f t="shared" si="13"/>
        <v>45480</v>
      </c>
      <c r="BA4" s="5">
        <f t="shared" si="14"/>
        <v>45480</v>
      </c>
      <c r="BB4" s="6" t="s">
        <v>9</v>
      </c>
      <c r="BC4" s="6" t="s">
        <v>10</v>
      </c>
      <c r="BD4" s="7">
        <f t="shared" si="15"/>
        <v>45481</v>
      </c>
      <c r="BE4" s="5">
        <f t="shared" si="16"/>
        <v>45481</v>
      </c>
      <c r="BF4" s="6" t="s">
        <v>9</v>
      </c>
      <c r="BG4" s="6" t="s">
        <v>10</v>
      </c>
      <c r="BH4" s="7">
        <f t="shared" si="17"/>
        <v>45482</v>
      </c>
      <c r="BI4" s="5">
        <f t="shared" si="18"/>
        <v>45482</v>
      </c>
      <c r="BJ4" s="6" t="s">
        <v>9</v>
      </c>
      <c r="BK4" s="6" t="s">
        <v>10</v>
      </c>
      <c r="BL4" s="7">
        <f t="shared" si="19"/>
        <v>45483</v>
      </c>
      <c r="BM4" s="5">
        <f t="shared" si="20"/>
        <v>45483</v>
      </c>
      <c r="BN4" s="6" t="s">
        <v>9</v>
      </c>
      <c r="BO4" s="6" t="s">
        <v>10</v>
      </c>
      <c r="BP4" s="7">
        <f t="shared" si="21"/>
        <v>45484</v>
      </c>
      <c r="BQ4" s="5">
        <f t="shared" si="22"/>
        <v>45484</v>
      </c>
      <c r="BR4" s="6" t="s">
        <v>9</v>
      </c>
      <c r="BS4" s="6" t="s">
        <v>10</v>
      </c>
      <c r="BT4" s="7">
        <f t="shared" si="23"/>
        <v>45485</v>
      </c>
      <c r="BU4" s="5">
        <f t="shared" si="24"/>
        <v>45485</v>
      </c>
      <c r="BV4" s="6" t="s">
        <v>9</v>
      </c>
      <c r="BW4" s="6" t="s">
        <v>10</v>
      </c>
      <c r="BX4" s="7">
        <f t="shared" si="25"/>
        <v>45486</v>
      </c>
      <c r="BY4" s="5">
        <f t="shared" si="26"/>
        <v>45486</v>
      </c>
      <c r="BZ4" s="6" t="s">
        <v>9</v>
      </c>
      <c r="CA4" s="6" t="s">
        <v>10</v>
      </c>
      <c r="CB4" s="7">
        <f t="shared" si="27"/>
        <v>45487</v>
      </c>
      <c r="CC4" s="5">
        <f t="shared" si="28"/>
        <v>45487</v>
      </c>
      <c r="CD4" s="6" t="s">
        <v>9</v>
      </c>
      <c r="CE4" s="6" t="s">
        <v>10</v>
      </c>
      <c r="CF4" s="7">
        <f t="shared" si="29"/>
        <v>45488</v>
      </c>
      <c r="CG4" s="5">
        <f t="shared" si="30"/>
        <v>45488</v>
      </c>
      <c r="CH4" s="6" t="s">
        <v>9</v>
      </c>
      <c r="CI4" s="6" t="s">
        <v>10</v>
      </c>
      <c r="CJ4" s="7">
        <f t="shared" si="31"/>
        <v>45489</v>
      </c>
      <c r="CK4" s="5">
        <f t="shared" si="32"/>
        <v>45489</v>
      </c>
      <c r="CL4" s="6" t="s">
        <v>9</v>
      </c>
      <c r="CM4" s="6" t="s">
        <v>10</v>
      </c>
      <c r="CN4" s="7">
        <f t="shared" si="33"/>
        <v>45490</v>
      </c>
      <c r="CO4" s="5">
        <f t="shared" si="34"/>
        <v>45490</v>
      </c>
      <c r="CP4" s="6" t="s">
        <v>9</v>
      </c>
      <c r="CQ4" s="6" t="s">
        <v>10</v>
      </c>
      <c r="CR4" s="7">
        <f t="shared" si="35"/>
        <v>45491</v>
      </c>
      <c r="CS4" s="5">
        <f t="shared" si="36"/>
        <v>45491</v>
      </c>
      <c r="CT4" s="6" t="s">
        <v>9</v>
      </c>
      <c r="CU4" s="6" t="s">
        <v>10</v>
      </c>
      <c r="CV4" s="7">
        <f t="shared" si="37"/>
        <v>45492</v>
      </c>
      <c r="CW4" s="5">
        <f t="shared" si="38"/>
        <v>45492</v>
      </c>
      <c r="CX4" s="6" t="s">
        <v>9</v>
      </c>
      <c r="CY4" s="6" t="s">
        <v>10</v>
      </c>
      <c r="CZ4" s="7">
        <f t="shared" si="39"/>
        <v>45493</v>
      </c>
      <c r="DA4" s="5">
        <f t="shared" si="40"/>
        <v>45493</v>
      </c>
      <c r="DB4" s="6" t="s">
        <v>9</v>
      </c>
      <c r="DC4" s="6" t="s">
        <v>10</v>
      </c>
      <c r="DD4" s="7">
        <f t="shared" si="41"/>
        <v>45494</v>
      </c>
      <c r="DE4" s="5">
        <f t="shared" si="42"/>
        <v>45494</v>
      </c>
      <c r="DF4" s="6" t="s">
        <v>9</v>
      </c>
      <c r="DG4" s="6" t="s">
        <v>10</v>
      </c>
      <c r="DH4" s="7">
        <f t="shared" si="43"/>
        <v>45495</v>
      </c>
      <c r="DI4" s="5">
        <f t="shared" si="44"/>
        <v>45495</v>
      </c>
      <c r="DJ4" s="6" t="s">
        <v>9</v>
      </c>
      <c r="DK4" s="6" t="s">
        <v>10</v>
      </c>
      <c r="DL4" s="7">
        <f t="shared" si="45"/>
        <v>45496</v>
      </c>
      <c r="DM4" s="5">
        <f t="shared" si="46"/>
        <v>45496</v>
      </c>
      <c r="DN4" s="6" t="s">
        <v>9</v>
      </c>
      <c r="DO4" s="6" t="s">
        <v>10</v>
      </c>
      <c r="DP4" s="7">
        <f t="shared" si="47"/>
        <v>45497</v>
      </c>
      <c r="DQ4" s="5">
        <f t="shared" si="48"/>
        <v>45497</v>
      </c>
      <c r="DR4" s="6" t="s">
        <v>9</v>
      </c>
      <c r="DS4" s="6" t="s">
        <v>10</v>
      </c>
    </row>
    <row r="5" spans="1:123" ht="20.25" x14ac:dyDescent="0.25">
      <c r="A5" s="3" t="str">
        <f>IF(B5=0," ",SUBTOTAL(3,$B$2:B5))</f>
        <v xml:space="preserve"> </v>
      </c>
      <c r="B5" s="27">
        <f>'اداريين الكلية'!B7</f>
        <v>0</v>
      </c>
      <c r="C5" s="27">
        <f>'اداريين الكلية'!C7</f>
        <v>0</v>
      </c>
      <c r="D5" s="7">
        <f>modate6[[#This Row],[التاريخ]]</f>
        <v>45292</v>
      </c>
      <c r="E5" s="21">
        <v>45292</v>
      </c>
      <c r="F5" s="6" t="s">
        <v>9</v>
      </c>
      <c r="G5" s="6"/>
      <c r="H5" s="7" t="s">
        <v>167</v>
      </c>
      <c r="I5" s="21">
        <v>45323</v>
      </c>
      <c r="J5" s="6" t="s">
        <v>9</v>
      </c>
      <c r="K5" s="6" t="s">
        <v>10</v>
      </c>
      <c r="L5" s="7" t="s">
        <v>168</v>
      </c>
      <c r="M5" s="21">
        <v>45352</v>
      </c>
      <c r="N5" s="6" t="s">
        <v>9</v>
      </c>
      <c r="O5" s="6" t="s">
        <v>10</v>
      </c>
      <c r="P5" s="7" t="s">
        <v>169</v>
      </c>
      <c r="Q5" s="21">
        <v>45383</v>
      </c>
      <c r="R5" s="6" t="s">
        <v>9</v>
      </c>
      <c r="S5" s="6" t="s">
        <v>10</v>
      </c>
      <c r="T5" s="7">
        <f t="shared" si="0"/>
        <v>45413</v>
      </c>
      <c r="U5" s="21">
        <v>45413</v>
      </c>
      <c r="V5" s="6" t="s">
        <v>9</v>
      </c>
      <c r="W5" s="6" t="s">
        <v>10</v>
      </c>
      <c r="X5" s="7">
        <f t="shared" si="1"/>
        <v>45444</v>
      </c>
      <c r="Y5" s="21">
        <v>45444</v>
      </c>
      <c r="Z5" s="6" t="s">
        <v>9</v>
      </c>
      <c r="AA5" s="6" t="s">
        <v>10</v>
      </c>
      <c r="AB5" s="7">
        <f t="shared" si="2"/>
        <v>45474</v>
      </c>
      <c r="AC5" s="21">
        <v>45474</v>
      </c>
      <c r="AD5" s="6" t="s">
        <v>9</v>
      </c>
      <c r="AE5" s="6" t="s">
        <v>10</v>
      </c>
      <c r="AF5" s="7">
        <f t="shared" si="3"/>
        <v>45475</v>
      </c>
      <c r="AG5" s="5">
        <f t="shared" si="4"/>
        <v>45475</v>
      </c>
      <c r="AH5" s="6" t="s">
        <v>9</v>
      </c>
      <c r="AI5" s="6" t="s">
        <v>10</v>
      </c>
      <c r="AJ5" s="7">
        <f t="shared" si="5"/>
        <v>45476</v>
      </c>
      <c r="AK5" s="5">
        <f t="shared" si="6"/>
        <v>45476</v>
      </c>
      <c r="AL5" s="6" t="s">
        <v>9</v>
      </c>
      <c r="AM5" s="6" t="s">
        <v>10</v>
      </c>
      <c r="AN5" s="7">
        <f t="shared" si="7"/>
        <v>45477</v>
      </c>
      <c r="AO5" s="5">
        <f t="shared" si="8"/>
        <v>45477</v>
      </c>
      <c r="AP5" s="6" t="s">
        <v>9</v>
      </c>
      <c r="AQ5" s="6" t="s">
        <v>10</v>
      </c>
      <c r="AR5" s="7">
        <f t="shared" si="9"/>
        <v>45478</v>
      </c>
      <c r="AS5" s="5">
        <f t="shared" si="10"/>
        <v>45478</v>
      </c>
      <c r="AT5" s="6" t="s">
        <v>9</v>
      </c>
      <c r="AU5" s="6" t="s">
        <v>10</v>
      </c>
      <c r="AV5" s="7">
        <f t="shared" si="11"/>
        <v>45479</v>
      </c>
      <c r="AW5" s="5">
        <f t="shared" si="12"/>
        <v>45479</v>
      </c>
      <c r="AX5" s="6" t="s">
        <v>9</v>
      </c>
      <c r="AY5" s="6" t="s">
        <v>10</v>
      </c>
      <c r="AZ5" s="7">
        <f t="shared" si="13"/>
        <v>45480</v>
      </c>
      <c r="BA5" s="5">
        <f t="shared" si="14"/>
        <v>45480</v>
      </c>
      <c r="BB5" s="6" t="s">
        <v>9</v>
      </c>
      <c r="BC5" s="6" t="s">
        <v>10</v>
      </c>
      <c r="BD5" s="7">
        <f t="shared" si="15"/>
        <v>45481</v>
      </c>
      <c r="BE5" s="5">
        <f t="shared" si="16"/>
        <v>45481</v>
      </c>
      <c r="BF5" s="6" t="s">
        <v>9</v>
      </c>
      <c r="BG5" s="6" t="s">
        <v>10</v>
      </c>
      <c r="BH5" s="7">
        <f t="shared" si="17"/>
        <v>45482</v>
      </c>
      <c r="BI5" s="5">
        <f t="shared" si="18"/>
        <v>45482</v>
      </c>
      <c r="BJ5" s="6" t="s">
        <v>9</v>
      </c>
      <c r="BK5" s="6" t="s">
        <v>10</v>
      </c>
      <c r="BL5" s="7">
        <f t="shared" si="19"/>
        <v>45483</v>
      </c>
      <c r="BM5" s="5">
        <f t="shared" si="20"/>
        <v>45483</v>
      </c>
      <c r="BN5" s="6" t="s">
        <v>9</v>
      </c>
      <c r="BO5" s="6" t="s">
        <v>10</v>
      </c>
      <c r="BP5" s="7">
        <f t="shared" si="21"/>
        <v>45484</v>
      </c>
      <c r="BQ5" s="5">
        <f t="shared" si="22"/>
        <v>45484</v>
      </c>
      <c r="BR5" s="6" t="s">
        <v>9</v>
      </c>
      <c r="BS5" s="6" t="s">
        <v>10</v>
      </c>
      <c r="BT5" s="7">
        <f t="shared" si="23"/>
        <v>45485</v>
      </c>
      <c r="BU5" s="5">
        <f t="shared" si="24"/>
        <v>45485</v>
      </c>
      <c r="BV5" s="6" t="s">
        <v>9</v>
      </c>
      <c r="BW5" s="6" t="s">
        <v>10</v>
      </c>
      <c r="BX5" s="7">
        <f t="shared" si="25"/>
        <v>45486</v>
      </c>
      <c r="BY5" s="5">
        <f t="shared" si="26"/>
        <v>45486</v>
      </c>
      <c r="BZ5" s="6" t="s">
        <v>9</v>
      </c>
      <c r="CA5" s="6" t="s">
        <v>10</v>
      </c>
      <c r="CB5" s="7">
        <f t="shared" si="27"/>
        <v>45487</v>
      </c>
      <c r="CC5" s="5">
        <f t="shared" si="28"/>
        <v>45487</v>
      </c>
      <c r="CD5" s="6" t="s">
        <v>9</v>
      </c>
      <c r="CE5" s="6" t="s">
        <v>10</v>
      </c>
      <c r="CF5" s="7">
        <f t="shared" si="29"/>
        <v>45488</v>
      </c>
      <c r="CG5" s="5">
        <f t="shared" si="30"/>
        <v>45488</v>
      </c>
      <c r="CH5" s="6" t="s">
        <v>9</v>
      </c>
      <c r="CI5" s="6" t="s">
        <v>10</v>
      </c>
      <c r="CJ5" s="7">
        <f t="shared" si="31"/>
        <v>45489</v>
      </c>
      <c r="CK5" s="5">
        <f t="shared" si="32"/>
        <v>45489</v>
      </c>
      <c r="CL5" s="6" t="s">
        <v>9</v>
      </c>
      <c r="CM5" s="6" t="s">
        <v>10</v>
      </c>
      <c r="CN5" s="7">
        <f t="shared" si="33"/>
        <v>45490</v>
      </c>
      <c r="CO5" s="5">
        <f t="shared" si="34"/>
        <v>45490</v>
      </c>
      <c r="CP5" s="6" t="s">
        <v>9</v>
      </c>
      <c r="CQ5" s="6" t="s">
        <v>10</v>
      </c>
      <c r="CR5" s="7">
        <f t="shared" si="35"/>
        <v>45491</v>
      </c>
      <c r="CS5" s="5">
        <f t="shared" si="36"/>
        <v>45491</v>
      </c>
      <c r="CT5" s="6" t="s">
        <v>9</v>
      </c>
      <c r="CU5" s="6" t="s">
        <v>10</v>
      </c>
      <c r="CV5" s="7">
        <f t="shared" si="37"/>
        <v>45492</v>
      </c>
      <c r="CW5" s="5">
        <f t="shared" si="38"/>
        <v>45492</v>
      </c>
      <c r="CX5" s="6" t="s">
        <v>9</v>
      </c>
      <c r="CY5" s="6" t="s">
        <v>10</v>
      </c>
      <c r="CZ5" s="7">
        <f t="shared" si="39"/>
        <v>45493</v>
      </c>
      <c r="DA5" s="5">
        <f t="shared" si="40"/>
        <v>45493</v>
      </c>
      <c r="DB5" s="6" t="s">
        <v>9</v>
      </c>
      <c r="DC5" s="6" t="s">
        <v>10</v>
      </c>
      <c r="DD5" s="7">
        <f t="shared" si="41"/>
        <v>45494</v>
      </c>
      <c r="DE5" s="5">
        <f t="shared" si="42"/>
        <v>45494</v>
      </c>
      <c r="DF5" s="6" t="s">
        <v>9</v>
      </c>
      <c r="DG5" s="6" t="s">
        <v>10</v>
      </c>
      <c r="DH5" s="7">
        <f t="shared" si="43"/>
        <v>45495</v>
      </c>
      <c r="DI5" s="5">
        <f t="shared" si="44"/>
        <v>45495</v>
      </c>
      <c r="DJ5" s="6" t="s">
        <v>9</v>
      </c>
      <c r="DK5" s="6" t="s">
        <v>10</v>
      </c>
      <c r="DL5" s="7">
        <f t="shared" si="45"/>
        <v>45496</v>
      </c>
      <c r="DM5" s="5">
        <f t="shared" si="46"/>
        <v>45496</v>
      </c>
      <c r="DN5" s="6" t="s">
        <v>9</v>
      </c>
      <c r="DO5" s="6" t="s">
        <v>10</v>
      </c>
      <c r="DP5" s="7">
        <f t="shared" si="47"/>
        <v>45497</v>
      </c>
      <c r="DQ5" s="5">
        <f t="shared" si="48"/>
        <v>45497</v>
      </c>
      <c r="DR5" s="6" t="s">
        <v>9</v>
      </c>
      <c r="DS5" s="6" t="s">
        <v>10</v>
      </c>
    </row>
    <row r="6" spans="1:123" ht="20.25" x14ac:dyDescent="0.25">
      <c r="A6" s="3" t="str">
        <f>IF(B6=0," ",SUBTOTAL(3,$B$2:B6))</f>
        <v xml:space="preserve"> </v>
      </c>
      <c r="B6" s="27">
        <f>'اداريين الكلية'!B8</f>
        <v>0</v>
      </c>
      <c r="C6" s="27">
        <f>'اداريين الكلية'!C8</f>
        <v>0</v>
      </c>
      <c r="D6" s="7">
        <f>modate6[[#This Row],[التاريخ]]</f>
        <v>45292</v>
      </c>
      <c r="E6" s="21">
        <v>45292</v>
      </c>
      <c r="F6" s="6" t="s">
        <v>9</v>
      </c>
      <c r="G6" s="6" t="s">
        <v>10</v>
      </c>
      <c r="H6" s="7" t="s">
        <v>167</v>
      </c>
      <c r="I6" s="21">
        <v>45323</v>
      </c>
      <c r="J6" s="6" t="s">
        <v>9</v>
      </c>
      <c r="K6" s="6" t="s">
        <v>10</v>
      </c>
      <c r="L6" s="7" t="s">
        <v>168</v>
      </c>
      <c r="M6" s="21">
        <v>45352</v>
      </c>
      <c r="N6" s="6" t="s">
        <v>9</v>
      </c>
      <c r="O6" s="6" t="s">
        <v>10</v>
      </c>
      <c r="P6" s="7" t="s">
        <v>169</v>
      </c>
      <c r="Q6" s="21">
        <v>45383</v>
      </c>
      <c r="R6" s="6" t="s">
        <v>9</v>
      </c>
      <c r="S6" s="6" t="s">
        <v>10</v>
      </c>
      <c r="T6" s="7">
        <f t="shared" si="0"/>
        <v>45413</v>
      </c>
      <c r="U6" s="21">
        <v>45413</v>
      </c>
      <c r="V6" s="6" t="s">
        <v>9</v>
      </c>
      <c r="W6" s="6" t="s">
        <v>10</v>
      </c>
      <c r="X6" s="7">
        <f t="shared" si="1"/>
        <v>45444</v>
      </c>
      <c r="Y6" s="21">
        <v>45444</v>
      </c>
      <c r="Z6" s="6" t="s">
        <v>9</v>
      </c>
      <c r="AA6" s="6" t="s">
        <v>10</v>
      </c>
      <c r="AB6" s="7">
        <f t="shared" si="2"/>
        <v>45474</v>
      </c>
      <c r="AC6" s="21">
        <v>45474</v>
      </c>
      <c r="AD6" s="6" t="s">
        <v>9</v>
      </c>
      <c r="AE6" s="6" t="s">
        <v>10</v>
      </c>
      <c r="AF6" s="7">
        <f t="shared" si="3"/>
        <v>45475</v>
      </c>
      <c r="AG6" s="5">
        <f t="shared" si="4"/>
        <v>45475</v>
      </c>
      <c r="AH6" s="6" t="s">
        <v>9</v>
      </c>
      <c r="AI6" s="6" t="s">
        <v>10</v>
      </c>
      <c r="AJ6" s="7">
        <f t="shared" si="5"/>
        <v>45476</v>
      </c>
      <c r="AK6" s="5">
        <f t="shared" si="6"/>
        <v>45476</v>
      </c>
      <c r="AL6" s="6" t="s">
        <v>9</v>
      </c>
      <c r="AM6" s="6" t="s">
        <v>10</v>
      </c>
      <c r="AN6" s="7">
        <f t="shared" si="7"/>
        <v>45477</v>
      </c>
      <c r="AO6" s="5">
        <f t="shared" si="8"/>
        <v>45477</v>
      </c>
      <c r="AP6" s="6" t="s">
        <v>9</v>
      </c>
      <c r="AQ6" s="6" t="s">
        <v>10</v>
      </c>
      <c r="AR6" s="7">
        <f t="shared" si="9"/>
        <v>45478</v>
      </c>
      <c r="AS6" s="5">
        <f t="shared" si="10"/>
        <v>45478</v>
      </c>
      <c r="AT6" s="6" t="s">
        <v>9</v>
      </c>
      <c r="AU6" s="6" t="s">
        <v>10</v>
      </c>
      <c r="AV6" s="7">
        <f t="shared" si="11"/>
        <v>45479</v>
      </c>
      <c r="AW6" s="5">
        <f t="shared" si="12"/>
        <v>45479</v>
      </c>
      <c r="AX6" s="6" t="s">
        <v>9</v>
      </c>
      <c r="AY6" s="6" t="s">
        <v>10</v>
      </c>
      <c r="AZ6" s="7">
        <f t="shared" si="13"/>
        <v>45480</v>
      </c>
      <c r="BA6" s="5">
        <f t="shared" si="14"/>
        <v>45480</v>
      </c>
      <c r="BB6" s="6" t="s">
        <v>9</v>
      </c>
      <c r="BC6" s="6" t="s">
        <v>10</v>
      </c>
      <c r="BD6" s="7">
        <f t="shared" si="15"/>
        <v>45481</v>
      </c>
      <c r="BE6" s="5">
        <f t="shared" si="16"/>
        <v>45481</v>
      </c>
      <c r="BF6" s="6" t="s">
        <v>9</v>
      </c>
      <c r="BG6" s="6" t="s">
        <v>10</v>
      </c>
      <c r="BH6" s="7">
        <f t="shared" si="17"/>
        <v>45482</v>
      </c>
      <c r="BI6" s="5">
        <f t="shared" si="18"/>
        <v>45482</v>
      </c>
      <c r="BJ6" s="6" t="s">
        <v>9</v>
      </c>
      <c r="BK6" s="6" t="s">
        <v>10</v>
      </c>
      <c r="BL6" s="7">
        <f t="shared" si="19"/>
        <v>45483</v>
      </c>
      <c r="BM6" s="5">
        <f t="shared" si="20"/>
        <v>45483</v>
      </c>
      <c r="BN6" s="6" t="s">
        <v>9</v>
      </c>
      <c r="BO6" s="6" t="s">
        <v>10</v>
      </c>
      <c r="BP6" s="7">
        <f t="shared" si="21"/>
        <v>45484</v>
      </c>
      <c r="BQ6" s="5">
        <f t="shared" si="22"/>
        <v>45484</v>
      </c>
      <c r="BR6" s="6" t="s">
        <v>9</v>
      </c>
      <c r="BS6" s="6" t="s">
        <v>10</v>
      </c>
      <c r="BT6" s="7">
        <f t="shared" si="23"/>
        <v>45485</v>
      </c>
      <c r="BU6" s="5">
        <f t="shared" si="24"/>
        <v>45485</v>
      </c>
      <c r="BV6" s="6" t="s">
        <v>9</v>
      </c>
      <c r="BW6" s="6" t="s">
        <v>10</v>
      </c>
      <c r="BX6" s="7">
        <f t="shared" si="25"/>
        <v>45486</v>
      </c>
      <c r="BY6" s="5">
        <f t="shared" si="26"/>
        <v>45486</v>
      </c>
      <c r="BZ6" s="6" t="s">
        <v>9</v>
      </c>
      <c r="CA6" s="6" t="s">
        <v>10</v>
      </c>
      <c r="CB6" s="7">
        <f t="shared" si="27"/>
        <v>45487</v>
      </c>
      <c r="CC6" s="5">
        <f t="shared" si="28"/>
        <v>45487</v>
      </c>
      <c r="CD6" s="6" t="s">
        <v>9</v>
      </c>
      <c r="CE6" s="6" t="s">
        <v>10</v>
      </c>
      <c r="CF6" s="7">
        <f t="shared" si="29"/>
        <v>45488</v>
      </c>
      <c r="CG6" s="5">
        <f t="shared" si="30"/>
        <v>45488</v>
      </c>
      <c r="CH6" s="6" t="s">
        <v>9</v>
      </c>
      <c r="CI6" s="6" t="s">
        <v>10</v>
      </c>
      <c r="CJ6" s="7">
        <f t="shared" si="31"/>
        <v>45489</v>
      </c>
      <c r="CK6" s="5">
        <f t="shared" si="32"/>
        <v>45489</v>
      </c>
      <c r="CL6" s="6" t="s">
        <v>9</v>
      </c>
      <c r="CM6" s="6" t="s">
        <v>10</v>
      </c>
      <c r="CN6" s="7">
        <f t="shared" si="33"/>
        <v>45490</v>
      </c>
      <c r="CO6" s="5">
        <f t="shared" si="34"/>
        <v>45490</v>
      </c>
      <c r="CP6" s="6" t="s">
        <v>9</v>
      </c>
      <c r="CQ6" s="6" t="s">
        <v>10</v>
      </c>
      <c r="CR6" s="7">
        <f t="shared" si="35"/>
        <v>45491</v>
      </c>
      <c r="CS6" s="5">
        <f t="shared" si="36"/>
        <v>45491</v>
      </c>
      <c r="CT6" s="6" t="s">
        <v>9</v>
      </c>
      <c r="CU6" s="6" t="s">
        <v>10</v>
      </c>
      <c r="CV6" s="7">
        <f t="shared" si="37"/>
        <v>45492</v>
      </c>
      <c r="CW6" s="5">
        <f t="shared" si="38"/>
        <v>45492</v>
      </c>
      <c r="CX6" s="6" t="s">
        <v>9</v>
      </c>
      <c r="CY6" s="6" t="s">
        <v>10</v>
      </c>
      <c r="CZ6" s="7">
        <f t="shared" si="39"/>
        <v>45493</v>
      </c>
      <c r="DA6" s="5">
        <f t="shared" si="40"/>
        <v>45493</v>
      </c>
      <c r="DB6" s="6" t="s">
        <v>9</v>
      </c>
      <c r="DC6" s="6" t="s">
        <v>10</v>
      </c>
      <c r="DD6" s="7">
        <f t="shared" si="41"/>
        <v>45494</v>
      </c>
      <c r="DE6" s="5">
        <f t="shared" si="42"/>
        <v>45494</v>
      </c>
      <c r="DF6" s="6" t="s">
        <v>9</v>
      </c>
      <c r="DG6" s="6" t="s">
        <v>10</v>
      </c>
      <c r="DH6" s="7">
        <f t="shared" si="43"/>
        <v>45495</v>
      </c>
      <c r="DI6" s="5">
        <f t="shared" si="44"/>
        <v>45495</v>
      </c>
      <c r="DJ6" s="6" t="s">
        <v>9</v>
      </c>
      <c r="DK6" s="6" t="s">
        <v>10</v>
      </c>
      <c r="DL6" s="7">
        <f t="shared" si="45"/>
        <v>45496</v>
      </c>
      <c r="DM6" s="5">
        <f t="shared" si="46"/>
        <v>45496</v>
      </c>
      <c r="DN6" s="6" t="s">
        <v>9</v>
      </c>
      <c r="DO6" s="6" t="s">
        <v>10</v>
      </c>
      <c r="DP6" s="7">
        <f t="shared" si="47"/>
        <v>45497</v>
      </c>
      <c r="DQ6" s="5">
        <f t="shared" si="48"/>
        <v>45497</v>
      </c>
      <c r="DR6" s="6" t="s">
        <v>9</v>
      </c>
      <c r="DS6" s="6" t="s">
        <v>10</v>
      </c>
    </row>
    <row r="7" spans="1:123" ht="20.25" x14ac:dyDescent="0.25">
      <c r="A7" s="3" t="str">
        <f>IF(B7=0," ",SUBTOTAL(3,$B$2:B7))</f>
        <v xml:space="preserve"> </v>
      </c>
      <c r="B7" s="27">
        <f>'اداريين الكلية'!B9</f>
        <v>0</v>
      </c>
      <c r="C7" s="27">
        <f>'اداريين الكلية'!C9</f>
        <v>0</v>
      </c>
      <c r="D7" s="7">
        <f>modate6[[#This Row],[التاريخ]]</f>
        <v>45292</v>
      </c>
      <c r="E7" s="21">
        <v>45292</v>
      </c>
      <c r="F7" s="6" t="s">
        <v>9</v>
      </c>
      <c r="G7" s="6"/>
      <c r="H7" s="7" t="s">
        <v>167</v>
      </c>
      <c r="I7" s="21">
        <v>45323</v>
      </c>
      <c r="J7" s="6" t="s">
        <v>9</v>
      </c>
      <c r="K7" s="6" t="s">
        <v>10</v>
      </c>
      <c r="L7" s="7" t="s">
        <v>168</v>
      </c>
      <c r="M7" s="21">
        <v>45352</v>
      </c>
      <c r="N7" s="6" t="s">
        <v>9</v>
      </c>
      <c r="O7" s="6" t="s">
        <v>10</v>
      </c>
      <c r="P7" s="7" t="s">
        <v>169</v>
      </c>
      <c r="Q7" s="21">
        <v>45383</v>
      </c>
      <c r="R7" s="6" t="s">
        <v>9</v>
      </c>
      <c r="S7" s="6" t="s">
        <v>10</v>
      </c>
      <c r="T7" s="7">
        <f t="shared" si="0"/>
        <v>45413</v>
      </c>
      <c r="U7" s="21">
        <v>45413</v>
      </c>
      <c r="V7" s="6" t="s">
        <v>9</v>
      </c>
      <c r="W7" s="6" t="s">
        <v>10</v>
      </c>
      <c r="X7" s="7">
        <f t="shared" si="1"/>
        <v>45444</v>
      </c>
      <c r="Y7" s="21">
        <v>45444</v>
      </c>
      <c r="Z7" s="6" t="s">
        <v>9</v>
      </c>
      <c r="AA7" s="6" t="s">
        <v>10</v>
      </c>
      <c r="AB7" s="7">
        <f t="shared" si="2"/>
        <v>45474</v>
      </c>
      <c r="AC7" s="21">
        <v>45474</v>
      </c>
      <c r="AD7" s="6" t="s">
        <v>9</v>
      </c>
      <c r="AE7" s="6" t="s">
        <v>10</v>
      </c>
      <c r="AF7" s="7">
        <f t="shared" si="3"/>
        <v>45475</v>
      </c>
      <c r="AG7" s="5">
        <f t="shared" si="4"/>
        <v>45475</v>
      </c>
      <c r="AH7" s="6" t="s">
        <v>9</v>
      </c>
      <c r="AI7" s="6" t="s">
        <v>10</v>
      </c>
      <c r="AJ7" s="7">
        <f t="shared" si="5"/>
        <v>45476</v>
      </c>
      <c r="AK7" s="5">
        <f t="shared" si="6"/>
        <v>45476</v>
      </c>
      <c r="AL7" s="6" t="s">
        <v>9</v>
      </c>
      <c r="AM7" s="6" t="s">
        <v>10</v>
      </c>
      <c r="AN7" s="7">
        <f t="shared" si="7"/>
        <v>45477</v>
      </c>
      <c r="AO7" s="5">
        <f t="shared" si="8"/>
        <v>45477</v>
      </c>
      <c r="AP7" s="6" t="s">
        <v>9</v>
      </c>
      <c r="AQ7" s="6" t="s">
        <v>10</v>
      </c>
      <c r="AR7" s="7">
        <f t="shared" si="9"/>
        <v>45478</v>
      </c>
      <c r="AS7" s="5">
        <f t="shared" si="10"/>
        <v>45478</v>
      </c>
      <c r="AT7" s="6" t="s">
        <v>9</v>
      </c>
      <c r="AU7" s="6" t="s">
        <v>10</v>
      </c>
      <c r="AV7" s="7">
        <f t="shared" si="11"/>
        <v>45479</v>
      </c>
      <c r="AW7" s="5">
        <f t="shared" si="12"/>
        <v>45479</v>
      </c>
      <c r="AX7" s="6" t="s">
        <v>9</v>
      </c>
      <c r="AY7" s="6" t="s">
        <v>10</v>
      </c>
      <c r="AZ7" s="7">
        <f t="shared" si="13"/>
        <v>45480</v>
      </c>
      <c r="BA7" s="5">
        <f t="shared" si="14"/>
        <v>45480</v>
      </c>
      <c r="BB7" s="6" t="s">
        <v>9</v>
      </c>
      <c r="BC7" s="6" t="s">
        <v>10</v>
      </c>
      <c r="BD7" s="7">
        <f t="shared" si="15"/>
        <v>45481</v>
      </c>
      <c r="BE7" s="5">
        <f t="shared" si="16"/>
        <v>45481</v>
      </c>
      <c r="BF7" s="6" t="s">
        <v>9</v>
      </c>
      <c r="BG7" s="6" t="s">
        <v>10</v>
      </c>
      <c r="BH7" s="7">
        <f t="shared" si="17"/>
        <v>45482</v>
      </c>
      <c r="BI7" s="5">
        <f t="shared" si="18"/>
        <v>45482</v>
      </c>
      <c r="BJ7" s="6" t="s">
        <v>9</v>
      </c>
      <c r="BK7" s="6" t="s">
        <v>10</v>
      </c>
      <c r="BL7" s="7">
        <f t="shared" si="19"/>
        <v>45483</v>
      </c>
      <c r="BM7" s="5">
        <f t="shared" si="20"/>
        <v>45483</v>
      </c>
      <c r="BN7" s="6" t="s">
        <v>9</v>
      </c>
      <c r="BO7" s="6" t="s">
        <v>10</v>
      </c>
      <c r="BP7" s="7">
        <f t="shared" si="21"/>
        <v>45484</v>
      </c>
      <c r="BQ7" s="5">
        <f t="shared" si="22"/>
        <v>45484</v>
      </c>
      <c r="BR7" s="6" t="s">
        <v>9</v>
      </c>
      <c r="BS7" s="6" t="s">
        <v>10</v>
      </c>
      <c r="BT7" s="7">
        <f t="shared" si="23"/>
        <v>45485</v>
      </c>
      <c r="BU7" s="5">
        <f t="shared" si="24"/>
        <v>45485</v>
      </c>
      <c r="BV7" s="6" t="s">
        <v>9</v>
      </c>
      <c r="BW7" s="6" t="s">
        <v>10</v>
      </c>
      <c r="BX7" s="7">
        <f t="shared" si="25"/>
        <v>45486</v>
      </c>
      <c r="BY7" s="5">
        <f t="shared" si="26"/>
        <v>45486</v>
      </c>
      <c r="BZ7" s="6" t="s">
        <v>9</v>
      </c>
      <c r="CA7" s="6" t="s">
        <v>10</v>
      </c>
      <c r="CB7" s="7">
        <f t="shared" si="27"/>
        <v>45487</v>
      </c>
      <c r="CC7" s="5">
        <f t="shared" si="28"/>
        <v>45487</v>
      </c>
      <c r="CD7" s="6" t="s">
        <v>9</v>
      </c>
      <c r="CE7" s="6" t="s">
        <v>10</v>
      </c>
      <c r="CF7" s="7">
        <f t="shared" si="29"/>
        <v>45488</v>
      </c>
      <c r="CG7" s="5">
        <f t="shared" si="30"/>
        <v>45488</v>
      </c>
      <c r="CH7" s="6" t="s">
        <v>9</v>
      </c>
      <c r="CI7" s="6" t="s">
        <v>10</v>
      </c>
      <c r="CJ7" s="7">
        <f t="shared" si="31"/>
        <v>45489</v>
      </c>
      <c r="CK7" s="5">
        <f t="shared" si="32"/>
        <v>45489</v>
      </c>
      <c r="CL7" s="6" t="s">
        <v>9</v>
      </c>
      <c r="CM7" s="6" t="s">
        <v>10</v>
      </c>
      <c r="CN7" s="7">
        <f t="shared" si="33"/>
        <v>45490</v>
      </c>
      <c r="CO7" s="5">
        <f t="shared" si="34"/>
        <v>45490</v>
      </c>
      <c r="CP7" s="6" t="s">
        <v>9</v>
      </c>
      <c r="CQ7" s="6" t="s">
        <v>10</v>
      </c>
      <c r="CR7" s="7">
        <f t="shared" si="35"/>
        <v>45491</v>
      </c>
      <c r="CS7" s="5">
        <f t="shared" si="36"/>
        <v>45491</v>
      </c>
      <c r="CT7" s="6" t="s">
        <v>9</v>
      </c>
      <c r="CU7" s="6" t="s">
        <v>10</v>
      </c>
      <c r="CV7" s="7">
        <f t="shared" si="37"/>
        <v>45492</v>
      </c>
      <c r="CW7" s="5">
        <f t="shared" si="38"/>
        <v>45492</v>
      </c>
      <c r="CX7" s="6" t="s">
        <v>9</v>
      </c>
      <c r="CY7" s="6" t="s">
        <v>10</v>
      </c>
      <c r="CZ7" s="7">
        <f t="shared" si="39"/>
        <v>45493</v>
      </c>
      <c r="DA7" s="5">
        <f t="shared" si="40"/>
        <v>45493</v>
      </c>
      <c r="DB7" s="6" t="s">
        <v>9</v>
      </c>
      <c r="DC7" s="6" t="s">
        <v>10</v>
      </c>
      <c r="DD7" s="7">
        <f t="shared" si="41"/>
        <v>45494</v>
      </c>
      <c r="DE7" s="5">
        <f t="shared" si="42"/>
        <v>45494</v>
      </c>
      <c r="DF7" s="6" t="s">
        <v>9</v>
      </c>
      <c r="DG7" s="6" t="s">
        <v>10</v>
      </c>
      <c r="DH7" s="7">
        <f t="shared" si="43"/>
        <v>45495</v>
      </c>
      <c r="DI7" s="5">
        <f t="shared" si="44"/>
        <v>45495</v>
      </c>
      <c r="DJ7" s="6" t="s">
        <v>9</v>
      </c>
      <c r="DK7" s="6" t="s">
        <v>10</v>
      </c>
      <c r="DL7" s="7">
        <f t="shared" si="45"/>
        <v>45496</v>
      </c>
      <c r="DM7" s="5">
        <f t="shared" si="46"/>
        <v>45496</v>
      </c>
      <c r="DN7" s="6" t="s">
        <v>9</v>
      </c>
      <c r="DO7" s="6" t="s">
        <v>10</v>
      </c>
      <c r="DP7" s="7">
        <f t="shared" si="47"/>
        <v>45497</v>
      </c>
      <c r="DQ7" s="5">
        <f t="shared" si="48"/>
        <v>45497</v>
      </c>
      <c r="DR7" s="6" t="s">
        <v>9</v>
      </c>
      <c r="DS7" s="6" t="s">
        <v>10</v>
      </c>
    </row>
    <row r="8" spans="1:123" ht="20.25" x14ac:dyDescent="0.25">
      <c r="A8" s="3" t="str">
        <f>IF(B8=0," ",SUBTOTAL(3,$B$2:B8))</f>
        <v xml:space="preserve"> </v>
      </c>
      <c r="B8" s="27">
        <f>'اداريين الكلية'!B10</f>
        <v>0</v>
      </c>
      <c r="C8" s="27">
        <f>'اداريين الكلية'!C10</f>
        <v>0</v>
      </c>
      <c r="D8" s="7">
        <f>modate6[[#This Row],[التاريخ]]</f>
        <v>45292</v>
      </c>
      <c r="E8" s="21">
        <v>45292</v>
      </c>
      <c r="F8" s="6" t="s">
        <v>9</v>
      </c>
      <c r="G8" s="6"/>
      <c r="H8" s="7" t="s">
        <v>167</v>
      </c>
      <c r="I8" s="21">
        <v>45323</v>
      </c>
      <c r="J8" s="6" t="s">
        <v>9</v>
      </c>
      <c r="K8" s="6" t="s">
        <v>10</v>
      </c>
      <c r="L8" s="7" t="s">
        <v>168</v>
      </c>
      <c r="M8" s="21">
        <v>45352</v>
      </c>
      <c r="N8" s="6" t="s">
        <v>9</v>
      </c>
      <c r="O8" s="6" t="s">
        <v>10</v>
      </c>
      <c r="P8" s="7" t="s">
        <v>169</v>
      </c>
      <c r="Q8" s="21">
        <v>45383</v>
      </c>
      <c r="R8" s="6" t="s">
        <v>9</v>
      </c>
      <c r="S8" s="6" t="s">
        <v>10</v>
      </c>
      <c r="T8" s="7">
        <f t="shared" si="0"/>
        <v>45413</v>
      </c>
      <c r="U8" s="21">
        <v>45413</v>
      </c>
      <c r="V8" s="6" t="s">
        <v>9</v>
      </c>
      <c r="W8" s="6" t="s">
        <v>10</v>
      </c>
      <c r="X8" s="7">
        <f t="shared" si="1"/>
        <v>45444</v>
      </c>
      <c r="Y8" s="21">
        <v>45444</v>
      </c>
      <c r="Z8" s="6" t="s">
        <v>9</v>
      </c>
      <c r="AA8" s="6" t="s">
        <v>10</v>
      </c>
      <c r="AB8" s="7">
        <f t="shared" si="2"/>
        <v>45474</v>
      </c>
      <c r="AC8" s="21">
        <v>45474</v>
      </c>
      <c r="AD8" s="6" t="s">
        <v>9</v>
      </c>
      <c r="AE8" s="6" t="s">
        <v>10</v>
      </c>
      <c r="AF8" s="7">
        <f t="shared" si="3"/>
        <v>45475</v>
      </c>
      <c r="AG8" s="5">
        <f t="shared" si="4"/>
        <v>45475</v>
      </c>
      <c r="AH8" s="6" t="s">
        <v>9</v>
      </c>
      <c r="AI8" s="6" t="s">
        <v>10</v>
      </c>
      <c r="AJ8" s="7">
        <f t="shared" si="5"/>
        <v>45476</v>
      </c>
      <c r="AK8" s="5">
        <f t="shared" si="6"/>
        <v>45476</v>
      </c>
      <c r="AL8" s="6" t="s">
        <v>9</v>
      </c>
      <c r="AM8" s="6" t="s">
        <v>10</v>
      </c>
      <c r="AN8" s="7">
        <f t="shared" si="7"/>
        <v>45477</v>
      </c>
      <c r="AO8" s="5">
        <f t="shared" si="8"/>
        <v>45477</v>
      </c>
      <c r="AP8" s="6" t="s">
        <v>9</v>
      </c>
      <c r="AQ8" s="6" t="s">
        <v>10</v>
      </c>
      <c r="AR8" s="7">
        <f t="shared" si="9"/>
        <v>45478</v>
      </c>
      <c r="AS8" s="5">
        <f t="shared" si="10"/>
        <v>45478</v>
      </c>
      <c r="AT8" s="6" t="s">
        <v>9</v>
      </c>
      <c r="AU8" s="6" t="s">
        <v>10</v>
      </c>
      <c r="AV8" s="7">
        <f t="shared" si="11"/>
        <v>45479</v>
      </c>
      <c r="AW8" s="5">
        <f t="shared" si="12"/>
        <v>45479</v>
      </c>
      <c r="AX8" s="6" t="s">
        <v>9</v>
      </c>
      <c r="AY8" s="6" t="s">
        <v>10</v>
      </c>
      <c r="AZ8" s="7">
        <f t="shared" si="13"/>
        <v>45480</v>
      </c>
      <c r="BA8" s="5">
        <f t="shared" si="14"/>
        <v>45480</v>
      </c>
      <c r="BB8" s="6" t="s">
        <v>9</v>
      </c>
      <c r="BC8" s="6" t="s">
        <v>10</v>
      </c>
      <c r="BD8" s="7">
        <f t="shared" si="15"/>
        <v>45481</v>
      </c>
      <c r="BE8" s="5">
        <f t="shared" si="16"/>
        <v>45481</v>
      </c>
      <c r="BF8" s="6" t="s">
        <v>9</v>
      </c>
      <c r="BG8" s="6" t="s">
        <v>10</v>
      </c>
      <c r="BH8" s="7">
        <f t="shared" si="17"/>
        <v>45482</v>
      </c>
      <c r="BI8" s="5">
        <f t="shared" si="18"/>
        <v>45482</v>
      </c>
      <c r="BJ8" s="6" t="s">
        <v>9</v>
      </c>
      <c r="BK8" s="6" t="s">
        <v>10</v>
      </c>
      <c r="BL8" s="7">
        <f t="shared" si="19"/>
        <v>45483</v>
      </c>
      <c r="BM8" s="5">
        <f t="shared" si="20"/>
        <v>45483</v>
      </c>
      <c r="BN8" s="6" t="s">
        <v>9</v>
      </c>
      <c r="BO8" s="6" t="s">
        <v>10</v>
      </c>
      <c r="BP8" s="7">
        <f t="shared" si="21"/>
        <v>45484</v>
      </c>
      <c r="BQ8" s="5">
        <f t="shared" si="22"/>
        <v>45484</v>
      </c>
      <c r="BR8" s="6" t="s">
        <v>9</v>
      </c>
      <c r="BS8" s="6" t="s">
        <v>10</v>
      </c>
      <c r="BT8" s="7">
        <f t="shared" si="23"/>
        <v>45485</v>
      </c>
      <c r="BU8" s="5">
        <f t="shared" si="24"/>
        <v>45485</v>
      </c>
      <c r="BV8" s="6" t="s">
        <v>9</v>
      </c>
      <c r="BW8" s="6" t="s">
        <v>10</v>
      </c>
      <c r="BX8" s="7">
        <f t="shared" si="25"/>
        <v>45486</v>
      </c>
      <c r="BY8" s="5">
        <f t="shared" si="26"/>
        <v>45486</v>
      </c>
      <c r="BZ8" s="6" t="s">
        <v>9</v>
      </c>
      <c r="CA8" s="6" t="s">
        <v>10</v>
      </c>
      <c r="CB8" s="7">
        <f t="shared" si="27"/>
        <v>45487</v>
      </c>
      <c r="CC8" s="5">
        <f t="shared" si="28"/>
        <v>45487</v>
      </c>
      <c r="CD8" s="6" t="s">
        <v>9</v>
      </c>
      <c r="CE8" s="6" t="s">
        <v>10</v>
      </c>
      <c r="CF8" s="7">
        <f t="shared" si="29"/>
        <v>45488</v>
      </c>
      <c r="CG8" s="5">
        <f t="shared" si="30"/>
        <v>45488</v>
      </c>
      <c r="CH8" s="6" t="s">
        <v>9</v>
      </c>
      <c r="CI8" s="6" t="s">
        <v>10</v>
      </c>
      <c r="CJ8" s="7">
        <f t="shared" si="31"/>
        <v>45489</v>
      </c>
      <c r="CK8" s="5">
        <f t="shared" si="32"/>
        <v>45489</v>
      </c>
      <c r="CL8" s="6" t="s">
        <v>9</v>
      </c>
      <c r="CM8" s="6" t="s">
        <v>10</v>
      </c>
      <c r="CN8" s="7">
        <f t="shared" si="33"/>
        <v>45490</v>
      </c>
      <c r="CO8" s="5">
        <f t="shared" si="34"/>
        <v>45490</v>
      </c>
      <c r="CP8" s="6" t="s">
        <v>9</v>
      </c>
      <c r="CQ8" s="6" t="s">
        <v>10</v>
      </c>
      <c r="CR8" s="7">
        <f t="shared" si="35"/>
        <v>45491</v>
      </c>
      <c r="CS8" s="5">
        <f t="shared" si="36"/>
        <v>45491</v>
      </c>
      <c r="CT8" s="6" t="s">
        <v>9</v>
      </c>
      <c r="CU8" s="6" t="s">
        <v>10</v>
      </c>
      <c r="CV8" s="7">
        <f t="shared" si="37"/>
        <v>45492</v>
      </c>
      <c r="CW8" s="5">
        <f t="shared" si="38"/>
        <v>45492</v>
      </c>
      <c r="CX8" s="6" t="s">
        <v>9</v>
      </c>
      <c r="CY8" s="6" t="s">
        <v>10</v>
      </c>
      <c r="CZ8" s="7">
        <f t="shared" si="39"/>
        <v>45493</v>
      </c>
      <c r="DA8" s="5">
        <f t="shared" si="40"/>
        <v>45493</v>
      </c>
      <c r="DB8" s="6" t="s">
        <v>9</v>
      </c>
      <c r="DC8" s="6" t="s">
        <v>10</v>
      </c>
      <c r="DD8" s="7">
        <f t="shared" si="41"/>
        <v>45494</v>
      </c>
      <c r="DE8" s="5">
        <f t="shared" si="42"/>
        <v>45494</v>
      </c>
      <c r="DF8" s="6" t="s">
        <v>9</v>
      </c>
      <c r="DG8" s="6" t="s">
        <v>10</v>
      </c>
      <c r="DH8" s="7">
        <f t="shared" si="43"/>
        <v>45495</v>
      </c>
      <c r="DI8" s="5">
        <f t="shared" si="44"/>
        <v>45495</v>
      </c>
      <c r="DJ8" s="6" t="s">
        <v>9</v>
      </c>
      <c r="DK8" s="6" t="s">
        <v>10</v>
      </c>
      <c r="DL8" s="7">
        <f t="shared" si="45"/>
        <v>45496</v>
      </c>
      <c r="DM8" s="5">
        <f t="shared" si="46"/>
        <v>45496</v>
      </c>
      <c r="DN8" s="6" t="s">
        <v>9</v>
      </c>
      <c r="DO8" s="6" t="s">
        <v>10</v>
      </c>
      <c r="DP8" s="7">
        <f t="shared" si="47"/>
        <v>45497</v>
      </c>
      <c r="DQ8" s="5">
        <f t="shared" si="48"/>
        <v>45497</v>
      </c>
      <c r="DR8" s="6" t="s">
        <v>9</v>
      </c>
      <c r="DS8" s="6" t="s">
        <v>10</v>
      </c>
    </row>
    <row r="9" spans="1:123" ht="20.25" x14ac:dyDescent="0.25">
      <c r="A9" s="3" t="str">
        <f>IF(B9=0," ",SUBTOTAL(3,$B$2:B9))</f>
        <v xml:space="preserve"> </v>
      </c>
      <c r="B9" s="27">
        <f>'اداريين الكلية'!B11</f>
        <v>0</v>
      </c>
      <c r="C9" s="27">
        <f>'اداريين الكلية'!C11</f>
        <v>0</v>
      </c>
      <c r="D9" s="7">
        <f>modate6[[#This Row],[التاريخ]]</f>
        <v>45292</v>
      </c>
      <c r="E9" s="21">
        <v>45292</v>
      </c>
      <c r="F9" s="6" t="s">
        <v>9</v>
      </c>
      <c r="G9" s="6" t="s">
        <v>10</v>
      </c>
      <c r="H9" s="7" t="s">
        <v>167</v>
      </c>
      <c r="I9" s="21">
        <v>45323</v>
      </c>
      <c r="J9" s="6" t="s">
        <v>9</v>
      </c>
      <c r="K9" s="6" t="s">
        <v>10</v>
      </c>
      <c r="L9" s="7" t="s">
        <v>168</v>
      </c>
      <c r="M9" s="21">
        <v>45352</v>
      </c>
      <c r="N9" s="6" t="s">
        <v>9</v>
      </c>
      <c r="O9" s="6" t="s">
        <v>10</v>
      </c>
      <c r="P9" s="7" t="s">
        <v>169</v>
      </c>
      <c r="Q9" s="21">
        <v>45383</v>
      </c>
      <c r="R9" s="6" t="s">
        <v>9</v>
      </c>
      <c r="S9" s="6" t="s">
        <v>10</v>
      </c>
      <c r="T9" s="7">
        <f t="shared" si="0"/>
        <v>45413</v>
      </c>
      <c r="U9" s="21">
        <v>45413</v>
      </c>
      <c r="V9" s="6" t="s">
        <v>9</v>
      </c>
      <c r="W9" s="6" t="s">
        <v>10</v>
      </c>
      <c r="X9" s="7">
        <f t="shared" si="1"/>
        <v>45444</v>
      </c>
      <c r="Y9" s="21">
        <v>45444</v>
      </c>
      <c r="Z9" s="6" t="s">
        <v>9</v>
      </c>
      <c r="AA9" s="6" t="s">
        <v>10</v>
      </c>
      <c r="AB9" s="7">
        <f t="shared" si="2"/>
        <v>45474</v>
      </c>
      <c r="AC9" s="21">
        <v>45474</v>
      </c>
      <c r="AD9" s="6" t="s">
        <v>9</v>
      </c>
      <c r="AE9" s="6" t="s">
        <v>10</v>
      </c>
      <c r="AF9" s="7">
        <f t="shared" si="3"/>
        <v>45475</v>
      </c>
      <c r="AG9" s="5">
        <f t="shared" si="4"/>
        <v>45475</v>
      </c>
      <c r="AH9" s="6" t="s">
        <v>9</v>
      </c>
      <c r="AI9" s="6" t="s">
        <v>10</v>
      </c>
      <c r="AJ9" s="7">
        <f t="shared" si="5"/>
        <v>45476</v>
      </c>
      <c r="AK9" s="5">
        <f t="shared" si="6"/>
        <v>45476</v>
      </c>
      <c r="AL9" s="6" t="s">
        <v>9</v>
      </c>
      <c r="AM9" s="6" t="s">
        <v>10</v>
      </c>
      <c r="AN9" s="7">
        <f t="shared" si="7"/>
        <v>45477</v>
      </c>
      <c r="AO9" s="5">
        <f t="shared" si="8"/>
        <v>45477</v>
      </c>
      <c r="AP9" s="6" t="s">
        <v>9</v>
      </c>
      <c r="AQ9" s="6" t="s">
        <v>10</v>
      </c>
      <c r="AR9" s="7">
        <f t="shared" si="9"/>
        <v>45478</v>
      </c>
      <c r="AS9" s="5">
        <f t="shared" si="10"/>
        <v>45478</v>
      </c>
      <c r="AT9" s="6" t="s">
        <v>9</v>
      </c>
      <c r="AU9" s="6" t="s">
        <v>10</v>
      </c>
      <c r="AV9" s="7">
        <f t="shared" si="11"/>
        <v>45479</v>
      </c>
      <c r="AW9" s="5">
        <f t="shared" si="12"/>
        <v>45479</v>
      </c>
      <c r="AX9" s="6" t="s">
        <v>9</v>
      </c>
      <c r="AY9" s="6" t="s">
        <v>10</v>
      </c>
      <c r="AZ9" s="7">
        <f t="shared" si="13"/>
        <v>45480</v>
      </c>
      <c r="BA9" s="5">
        <f t="shared" si="14"/>
        <v>45480</v>
      </c>
      <c r="BB9" s="6" t="s">
        <v>9</v>
      </c>
      <c r="BC9" s="6" t="s">
        <v>10</v>
      </c>
      <c r="BD9" s="7">
        <f t="shared" si="15"/>
        <v>45481</v>
      </c>
      <c r="BE9" s="5">
        <f t="shared" si="16"/>
        <v>45481</v>
      </c>
      <c r="BF9" s="6" t="s">
        <v>9</v>
      </c>
      <c r="BG9" s="6" t="s">
        <v>10</v>
      </c>
      <c r="BH9" s="7">
        <f t="shared" si="17"/>
        <v>45482</v>
      </c>
      <c r="BI9" s="5">
        <f t="shared" si="18"/>
        <v>45482</v>
      </c>
      <c r="BJ9" s="6" t="s">
        <v>9</v>
      </c>
      <c r="BK9" s="6" t="s">
        <v>10</v>
      </c>
      <c r="BL9" s="7">
        <f t="shared" si="19"/>
        <v>45483</v>
      </c>
      <c r="BM9" s="5">
        <f t="shared" si="20"/>
        <v>45483</v>
      </c>
      <c r="BN9" s="6" t="s">
        <v>9</v>
      </c>
      <c r="BO9" s="6" t="s">
        <v>10</v>
      </c>
      <c r="BP9" s="7">
        <f t="shared" si="21"/>
        <v>45484</v>
      </c>
      <c r="BQ9" s="5">
        <f t="shared" si="22"/>
        <v>45484</v>
      </c>
      <c r="BR9" s="6" t="s">
        <v>9</v>
      </c>
      <c r="BS9" s="6" t="s">
        <v>10</v>
      </c>
      <c r="BT9" s="7">
        <f t="shared" si="23"/>
        <v>45485</v>
      </c>
      <c r="BU9" s="5">
        <f t="shared" si="24"/>
        <v>45485</v>
      </c>
      <c r="BV9" s="6" t="s">
        <v>9</v>
      </c>
      <c r="BW9" s="6" t="s">
        <v>10</v>
      </c>
      <c r="BX9" s="7">
        <f t="shared" si="25"/>
        <v>45486</v>
      </c>
      <c r="BY9" s="5">
        <f t="shared" si="26"/>
        <v>45486</v>
      </c>
      <c r="BZ9" s="6" t="s">
        <v>9</v>
      </c>
      <c r="CA9" s="6" t="s">
        <v>10</v>
      </c>
      <c r="CB9" s="7">
        <f t="shared" si="27"/>
        <v>45487</v>
      </c>
      <c r="CC9" s="5">
        <f t="shared" si="28"/>
        <v>45487</v>
      </c>
      <c r="CD9" s="6" t="s">
        <v>9</v>
      </c>
      <c r="CE9" s="6" t="s">
        <v>10</v>
      </c>
      <c r="CF9" s="7">
        <f t="shared" si="29"/>
        <v>45488</v>
      </c>
      <c r="CG9" s="5">
        <f t="shared" si="30"/>
        <v>45488</v>
      </c>
      <c r="CH9" s="6" t="s">
        <v>9</v>
      </c>
      <c r="CI9" s="6" t="s">
        <v>10</v>
      </c>
      <c r="CJ9" s="7">
        <f t="shared" si="31"/>
        <v>45489</v>
      </c>
      <c r="CK9" s="5">
        <f t="shared" si="32"/>
        <v>45489</v>
      </c>
      <c r="CL9" s="6" t="s">
        <v>9</v>
      </c>
      <c r="CM9" s="6" t="s">
        <v>10</v>
      </c>
      <c r="CN9" s="7">
        <f t="shared" si="33"/>
        <v>45490</v>
      </c>
      <c r="CO9" s="5">
        <f t="shared" si="34"/>
        <v>45490</v>
      </c>
      <c r="CP9" s="6" t="s">
        <v>9</v>
      </c>
      <c r="CQ9" s="6" t="s">
        <v>10</v>
      </c>
      <c r="CR9" s="7">
        <f t="shared" si="35"/>
        <v>45491</v>
      </c>
      <c r="CS9" s="5">
        <f t="shared" si="36"/>
        <v>45491</v>
      </c>
      <c r="CT9" s="6" t="s">
        <v>9</v>
      </c>
      <c r="CU9" s="6" t="s">
        <v>10</v>
      </c>
      <c r="CV9" s="7">
        <f t="shared" si="37"/>
        <v>45492</v>
      </c>
      <c r="CW9" s="5">
        <f t="shared" si="38"/>
        <v>45492</v>
      </c>
      <c r="CX9" s="6" t="s">
        <v>9</v>
      </c>
      <c r="CY9" s="6" t="s">
        <v>10</v>
      </c>
      <c r="CZ9" s="7">
        <f t="shared" si="39"/>
        <v>45493</v>
      </c>
      <c r="DA9" s="5">
        <f t="shared" si="40"/>
        <v>45493</v>
      </c>
      <c r="DB9" s="6" t="s">
        <v>9</v>
      </c>
      <c r="DC9" s="6" t="s">
        <v>10</v>
      </c>
      <c r="DD9" s="7">
        <f t="shared" si="41"/>
        <v>45494</v>
      </c>
      <c r="DE9" s="5">
        <f t="shared" si="42"/>
        <v>45494</v>
      </c>
      <c r="DF9" s="6" t="s">
        <v>9</v>
      </c>
      <c r="DG9" s="6" t="s">
        <v>10</v>
      </c>
      <c r="DH9" s="7">
        <f t="shared" si="43"/>
        <v>45495</v>
      </c>
      <c r="DI9" s="5">
        <f t="shared" si="44"/>
        <v>45495</v>
      </c>
      <c r="DJ9" s="6" t="s">
        <v>9</v>
      </c>
      <c r="DK9" s="6" t="s">
        <v>10</v>
      </c>
      <c r="DL9" s="7">
        <f t="shared" si="45"/>
        <v>45496</v>
      </c>
      <c r="DM9" s="5">
        <f t="shared" si="46"/>
        <v>45496</v>
      </c>
      <c r="DN9" s="6" t="s">
        <v>9</v>
      </c>
      <c r="DO9" s="6" t="s">
        <v>10</v>
      </c>
      <c r="DP9" s="7">
        <f t="shared" si="47"/>
        <v>45497</v>
      </c>
      <c r="DQ9" s="5">
        <f t="shared" si="48"/>
        <v>45497</v>
      </c>
      <c r="DR9" s="6" t="s">
        <v>9</v>
      </c>
      <c r="DS9" s="6" t="s">
        <v>10</v>
      </c>
    </row>
    <row r="10" spans="1:123" ht="20.25" x14ac:dyDescent="0.25">
      <c r="A10" s="3" t="str">
        <f>IF(B10=0," ",SUBTOTAL(3,$B$2:B10))</f>
        <v xml:space="preserve"> </v>
      </c>
      <c r="B10" s="27">
        <f>'اداريين الكلية'!B12</f>
        <v>0</v>
      </c>
      <c r="C10" s="27">
        <f>'اداريين الكلية'!C12</f>
        <v>0</v>
      </c>
      <c r="D10" s="7">
        <f>modate6[[#This Row],[التاريخ]]</f>
        <v>45292</v>
      </c>
      <c r="E10" s="21">
        <v>45292</v>
      </c>
      <c r="F10" s="6" t="s">
        <v>9</v>
      </c>
      <c r="G10" s="6"/>
      <c r="H10" s="7" t="s">
        <v>167</v>
      </c>
      <c r="I10" s="21">
        <v>45323</v>
      </c>
      <c r="J10" s="6" t="s">
        <v>9</v>
      </c>
      <c r="K10" s="6" t="s">
        <v>10</v>
      </c>
      <c r="L10" s="7" t="s">
        <v>168</v>
      </c>
      <c r="M10" s="21">
        <v>45352</v>
      </c>
      <c r="N10" s="6" t="s">
        <v>9</v>
      </c>
      <c r="O10" s="6" t="s">
        <v>10</v>
      </c>
      <c r="P10" s="7" t="s">
        <v>169</v>
      </c>
      <c r="Q10" s="21">
        <v>45383</v>
      </c>
      <c r="R10" s="6" t="s">
        <v>9</v>
      </c>
      <c r="S10" s="6" t="s">
        <v>10</v>
      </c>
      <c r="T10" s="7">
        <f t="shared" si="0"/>
        <v>45413</v>
      </c>
      <c r="U10" s="21">
        <v>45413</v>
      </c>
      <c r="V10" s="6" t="s">
        <v>9</v>
      </c>
      <c r="W10" s="6" t="s">
        <v>10</v>
      </c>
      <c r="X10" s="7">
        <f t="shared" si="1"/>
        <v>45444</v>
      </c>
      <c r="Y10" s="21">
        <v>45444</v>
      </c>
      <c r="Z10" s="6" t="s">
        <v>9</v>
      </c>
      <c r="AA10" s="6" t="s">
        <v>10</v>
      </c>
      <c r="AB10" s="7">
        <f t="shared" si="2"/>
        <v>45474</v>
      </c>
      <c r="AC10" s="21">
        <v>45474</v>
      </c>
      <c r="AD10" s="6" t="s">
        <v>9</v>
      </c>
      <c r="AE10" s="6" t="s">
        <v>10</v>
      </c>
      <c r="AF10" s="7">
        <f t="shared" si="3"/>
        <v>45475</v>
      </c>
      <c r="AG10" s="5">
        <f t="shared" si="4"/>
        <v>45475</v>
      </c>
      <c r="AH10" s="6" t="s">
        <v>9</v>
      </c>
      <c r="AI10" s="6" t="s">
        <v>10</v>
      </c>
      <c r="AJ10" s="7">
        <f t="shared" si="5"/>
        <v>45476</v>
      </c>
      <c r="AK10" s="5">
        <f t="shared" si="6"/>
        <v>45476</v>
      </c>
      <c r="AL10" s="6" t="s">
        <v>9</v>
      </c>
      <c r="AM10" s="6" t="s">
        <v>10</v>
      </c>
      <c r="AN10" s="7">
        <f t="shared" si="7"/>
        <v>45477</v>
      </c>
      <c r="AO10" s="5">
        <f t="shared" si="8"/>
        <v>45477</v>
      </c>
      <c r="AP10" s="6" t="s">
        <v>9</v>
      </c>
      <c r="AQ10" s="6" t="s">
        <v>10</v>
      </c>
      <c r="AR10" s="7">
        <f t="shared" si="9"/>
        <v>45478</v>
      </c>
      <c r="AS10" s="5">
        <f t="shared" si="10"/>
        <v>45478</v>
      </c>
      <c r="AT10" s="6" t="s">
        <v>9</v>
      </c>
      <c r="AU10" s="6" t="s">
        <v>10</v>
      </c>
      <c r="AV10" s="7">
        <f t="shared" si="11"/>
        <v>45479</v>
      </c>
      <c r="AW10" s="5">
        <f t="shared" si="12"/>
        <v>45479</v>
      </c>
      <c r="AX10" s="6" t="s">
        <v>9</v>
      </c>
      <c r="AY10" s="6" t="s">
        <v>10</v>
      </c>
      <c r="AZ10" s="7">
        <f t="shared" si="13"/>
        <v>45480</v>
      </c>
      <c r="BA10" s="5">
        <f t="shared" si="14"/>
        <v>45480</v>
      </c>
      <c r="BB10" s="6" t="s">
        <v>9</v>
      </c>
      <c r="BC10" s="6" t="s">
        <v>10</v>
      </c>
      <c r="BD10" s="7">
        <f t="shared" si="15"/>
        <v>45481</v>
      </c>
      <c r="BE10" s="5">
        <f t="shared" si="16"/>
        <v>45481</v>
      </c>
      <c r="BF10" s="6" t="s">
        <v>9</v>
      </c>
      <c r="BG10" s="6" t="s">
        <v>10</v>
      </c>
      <c r="BH10" s="7">
        <f t="shared" si="17"/>
        <v>45482</v>
      </c>
      <c r="BI10" s="5">
        <f t="shared" si="18"/>
        <v>45482</v>
      </c>
      <c r="BJ10" s="6" t="s">
        <v>9</v>
      </c>
      <c r="BK10" s="6" t="s">
        <v>10</v>
      </c>
      <c r="BL10" s="7">
        <f t="shared" si="19"/>
        <v>45483</v>
      </c>
      <c r="BM10" s="5">
        <f t="shared" si="20"/>
        <v>45483</v>
      </c>
      <c r="BN10" s="6" t="s">
        <v>9</v>
      </c>
      <c r="BO10" s="6" t="s">
        <v>10</v>
      </c>
      <c r="BP10" s="7">
        <f t="shared" si="21"/>
        <v>45484</v>
      </c>
      <c r="BQ10" s="5">
        <f t="shared" si="22"/>
        <v>45484</v>
      </c>
      <c r="BR10" s="6" t="s">
        <v>9</v>
      </c>
      <c r="BS10" s="6" t="s">
        <v>10</v>
      </c>
      <c r="BT10" s="7">
        <f t="shared" si="23"/>
        <v>45485</v>
      </c>
      <c r="BU10" s="5">
        <f t="shared" si="24"/>
        <v>45485</v>
      </c>
      <c r="BV10" s="6" t="s">
        <v>9</v>
      </c>
      <c r="BW10" s="6" t="s">
        <v>10</v>
      </c>
      <c r="BX10" s="7">
        <f t="shared" si="25"/>
        <v>45486</v>
      </c>
      <c r="BY10" s="5">
        <f t="shared" si="26"/>
        <v>45486</v>
      </c>
      <c r="BZ10" s="6" t="s">
        <v>9</v>
      </c>
      <c r="CA10" s="6" t="s">
        <v>10</v>
      </c>
      <c r="CB10" s="7">
        <f t="shared" si="27"/>
        <v>45487</v>
      </c>
      <c r="CC10" s="5">
        <f t="shared" si="28"/>
        <v>45487</v>
      </c>
      <c r="CD10" s="6" t="s">
        <v>9</v>
      </c>
      <c r="CE10" s="6" t="s">
        <v>10</v>
      </c>
      <c r="CF10" s="7">
        <f t="shared" si="29"/>
        <v>45488</v>
      </c>
      <c r="CG10" s="5">
        <f t="shared" si="30"/>
        <v>45488</v>
      </c>
      <c r="CH10" s="6" t="s">
        <v>9</v>
      </c>
      <c r="CI10" s="6" t="s">
        <v>10</v>
      </c>
      <c r="CJ10" s="7">
        <f t="shared" si="31"/>
        <v>45489</v>
      </c>
      <c r="CK10" s="5">
        <f t="shared" si="32"/>
        <v>45489</v>
      </c>
      <c r="CL10" s="6" t="s">
        <v>9</v>
      </c>
      <c r="CM10" s="6" t="s">
        <v>10</v>
      </c>
      <c r="CN10" s="7">
        <f t="shared" si="33"/>
        <v>45490</v>
      </c>
      <c r="CO10" s="5">
        <f t="shared" si="34"/>
        <v>45490</v>
      </c>
      <c r="CP10" s="6" t="s">
        <v>9</v>
      </c>
      <c r="CQ10" s="6" t="s">
        <v>10</v>
      </c>
      <c r="CR10" s="7">
        <f t="shared" si="35"/>
        <v>45491</v>
      </c>
      <c r="CS10" s="5">
        <f t="shared" si="36"/>
        <v>45491</v>
      </c>
      <c r="CT10" s="6" t="s">
        <v>9</v>
      </c>
      <c r="CU10" s="6" t="s">
        <v>10</v>
      </c>
      <c r="CV10" s="7">
        <f t="shared" si="37"/>
        <v>45492</v>
      </c>
      <c r="CW10" s="5">
        <f t="shared" si="38"/>
        <v>45492</v>
      </c>
      <c r="CX10" s="6" t="s">
        <v>9</v>
      </c>
      <c r="CY10" s="6" t="s">
        <v>10</v>
      </c>
      <c r="CZ10" s="7">
        <f t="shared" si="39"/>
        <v>45493</v>
      </c>
      <c r="DA10" s="5">
        <f t="shared" si="40"/>
        <v>45493</v>
      </c>
      <c r="DB10" s="6" t="s">
        <v>9</v>
      </c>
      <c r="DC10" s="6" t="s">
        <v>10</v>
      </c>
      <c r="DD10" s="7">
        <f t="shared" si="41"/>
        <v>45494</v>
      </c>
      <c r="DE10" s="5">
        <f t="shared" si="42"/>
        <v>45494</v>
      </c>
      <c r="DF10" s="6" t="s">
        <v>9</v>
      </c>
      <c r="DG10" s="6" t="s">
        <v>10</v>
      </c>
      <c r="DH10" s="7">
        <f t="shared" si="43"/>
        <v>45495</v>
      </c>
      <c r="DI10" s="5">
        <f t="shared" si="44"/>
        <v>45495</v>
      </c>
      <c r="DJ10" s="6" t="s">
        <v>9</v>
      </c>
      <c r="DK10" s="6" t="s">
        <v>10</v>
      </c>
      <c r="DL10" s="7">
        <f t="shared" si="45"/>
        <v>45496</v>
      </c>
      <c r="DM10" s="5">
        <f t="shared" si="46"/>
        <v>45496</v>
      </c>
      <c r="DN10" s="6" t="s">
        <v>9</v>
      </c>
      <c r="DO10" s="6" t="s">
        <v>10</v>
      </c>
      <c r="DP10" s="7">
        <f t="shared" si="47"/>
        <v>45497</v>
      </c>
      <c r="DQ10" s="5">
        <f t="shared" si="48"/>
        <v>45497</v>
      </c>
      <c r="DR10" s="6" t="s">
        <v>9</v>
      </c>
      <c r="DS10" s="6" t="s">
        <v>10</v>
      </c>
    </row>
    <row r="11" spans="1:123" ht="20.25" x14ac:dyDescent="0.25">
      <c r="A11" s="3" t="str">
        <f>IF(B11=0," ",SUBTOTAL(3,$B$2:B11))</f>
        <v xml:space="preserve"> </v>
      </c>
      <c r="B11" s="27">
        <f>'اداريين الكلية'!B13</f>
        <v>0</v>
      </c>
      <c r="C11" s="27">
        <f>'اداريين الكلية'!C13</f>
        <v>0</v>
      </c>
      <c r="D11" s="7">
        <f>modate6[[#This Row],[التاريخ]]</f>
        <v>45292</v>
      </c>
      <c r="E11" s="21">
        <v>45292</v>
      </c>
      <c r="F11" s="6"/>
      <c r="G11" s="6"/>
      <c r="H11" s="7" t="s">
        <v>167</v>
      </c>
      <c r="I11" s="21">
        <v>45323</v>
      </c>
      <c r="J11" s="6" t="s">
        <v>9</v>
      </c>
      <c r="K11" s="6" t="s">
        <v>10</v>
      </c>
      <c r="L11" s="7" t="s">
        <v>168</v>
      </c>
      <c r="M11" s="21">
        <v>45352</v>
      </c>
      <c r="N11" s="6" t="s">
        <v>9</v>
      </c>
      <c r="O11" s="6" t="s">
        <v>10</v>
      </c>
      <c r="P11" s="7" t="s">
        <v>169</v>
      </c>
      <c r="Q11" s="21">
        <v>45383</v>
      </c>
      <c r="R11" s="6" t="s">
        <v>9</v>
      </c>
      <c r="S11" s="6" t="s">
        <v>10</v>
      </c>
      <c r="T11" s="7">
        <f t="shared" si="0"/>
        <v>45413</v>
      </c>
      <c r="U11" s="21">
        <v>45413</v>
      </c>
      <c r="V11" s="6" t="s">
        <v>9</v>
      </c>
      <c r="W11" s="6" t="s">
        <v>10</v>
      </c>
      <c r="X11" s="7">
        <f t="shared" si="1"/>
        <v>45444</v>
      </c>
      <c r="Y11" s="21">
        <v>45444</v>
      </c>
      <c r="Z11" s="6" t="s">
        <v>9</v>
      </c>
      <c r="AA11" s="6" t="s">
        <v>10</v>
      </c>
      <c r="AB11" s="7">
        <f t="shared" si="2"/>
        <v>45474</v>
      </c>
      <c r="AC11" s="21">
        <v>45474</v>
      </c>
      <c r="AD11" s="6" t="s">
        <v>9</v>
      </c>
      <c r="AE11" s="6" t="s">
        <v>10</v>
      </c>
      <c r="AF11" s="7">
        <f t="shared" si="3"/>
        <v>45475</v>
      </c>
      <c r="AG11" s="5">
        <f t="shared" si="4"/>
        <v>45475</v>
      </c>
      <c r="AH11" s="6" t="s">
        <v>9</v>
      </c>
      <c r="AI11" s="6" t="s">
        <v>10</v>
      </c>
      <c r="AJ11" s="7">
        <f t="shared" si="5"/>
        <v>45476</v>
      </c>
      <c r="AK11" s="5">
        <f t="shared" si="6"/>
        <v>45476</v>
      </c>
      <c r="AL11" s="6" t="s">
        <v>9</v>
      </c>
      <c r="AM11" s="6" t="s">
        <v>10</v>
      </c>
      <c r="AN11" s="7">
        <f t="shared" si="7"/>
        <v>45477</v>
      </c>
      <c r="AO11" s="5">
        <f t="shared" si="8"/>
        <v>45477</v>
      </c>
      <c r="AP11" s="6" t="s">
        <v>9</v>
      </c>
      <c r="AQ11" s="6" t="s">
        <v>10</v>
      </c>
      <c r="AR11" s="7">
        <f t="shared" si="9"/>
        <v>45478</v>
      </c>
      <c r="AS11" s="5">
        <f t="shared" si="10"/>
        <v>45478</v>
      </c>
      <c r="AT11" s="6" t="s">
        <v>9</v>
      </c>
      <c r="AU11" s="6" t="s">
        <v>10</v>
      </c>
      <c r="AV11" s="7">
        <f t="shared" si="11"/>
        <v>45479</v>
      </c>
      <c r="AW11" s="5">
        <f t="shared" si="12"/>
        <v>45479</v>
      </c>
      <c r="AX11" s="6" t="s">
        <v>9</v>
      </c>
      <c r="AY11" s="6" t="s">
        <v>10</v>
      </c>
      <c r="AZ11" s="7">
        <f t="shared" si="13"/>
        <v>45480</v>
      </c>
      <c r="BA11" s="5">
        <f t="shared" si="14"/>
        <v>45480</v>
      </c>
      <c r="BB11" s="6" t="s">
        <v>9</v>
      </c>
      <c r="BC11" s="6" t="s">
        <v>10</v>
      </c>
      <c r="BD11" s="7">
        <f t="shared" si="15"/>
        <v>45481</v>
      </c>
      <c r="BE11" s="5">
        <f t="shared" si="16"/>
        <v>45481</v>
      </c>
      <c r="BF11" s="6" t="s">
        <v>9</v>
      </c>
      <c r="BG11" s="6" t="s">
        <v>10</v>
      </c>
      <c r="BH11" s="7">
        <f t="shared" si="17"/>
        <v>45482</v>
      </c>
      <c r="BI11" s="5">
        <f t="shared" si="18"/>
        <v>45482</v>
      </c>
      <c r="BJ11" s="6" t="s">
        <v>9</v>
      </c>
      <c r="BK11" s="6" t="s">
        <v>10</v>
      </c>
      <c r="BL11" s="7">
        <f t="shared" si="19"/>
        <v>45483</v>
      </c>
      <c r="BM11" s="5">
        <f t="shared" si="20"/>
        <v>45483</v>
      </c>
      <c r="BN11" s="6" t="s">
        <v>9</v>
      </c>
      <c r="BO11" s="6" t="s">
        <v>10</v>
      </c>
      <c r="BP11" s="7">
        <f t="shared" si="21"/>
        <v>45484</v>
      </c>
      <c r="BQ11" s="5">
        <f t="shared" si="22"/>
        <v>45484</v>
      </c>
      <c r="BR11" s="6" t="s">
        <v>9</v>
      </c>
      <c r="BS11" s="6" t="s">
        <v>10</v>
      </c>
      <c r="BT11" s="7">
        <f t="shared" si="23"/>
        <v>45485</v>
      </c>
      <c r="BU11" s="5">
        <f t="shared" si="24"/>
        <v>45485</v>
      </c>
      <c r="BV11" s="6" t="s">
        <v>9</v>
      </c>
      <c r="BW11" s="6" t="s">
        <v>10</v>
      </c>
      <c r="BX11" s="7">
        <f t="shared" si="25"/>
        <v>45486</v>
      </c>
      <c r="BY11" s="5">
        <f t="shared" si="26"/>
        <v>45486</v>
      </c>
      <c r="BZ11" s="6" t="s">
        <v>9</v>
      </c>
      <c r="CA11" s="6" t="s">
        <v>10</v>
      </c>
      <c r="CB11" s="7">
        <f t="shared" si="27"/>
        <v>45487</v>
      </c>
      <c r="CC11" s="5">
        <f t="shared" si="28"/>
        <v>45487</v>
      </c>
      <c r="CD11" s="6" t="s">
        <v>9</v>
      </c>
      <c r="CE11" s="6" t="s">
        <v>10</v>
      </c>
      <c r="CF11" s="7">
        <f t="shared" si="29"/>
        <v>45488</v>
      </c>
      <c r="CG11" s="5">
        <f t="shared" si="30"/>
        <v>45488</v>
      </c>
      <c r="CH11" s="6" t="s">
        <v>9</v>
      </c>
      <c r="CI11" s="6" t="s">
        <v>10</v>
      </c>
      <c r="CJ11" s="7">
        <f t="shared" si="31"/>
        <v>45489</v>
      </c>
      <c r="CK11" s="5">
        <f t="shared" si="32"/>
        <v>45489</v>
      </c>
      <c r="CL11" s="6" t="s">
        <v>9</v>
      </c>
      <c r="CM11" s="6" t="s">
        <v>10</v>
      </c>
      <c r="CN11" s="7">
        <f t="shared" si="33"/>
        <v>45490</v>
      </c>
      <c r="CO11" s="5">
        <f t="shared" si="34"/>
        <v>45490</v>
      </c>
      <c r="CP11" s="6" t="s">
        <v>9</v>
      </c>
      <c r="CQ11" s="6" t="s">
        <v>10</v>
      </c>
      <c r="CR11" s="7">
        <f t="shared" si="35"/>
        <v>45491</v>
      </c>
      <c r="CS11" s="5">
        <f t="shared" si="36"/>
        <v>45491</v>
      </c>
      <c r="CT11" s="6" t="s">
        <v>9</v>
      </c>
      <c r="CU11" s="6" t="s">
        <v>10</v>
      </c>
      <c r="CV11" s="7">
        <f t="shared" si="37"/>
        <v>45492</v>
      </c>
      <c r="CW11" s="5">
        <f t="shared" si="38"/>
        <v>45492</v>
      </c>
      <c r="CX11" s="6" t="s">
        <v>9</v>
      </c>
      <c r="CY11" s="6" t="s">
        <v>10</v>
      </c>
      <c r="CZ11" s="7">
        <f t="shared" si="39"/>
        <v>45493</v>
      </c>
      <c r="DA11" s="5">
        <f t="shared" si="40"/>
        <v>45493</v>
      </c>
      <c r="DB11" s="6" t="s">
        <v>9</v>
      </c>
      <c r="DC11" s="6" t="s">
        <v>10</v>
      </c>
      <c r="DD11" s="7">
        <f t="shared" si="41"/>
        <v>45494</v>
      </c>
      <c r="DE11" s="5">
        <f t="shared" si="42"/>
        <v>45494</v>
      </c>
      <c r="DF11" s="6" t="s">
        <v>9</v>
      </c>
      <c r="DG11" s="6" t="s">
        <v>10</v>
      </c>
      <c r="DH11" s="7">
        <f t="shared" si="43"/>
        <v>45495</v>
      </c>
      <c r="DI11" s="5">
        <f t="shared" si="44"/>
        <v>45495</v>
      </c>
      <c r="DJ11" s="6" t="s">
        <v>9</v>
      </c>
      <c r="DK11" s="6" t="s">
        <v>10</v>
      </c>
      <c r="DL11" s="7">
        <f t="shared" si="45"/>
        <v>45496</v>
      </c>
      <c r="DM11" s="5">
        <f t="shared" si="46"/>
        <v>45496</v>
      </c>
      <c r="DN11" s="6" t="s">
        <v>9</v>
      </c>
      <c r="DO11" s="6" t="s">
        <v>10</v>
      </c>
      <c r="DP11" s="7">
        <f t="shared" si="47"/>
        <v>45497</v>
      </c>
      <c r="DQ11" s="5">
        <f t="shared" si="48"/>
        <v>45497</v>
      </c>
      <c r="DR11" s="6" t="s">
        <v>9</v>
      </c>
      <c r="DS11" s="6" t="s">
        <v>10</v>
      </c>
    </row>
    <row r="12" spans="1:123" ht="20.25" x14ac:dyDescent="0.25">
      <c r="A12" s="3" t="str">
        <f>IF(B12=0," ",SUBTOTAL(3,$B$2:B12))</f>
        <v xml:space="preserve"> </v>
      </c>
      <c r="B12" s="27">
        <f>'اداريين الكلية'!B14</f>
        <v>0</v>
      </c>
      <c r="C12" s="27">
        <f>'اداريين الكلية'!C14</f>
        <v>0</v>
      </c>
      <c r="D12" s="7">
        <f>modate6[[#This Row],[التاريخ]]</f>
        <v>45292</v>
      </c>
      <c r="E12" s="21">
        <v>45292</v>
      </c>
      <c r="F12" s="6" t="s">
        <v>9</v>
      </c>
      <c r="G12" s="6"/>
      <c r="H12" s="7" t="s">
        <v>167</v>
      </c>
      <c r="I12" s="21">
        <v>45323</v>
      </c>
      <c r="J12" s="6" t="s">
        <v>9</v>
      </c>
      <c r="K12" s="6" t="s">
        <v>10</v>
      </c>
      <c r="L12" s="7" t="s">
        <v>168</v>
      </c>
      <c r="M12" s="21">
        <v>45352</v>
      </c>
      <c r="N12" s="6" t="s">
        <v>9</v>
      </c>
      <c r="O12" s="6" t="s">
        <v>10</v>
      </c>
      <c r="P12" s="7" t="s">
        <v>169</v>
      </c>
      <c r="Q12" s="21">
        <v>45383</v>
      </c>
      <c r="R12" s="6" t="s">
        <v>9</v>
      </c>
      <c r="S12" s="6" t="s">
        <v>10</v>
      </c>
      <c r="T12" s="7">
        <f t="shared" si="0"/>
        <v>45413</v>
      </c>
      <c r="U12" s="21">
        <v>45413</v>
      </c>
      <c r="V12" s="6" t="s">
        <v>9</v>
      </c>
      <c r="W12" s="6" t="s">
        <v>10</v>
      </c>
      <c r="X12" s="7">
        <f t="shared" si="1"/>
        <v>45444</v>
      </c>
      <c r="Y12" s="21">
        <v>45444</v>
      </c>
      <c r="Z12" s="6" t="s">
        <v>9</v>
      </c>
      <c r="AA12" s="6" t="s">
        <v>10</v>
      </c>
      <c r="AB12" s="7">
        <f t="shared" si="2"/>
        <v>45474</v>
      </c>
      <c r="AC12" s="21">
        <v>45474</v>
      </c>
      <c r="AD12" s="6" t="s">
        <v>9</v>
      </c>
      <c r="AE12" s="6" t="s">
        <v>10</v>
      </c>
      <c r="AF12" s="7">
        <f t="shared" si="3"/>
        <v>45475</v>
      </c>
      <c r="AG12" s="5">
        <f t="shared" si="4"/>
        <v>45475</v>
      </c>
      <c r="AH12" s="6" t="s">
        <v>9</v>
      </c>
      <c r="AI12" s="6" t="s">
        <v>10</v>
      </c>
      <c r="AJ12" s="7">
        <f t="shared" si="5"/>
        <v>45476</v>
      </c>
      <c r="AK12" s="5">
        <f t="shared" si="6"/>
        <v>45476</v>
      </c>
      <c r="AL12" s="6" t="s">
        <v>9</v>
      </c>
      <c r="AM12" s="6" t="s">
        <v>10</v>
      </c>
      <c r="AN12" s="7">
        <f t="shared" si="7"/>
        <v>45477</v>
      </c>
      <c r="AO12" s="5">
        <f t="shared" si="8"/>
        <v>45477</v>
      </c>
      <c r="AP12" s="6" t="s">
        <v>9</v>
      </c>
      <c r="AQ12" s="6" t="s">
        <v>10</v>
      </c>
      <c r="AR12" s="7">
        <f t="shared" si="9"/>
        <v>45478</v>
      </c>
      <c r="AS12" s="5">
        <f t="shared" si="10"/>
        <v>45478</v>
      </c>
      <c r="AT12" s="6" t="s">
        <v>9</v>
      </c>
      <c r="AU12" s="6" t="s">
        <v>10</v>
      </c>
      <c r="AV12" s="7">
        <f t="shared" si="11"/>
        <v>45479</v>
      </c>
      <c r="AW12" s="5">
        <f t="shared" si="12"/>
        <v>45479</v>
      </c>
      <c r="AX12" s="6" t="s">
        <v>9</v>
      </c>
      <c r="AY12" s="6" t="s">
        <v>10</v>
      </c>
      <c r="AZ12" s="7">
        <f t="shared" si="13"/>
        <v>45480</v>
      </c>
      <c r="BA12" s="5">
        <f t="shared" si="14"/>
        <v>45480</v>
      </c>
      <c r="BB12" s="6" t="s">
        <v>9</v>
      </c>
      <c r="BC12" s="6" t="s">
        <v>10</v>
      </c>
      <c r="BD12" s="7">
        <f t="shared" si="15"/>
        <v>45481</v>
      </c>
      <c r="BE12" s="5">
        <f t="shared" si="16"/>
        <v>45481</v>
      </c>
      <c r="BF12" s="6" t="s">
        <v>9</v>
      </c>
      <c r="BG12" s="6" t="s">
        <v>10</v>
      </c>
      <c r="BH12" s="7">
        <f t="shared" si="17"/>
        <v>45482</v>
      </c>
      <c r="BI12" s="5">
        <f t="shared" si="18"/>
        <v>45482</v>
      </c>
      <c r="BJ12" s="6" t="s">
        <v>9</v>
      </c>
      <c r="BK12" s="6" t="s">
        <v>10</v>
      </c>
      <c r="BL12" s="7">
        <f t="shared" si="19"/>
        <v>45483</v>
      </c>
      <c r="BM12" s="5">
        <f t="shared" si="20"/>
        <v>45483</v>
      </c>
      <c r="BN12" s="6" t="s">
        <v>9</v>
      </c>
      <c r="BO12" s="6" t="s">
        <v>10</v>
      </c>
      <c r="BP12" s="7">
        <f t="shared" si="21"/>
        <v>45484</v>
      </c>
      <c r="BQ12" s="5">
        <f t="shared" si="22"/>
        <v>45484</v>
      </c>
      <c r="BR12" s="6" t="s">
        <v>9</v>
      </c>
      <c r="BS12" s="6" t="s">
        <v>10</v>
      </c>
      <c r="BT12" s="7">
        <f t="shared" si="23"/>
        <v>45485</v>
      </c>
      <c r="BU12" s="5">
        <f t="shared" si="24"/>
        <v>45485</v>
      </c>
      <c r="BV12" s="6" t="s">
        <v>9</v>
      </c>
      <c r="BW12" s="6" t="s">
        <v>10</v>
      </c>
      <c r="BX12" s="7">
        <f t="shared" si="25"/>
        <v>45486</v>
      </c>
      <c r="BY12" s="5">
        <f t="shared" si="26"/>
        <v>45486</v>
      </c>
      <c r="BZ12" s="6" t="s">
        <v>9</v>
      </c>
      <c r="CA12" s="6" t="s">
        <v>10</v>
      </c>
      <c r="CB12" s="7">
        <f t="shared" si="27"/>
        <v>45487</v>
      </c>
      <c r="CC12" s="5">
        <f t="shared" si="28"/>
        <v>45487</v>
      </c>
      <c r="CD12" s="6" t="s">
        <v>9</v>
      </c>
      <c r="CE12" s="6" t="s">
        <v>10</v>
      </c>
      <c r="CF12" s="7">
        <f t="shared" si="29"/>
        <v>45488</v>
      </c>
      <c r="CG12" s="5">
        <f t="shared" si="30"/>
        <v>45488</v>
      </c>
      <c r="CH12" s="6" t="s">
        <v>9</v>
      </c>
      <c r="CI12" s="6" t="s">
        <v>10</v>
      </c>
      <c r="CJ12" s="7">
        <f t="shared" si="31"/>
        <v>45489</v>
      </c>
      <c r="CK12" s="5">
        <f t="shared" si="32"/>
        <v>45489</v>
      </c>
      <c r="CL12" s="6" t="s">
        <v>9</v>
      </c>
      <c r="CM12" s="6" t="s">
        <v>10</v>
      </c>
      <c r="CN12" s="7">
        <f t="shared" si="33"/>
        <v>45490</v>
      </c>
      <c r="CO12" s="5">
        <f t="shared" si="34"/>
        <v>45490</v>
      </c>
      <c r="CP12" s="6" t="s">
        <v>9</v>
      </c>
      <c r="CQ12" s="6" t="s">
        <v>10</v>
      </c>
      <c r="CR12" s="7">
        <f t="shared" si="35"/>
        <v>45491</v>
      </c>
      <c r="CS12" s="5">
        <f t="shared" si="36"/>
        <v>45491</v>
      </c>
      <c r="CT12" s="6" t="s">
        <v>9</v>
      </c>
      <c r="CU12" s="6" t="s">
        <v>10</v>
      </c>
      <c r="CV12" s="7">
        <f t="shared" si="37"/>
        <v>45492</v>
      </c>
      <c r="CW12" s="5">
        <f t="shared" si="38"/>
        <v>45492</v>
      </c>
      <c r="CX12" s="6" t="s">
        <v>9</v>
      </c>
      <c r="CY12" s="6" t="s">
        <v>10</v>
      </c>
      <c r="CZ12" s="7">
        <f t="shared" si="39"/>
        <v>45493</v>
      </c>
      <c r="DA12" s="5">
        <f t="shared" si="40"/>
        <v>45493</v>
      </c>
      <c r="DB12" s="6" t="s">
        <v>9</v>
      </c>
      <c r="DC12" s="6" t="s">
        <v>10</v>
      </c>
      <c r="DD12" s="7">
        <f t="shared" si="41"/>
        <v>45494</v>
      </c>
      <c r="DE12" s="5">
        <f t="shared" si="42"/>
        <v>45494</v>
      </c>
      <c r="DF12" s="6" t="s">
        <v>9</v>
      </c>
      <c r="DG12" s="6" t="s">
        <v>10</v>
      </c>
      <c r="DH12" s="7">
        <f t="shared" si="43"/>
        <v>45495</v>
      </c>
      <c r="DI12" s="5">
        <f t="shared" si="44"/>
        <v>45495</v>
      </c>
      <c r="DJ12" s="6" t="s">
        <v>9</v>
      </c>
      <c r="DK12" s="6" t="s">
        <v>10</v>
      </c>
      <c r="DL12" s="7">
        <f t="shared" si="45"/>
        <v>45496</v>
      </c>
      <c r="DM12" s="5">
        <f t="shared" si="46"/>
        <v>45496</v>
      </c>
      <c r="DN12" s="6" t="s">
        <v>9</v>
      </c>
      <c r="DO12" s="6" t="s">
        <v>10</v>
      </c>
      <c r="DP12" s="7">
        <f t="shared" si="47"/>
        <v>45497</v>
      </c>
      <c r="DQ12" s="5">
        <f t="shared" si="48"/>
        <v>45497</v>
      </c>
      <c r="DR12" s="6" t="s">
        <v>9</v>
      </c>
      <c r="DS12" s="6" t="s">
        <v>10</v>
      </c>
    </row>
    <row r="13" spans="1:123" ht="20.25" x14ac:dyDescent="0.25">
      <c r="A13" s="3" t="str">
        <f>IF(B13=0," ",SUBTOTAL(3,$B$2:B13))</f>
        <v xml:space="preserve"> </v>
      </c>
      <c r="B13" s="27">
        <f>'اداريين الكلية'!B15</f>
        <v>0</v>
      </c>
      <c r="C13" s="27">
        <f>'اداريين الكلية'!C15</f>
        <v>0</v>
      </c>
      <c r="D13" s="7">
        <f>modate6[[#This Row],[التاريخ]]</f>
        <v>45292</v>
      </c>
      <c r="E13" s="21">
        <v>45292</v>
      </c>
      <c r="F13" s="6" t="s">
        <v>9</v>
      </c>
      <c r="G13" s="6"/>
      <c r="H13" s="7" t="s">
        <v>167</v>
      </c>
      <c r="I13" s="21">
        <v>45323</v>
      </c>
      <c r="J13" s="6" t="s">
        <v>9</v>
      </c>
      <c r="K13" s="6" t="s">
        <v>10</v>
      </c>
      <c r="L13" s="7" t="s">
        <v>168</v>
      </c>
      <c r="M13" s="21">
        <v>45352</v>
      </c>
      <c r="N13" s="6" t="s">
        <v>9</v>
      </c>
      <c r="O13" s="6" t="s">
        <v>10</v>
      </c>
      <c r="P13" s="7" t="s">
        <v>169</v>
      </c>
      <c r="Q13" s="21">
        <v>45383</v>
      </c>
      <c r="R13" s="6" t="s">
        <v>9</v>
      </c>
      <c r="S13" s="6" t="s">
        <v>10</v>
      </c>
      <c r="T13" s="7">
        <f t="shared" si="0"/>
        <v>45413</v>
      </c>
      <c r="U13" s="21">
        <v>45413</v>
      </c>
      <c r="V13" s="6" t="s">
        <v>9</v>
      </c>
      <c r="W13" s="6" t="s">
        <v>10</v>
      </c>
      <c r="X13" s="7">
        <f t="shared" si="1"/>
        <v>45444</v>
      </c>
      <c r="Y13" s="21">
        <v>45444</v>
      </c>
      <c r="Z13" s="6" t="s">
        <v>9</v>
      </c>
      <c r="AA13" s="6" t="s">
        <v>10</v>
      </c>
      <c r="AB13" s="7">
        <f t="shared" si="2"/>
        <v>45474</v>
      </c>
      <c r="AC13" s="21">
        <v>45474</v>
      </c>
      <c r="AD13" s="6" t="s">
        <v>9</v>
      </c>
      <c r="AE13" s="6" t="s">
        <v>10</v>
      </c>
      <c r="AF13" s="7">
        <f t="shared" si="3"/>
        <v>45475</v>
      </c>
      <c r="AG13" s="5">
        <f t="shared" si="4"/>
        <v>45475</v>
      </c>
      <c r="AH13" s="6" t="s">
        <v>9</v>
      </c>
      <c r="AI13" s="6" t="s">
        <v>10</v>
      </c>
      <c r="AJ13" s="7">
        <f t="shared" si="5"/>
        <v>45476</v>
      </c>
      <c r="AK13" s="5">
        <f t="shared" si="6"/>
        <v>45476</v>
      </c>
      <c r="AL13" s="6" t="s">
        <v>9</v>
      </c>
      <c r="AM13" s="6" t="s">
        <v>10</v>
      </c>
      <c r="AN13" s="7">
        <f t="shared" si="7"/>
        <v>45477</v>
      </c>
      <c r="AO13" s="5">
        <f t="shared" si="8"/>
        <v>45477</v>
      </c>
      <c r="AP13" s="6" t="s">
        <v>9</v>
      </c>
      <c r="AQ13" s="6" t="s">
        <v>10</v>
      </c>
      <c r="AR13" s="7">
        <f t="shared" si="9"/>
        <v>45478</v>
      </c>
      <c r="AS13" s="5">
        <f t="shared" si="10"/>
        <v>45478</v>
      </c>
      <c r="AT13" s="6" t="s">
        <v>9</v>
      </c>
      <c r="AU13" s="6" t="s">
        <v>10</v>
      </c>
      <c r="AV13" s="7">
        <f t="shared" si="11"/>
        <v>45479</v>
      </c>
      <c r="AW13" s="5">
        <f t="shared" si="12"/>
        <v>45479</v>
      </c>
      <c r="AX13" s="6" t="s">
        <v>9</v>
      </c>
      <c r="AY13" s="6" t="s">
        <v>10</v>
      </c>
      <c r="AZ13" s="7">
        <f t="shared" si="13"/>
        <v>45480</v>
      </c>
      <c r="BA13" s="5">
        <f t="shared" si="14"/>
        <v>45480</v>
      </c>
      <c r="BB13" s="6" t="s">
        <v>9</v>
      </c>
      <c r="BC13" s="6" t="s">
        <v>10</v>
      </c>
      <c r="BD13" s="7">
        <f t="shared" si="15"/>
        <v>45481</v>
      </c>
      <c r="BE13" s="5">
        <f t="shared" si="16"/>
        <v>45481</v>
      </c>
      <c r="BF13" s="6" t="s">
        <v>9</v>
      </c>
      <c r="BG13" s="6" t="s">
        <v>10</v>
      </c>
      <c r="BH13" s="7">
        <f t="shared" si="17"/>
        <v>45482</v>
      </c>
      <c r="BI13" s="5">
        <f t="shared" si="18"/>
        <v>45482</v>
      </c>
      <c r="BJ13" s="6" t="s">
        <v>9</v>
      </c>
      <c r="BK13" s="6" t="s">
        <v>10</v>
      </c>
      <c r="BL13" s="7">
        <f t="shared" si="19"/>
        <v>45483</v>
      </c>
      <c r="BM13" s="5">
        <f t="shared" si="20"/>
        <v>45483</v>
      </c>
      <c r="BN13" s="6" t="s">
        <v>9</v>
      </c>
      <c r="BO13" s="6" t="s">
        <v>10</v>
      </c>
      <c r="BP13" s="7">
        <f t="shared" si="21"/>
        <v>45484</v>
      </c>
      <c r="BQ13" s="5">
        <f t="shared" si="22"/>
        <v>45484</v>
      </c>
      <c r="BR13" s="6" t="s">
        <v>9</v>
      </c>
      <c r="BS13" s="6" t="s">
        <v>10</v>
      </c>
      <c r="BT13" s="7">
        <f t="shared" si="23"/>
        <v>45485</v>
      </c>
      <c r="BU13" s="5">
        <f t="shared" si="24"/>
        <v>45485</v>
      </c>
      <c r="BV13" s="6" t="s">
        <v>9</v>
      </c>
      <c r="BW13" s="6" t="s">
        <v>10</v>
      </c>
      <c r="BX13" s="7">
        <f t="shared" si="25"/>
        <v>45486</v>
      </c>
      <c r="BY13" s="5">
        <f t="shared" si="26"/>
        <v>45486</v>
      </c>
      <c r="BZ13" s="6" t="s">
        <v>9</v>
      </c>
      <c r="CA13" s="6" t="s">
        <v>10</v>
      </c>
      <c r="CB13" s="7">
        <f t="shared" si="27"/>
        <v>45487</v>
      </c>
      <c r="CC13" s="5">
        <f t="shared" si="28"/>
        <v>45487</v>
      </c>
      <c r="CD13" s="6" t="s">
        <v>9</v>
      </c>
      <c r="CE13" s="6" t="s">
        <v>10</v>
      </c>
      <c r="CF13" s="7">
        <f t="shared" si="29"/>
        <v>45488</v>
      </c>
      <c r="CG13" s="5">
        <f t="shared" si="30"/>
        <v>45488</v>
      </c>
      <c r="CH13" s="6" t="s">
        <v>9</v>
      </c>
      <c r="CI13" s="6" t="s">
        <v>10</v>
      </c>
      <c r="CJ13" s="7">
        <f t="shared" si="31"/>
        <v>45489</v>
      </c>
      <c r="CK13" s="5">
        <f t="shared" si="32"/>
        <v>45489</v>
      </c>
      <c r="CL13" s="6" t="s">
        <v>9</v>
      </c>
      <c r="CM13" s="6" t="s">
        <v>10</v>
      </c>
      <c r="CN13" s="7">
        <f t="shared" si="33"/>
        <v>45490</v>
      </c>
      <c r="CO13" s="5">
        <f t="shared" si="34"/>
        <v>45490</v>
      </c>
      <c r="CP13" s="6" t="s">
        <v>9</v>
      </c>
      <c r="CQ13" s="6" t="s">
        <v>10</v>
      </c>
      <c r="CR13" s="7">
        <f t="shared" si="35"/>
        <v>45491</v>
      </c>
      <c r="CS13" s="5">
        <f t="shared" si="36"/>
        <v>45491</v>
      </c>
      <c r="CT13" s="6" t="s">
        <v>9</v>
      </c>
      <c r="CU13" s="6" t="s">
        <v>10</v>
      </c>
      <c r="CV13" s="7">
        <f t="shared" si="37"/>
        <v>45492</v>
      </c>
      <c r="CW13" s="5">
        <f t="shared" si="38"/>
        <v>45492</v>
      </c>
      <c r="CX13" s="6" t="s">
        <v>9</v>
      </c>
      <c r="CY13" s="6" t="s">
        <v>10</v>
      </c>
      <c r="CZ13" s="7">
        <f t="shared" si="39"/>
        <v>45493</v>
      </c>
      <c r="DA13" s="5">
        <f t="shared" si="40"/>
        <v>45493</v>
      </c>
      <c r="DB13" s="6" t="s">
        <v>9</v>
      </c>
      <c r="DC13" s="6" t="s">
        <v>10</v>
      </c>
      <c r="DD13" s="7">
        <f t="shared" si="41"/>
        <v>45494</v>
      </c>
      <c r="DE13" s="5">
        <f t="shared" si="42"/>
        <v>45494</v>
      </c>
      <c r="DF13" s="6" t="s">
        <v>9</v>
      </c>
      <c r="DG13" s="6" t="s">
        <v>10</v>
      </c>
      <c r="DH13" s="7">
        <f t="shared" si="43"/>
        <v>45495</v>
      </c>
      <c r="DI13" s="5">
        <f t="shared" si="44"/>
        <v>45495</v>
      </c>
      <c r="DJ13" s="6" t="s">
        <v>9</v>
      </c>
      <c r="DK13" s="6" t="s">
        <v>10</v>
      </c>
      <c r="DL13" s="7">
        <f t="shared" si="45"/>
        <v>45496</v>
      </c>
      <c r="DM13" s="5">
        <f t="shared" si="46"/>
        <v>45496</v>
      </c>
      <c r="DN13" s="6" t="s">
        <v>9</v>
      </c>
      <c r="DO13" s="6" t="s">
        <v>10</v>
      </c>
      <c r="DP13" s="7">
        <f t="shared" si="47"/>
        <v>45497</v>
      </c>
      <c r="DQ13" s="5">
        <f t="shared" si="48"/>
        <v>45497</v>
      </c>
      <c r="DR13" s="6" t="s">
        <v>9</v>
      </c>
      <c r="DS13" s="6" t="s">
        <v>10</v>
      </c>
    </row>
    <row r="14" spans="1:123" ht="20.25" x14ac:dyDescent="0.25">
      <c r="A14" s="3" t="str">
        <f>IF(B14=0," ",SUBTOTAL(3,$B$2:B14))</f>
        <v xml:space="preserve"> </v>
      </c>
      <c r="B14" s="27">
        <f>'اداريين الكلية'!B16</f>
        <v>0</v>
      </c>
      <c r="C14" s="27">
        <f>'اداريين الكلية'!C16</f>
        <v>0</v>
      </c>
      <c r="D14" s="7">
        <f>modate6[[#This Row],[التاريخ]]</f>
        <v>45292</v>
      </c>
      <c r="E14" s="21">
        <v>45292</v>
      </c>
      <c r="F14" s="6" t="s">
        <v>9</v>
      </c>
      <c r="G14" s="6"/>
      <c r="H14" s="7" t="s">
        <v>167</v>
      </c>
      <c r="I14" s="21">
        <v>45323</v>
      </c>
      <c r="J14" s="6" t="s">
        <v>9</v>
      </c>
      <c r="K14" s="6" t="s">
        <v>10</v>
      </c>
      <c r="L14" s="7" t="s">
        <v>168</v>
      </c>
      <c r="M14" s="21">
        <v>45352</v>
      </c>
      <c r="N14" s="6" t="s">
        <v>9</v>
      </c>
      <c r="O14" s="6" t="s">
        <v>10</v>
      </c>
      <c r="P14" s="7" t="s">
        <v>169</v>
      </c>
      <c r="Q14" s="21">
        <v>45383</v>
      </c>
      <c r="R14" s="6" t="s">
        <v>9</v>
      </c>
      <c r="S14" s="6" t="s">
        <v>10</v>
      </c>
      <c r="T14" s="7">
        <f t="shared" si="0"/>
        <v>45413</v>
      </c>
      <c r="U14" s="21">
        <v>45413</v>
      </c>
      <c r="V14" s="6" t="s">
        <v>9</v>
      </c>
      <c r="W14" s="6" t="s">
        <v>10</v>
      </c>
      <c r="X14" s="7">
        <f t="shared" si="1"/>
        <v>45444</v>
      </c>
      <c r="Y14" s="21">
        <v>45444</v>
      </c>
      <c r="Z14" s="6" t="s">
        <v>9</v>
      </c>
      <c r="AA14" s="6" t="s">
        <v>10</v>
      </c>
      <c r="AB14" s="7">
        <f t="shared" si="2"/>
        <v>45474</v>
      </c>
      <c r="AC14" s="21">
        <v>45474</v>
      </c>
      <c r="AD14" s="6" t="s">
        <v>9</v>
      </c>
      <c r="AE14" s="6" t="s">
        <v>10</v>
      </c>
      <c r="AF14" s="7">
        <f t="shared" si="3"/>
        <v>45475</v>
      </c>
      <c r="AG14" s="5">
        <f t="shared" si="4"/>
        <v>45475</v>
      </c>
      <c r="AH14" s="6" t="s">
        <v>9</v>
      </c>
      <c r="AI14" s="6" t="s">
        <v>10</v>
      </c>
      <c r="AJ14" s="7">
        <f t="shared" si="5"/>
        <v>45476</v>
      </c>
      <c r="AK14" s="5">
        <f t="shared" si="6"/>
        <v>45476</v>
      </c>
      <c r="AL14" s="6" t="s">
        <v>9</v>
      </c>
      <c r="AM14" s="6" t="s">
        <v>10</v>
      </c>
      <c r="AN14" s="7">
        <f t="shared" si="7"/>
        <v>45477</v>
      </c>
      <c r="AO14" s="5">
        <f t="shared" si="8"/>
        <v>45477</v>
      </c>
      <c r="AP14" s="6" t="s">
        <v>9</v>
      </c>
      <c r="AQ14" s="6" t="s">
        <v>10</v>
      </c>
      <c r="AR14" s="7">
        <f t="shared" si="9"/>
        <v>45478</v>
      </c>
      <c r="AS14" s="5">
        <f t="shared" si="10"/>
        <v>45478</v>
      </c>
      <c r="AT14" s="6" t="s">
        <v>9</v>
      </c>
      <c r="AU14" s="6" t="s">
        <v>10</v>
      </c>
      <c r="AV14" s="7">
        <f t="shared" si="11"/>
        <v>45479</v>
      </c>
      <c r="AW14" s="5">
        <f t="shared" si="12"/>
        <v>45479</v>
      </c>
      <c r="AX14" s="6" t="s">
        <v>9</v>
      </c>
      <c r="AY14" s="6" t="s">
        <v>10</v>
      </c>
      <c r="AZ14" s="7">
        <f t="shared" si="13"/>
        <v>45480</v>
      </c>
      <c r="BA14" s="5">
        <f t="shared" si="14"/>
        <v>45480</v>
      </c>
      <c r="BB14" s="6" t="s">
        <v>9</v>
      </c>
      <c r="BC14" s="6" t="s">
        <v>10</v>
      </c>
      <c r="BD14" s="7">
        <f t="shared" si="15"/>
        <v>45481</v>
      </c>
      <c r="BE14" s="5">
        <f t="shared" si="16"/>
        <v>45481</v>
      </c>
      <c r="BF14" s="6" t="s">
        <v>9</v>
      </c>
      <c r="BG14" s="6" t="s">
        <v>10</v>
      </c>
      <c r="BH14" s="7">
        <f t="shared" si="17"/>
        <v>45482</v>
      </c>
      <c r="BI14" s="5">
        <f t="shared" si="18"/>
        <v>45482</v>
      </c>
      <c r="BJ14" s="6" t="s">
        <v>9</v>
      </c>
      <c r="BK14" s="6" t="s">
        <v>10</v>
      </c>
      <c r="BL14" s="7">
        <f t="shared" si="19"/>
        <v>45483</v>
      </c>
      <c r="BM14" s="5">
        <f t="shared" si="20"/>
        <v>45483</v>
      </c>
      <c r="BN14" s="6" t="s">
        <v>9</v>
      </c>
      <c r="BO14" s="6" t="s">
        <v>10</v>
      </c>
      <c r="BP14" s="7">
        <f t="shared" si="21"/>
        <v>45484</v>
      </c>
      <c r="BQ14" s="5">
        <f t="shared" si="22"/>
        <v>45484</v>
      </c>
      <c r="BR14" s="6" t="s">
        <v>9</v>
      </c>
      <c r="BS14" s="6" t="s">
        <v>10</v>
      </c>
      <c r="BT14" s="7">
        <f t="shared" si="23"/>
        <v>45485</v>
      </c>
      <c r="BU14" s="5">
        <f t="shared" si="24"/>
        <v>45485</v>
      </c>
      <c r="BV14" s="6" t="s">
        <v>9</v>
      </c>
      <c r="BW14" s="6" t="s">
        <v>10</v>
      </c>
      <c r="BX14" s="7">
        <f t="shared" si="25"/>
        <v>45486</v>
      </c>
      <c r="BY14" s="5">
        <f t="shared" si="26"/>
        <v>45486</v>
      </c>
      <c r="BZ14" s="6" t="s">
        <v>9</v>
      </c>
      <c r="CA14" s="6" t="s">
        <v>10</v>
      </c>
      <c r="CB14" s="7">
        <f t="shared" si="27"/>
        <v>45487</v>
      </c>
      <c r="CC14" s="5">
        <f t="shared" si="28"/>
        <v>45487</v>
      </c>
      <c r="CD14" s="6" t="s">
        <v>9</v>
      </c>
      <c r="CE14" s="6" t="s">
        <v>10</v>
      </c>
      <c r="CF14" s="7">
        <f t="shared" si="29"/>
        <v>45488</v>
      </c>
      <c r="CG14" s="5">
        <f t="shared" si="30"/>
        <v>45488</v>
      </c>
      <c r="CH14" s="6" t="s">
        <v>9</v>
      </c>
      <c r="CI14" s="6" t="s">
        <v>10</v>
      </c>
      <c r="CJ14" s="7">
        <f t="shared" si="31"/>
        <v>45489</v>
      </c>
      <c r="CK14" s="5">
        <f t="shared" si="32"/>
        <v>45489</v>
      </c>
      <c r="CL14" s="6" t="s">
        <v>9</v>
      </c>
      <c r="CM14" s="6" t="s">
        <v>10</v>
      </c>
      <c r="CN14" s="7">
        <f t="shared" si="33"/>
        <v>45490</v>
      </c>
      <c r="CO14" s="5">
        <f t="shared" si="34"/>
        <v>45490</v>
      </c>
      <c r="CP14" s="6" t="s">
        <v>9</v>
      </c>
      <c r="CQ14" s="6" t="s">
        <v>10</v>
      </c>
      <c r="CR14" s="7">
        <f t="shared" si="35"/>
        <v>45491</v>
      </c>
      <c r="CS14" s="5">
        <f t="shared" si="36"/>
        <v>45491</v>
      </c>
      <c r="CT14" s="6" t="s">
        <v>9</v>
      </c>
      <c r="CU14" s="6" t="s">
        <v>10</v>
      </c>
      <c r="CV14" s="7">
        <f t="shared" si="37"/>
        <v>45492</v>
      </c>
      <c r="CW14" s="5">
        <f t="shared" si="38"/>
        <v>45492</v>
      </c>
      <c r="CX14" s="6" t="s">
        <v>9</v>
      </c>
      <c r="CY14" s="6" t="s">
        <v>10</v>
      </c>
      <c r="CZ14" s="7">
        <f t="shared" si="39"/>
        <v>45493</v>
      </c>
      <c r="DA14" s="5">
        <f t="shared" si="40"/>
        <v>45493</v>
      </c>
      <c r="DB14" s="6" t="s">
        <v>9</v>
      </c>
      <c r="DC14" s="6" t="s">
        <v>10</v>
      </c>
      <c r="DD14" s="7">
        <f t="shared" si="41"/>
        <v>45494</v>
      </c>
      <c r="DE14" s="5">
        <f t="shared" si="42"/>
        <v>45494</v>
      </c>
      <c r="DF14" s="6" t="s">
        <v>9</v>
      </c>
      <c r="DG14" s="6" t="s">
        <v>10</v>
      </c>
      <c r="DH14" s="7">
        <f t="shared" si="43"/>
        <v>45495</v>
      </c>
      <c r="DI14" s="5">
        <f t="shared" si="44"/>
        <v>45495</v>
      </c>
      <c r="DJ14" s="6" t="s">
        <v>9</v>
      </c>
      <c r="DK14" s="6" t="s">
        <v>10</v>
      </c>
      <c r="DL14" s="7">
        <f t="shared" si="45"/>
        <v>45496</v>
      </c>
      <c r="DM14" s="5">
        <f t="shared" si="46"/>
        <v>45496</v>
      </c>
      <c r="DN14" s="6" t="s">
        <v>9</v>
      </c>
      <c r="DO14" s="6" t="s">
        <v>10</v>
      </c>
      <c r="DP14" s="7">
        <f t="shared" si="47"/>
        <v>45497</v>
      </c>
      <c r="DQ14" s="5">
        <f t="shared" si="48"/>
        <v>45497</v>
      </c>
      <c r="DR14" s="6" t="s">
        <v>9</v>
      </c>
      <c r="DS14" s="6" t="s">
        <v>10</v>
      </c>
    </row>
    <row r="15" spans="1:123" ht="20.25" x14ac:dyDescent="0.25">
      <c r="A15" s="3" t="str">
        <f>IF(B15=0," ",SUBTOTAL(3,$B$2:B15))</f>
        <v xml:space="preserve"> </v>
      </c>
      <c r="B15" s="27">
        <f>'اداريين الكلية'!B17</f>
        <v>0</v>
      </c>
      <c r="C15" s="27">
        <f>'اداريين الكلية'!C17</f>
        <v>0</v>
      </c>
      <c r="D15" s="7">
        <f>modate6[[#This Row],[التاريخ]]</f>
        <v>45292</v>
      </c>
      <c r="E15" s="21">
        <v>45292</v>
      </c>
      <c r="F15" s="6"/>
      <c r="G15" s="6" t="s">
        <v>10</v>
      </c>
      <c r="H15" s="7" t="s">
        <v>167</v>
      </c>
      <c r="I15" s="21">
        <v>45323</v>
      </c>
      <c r="J15" s="6" t="s">
        <v>9</v>
      </c>
      <c r="K15" s="6" t="s">
        <v>10</v>
      </c>
      <c r="L15" s="7" t="s">
        <v>168</v>
      </c>
      <c r="M15" s="21">
        <v>45352</v>
      </c>
      <c r="N15" s="6" t="s">
        <v>9</v>
      </c>
      <c r="O15" s="6" t="s">
        <v>10</v>
      </c>
      <c r="P15" s="7" t="s">
        <v>169</v>
      </c>
      <c r="Q15" s="21">
        <v>45383</v>
      </c>
      <c r="R15" s="6" t="s">
        <v>9</v>
      </c>
      <c r="S15" s="6" t="s">
        <v>10</v>
      </c>
      <c r="T15" s="7">
        <f t="shared" si="0"/>
        <v>45413</v>
      </c>
      <c r="U15" s="21">
        <v>45413</v>
      </c>
      <c r="V15" s="6" t="s">
        <v>9</v>
      </c>
      <c r="W15" s="6" t="s">
        <v>10</v>
      </c>
      <c r="X15" s="7">
        <f t="shared" si="1"/>
        <v>45444</v>
      </c>
      <c r="Y15" s="21">
        <v>45444</v>
      </c>
      <c r="Z15" s="6" t="s">
        <v>9</v>
      </c>
      <c r="AA15" s="6" t="s">
        <v>10</v>
      </c>
      <c r="AB15" s="7">
        <f t="shared" si="2"/>
        <v>45474</v>
      </c>
      <c r="AC15" s="21">
        <v>45474</v>
      </c>
      <c r="AD15" s="6" t="s">
        <v>9</v>
      </c>
      <c r="AE15" s="6" t="s">
        <v>10</v>
      </c>
      <c r="AF15" s="7">
        <f t="shared" si="3"/>
        <v>45475</v>
      </c>
      <c r="AG15" s="5">
        <f t="shared" si="4"/>
        <v>45475</v>
      </c>
      <c r="AH15" s="6" t="s">
        <v>9</v>
      </c>
      <c r="AI15" s="6" t="s">
        <v>10</v>
      </c>
      <c r="AJ15" s="7">
        <f t="shared" si="5"/>
        <v>45476</v>
      </c>
      <c r="AK15" s="5">
        <f t="shared" si="6"/>
        <v>45476</v>
      </c>
      <c r="AL15" s="6" t="s">
        <v>9</v>
      </c>
      <c r="AM15" s="6" t="s">
        <v>10</v>
      </c>
      <c r="AN15" s="7">
        <f t="shared" si="7"/>
        <v>45477</v>
      </c>
      <c r="AO15" s="5">
        <f t="shared" si="8"/>
        <v>45477</v>
      </c>
      <c r="AP15" s="6" t="s">
        <v>9</v>
      </c>
      <c r="AQ15" s="6" t="s">
        <v>10</v>
      </c>
      <c r="AR15" s="7">
        <f t="shared" si="9"/>
        <v>45478</v>
      </c>
      <c r="AS15" s="5">
        <f t="shared" si="10"/>
        <v>45478</v>
      </c>
      <c r="AT15" s="6" t="s">
        <v>9</v>
      </c>
      <c r="AU15" s="6" t="s">
        <v>10</v>
      </c>
      <c r="AV15" s="7">
        <f t="shared" si="11"/>
        <v>45479</v>
      </c>
      <c r="AW15" s="5">
        <f t="shared" si="12"/>
        <v>45479</v>
      </c>
      <c r="AX15" s="6" t="s">
        <v>9</v>
      </c>
      <c r="AY15" s="6" t="s">
        <v>10</v>
      </c>
      <c r="AZ15" s="7">
        <f t="shared" si="13"/>
        <v>45480</v>
      </c>
      <c r="BA15" s="5">
        <f t="shared" si="14"/>
        <v>45480</v>
      </c>
      <c r="BB15" s="6" t="s">
        <v>9</v>
      </c>
      <c r="BC15" s="6" t="s">
        <v>10</v>
      </c>
      <c r="BD15" s="7">
        <f t="shared" si="15"/>
        <v>45481</v>
      </c>
      <c r="BE15" s="5">
        <f t="shared" si="16"/>
        <v>45481</v>
      </c>
      <c r="BF15" s="6" t="s">
        <v>9</v>
      </c>
      <c r="BG15" s="6" t="s">
        <v>10</v>
      </c>
      <c r="BH15" s="7">
        <f t="shared" si="17"/>
        <v>45482</v>
      </c>
      <c r="BI15" s="5">
        <f t="shared" si="18"/>
        <v>45482</v>
      </c>
      <c r="BJ15" s="6" t="s">
        <v>9</v>
      </c>
      <c r="BK15" s="6" t="s">
        <v>10</v>
      </c>
      <c r="BL15" s="7">
        <f t="shared" si="19"/>
        <v>45483</v>
      </c>
      <c r="BM15" s="5">
        <f t="shared" si="20"/>
        <v>45483</v>
      </c>
      <c r="BN15" s="6" t="s">
        <v>9</v>
      </c>
      <c r="BO15" s="6" t="s">
        <v>10</v>
      </c>
      <c r="BP15" s="7">
        <f t="shared" si="21"/>
        <v>45484</v>
      </c>
      <c r="BQ15" s="5">
        <f t="shared" si="22"/>
        <v>45484</v>
      </c>
      <c r="BR15" s="6" t="s">
        <v>9</v>
      </c>
      <c r="BS15" s="6" t="s">
        <v>10</v>
      </c>
      <c r="BT15" s="7">
        <f t="shared" si="23"/>
        <v>45485</v>
      </c>
      <c r="BU15" s="5">
        <f t="shared" si="24"/>
        <v>45485</v>
      </c>
      <c r="BV15" s="6" t="s">
        <v>9</v>
      </c>
      <c r="BW15" s="6" t="s">
        <v>10</v>
      </c>
      <c r="BX15" s="7">
        <f t="shared" si="25"/>
        <v>45486</v>
      </c>
      <c r="BY15" s="5">
        <f t="shared" si="26"/>
        <v>45486</v>
      </c>
      <c r="BZ15" s="6" t="s">
        <v>9</v>
      </c>
      <c r="CA15" s="6" t="s">
        <v>10</v>
      </c>
      <c r="CB15" s="7">
        <f t="shared" si="27"/>
        <v>45487</v>
      </c>
      <c r="CC15" s="5">
        <f t="shared" si="28"/>
        <v>45487</v>
      </c>
      <c r="CD15" s="6" t="s">
        <v>9</v>
      </c>
      <c r="CE15" s="6" t="s">
        <v>10</v>
      </c>
      <c r="CF15" s="7">
        <f t="shared" si="29"/>
        <v>45488</v>
      </c>
      <c r="CG15" s="5">
        <f t="shared" si="30"/>
        <v>45488</v>
      </c>
      <c r="CH15" s="6" t="s">
        <v>9</v>
      </c>
      <c r="CI15" s="6" t="s">
        <v>10</v>
      </c>
      <c r="CJ15" s="7">
        <f t="shared" si="31"/>
        <v>45489</v>
      </c>
      <c r="CK15" s="5">
        <f t="shared" si="32"/>
        <v>45489</v>
      </c>
      <c r="CL15" s="6" t="s">
        <v>9</v>
      </c>
      <c r="CM15" s="6" t="s">
        <v>10</v>
      </c>
      <c r="CN15" s="7">
        <f t="shared" si="33"/>
        <v>45490</v>
      </c>
      <c r="CO15" s="5">
        <f t="shared" si="34"/>
        <v>45490</v>
      </c>
      <c r="CP15" s="6" t="s">
        <v>9</v>
      </c>
      <c r="CQ15" s="6" t="s">
        <v>10</v>
      </c>
      <c r="CR15" s="7">
        <f t="shared" si="35"/>
        <v>45491</v>
      </c>
      <c r="CS15" s="5">
        <f t="shared" si="36"/>
        <v>45491</v>
      </c>
      <c r="CT15" s="6" t="s">
        <v>9</v>
      </c>
      <c r="CU15" s="6" t="s">
        <v>10</v>
      </c>
      <c r="CV15" s="7">
        <f t="shared" si="37"/>
        <v>45492</v>
      </c>
      <c r="CW15" s="5">
        <f t="shared" si="38"/>
        <v>45492</v>
      </c>
      <c r="CX15" s="6" t="s">
        <v>9</v>
      </c>
      <c r="CY15" s="6" t="s">
        <v>10</v>
      </c>
      <c r="CZ15" s="7">
        <f t="shared" si="39"/>
        <v>45493</v>
      </c>
      <c r="DA15" s="5">
        <f t="shared" si="40"/>
        <v>45493</v>
      </c>
      <c r="DB15" s="6" t="s">
        <v>9</v>
      </c>
      <c r="DC15" s="6" t="s">
        <v>10</v>
      </c>
      <c r="DD15" s="7">
        <f t="shared" si="41"/>
        <v>45494</v>
      </c>
      <c r="DE15" s="5">
        <f t="shared" si="42"/>
        <v>45494</v>
      </c>
      <c r="DF15" s="6" t="s">
        <v>9</v>
      </c>
      <c r="DG15" s="6" t="s">
        <v>10</v>
      </c>
      <c r="DH15" s="7">
        <f t="shared" si="43"/>
        <v>45495</v>
      </c>
      <c r="DI15" s="5">
        <f t="shared" si="44"/>
        <v>45495</v>
      </c>
      <c r="DJ15" s="6" t="s">
        <v>9</v>
      </c>
      <c r="DK15" s="6" t="s">
        <v>10</v>
      </c>
      <c r="DL15" s="7">
        <f t="shared" si="45"/>
        <v>45496</v>
      </c>
      <c r="DM15" s="5">
        <f t="shared" si="46"/>
        <v>45496</v>
      </c>
      <c r="DN15" s="6" t="s">
        <v>9</v>
      </c>
      <c r="DO15" s="6" t="s">
        <v>10</v>
      </c>
      <c r="DP15" s="7">
        <f t="shared" si="47"/>
        <v>45497</v>
      </c>
      <c r="DQ15" s="5">
        <f t="shared" si="48"/>
        <v>45497</v>
      </c>
      <c r="DR15" s="6" t="s">
        <v>9</v>
      </c>
      <c r="DS15" s="6" t="s">
        <v>10</v>
      </c>
    </row>
    <row r="16" spans="1:123" ht="20.25" x14ac:dyDescent="0.25">
      <c r="A16" s="3" t="str">
        <f>IF(B16=0," ",SUBTOTAL(3,$B$2:B16))</f>
        <v xml:space="preserve"> </v>
      </c>
      <c r="B16" s="27">
        <f>'اداريين الكلية'!B18</f>
        <v>0</v>
      </c>
      <c r="C16" s="27">
        <f>'اداريين الكلية'!C18</f>
        <v>0</v>
      </c>
      <c r="D16" s="7">
        <f>modate6[[#This Row],[التاريخ]]</f>
        <v>45292</v>
      </c>
      <c r="E16" s="21">
        <v>45292</v>
      </c>
      <c r="F16" s="6"/>
      <c r="G16" s="6"/>
      <c r="H16" s="7" t="s">
        <v>167</v>
      </c>
      <c r="I16" s="21">
        <v>45323</v>
      </c>
      <c r="J16" s="6" t="s">
        <v>9</v>
      </c>
      <c r="K16" s="6" t="s">
        <v>10</v>
      </c>
      <c r="L16" s="7" t="s">
        <v>168</v>
      </c>
      <c r="M16" s="21">
        <v>45352</v>
      </c>
      <c r="N16" s="6" t="s">
        <v>9</v>
      </c>
      <c r="O16" s="6" t="s">
        <v>10</v>
      </c>
      <c r="P16" s="7" t="s">
        <v>169</v>
      </c>
      <c r="Q16" s="21">
        <v>45383</v>
      </c>
      <c r="R16" s="6" t="s">
        <v>9</v>
      </c>
      <c r="S16" s="6" t="s">
        <v>10</v>
      </c>
      <c r="T16" s="7">
        <f t="shared" si="0"/>
        <v>45413</v>
      </c>
      <c r="U16" s="21">
        <v>45413</v>
      </c>
      <c r="V16" s="6" t="s">
        <v>9</v>
      </c>
      <c r="W16" s="6" t="s">
        <v>10</v>
      </c>
      <c r="X16" s="7">
        <f t="shared" si="1"/>
        <v>45444</v>
      </c>
      <c r="Y16" s="21">
        <v>45444</v>
      </c>
      <c r="Z16" s="6" t="s">
        <v>9</v>
      </c>
      <c r="AA16" s="6" t="s">
        <v>10</v>
      </c>
      <c r="AB16" s="7">
        <f t="shared" si="2"/>
        <v>45474</v>
      </c>
      <c r="AC16" s="21">
        <v>45474</v>
      </c>
      <c r="AD16" s="6" t="s">
        <v>9</v>
      </c>
      <c r="AE16" s="6" t="s">
        <v>10</v>
      </c>
      <c r="AF16" s="7">
        <f t="shared" si="3"/>
        <v>45475</v>
      </c>
      <c r="AG16" s="5">
        <f t="shared" si="4"/>
        <v>45475</v>
      </c>
      <c r="AH16" s="6" t="s">
        <v>9</v>
      </c>
      <c r="AI16" s="6" t="s">
        <v>10</v>
      </c>
      <c r="AJ16" s="7">
        <f t="shared" si="5"/>
        <v>45476</v>
      </c>
      <c r="AK16" s="5">
        <f t="shared" si="6"/>
        <v>45476</v>
      </c>
      <c r="AL16" s="6" t="s">
        <v>9</v>
      </c>
      <c r="AM16" s="6" t="s">
        <v>10</v>
      </c>
      <c r="AN16" s="7">
        <f t="shared" si="7"/>
        <v>45477</v>
      </c>
      <c r="AO16" s="5">
        <f t="shared" si="8"/>
        <v>45477</v>
      </c>
      <c r="AP16" s="6" t="s">
        <v>9</v>
      </c>
      <c r="AQ16" s="6" t="s">
        <v>10</v>
      </c>
      <c r="AR16" s="7">
        <f t="shared" si="9"/>
        <v>45478</v>
      </c>
      <c r="AS16" s="5">
        <f t="shared" si="10"/>
        <v>45478</v>
      </c>
      <c r="AT16" s="6" t="s">
        <v>9</v>
      </c>
      <c r="AU16" s="6" t="s">
        <v>10</v>
      </c>
      <c r="AV16" s="7">
        <f t="shared" si="11"/>
        <v>45479</v>
      </c>
      <c r="AW16" s="5">
        <f t="shared" si="12"/>
        <v>45479</v>
      </c>
      <c r="AX16" s="6" t="s">
        <v>9</v>
      </c>
      <c r="AY16" s="6" t="s">
        <v>10</v>
      </c>
      <c r="AZ16" s="7">
        <f t="shared" si="13"/>
        <v>45480</v>
      </c>
      <c r="BA16" s="5">
        <f t="shared" si="14"/>
        <v>45480</v>
      </c>
      <c r="BB16" s="6" t="s">
        <v>9</v>
      </c>
      <c r="BC16" s="6" t="s">
        <v>10</v>
      </c>
      <c r="BD16" s="7">
        <f t="shared" si="15"/>
        <v>45481</v>
      </c>
      <c r="BE16" s="5">
        <f t="shared" si="16"/>
        <v>45481</v>
      </c>
      <c r="BF16" s="6" t="s">
        <v>9</v>
      </c>
      <c r="BG16" s="6" t="s">
        <v>10</v>
      </c>
      <c r="BH16" s="7">
        <f t="shared" si="17"/>
        <v>45482</v>
      </c>
      <c r="BI16" s="5">
        <f t="shared" si="18"/>
        <v>45482</v>
      </c>
      <c r="BJ16" s="6" t="s">
        <v>9</v>
      </c>
      <c r="BK16" s="6" t="s">
        <v>10</v>
      </c>
      <c r="BL16" s="7">
        <f t="shared" si="19"/>
        <v>45483</v>
      </c>
      <c r="BM16" s="5">
        <f t="shared" si="20"/>
        <v>45483</v>
      </c>
      <c r="BN16" s="6" t="s">
        <v>9</v>
      </c>
      <c r="BO16" s="6" t="s">
        <v>10</v>
      </c>
      <c r="BP16" s="7">
        <f t="shared" si="21"/>
        <v>45484</v>
      </c>
      <c r="BQ16" s="5">
        <f t="shared" si="22"/>
        <v>45484</v>
      </c>
      <c r="BR16" s="6" t="s">
        <v>9</v>
      </c>
      <c r="BS16" s="6" t="s">
        <v>10</v>
      </c>
      <c r="BT16" s="7">
        <f t="shared" si="23"/>
        <v>45485</v>
      </c>
      <c r="BU16" s="5">
        <f t="shared" si="24"/>
        <v>45485</v>
      </c>
      <c r="BV16" s="6" t="s">
        <v>9</v>
      </c>
      <c r="BW16" s="6" t="s">
        <v>10</v>
      </c>
      <c r="BX16" s="7">
        <f t="shared" si="25"/>
        <v>45486</v>
      </c>
      <c r="BY16" s="5">
        <f t="shared" si="26"/>
        <v>45486</v>
      </c>
      <c r="BZ16" s="6" t="s">
        <v>9</v>
      </c>
      <c r="CA16" s="6" t="s">
        <v>10</v>
      </c>
      <c r="CB16" s="7">
        <f t="shared" si="27"/>
        <v>45487</v>
      </c>
      <c r="CC16" s="5">
        <f t="shared" si="28"/>
        <v>45487</v>
      </c>
      <c r="CD16" s="6" t="s">
        <v>9</v>
      </c>
      <c r="CE16" s="6" t="s">
        <v>10</v>
      </c>
      <c r="CF16" s="7">
        <f t="shared" si="29"/>
        <v>45488</v>
      </c>
      <c r="CG16" s="5">
        <f t="shared" si="30"/>
        <v>45488</v>
      </c>
      <c r="CH16" s="6" t="s">
        <v>9</v>
      </c>
      <c r="CI16" s="6" t="s">
        <v>10</v>
      </c>
      <c r="CJ16" s="7">
        <f t="shared" si="31"/>
        <v>45489</v>
      </c>
      <c r="CK16" s="5">
        <f t="shared" si="32"/>
        <v>45489</v>
      </c>
      <c r="CL16" s="6" t="s">
        <v>9</v>
      </c>
      <c r="CM16" s="6" t="s">
        <v>10</v>
      </c>
      <c r="CN16" s="7">
        <f t="shared" si="33"/>
        <v>45490</v>
      </c>
      <c r="CO16" s="5">
        <f t="shared" si="34"/>
        <v>45490</v>
      </c>
      <c r="CP16" s="6" t="s">
        <v>9</v>
      </c>
      <c r="CQ16" s="6" t="s">
        <v>10</v>
      </c>
      <c r="CR16" s="7">
        <f t="shared" si="35"/>
        <v>45491</v>
      </c>
      <c r="CS16" s="5">
        <f t="shared" si="36"/>
        <v>45491</v>
      </c>
      <c r="CT16" s="6" t="s">
        <v>9</v>
      </c>
      <c r="CU16" s="6" t="s">
        <v>10</v>
      </c>
      <c r="CV16" s="7">
        <f t="shared" si="37"/>
        <v>45492</v>
      </c>
      <c r="CW16" s="5">
        <f t="shared" si="38"/>
        <v>45492</v>
      </c>
      <c r="CX16" s="6" t="s">
        <v>9</v>
      </c>
      <c r="CY16" s="6" t="s">
        <v>10</v>
      </c>
      <c r="CZ16" s="7">
        <f t="shared" si="39"/>
        <v>45493</v>
      </c>
      <c r="DA16" s="5">
        <f t="shared" si="40"/>
        <v>45493</v>
      </c>
      <c r="DB16" s="6" t="s">
        <v>9</v>
      </c>
      <c r="DC16" s="6" t="s">
        <v>10</v>
      </c>
      <c r="DD16" s="7">
        <f t="shared" si="41"/>
        <v>45494</v>
      </c>
      <c r="DE16" s="5">
        <f t="shared" si="42"/>
        <v>45494</v>
      </c>
      <c r="DF16" s="6" t="s">
        <v>9</v>
      </c>
      <c r="DG16" s="6" t="s">
        <v>10</v>
      </c>
      <c r="DH16" s="7">
        <f t="shared" si="43"/>
        <v>45495</v>
      </c>
      <c r="DI16" s="5">
        <f t="shared" si="44"/>
        <v>45495</v>
      </c>
      <c r="DJ16" s="6" t="s">
        <v>9</v>
      </c>
      <c r="DK16" s="6" t="s">
        <v>10</v>
      </c>
      <c r="DL16" s="7">
        <f t="shared" si="45"/>
        <v>45496</v>
      </c>
      <c r="DM16" s="5">
        <f t="shared" si="46"/>
        <v>45496</v>
      </c>
      <c r="DN16" s="6" t="s">
        <v>9</v>
      </c>
      <c r="DO16" s="6" t="s">
        <v>10</v>
      </c>
      <c r="DP16" s="7">
        <f t="shared" si="47"/>
        <v>45497</v>
      </c>
      <c r="DQ16" s="5">
        <f t="shared" si="48"/>
        <v>45497</v>
      </c>
      <c r="DR16" s="6" t="s">
        <v>9</v>
      </c>
      <c r="DS16" s="6" t="s">
        <v>10</v>
      </c>
    </row>
    <row r="17" spans="3:123" x14ac:dyDescent="0.25">
      <c r="L17"/>
      <c r="M17"/>
    </row>
    <row r="18" spans="3:123" x14ac:dyDescent="0.25">
      <c r="L18"/>
      <c r="M18"/>
    </row>
    <row r="19" spans="3:123" x14ac:dyDescent="0.25">
      <c r="L19"/>
      <c r="M19"/>
    </row>
    <row r="20" spans="3:123" ht="15.75" thickBot="1" x14ac:dyDescent="0.3">
      <c r="L20"/>
      <c r="M20"/>
      <c r="CB20"/>
      <c r="CC20"/>
    </row>
    <row r="21" spans="3:123" ht="19.5" thickBot="1" x14ac:dyDescent="0.3">
      <c r="C21" s="43" t="s">
        <v>180</v>
      </c>
      <c r="D21"/>
      <c r="E21"/>
      <c r="F21" s="44">
        <v>5</v>
      </c>
      <c r="G21" s="44">
        <v>6</v>
      </c>
      <c r="H21"/>
      <c r="I21"/>
      <c r="J21" s="44">
        <v>12</v>
      </c>
      <c r="K21" s="44">
        <v>13</v>
      </c>
      <c r="L21"/>
      <c r="M21"/>
      <c r="N21" s="44">
        <v>12</v>
      </c>
      <c r="O21" s="44">
        <v>0</v>
      </c>
      <c r="P21"/>
      <c r="Q21"/>
      <c r="R21" s="44">
        <v>0</v>
      </c>
      <c r="S21" s="44">
        <v>0</v>
      </c>
      <c r="T21"/>
      <c r="U21"/>
      <c r="V21" s="44">
        <v>0</v>
      </c>
      <c r="W21" s="44">
        <v>0</v>
      </c>
      <c r="X21"/>
      <c r="Y21"/>
      <c r="Z21" s="44">
        <v>0</v>
      </c>
      <c r="AA21" s="44">
        <v>0</v>
      </c>
      <c r="AB21"/>
      <c r="AC21"/>
      <c r="AD21" s="44">
        <v>0</v>
      </c>
      <c r="AE21" s="44">
        <v>0</v>
      </c>
      <c r="AF21"/>
      <c r="AG21"/>
      <c r="AH21" s="44">
        <v>0</v>
      </c>
      <c r="AI21" s="44">
        <v>0</v>
      </c>
      <c r="AJ21"/>
      <c r="AK21"/>
      <c r="AL21" s="44">
        <v>0</v>
      </c>
      <c r="AM21" s="44">
        <v>0</v>
      </c>
      <c r="AN21"/>
      <c r="AO21"/>
      <c r="AP21" s="44">
        <v>0</v>
      </c>
      <c r="AQ21" s="44">
        <v>0</v>
      </c>
      <c r="AR21"/>
      <c r="AS21"/>
      <c r="AT21" s="44">
        <v>0</v>
      </c>
      <c r="AU21" s="44">
        <v>0</v>
      </c>
      <c r="AV21"/>
      <c r="AW21"/>
      <c r="AX21" s="44">
        <v>0</v>
      </c>
      <c r="AY21" s="44">
        <v>0</v>
      </c>
      <c r="AZ21"/>
      <c r="BA21"/>
      <c r="BB21" s="44">
        <v>0</v>
      </c>
      <c r="BC21" s="44">
        <v>0</v>
      </c>
      <c r="BD21"/>
      <c r="BE21"/>
      <c r="BF21" s="44">
        <v>0</v>
      </c>
      <c r="BG21" s="44">
        <v>0</v>
      </c>
      <c r="BH21"/>
      <c r="BI21"/>
      <c r="BJ21" s="44">
        <v>0</v>
      </c>
      <c r="BK21" s="44">
        <v>0</v>
      </c>
      <c r="BL21"/>
      <c r="BM21"/>
      <c r="BN21" s="44">
        <v>0</v>
      </c>
      <c r="BO21" s="44">
        <v>0</v>
      </c>
      <c r="BP21"/>
      <c r="BQ21"/>
      <c r="BR21" s="44">
        <v>0</v>
      </c>
      <c r="BS21" s="44">
        <v>0</v>
      </c>
      <c r="BT21"/>
      <c r="BU21"/>
      <c r="BV21" s="44">
        <v>0</v>
      </c>
      <c r="BW21" s="44">
        <v>0</v>
      </c>
      <c r="BX21"/>
      <c r="BY21"/>
      <c r="BZ21" s="44">
        <v>0</v>
      </c>
      <c r="CA21" s="44">
        <v>0</v>
      </c>
      <c r="CB21"/>
      <c r="CC21"/>
      <c r="CD21" s="44">
        <v>0</v>
      </c>
      <c r="CE21" s="44">
        <v>0</v>
      </c>
      <c r="CF21"/>
      <c r="CG21"/>
      <c r="CH21" s="44">
        <v>0</v>
      </c>
      <c r="CI21" s="44">
        <v>0</v>
      </c>
      <c r="CJ21"/>
      <c r="CK21"/>
      <c r="CL21" s="44">
        <v>0</v>
      </c>
      <c r="CM21" s="44">
        <v>0</v>
      </c>
      <c r="CN21"/>
      <c r="CO21"/>
      <c r="CP21" s="44">
        <v>0</v>
      </c>
      <c r="CQ21" s="44">
        <v>0</v>
      </c>
      <c r="CR21"/>
      <c r="CS21"/>
      <c r="CT21" s="44">
        <v>0</v>
      </c>
      <c r="CU21" s="44">
        <v>0</v>
      </c>
      <c r="CV21"/>
      <c r="CW21"/>
      <c r="CX21" s="44">
        <v>0</v>
      </c>
      <c r="CY21" s="44">
        <v>0</v>
      </c>
      <c r="CZ21"/>
      <c r="DA21"/>
      <c r="DB21" s="44">
        <v>0</v>
      </c>
      <c r="DC21" s="44">
        <v>0</v>
      </c>
      <c r="DD21"/>
      <c r="DE21"/>
      <c r="DF21" s="44">
        <v>0</v>
      </c>
      <c r="DG21" s="44">
        <v>0</v>
      </c>
      <c r="DH21"/>
      <c r="DI21"/>
      <c r="DJ21" s="44">
        <v>0</v>
      </c>
      <c r="DK21" s="44">
        <v>0</v>
      </c>
      <c r="DL21"/>
      <c r="DM21"/>
      <c r="DN21" s="44">
        <v>0</v>
      </c>
      <c r="DO21" s="44">
        <v>0</v>
      </c>
      <c r="DP21"/>
      <c r="DQ21"/>
      <c r="DR21" s="44">
        <v>0</v>
      </c>
      <c r="DS21" s="44">
        <v>0</v>
      </c>
    </row>
    <row r="22" spans="3:123" ht="19.5" thickBot="1" x14ac:dyDescent="0.3">
      <c r="C22" s="37" t="s">
        <v>185</v>
      </c>
      <c r="D22"/>
      <c r="E22"/>
      <c r="F22" s="38">
        <f t="shared" ref="F22:G22" si="49">F21*2</f>
        <v>10</v>
      </c>
      <c r="G22" s="38">
        <f t="shared" si="49"/>
        <v>12</v>
      </c>
      <c r="H22"/>
      <c r="I22"/>
      <c r="J22" s="38">
        <f t="shared" ref="J22:K22" si="50">J21*2</f>
        <v>24</v>
      </c>
      <c r="K22" s="38">
        <f t="shared" si="50"/>
        <v>26</v>
      </c>
      <c r="L22"/>
      <c r="M22"/>
      <c r="N22" s="38">
        <f t="shared" ref="N22:O22" si="51">N21*2</f>
        <v>24</v>
      </c>
      <c r="O22" s="38">
        <f t="shared" si="51"/>
        <v>0</v>
      </c>
      <c r="P22"/>
      <c r="Q22"/>
      <c r="R22" s="38">
        <f t="shared" ref="R22:S22" si="52">R21*2</f>
        <v>0</v>
      </c>
      <c r="S22" s="38">
        <f t="shared" si="52"/>
        <v>0</v>
      </c>
      <c r="T22"/>
      <c r="U22"/>
      <c r="V22" s="38">
        <f t="shared" ref="V22:W22" si="53">V21*2</f>
        <v>0</v>
      </c>
      <c r="W22" s="38">
        <f t="shared" si="53"/>
        <v>0</v>
      </c>
      <c r="X22"/>
      <c r="Y22"/>
      <c r="Z22" s="38">
        <f t="shared" ref="Z22:AA22" si="54">Z21*2</f>
        <v>0</v>
      </c>
      <c r="AA22" s="38">
        <f t="shared" si="54"/>
        <v>0</v>
      </c>
      <c r="AB22"/>
      <c r="AC22"/>
      <c r="AD22" s="38">
        <f t="shared" ref="AD22:AE22" si="55">AD21*2</f>
        <v>0</v>
      </c>
      <c r="AE22" s="38">
        <f t="shared" si="55"/>
        <v>0</v>
      </c>
      <c r="AF22"/>
      <c r="AG22"/>
      <c r="AH22" s="38">
        <f t="shared" ref="AH22:AI22" si="56">AH21*2</f>
        <v>0</v>
      </c>
      <c r="AI22" s="38">
        <f t="shared" si="56"/>
        <v>0</v>
      </c>
      <c r="AJ22"/>
      <c r="AK22"/>
      <c r="AL22" s="38">
        <f t="shared" ref="AL22:AM22" si="57">AL21*2</f>
        <v>0</v>
      </c>
      <c r="AM22" s="38">
        <f t="shared" si="57"/>
        <v>0</v>
      </c>
      <c r="AN22"/>
      <c r="AO22"/>
      <c r="AP22" s="38">
        <f t="shared" ref="AP22:AQ22" si="58">AP21*2</f>
        <v>0</v>
      </c>
      <c r="AQ22" s="38">
        <f t="shared" si="58"/>
        <v>0</v>
      </c>
      <c r="AR22"/>
      <c r="AS22"/>
      <c r="AT22" s="38">
        <f t="shared" ref="AT22:AU22" si="59">AT21*2</f>
        <v>0</v>
      </c>
      <c r="AU22" s="38">
        <f t="shared" si="59"/>
        <v>0</v>
      </c>
      <c r="AV22"/>
      <c r="AW22"/>
      <c r="AX22" s="38">
        <f t="shared" ref="AX22:AY22" si="60">AX21*2</f>
        <v>0</v>
      </c>
      <c r="AY22" s="38">
        <f t="shared" si="60"/>
        <v>0</v>
      </c>
      <c r="AZ22"/>
      <c r="BA22"/>
      <c r="BB22" s="38">
        <f t="shared" ref="BB22:BC22" si="61">BB21*2</f>
        <v>0</v>
      </c>
      <c r="BC22" s="38">
        <f t="shared" si="61"/>
        <v>0</v>
      </c>
      <c r="BD22"/>
      <c r="BE22"/>
      <c r="BF22" s="38">
        <f t="shared" ref="BF22:BG22" si="62">BF21*2</f>
        <v>0</v>
      </c>
      <c r="BG22" s="38">
        <f t="shared" si="62"/>
        <v>0</v>
      </c>
      <c r="BH22"/>
      <c r="BI22"/>
      <c r="BJ22" s="38">
        <f t="shared" ref="BJ22:BK22" si="63">BJ21*2</f>
        <v>0</v>
      </c>
      <c r="BK22" s="38">
        <f t="shared" si="63"/>
        <v>0</v>
      </c>
      <c r="BL22"/>
      <c r="BM22"/>
      <c r="BN22" s="38">
        <f t="shared" ref="BN22:BO22" si="64">BN21*2</f>
        <v>0</v>
      </c>
      <c r="BO22" s="38">
        <f t="shared" si="64"/>
        <v>0</v>
      </c>
      <c r="BP22"/>
      <c r="BQ22"/>
      <c r="BR22" s="38">
        <f t="shared" ref="BR22:BS22" si="65">BR21*2</f>
        <v>0</v>
      </c>
      <c r="BS22" s="38">
        <f t="shared" si="65"/>
        <v>0</v>
      </c>
      <c r="BT22"/>
      <c r="BU22"/>
      <c r="BV22" s="38">
        <f t="shared" ref="BV22:BW22" si="66">BV21*2</f>
        <v>0</v>
      </c>
      <c r="BW22" s="38">
        <f t="shared" si="66"/>
        <v>0</v>
      </c>
      <c r="BX22"/>
      <c r="BY22"/>
      <c r="BZ22" s="38">
        <f t="shared" ref="BZ22:CA22" si="67">BZ21*2</f>
        <v>0</v>
      </c>
      <c r="CA22" s="38">
        <f t="shared" si="67"/>
        <v>0</v>
      </c>
      <c r="CB22"/>
      <c r="CC22"/>
      <c r="CD22" s="38">
        <f t="shared" ref="CD22:CE22" si="68">CD21*2</f>
        <v>0</v>
      </c>
      <c r="CE22" s="38">
        <f t="shared" si="68"/>
        <v>0</v>
      </c>
      <c r="CF22"/>
      <c r="CG22"/>
      <c r="CH22" s="38">
        <f t="shared" ref="CH22:CI22" si="69">CH21*2</f>
        <v>0</v>
      </c>
      <c r="CI22" s="38">
        <f t="shared" si="69"/>
        <v>0</v>
      </c>
      <c r="CJ22"/>
      <c r="CK22"/>
      <c r="CL22" s="38">
        <f t="shared" ref="CL22:CM22" si="70">CL21*2</f>
        <v>0</v>
      </c>
      <c r="CM22" s="38">
        <f t="shared" si="70"/>
        <v>0</v>
      </c>
      <c r="CN22"/>
      <c r="CO22"/>
      <c r="CP22" s="38">
        <f t="shared" ref="CP22:CQ22" si="71">CP21*2</f>
        <v>0</v>
      </c>
      <c r="CQ22" s="38">
        <f t="shared" si="71"/>
        <v>0</v>
      </c>
      <c r="CR22"/>
      <c r="CS22"/>
      <c r="CT22" s="38">
        <f t="shared" ref="CT22:CU22" si="72">CT21*2</f>
        <v>0</v>
      </c>
      <c r="CU22" s="38">
        <f t="shared" si="72"/>
        <v>0</v>
      </c>
      <c r="CV22"/>
      <c r="CW22"/>
      <c r="CX22" s="38">
        <f t="shared" ref="CX22:CY22" si="73">CX21*2</f>
        <v>0</v>
      </c>
      <c r="CY22" s="38">
        <f t="shared" si="73"/>
        <v>0</v>
      </c>
      <c r="CZ22"/>
      <c r="DA22"/>
      <c r="DB22" s="38">
        <f t="shared" ref="DB22:DC22" si="74">DB21*2</f>
        <v>0</v>
      </c>
      <c r="DC22" s="38">
        <f t="shared" si="74"/>
        <v>0</v>
      </c>
      <c r="DD22"/>
      <c r="DE22"/>
      <c r="DF22" s="38">
        <f t="shared" ref="DF22:DG22" si="75">DF21*2</f>
        <v>0</v>
      </c>
      <c r="DG22" s="38">
        <f t="shared" si="75"/>
        <v>0</v>
      </c>
      <c r="DH22"/>
      <c r="DI22"/>
      <c r="DJ22" s="38">
        <f t="shared" ref="DJ22:DK22" si="76">DJ21*2</f>
        <v>0</v>
      </c>
      <c r="DK22" s="38">
        <f t="shared" si="76"/>
        <v>0</v>
      </c>
      <c r="DL22"/>
      <c r="DM22"/>
      <c r="DN22" s="38">
        <f t="shared" ref="DN22:DO22" si="77">DN21*2</f>
        <v>0</v>
      </c>
      <c r="DO22" s="38">
        <f t="shared" si="77"/>
        <v>0</v>
      </c>
      <c r="DP22"/>
      <c r="DQ22"/>
      <c r="DR22" s="38">
        <f t="shared" ref="DR22:DS22" si="78">DR21*2</f>
        <v>0</v>
      </c>
      <c r="DS22" s="38">
        <f t="shared" si="78"/>
        <v>0</v>
      </c>
    </row>
    <row r="23" spans="3:123" ht="19.5" thickBot="1" x14ac:dyDescent="0.3">
      <c r="C23" s="45" t="s">
        <v>178</v>
      </c>
      <c r="D23"/>
      <c r="E23"/>
      <c r="F23" s="46">
        <f t="shared" ref="F23:G23" si="79">F22*40%</f>
        <v>4</v>
      </c>
      <c r="G23" s="46">
        <f t="shared" si="79"/>
        <v>4.8000000000000007</v>
      </c>
      <c r="H23"/>
      <c r="I23"/>
      <c r="J23" s="46">
        <f t="shared" ref="J23:K23" si="80">J22*40%</f>
        <v>9.6000000000000014</v>
      </c>
      <c r="K23" s="46">
        <f t="shared" si="80"/>
        <v>10.4</v>
      </c>
      <c r="L23"/>
      <c r="M23"/>
      <c r="N23" s="46">
        <f t="shared" ref="N23:O23" si="81">N22*40%</f>
        <v>9.6000000000000014</v>
      </c>
      <c r="O23" s="46">
        <f t="shared" si="81"/>
        <v>0</v>
      </c>
      <c r="P23"/>
      <c r="Q23"/>
      <c r="R23" s="46">
        <f t="shared" ref="R23:S23" si="82">R22*40%</f>
        <v>0</v>
      </c>
      <c r="S23" s="46">
        <f t="shared" si="82"/>
        <v>0</v>
      </c>
      <c r="T23"/>
      <c r="U23"/>
      <c r="V23" s="46">
        <f t="shared" ref="V23:W23" si="83">V22*40%</f>
        <v>0</v>
      </c>
      <c r="W23" s="46">
        <f t="shared" si="83"/>
        <v>0</v>
      </c>
      <c r="X23"/>
      <c r="Y23"/>
      <c r="Z23" s="46">
        <f t="shared" ref="Z23:AA23" si="84">Z22*40%</f>
        <v>0</v>
      </c>
      <c r="AA23" s="46">
        <f t="shared" si="84"/>
        <v>0</v>
      </c>
      <c r="AB23"/>
      <c r="AC23"/>
      <c r="AD23" s="46">
        <f t="shared" ref="AD23:AE23" si="85">AD22*40%</f>
        <v>0</v>
      </c>
      <c r="AE23" s="46">
        <f t="shared" si="85"/>
        <v>0</v>
      </c>
      <c r="AF23"/>
      <c r="AG23"/>
      <c r="AH23" s="46">
        <f t="shared" ref="AH23:AI23" si="86">AH22*40%</f>
        <v>0</v>
      </c>
      <c r="AI23" s="46">
        <f t="shared" si="86"/>
        <v>0</v>
      </c>
      <c r="AJ23"/>
      <c r="AK23"/>
      <c r="AL23" s="46">
        <f t="shared" ref="AL23:AM23" si="87">AL22*40%</f>
        <v>0</v>
      </c>
      <c r="AM23" s="46">
        <f t="shared" si="87"/>
        <v>0</v>
      </c>
      <c r="AN23"/>
      <c r="AO23"/>
      <c r="AP23" s="46">
        <f t="shared" ref="AP23:AQ23" si="88">AP22*40%</f>
        <v>0</v>
      </c>
      <c r="AQ23" s="46">
        <f t="shared" si="88"/>
        <v>0</v>
      </c>
      <c r="AR23"/>
      <c r="AS23"/>
      <c r="AT23" s="46">
        <f t="shared" ref="AT23:AU23" si="89">AT22*40%</f>
        <v>0</v>
      </c>
      <c r="AU23" s="46">
        <f t="shared" si="89"/>
        <v>0</v>
      </c>
      <c r="AV23"/>
      <c r="AW23"/>
      <c r="AX23" s="46">
        <f t="shared" ref="AX23:AY23" si="90">AX22*40%</f>
        <v>0</v>
      </c>
      <c r="AY23" s="46">
        <f t="shared" si="90"/>
        <v>0</v>
      </c>
      <c r="AZ23"/>
      <c r="BA23"/>
      <c r="BB23" s="46">
        <f t="shared" ref="BB23:BC23" si="91">BB22*40%</f>
        <v>0</v>
      </c>
      <c r="BC23" s="46">
        <f t="shared" si="91"/>
        <v>0</v>
      </c>
      <c r="BD23"/>
      <c r="BE23"/>
      <c r="BF23" s="46">
        <f t="shared" ref="BF23:BG23" si="92">BF22*40%</f>
        <v>0</v>
      </c>
      <c r="BG23" s="46">
        <f t="shared" si="92"/>
        <v>0</v>
      </c>
      <c r="BH23"/>
      <c r="BI23"/>
      <c r="BJ23" s="46">
        <f t="shared" ref="BJ23:BK23" si="93">BJ22*40%</f>
        <v>0</v>
      </c>
      <c r="BK23" s="46">
        <f t="shared" si="93"/>
        <v>0</v>
      </c>
      <c r="BL23"/>
      <c r="BM23"/>
      <c r="BN23" s="46">
        <f t="shared" ref="BN23:BO23" si="94">BN22*40%</f>
        <v>0</v>
      </c>
      <c r="BO23" s="46">
        <f t="shared" si="94"/>
        <v>0</v>
      </c>
      <c r="BP23"/>
      <c r="BQ23"/>
      <c r="BR23" s="46">
        <f t="shared" ref="BR23:BS23" si="95">BR22*40%</f>
        <v>0</v>
      </c>
      <c r="BS23" s="46">
        <f t="shared" si="95"/>
        <v>0</v>
      </c>
      <c r="BT23"/>
      <c r="BU23"/>
      <c r="BV23" s="46">
        <f t="shared" ref="BV23:BW23" si="96">BV22*40%</f>
        <v>0</v>
      </c>
      <c r="BW23" s="46">
        <f t="shared" si="96"/>
        <v>0</v>
      </c>
      <c r="BX23"/>
      <c r="BY23"/>
      <c r="BZ23" s="46">
        <f t="shared" ref="BZ23:CA23" si="97">BZ22*40%</f>
        <v>0</v>
      </c>
      <c r="CA23" s="46">
        <f t="shared" si="97"/>
        <v>0</v>
      </c>
      <c r="CB23"/>
      <c r="CC23"/>
      <c r="CD23" s="46">
        <f t="shared" ref="CD23:CE23" si="98">CD22*40%</f>
        <v>0</v>
      </c>
      <c r="CE23" s="46">
        <f t="shared" si="98"/>
        <v>0</v>
      </c>
      <c r="CF23"/>
      <c r="CG23"/>
      <c r="CH23" s="46">
        <f t="shared" ref="CH23:CI23" si="99">CH22*40%</f>
        <v>0</v>
      </c>
      <c r="CI23" s="46">
        <f t="shared" si="99"/>
        <v>0</v>
      </c>
      <c r="CJ23"/>
      <c r="CK23"/>
      <c r="CL23" s="46">
        <f t="shared" ref="CL23:CM23" si="100">CL22*40%</f>
        <v>0</v>
      </c>
      <c r="CM23" s="46">
        <f t="shared" si="100"/>
        <v>0</v>
      </c>
      <c r="CN23"/>
      <c r="CO23"/>
      <c r="CP23" s="46">
        <f t="shared" ref="CP23:CQ23" si="101">CP22*40%</f>
        <v>0</v>
      </c>
      <c r="CQ23" s="46">
        <f t="shared" si="101"/>
        <v>0</v>
      </c>
      <c r="CR23"/>
      <c r="CS23"/>
      <c r="CT23" s="46">
        <f t="shared" ref="CT23:CU23" si="102">CT22*40%</f>
        <v>0</v>
      </c>
      <c r="CU23" s="46">
        <f t="shared" si="102"/>
        <v>0</v>
      </c>
      <c r="CV23"/>
      <c r="CW23"/>
      <c r="CX23" s="46">
        <f t="shared" ref="CX23:CY23" si="103">CX22*40%</f>
        <v>0</v>
      </c>
      <c r="CY23" s="46">
        <f t="shared" si="103"/>
        <v>0</v>
      </c>
      <c r="CZ23"/>
      <c r="DA23"/>
      <c r="DB23" s="46">
        <f t="shared" ref="DB23:DC23" si="104">DB22*40%</f>
        <v>0</v>
      </c>
      <c r="DC23" s="46">
        <f t="shared" si="104"/>
        <v>0</v>
      </c>
      <c r="DD23"/>
      <c r="DE23"/>
      <c r="DF23" s="46">
        <f t="shared" ref="DF23:DG23" si="105">DF22*40%</f>
        <v>0</v>
      </c>
      <c r="DG23" s="46">
        <f t="shared" si="105"/>
        <v>0</v>
      </c>
      <c r="DH23"/>
      <c r="DI23"/>
      <c r="DJ23" s="46">
        <f t="shared" ref="DJ23:DK23" si="106">DJ22*40%</f>
        <v>0</v>
      </c>
      <c r="DK23" s="46">
        <f t="shared" si="106"/>
        <v>0</v>
      </c>
      <c r="DL23"/>
      <c r="DM23"/>
      <c r="DN23" s="46">
        <f t="shared" ref="DN23:DO23" si="107">DN22*40%</f>
        <v>0</v>
      </c>
      <c r="DO23" s="46">
        <f t="shared" si="107"/>
        <v>0</v>
      </c>
      <c r="DP23"/>
      <c r="DQ23"/>
      <c r="DR23" s="46">
        <f t="shared" ref="DR23:DS23" si="108">DR22*40%</f>
        <v>0</v>
      </c>
      <c r="DS23" s="46">
        <f t="shared" si="108"/>
        <v>0</v>
      </c>
    </row>
    <row r="24" spans="3:123" ht="19.5" thickBot="1" x14ac:dyDescent="0.3">
      <c r="C24" s="47" t="s">
        <v>186</v>
      </c>
      <c r="D24"/>
      <c r="E24"/>
      <c r="F24" s="48">
        <f t="shared" ref="F24:G24" si="109">SUM(F22:F23)</f>
        <v>14</v>
      </c>
      <c r="G24" s="48">
        <f t="shared" si="109"/>
        <v>16.8</v>
      </c>
      <c r="H24"/>
      <c r="I24"/>
      <c r="J24" s="48">
        <f t="shared" ref="J24:K24" si="110">SUM(J22:J23)</f>
        <v>33.6</v>
      </c>
      <c r="K24" s="48">
        <f t="shared" si="110"/>
        <v>36.4</v>
      </c>
      <c r="L24"/>
      <c r="M24"/>
      <c r="N24" s="48">
        <f t="shared" ref="N24:O24" si="111">SUM(N22:N23)</f>
        <v>33.6</v>
      </c>
      <c r="O24" s="48">
        <f t="shared" si="111"/>
        <v>0</v>
      </c>
      <c r="P24"/>
      <c r="Q24"/>
      <c r="R24" s="48">
        <f t="shared" ref="R24:S24" si="112">SUM(R22:R23)</f>
        <v>0</v>
      </c>
      <c r="S24" s="48">
        <f t="shared" si="112"/>
        <v>0</v>
      </c>
      <c r="T24"/>
      <c r="U24"/>
      <c r="V24" s="48">
        <f t="shared" ref="V24:W24" si="113">SUM(V22:V23)</f>
        <v>0</v>
      </c>
      <c r="W24" s="48">
        <f t="shared" si="113"/>
        <v>0</v>
      </c>
      <c r="X24"/>
      <c r="Y24"/>
      <c r="Z24" s="48">
        <f t="shared" ref="Z24:AA24" si="114">SUM(Z22:Z23)</f>
        <v>0</v>
      </c>
      <c r="AA24" s="48">
        <f t="shared" si="114"/>
        <v>0</v>
      </c>
      <c r="AB24"/>
      <c r="AC24"/>
      <c r="AD24" s="48">
        <f t="shared" ref="AD24:AE24" si="115">SUM(AD22:AD23)</f>
        <v>0</v>
      </c>
      <c r="AE24" s="48">
        <f t="shared" si="115"/>
        <v>0</v>
      </c>
      <c r="AF24"/>
      <c r="AG24"/>
      <c r="AH24" s="48">
        <f t="shared" ref="AH24:AI24" si="116">SUM(AH22:AH23)</f>
        <v>0</v>
      </c>
      <c r="AI24" s="48">
        <f t="shared" si="116"/>
        <v>0</v>
      </c>
      <c r="AJ24"/>
      <c r="AK24"/>
      <c r="AL24" s="48">
        <f t="shared" ref="AL24:AM24" si="117">SUM(AL22:AL23)</f>
        <v>0</v>
      </c>
      <c r="AM24" s="48">
        <f t="shared" si="117"/>
        <v>0</v>
      </c>
      <c r="AN24"/>
      <c r="AO24"/>
      <c r="AP24" s="48">
        <f t="shared" ref="AP24:AQ24" si="118">SUM(AP22:AP23)</f>
        <v>0</v>
      </c>
      <c r="AQ24" s="48">
        <f t="shared" si="118"/>
        <v>0</v>
      </c>
      <c r="AR24"/>
      <c r="AS24"/>
      <c r="AT24" s="48">
        <f t="shared" ref="AT24:AU24" si="119">SUM(AT22:AT23)</f>
        <v>0</v>
      </c>
      <c r="AU24" s="48">
        <f t="shared" si="119"/>
        <v>0</v>
      </c>
      <c r="AV24"/>
      <c r="AW24"/>
      <c r="AX24" s="48">
        <f t="shared" ref="AX24:AY24" si="120">SUM(AX22:AX23)</f>
        <v>0</v>
      </c>
      <c r="AY24" s="48">
        <f t="shared" si="120"/>
        <v>0</v>
      </c>
      <c r="AZ24"/>
      <c r="BA24"/>
      <c r="BB24" s="48">
        <f t="shared" ref="BB24:BC24" si="121">SUM(BB22:BB23)</f>
        <v>0</v>
      </c>
      <c r="BC24" s="48">
        <f t="shared" si="121"/>
        <v>0</v>
      </c>
      <c r="BD24"/>
      <c r="BE24"/>
      <c r="BF24" s="48">
        <f t="shared" ref="BF24:BG24" si="122">SUM(BF22:BF23)</f>
        <v>0</v>
      </c>
      <c r="BG24" s="48">
        <f t="shared" si="122"/>
        <v>0</v>
      </c>
      <c r="BH24"/>
      <c r="BI24"/>
      <c r="BJ24" s="48">
        <f t="shared" ref="BJ24:BK24" si="123">SUM(BJ22:BJ23)</f>
        <v>0</v>
      </c>
      <c r="BK24" s="48">
        <f t="shared" si="123"/>
        <v>0</v>
      </c>
      <c r="BL24"/>
      <c r="BM24"/>
      <c r="BN24" s="48">
        <f t="shared" ref="BN24:BO24" si="124">SUM(BN22:BN23)</f>
        <v>0</v>
      </c>
      <c r="BO24" s="48">
        <f t="shared" si="124"/>
        <v>0</v>
      </c>
      <c r="BP24"/>
      <c r="BQ24"/>
      <c r="BR24" s="48">
        <f t="shared" ref="BR24:BS24" si="125">SUM(BR22:BR23)</f>
        <v>0</v>
      </c>
      <c r="BS24" s="48">
        <f t="shared" si="125"/>
        <v>0</v>
      </c>
      <c r="BT24"/>
      <c r="BU24"/>
      <c r="BV24" s="48">
        <f t="shared" ref="BV24:BW24" si="126">SUM(BV22:BV23)</f>
        <v>0</v>
      </c>
      <c r="BW24" s="48">
        <f t="shared" si="126"/>
        <v>0</v>
      </c>
      <c r="BX24"/>
      <c r="BY24"/>
      <c r="BZ24" s="48">
        <f t="shared" ref="BZ24:CA24" si="127">SUM(BZ22:BZ23)</f>
        <v>0</v>
      </c>
      <c r="CA24" s="48">
        <f t="shared" si="127"/>
        <v>0</v>
      </c>
      <c r="CB24"/>
      <c r="CC24"/>
      <c r="CD24" s="48">
        <f t="shared" ref="CD24:CE24" si="128">SUM(CD22:CD23)</f>
        <v>0</v>
      </c>
      <c r="CE24" s="48">
        <f t="shared" si="128"/>
        <v>0</v>
      </c>
      <c r="CF24"/>
      <c r="CG24"/>
      <c r="CH24" s="48">
        <f t="shared" ref="CH24:CI24" si="129">SUM(CH22:CH23)</f>
        <v>0</v>
      </c>
      <c r="CI24" s="48">
        <f t="shared" si="129"/>
        <v>0</v>
      </c>
      <c r="CJ24"/>
      <c r="CK24"/>
      <c r="CL24" s="48">
        <f t="shared" ref="CL24:CM24" si="130">SUM(CL22:CL23)</f>
        <v>0</v>
      </c>
      <c r="CM24" s="48">
        <f t="shared" si="130"/>
        <v>0</v>
      </c>
      <c r="CN24"/>
      <c r="CO24"/>
      <c r="CP24" s="48">
        <f t="shared" ref="CP24:CQ24" si="131">SUM(CP22:CP23)</f>
        <v>0</v>
      </c>
      <c r="CQ24" s="48">
        <f t="shared" si="131"/>
        <v>0</v>
      </c>
      <c r="CR24"/>
      <c r="CS24"/>
      <c r="CT24" s="48">
        <f t="shared" ref="CT24:CU24" si="132">SUM(CT22:CT23)</f>
        <v>0</v>
      </c>
      <c r="CU24" s="48">
        <f t="shared" si="132"/>
        <v>0</v>
      </c>
      <c r="CV24"/>
      <c r="CW24"/>
      <c r="CX24" s="48">
        <f t="shared" ref="CX24:CY24" si="133">SUM(CX22:CX23)</f>
        <v>0</v>
      </c>
      <c r="CY24" s="48">
        <f t="shared" si="133"/>
        <v>0</v>
      </c>
      <c r="CZ24"/>
      <c r="DA24"/>
      <c r="DB24" s="48">
        <f t="shared" ref="DB24:DC24" si="134">SUM(DB22:DB23)</f>
        <v>0</v>
      </c>
      <c r="DC24" s="48">
        <f t="shared" si="134"/>
        <v>0</v>
      </c>
      <c r="DD24"/>
      <c r="DE24"/>
      <c r="DF24" s="48">
        <f t="shared" ref="DF24:DG24" si="135">SUM(DF22:DF23)</f>
        <v>0</v>
      </c>
      <c r="DG24" s="48">
        <f t="shared" si="135"/>
        <v>0</v>
      </c>
      <c r="DH24"/>
      <c r="DI24"/>
      <c r="DJ24" s="48">
        <f t="shared" ref="DJ24:DK24" si="136">SUM(DJ22:DJ23)</f>
        <v>0</v>
      </c>
      <c r="DK24" s="48">
        <f t="shared" si="136"/>
        <v>0</v>
      </c>
      <c r="DL24"/>
      <c r="DM24"/>
      <c r="DN24" s="48">
        <f t="shared" ref="DN24:DO24" si="137">SUM(DN22:DN23)</f>
        <v>0</v>
      </c>
      <c r="DO24" s="48">
        <f t="shared" si="137"/>
        <v>0</v>
      </c>
      <c r="DP24"/>
      <c r="DQ24"/>
      <c r="DR24" s="48">
        <f t="shared" ref="DR24:DS24" si="138">SUM(DR22:DR23)</f>
        <v>0</v>
      </c>
      <c r="DS24" s="48">
        <f t="shared" si="138"/>
        <v>0</v>
      </c>
    </row>
    <row r="25" spans="3:123" ht="18.75" x14ac:dyDescent="0.25">
      <c r="C25" s="37" t="s">
        <v>179</v>
      </c>
      <c r="D25"/>
      <c r="E25"/>
      <c r="F25" s="38">
        <f>COUNTIF(F2:F16,"9-12")</f>
        <v>12</v>
      </c>
      <c r="G25" s="38">
        <f>COUNTIF(G2:G16,"12-3")</f>
        <v>5</v>
      </c>
      <c r="H25"/>
      <c r="I25"/>
      <c r="J25" s="38">
        <f t="shared" ref="J25:BR25" si="139">COUNTIF(J2:J16,"9-12")</f>
        <v>15</v>
      </c>
      <c r="K25" s="38">
        <f>COUNTIF(K2:K16,"12-3")</f>
        <v>15</v>
      </c>
      <c r="L25"/>
      <c r="M25"/>
      <c r="N25" s="38">
        <f t="shared" si="139"/>
        <v>15</v>
      </c>
      <c r="O25" s="38">
        <f>COUNTIF(O2:O16,"12-3")</f>
        <v>15</v>
      </c>
      <c r="P25"/>
      <c r="Q25"/>
      <c r="R25" s="38">
        <f t="shared" si="139"/>
        <v>15</v>
      </c>
      <c r="S25" s="38">
        <f>COUNTIF(S2:S16,"12-3")</f>
        <v>15</v>
      </c>
      <c r="T25"/>
      <c r="U25"/>
      <c r="V25" s="38">
        <f t="shared" si="139"/>
        <v>15</v>
      </c>
      <c r="W25" s="38">
        <f>COUNTIF(W2:W16,"12-3")</f>
        <v>15</v>
      </c>
      <c r="X25"/>
      <c r="Y25"/>
      <c r="Z25" s="38">
        <f t="shared" si="139"/>
        <v>15</v>
      </c>
      <c r="AA25" s="38">
        <f>COUNTIF(AA2:AA16,"12-3")</f>
        <v>15</v>
      </c>
      <c r="AB25"/>
      <c r="AC25"/>
      <c r="AD25" s="38">
        <f t="shared" si="139"/>
        <v>15</v>
      </c>
      <c r="AE25" s="38">
        <f>COUNTIF(AE2:AE16,"12-3")</f>
        <v>15</v>
      </c>
      <c r="AF25"/>
      <c r="AG25"/>
      <c r="AH25" s="38">
        <f t="shared" si="139"/>
        <v>15</v>
      </c>
      <c r="AI25" s="38">
        <f>COUNTIF(AI2:AI16,"12-3")</f>
        <v>15</v>
      </c>
      <c r="AJ25"/>
      <c r="AK25"/>
      <c r="AL25" s="38">
        <f t="shared" si="139"/>
        <v>15</v>
      </c>
      <c r="AM25" s="38">
        <f>COUNTIF(AM2:AM16,"12-3")</f>
        <v>15</v>
      </c>
      <c r="AN25"/>
      <c r="AO25"/>
      <c r="AP25" s="38">
        <f t="shared" si="139"/>
        <v>15</v>
      </c>
      <c r="AQ25" s="38">
        <f>COUNTIF(AQ2:AQ16,"12-3")</f>
        <v>15</v>
      </c>
      <c r="AR25"/>
      <c r="AS25"/>
      <c r="AT25" s="38">
        <f t="shared" si="139"/>
        <v>15</v>
      </c>
      <c r="AU25" s="38">
        <f>COUNTIF(AU2:AU16,"12-3")</f>
        <v>15</v>
      </c>
      <c r="AV25"/>
      <c r="AW25"/>
      <c r="AX25" s="38">
        <f t="shared" si="139"/>
        <v>15</v>
      </c>
      <c r="AY25" s="38">
        <f>COUNTIF(AY2:AY16,"12-3")</f>
        <v>15</v>
      </c>
      <c r="AZ25"/>
      <c r="BA25"/>
      <c r="BB25" s="38">
        <f t="shared" si="139"/>
        <v>15</v>
      </c>
      <c r="BC25" s="38">
        <f>COUNTIF(BC2:BC16,"12-3")</f>
        <v>15</v>
      </c>
      <c r="BD25"/>
      <c r="BE25"/>
      <c r="BF25" s="38">
        <f t="shared" si="139"/>
        <v>15</v>
      </c>
      <c r="BG25" s="38">
        <f>COUNTIF(BG2:BG16,"12-3")</f>
        <v>15</v>
      </c>
      <c r="BH25"/>
      <c r="BI25"/>
      <c r="BJ25" s="38">
        <f t="shared" si="139"/>
        <v>15</v>
      </c>
      <c r="BK25" s="38">
        <f>COUNTIF(BK2:BK16,"12-3")</f>
        <v>15</v>
      </c>
      <c r="BL25"/>
      <c r="BM25"/>
      <c r="BN25" s="38">
        <f t="shared" si="139"/>
        <v>15</v>
      </c>
      <c r="BO25" s="38">
        <f>COUNTIF(BO2:BO16,"12-3")</f>
        <v>15</v>
      </c>
      <c r="BP25"/>
      <c r="BQ25"/>
      <c r="BR25" s="38">
        <f t="shared" si="139"/>
        <v>15</v>
      </c>
      <c r="BS25" s="38">
        <f>COUNTIF(BS2:BS16,"12-3")</f>
        <v>15</v>
      </c>
      <c r="BT25"/>
      <c r="BU25"/>
      <c r="BV25" s="38">
        <f t="shared" ref="BV25:DR25" si="140">COUNTIF(BV2:BV16,"9-12")</f>
        <v>15</v>
      </c>
      <c r="BW25" s="38">
        <f>COUNTIF(BW2:BW16,"12-3")</f>
        <v>15</v>
      </c>
      <c r="BX25"/>
      <c r="BY25"/>
      <c r="BZ25" s="38">
        <f t="shared" si="140"/>
        <v>15</v>
      </c>
      <c r="CA25" s="38">
        <f>COUNTIF(CA2:CA16,"12-3")</f>
        <v>15</v>
      </c>
      <c r="CB25"/>
      <c r="CC25"/>
      <c r="CD25" s="38">
        <f t="shared" si="140"/>
        <v>15</v>
      </c>
      <c r="CE25" s="38">
        <f>COUNTIF(CE2:CE16,"12-3")</f>
        <v>15</v>
      </c>
      <c r="CF25"/>
      <c r="CG25"/>
      <c r="CH25" s="38">
        <f t="shared" si="140"/>
        <v>15</v>
      </c>
      <c r="CI25" s="38">
        <f>COUNTIF(CI2:CI16,"12-3")</f>
        <v>15</v>
      </c>
      <c r="CJ25"/>
      <c r="CK25"/>
      <c r="CL25" s="38">
        <f t="shared" si="140"/>
        <v>15</v>
      </c>
      <c r="CM25" s="38">
        <f>COUNTIF(CM2:CM16,"12-3")</f>
        <v>15</v>
      </c>
      <c r="CN25"/>
      <c r="CO25"/>
      <c r="CP25" s="38">
        <f t="shared" si="140"/>
        <v>15</v>
      </c>
      <c r="CQ25" s="38">
        <f>COUNTIF(CQ2:CQ16,"12-3")</f>
        <v>15</v>
      </c>
      <c r="CR25"/>
      <c r="CS25"/>
      <c r="CT25" s="38">
        <f t="shared" si="140"/>
        <v>15</v>
      </c>
      <c r="CU25" s="38">
        <f>COUNTIF(CU2:CU16,"12-3")</f>
        <v>15</v>
      </c>
      <c r="CV25"/>
      <c r="CW25"/>
      <c r="CX25" s="38">
        <f t="shared" si="140"/>
        <v>15</v>
      </c>
      <c r="CY25" s="38">
        <f>COUNTIF(CY2:CY16,"12-3")</f>
        <v>15</v>
      </c>
      <c r="CZ25"/>
      <c r="DA25"/>
      <c r="DB25" s="38">
        <f t="shared" si="140"/>
        <v>15</v>
      </c>
      <c r="DC25" s="38">
        <f>COUNTIF(DC2:DC16,"12-3")</f>
        <v>15</v>
      </c>
      <c r="DD25"/>
      <c r="DE25"/>
      <c r="DF25" s="38">
        <f t="shared" si="140"/>
        <v>15</v>
      </c>
      <c r="DG25" s="38">
        <f>COUNTIF(DG2:DG16,"12-3")</f>
        <v>15</v>
      </c>
      <c r="DH25"/>
      <c r="DI25"/>
      <c r="DJ25" s="38">
        <f t="shared" si="140"/>
        <v>15</v>
      </c>
      <c r="DK25" s="38">
        <f>COUNTIF(DK2:DK16,"12-3")</f>
        <v>15</v>
      </c>
      <c r="DL25"/>
      <c r="DM25"/>
      <c r="DN25" s="38">
        <f t="shared" si="140"/>
        <v>15</v>
      </c>
      <c r="DO25" s="38">
        <f>COUNTIF(DO2:DO16,"12-3")</f>
        <v>15</v>
      </c>
      <c r="DP25"/>
      <c r="DQ25"/>
      <c r="DR25" s="38">
        <f t="shared" si="140"/>
        <v>15</v>
      </c>
      <c r="DS25" s="38">
        <f>COUNTIF(DS2:DS16,"12-3")</f>
        <v>15</v>
      </c>
    </row>
    <row r="26" spans="3:123" x14ac:dyDescent="0.25">
      <c r="D26"/>
      <c r="E26"/>
      <c r="L26"/>
      <c r="M26"/>
      <c r="BH26"/>
      <c r="BI26"/>
      <c r="CF26"/>
      <c r="CG26"/>
      <c r="CV26"/>
      <c r="CW26"/>
      <c r="CZ26"/>
      <c r="DA26"/>
      <c r="DD26"/>
      <c r="DE26"/>
      <c r="DL26"/>
      <c r="DM26"/>
    </row>
  </sheetData>
  <pageMargins left="0.25" right="0.25" top="0.75" bottom="0.75" header="0.3" footer="0.3"/>
  <pageSetup paperSize="8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CC758-E46C-41B5-A88A-BA8CE24D66E4}">
  <dimension ref="A1:AR28"/>
  <sheetViews>
    <sheetView rightToLeft="1" topLeftCell="AC1" zoomScale="70" zoomScaleNormal="70" workbookViewId="0">
      <selection activeCell="AP7" sqref="AP7"/>
    </sheetView>
  </sheetViews>
  <sheetFormatPr defaultRowHeight="20.25" x14ac:dyDescent="0.25"/>
  <cols>
    <col min="1" max="1" width="3.85546875" bestFit="1" customWidth="1"/>
    <col min="2" max="2" width="32" style="1" bestFit="1" customWidth="1"/>
    <col min="3" max="3" width="24.42578125" style="1" bestFit="1" customWidth="1"/>
    <col min="4" max="4" width="16.7109375" style="1" bestFit="1" customWidth="1"/>
    <col min="5" max="5" width="24.42578125" style="1" bestFit="1" customWidth="1"/>
    <col min="6" max="6" width="14.42578125" style="1" bestFit="1" customWidth="1"/>
    <col min="7" max="7" width="12.85546875" style="1" bestFit="1" customWidth="1"/>
    <col min="8" max="8" width="12.85546875" style="1" customWidth="1"/>
    <col min="9" max="9" width="13.42578125" style="1" customWidth="1"/>
    <col min="10" max="11" width="15" style="1" customWidth="1"/>
    <col min="12" max="12" width="14" style="1" customWidth="1"/>
    <col min="13" max="13" width="13.140625" style="1" customWidth="1"/>
    <col min="14" max="14" width="14" style="1" customWidth="1"/>
    <col min="15" max="15" width="14.28515625" style="1" customWidth="1"/>
    <col min="16" max="16" width="19.5703125" style="1" customWidth="1"/>
    <col min="17" max="18" width="18.5703125" style="1" customWidth="1"/>
    <col min="19" max="19" width="19.140625" style="1" customWidth="1"/>
    <col min="20" max="21" width="20.7109375" style="1" customWidth="1"/>
    <col min="22" max="22" width="19.7109375" style="1" customWidth="1"/>
    <col min="23" max="23" width="18.85546875" style="1" customWidth="1"/>
    <col min="24" max="24" width="19.7109375" style="1" customWidth="1"/>
    <col min="25" max="25" width="15.42578125" style="1" customWidth="1"/>
    <col min="26" max="26" width="25.28515625" style="1" customWidth="1"/>
    <col min="27" max="28" width="24.28515625" style="1" customWidth="1"/>
    <col min="29" max="29" width="24.85546875" style="1" customWidth="1"/>
    <col min="30" max="31" width="26.7109375" style="1" customWidth="1"/>
    <col min="32" max="32" width="25.42578125" style="1" customWidth="1"/>
    <col min="33" max="33" width="24.5703125" style="1" customWidth="1"/>
    <col min="34" max="34" width="25.42578125" style="1" customWidth="1"/>
    <col min="35" max="35" width="14.5703125" style="1" customWidth="1"/>
    <col min="36" max="36" width="17.85546875" style="1" bestFit="1" customWidth="1"/>
    <col min="37" max="37" width="17.85546875" style="1" customWidth="1"/>
    <col min="38" max="38" width="15.7109375" style="1" bestFit="1" customWidth="1"/>
    <col min="39" max="39" width="16.42578125" style="1" bestFit="1" customWidth="1"/>
    <col min="40" max="40" width="15.28515625" style="1" bestFit="1" customWidth="1"/>
    <col min="41" max="43" width="9.140625" style="1"/>
    <col min="44" max="44" width="12" style="1" bestFit="1" customWidth="1"/>
    <col min="45" max="16384" width="9.140625" style="1"/>
  </cols>
  <sheetData>
    <row r="1" spans="1:44" x14ac:dyDescent="0.25">
      <c r="A1" s="1"/>
      <c r="AM1" s="1" t="s">
        <v>184</v>
      </c>
    </row>
    <row r="2" spans="1:44" x14ac:dyDescent="0.25">
      <c r="A2" s="1"/>
      <c r="AM2" s="1">
        <v>30</v>
      </c>
    </row>
    <row r="3" spans="1:44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71</v>
      </c>
      <c r="G3" s="4" t="s">
        <v>133</v>
      </c>
      <c r="H3" s="4" t="s">
        <v>134</v>
      </c>
      <c r="I3" s="4" t="s">
        <v>135</v>
      </c>
      <c r="J3" s="4" t="s">
        <v>136</v>
      </c>
      <c r="K3" s="4" t="s">
        <v>137</v>
      </c>
      <c r="L3" s="4" t="s">
        <v>138</v>
      </c>
      <c r="M3" s="4" t="s">
        <v>139</v>
      </c>
      <c r="N3" s="4" t="s">
        <v>140</v>
      </c>
      <c r="O3" s="4" t="s">
        <v>141</v>
      </c>
      <c r="P3" s="4" t="s">
        <v>142</v>
      </c>
      <c r="Q3" s="4" t="s">
        <v>143</v>
      </c>
      <c r="R3" s="4" t="s">
        <v>166</v>
      </c>
      <c r="S3" s="4" t="s">
        <v>144</v>
      </c>
      <c r="T3" s="4" t="s">
        <v>145</v>
      </c>
      <c r="U3" s="4" t="s">
        <v>146</v>
      </c>
      <c r="V3" s="4" t="s">
        <v>147</v>
      </c>
      <c r="W3" s="4" t="s">
        <v>148</v>
      </c>
      <c r="X3" s="4" t="s">
        <v>149</v>
      </c>
      <c r="Y3" s="4" t="s">
        <v>150</v>
      </c>
      <c r="Z3" s="4" t="s">
        <v>151</v>
      </c>
      <c r="AA3" s="4" t="s">
        <v>152</v>
      </c>
      <c r="AB3" s="4" t="s">
        <v>153</v>
      </c>
      <c r="AC3" s="4" t="s">
        <v>154</v>
      </c>
      <c r="AD3" s="4" t="s">
        <v>155</v>
      </c>
      <c r="AE3" s="4" t="s">
        <v>156</v>
      </c>
      <c r="AF3" s="4" t="s">
        <v>157</v>
      </c>
      <c r="AG3" s="4" t="s">
        <v>158</v>
      </c>
      <c r="AH3" s="4" t="s">
        <v>159</v>
      </c>
      <c r="AI3" s="4" t="s">
        <v>160</v>
      </c>
      <c r="AJ3" s="26" t="s">
        <v>161</v>
      </c>
      <c r="AK3" s="24" t="s">
        <v>170</v>
      </c>
      <c r="AL3" s="23" t="s">
        <v>162</v>
      </c>
      <c r="AM3" s="1" t="s">
        <v>8</v>
      </c>
      <c r="AN3" s="1" t="s">
        <v>163</v>
      </c>
    </row>
    <row r="4" spans="1:44" x14ac:dyDescent="0.25">
      <c r="A4" s="15">
        <f>IF(B4=0," ",SUBTOTAL(3,$B$4:B4))</f>
        <v>1</v>
      </c>
      <c r="B4" s="4" t="s">
        <v>5</v>
      </c>
      <c r="C4" s="4" t="s">
        <v>6</v>
      </c>
      <c r="D4" s="4" t="s">
        <v>11</v>
      </c>
      <c r="E4" s="4"/>
      <c r="F4" s="4" t="s">
        <v>181</v>
      </c>
      <c r="G4" s="4"/>
      <c r="H4" s="4" t="s">
        <v>183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12">
        <f>COUNTIF(Table1[[#This Row],[اللجنة الاولى]:[لجنة الثلاثون]],"ح")</f>
        <v>1</v>
      </c>
      <c r="AK4" s="25">
        <f>COUNTIF(Table1[[#This Row],[اللجنة الاولى]:[لجنة الثلاثون]],"ب")</f>
        <v>0</v>
      </c>
      <c r="AL4" s="13">
        <f>COUNTIF(Table1[[#This Row],[اللجنة الاولى]:[لجنة الثلاثون]],"غ")</f>
        <v>1</v>
      </c>
      <c r="AM4" s="16">
        <f t="shared" ref="AM4:AM24" si="0">AK4+AJ4</f>
        <v>1</v>
      </c>
      <c r="AN4" s="18">
        <f t="shared" ref="AN4:AN24" si="1">AM4/$AM$2*100/100</f>
        <v>3.3333333333333333E-2</v>
      </c>
      <c r="AR4" s="19"/>
    </row>
    <row r="5" spans="1:44" x14ac:dyDescent="0.25">
      <c r="A5" s="15">
        <f>IF(B5=0," ",SUBTOTAL(3,$B$4:B5))</f>
        <v>2</v>
      </c>
      <c r="B5" s="4" t="s">
        <v>165</v>
      </c>
      <c r="C5" s="4" t="s">
        <v>164</v>
      </c>
      <c r="D5" s="4" t="s">
        <v>11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12">
        <f>COUNTIF(Table1[[#This Row],[اللجنة الاولى]:[لجنة الثلاثون]],"ح")</f>
        <v>0</v>
      </c>
      <c r="AK5" s="25">
        <f>COUNTIF(Table1[[#This Row],[اللجنة الاولى]:[لجنة الثلاثون]],"ب")</f>
        <v>0</v>
      </c>
      <c r="AL5" s="13">
        <f>COUNTIF(Table1[[#This Row],[اللجنة الاولى]:[لجنة الثلاثون]],"غ")</f>
        <v>0</v>
      </c>
      <c r="AM5" s="16">
        <f t="shared" si="0"/>
        <v>0</v>
      </c>
      <c r="AN5" s="18">
        <f t="shared" si="1"/>
        <v>0</v>
      </c>
    </row>
    <row r="6" spans="1:44" x14ac:dyDescent="0.25">
      <c r="A6" s="15" t="str">
        <f>IF(B6=0," ",SUBTOTAL(3,$B$4:B6))</f>
        <v xml:space="preserve"> 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 t="s">
        <v>181</v>
      </c>
      <c r="P6" s="4"/>
      <c r="Q6" s="4" t="s">
        <v>183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12">
        <f>COUNTIF(Table1[[#This Row],[اللجنة الاولى]:[لجنة الثلاثون]],"ح")</f>
        <v>1</v>
      </c>
      <c r="AK6" s="25">
        <f>COUNTIF(Table1[[#This Row],[اللجنة الاولى]:[لجنة الثلاثون]],"ب")</f>
        <v>0</v>
      </c>
      <c r="AL6" s="13">
        <f>COUNTIF(Table1[[#This Row],[اللجنة الاولى]:[لجنة الثلاثون]],"غ")</f>
        <v>1</v>
      </c>
      <c r="AM6" s="16">
        <f t="shared" si="0"/>
        <v>1</v>
      </c>
      <c r="AN6" s="18">
        <f t="shared" si="1"/>
        <v>3.3333333333333333E-2</v>
      </c>
    </row>
    <row r="7" spans="1:44" x14ac:dyDescent="0.25">
      <c r="A7" s="15" t="str">
        <f>IF(B7=0," ",SUBTOTAL(3,$B$4:B7))</f>
        <v xml:space="preserve"> </v>
      </c>
      <c r="B7" s="4"/>
      <c r="C7" s="4"/>
      <c r="D7" s="4"/>
      <c r="E7" s="4"/>
      <c r="F7" s="4"/>
      <c r="G7" s="4"/>
      <c r="H7" s="4"/>
      <c r="I7" s="4"/>
      <c r="J7" s="4"/>
      <c r="K7" s="4"/>
      <c r="L7" s="4" t="s">
        <v>181</v>
      </c>
      <c r="M7" s="4"/>
      <c r="N7" s="4" t="s">
        <v>183</v>
      </c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12">
        <f>COUNTIF(Table1[[#This Row],[اللجنة الاولى]:[لجنة الثلاثون]],"ح")</f>
        <v>1</v>
      </c>
      <c r="AK7" s="25">
        <f>COUNTIF(Table1[[#This Row],[اللجنة الاولى]:[لجنة الثلاثون]],"ب")</f>
        <v>0</v>
      </c>
      <c r="AL7" s="13">
        <f>COUNTIF(Table1[[#This Row],[اللجنة الاولى]:[لجنة الثلاثون]],"غ")</f>
        <v>1</v>
      </c>
      <c r="AM7" s="16">
        <f t="shared" si="0"/>
        <v>1</v>
      </c>
      <c r="AN7" s="18">
        <f t="shared" si="1"/>
        <v>3.3333333333333333E-2</v>
      </c>
    </row>
    <row r="8" spans="1:44" x14ac:dyDescent="0.25">
      <c r="A8" s="15" t="str">
        <f>IF(B8=0," ",SUBTOTAL(3,$B$4:B8))</f>
        <v xml:space="preserve"> </v>
      </c>
      <c r="B8" s="4"/>
      <c r="C8" s="4"/>
      <c r="D8" s="4"/>
      <c r="E8" s="4"/>
      <c r="F8" s="4"/>
      <c r="G8" s="4"/>
      <c r="H8" s="4" t="s">
        <v>181</v>
      </c>
      <c r="I8" s="4"/>
      <c r="J8" s="4" t="s">
        <v>183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12">
        <f>COUNTIF(Table1[[#This Row],[اللجنة الاولى]:[لجنة الثلاثون]],"ح")</f>
        <v>1</v>
      </c>
      <c r="AK8" s="25">
        <f>COUNTIF(Table1[[#This Row],[اللجنة الاولى]:[لجنة الثلاثون]],"ب")</f>
        <v>0</v>
      </c>
      <c r="AL8" s="13">
        <f>COUNTIF(Table1[[#This Row],[اللجنة الاولى]:[لجنة الثلاثون]],"غ")</f>
        <v>1</v>
      </c>
      <c r="AM8" s="16">
        <f t="shared" si="0"/>
        <v>1</v>
      </c>
      <c r="AN8" s="18">
        <f t="shared" si="1"/>
        <v>3.3333333333333333E-2</v>
      </c>
    </row>
    <row r="9" spans="1:44" x14ac:dyDescent="0.25">
      <c r="A9" s="15" t="str">
        <f>IF(B9=0," ",SUBTOTAL(3,$B$4:B9))</f>
        <v xml:space="preserve"> 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12">
        <f>COUNTIF(Table1[[#This Row],[اللجنة الاولى]:[لجنة الثلاثون]],"ح")</f>
        <v>0</v>
      </c>
      <c r="AK9" s="25">
        <f>COUNTIF(Table1[[#This Row],[اللجنة الاولى]:[لجنة الثلاثون]],"ب")</f>
        <v>0</v>
      </c>
      <c r="AL9" s="13">
        <f>COUNTIF(Table1[[#This Row],[اللجنة الاولى]:[لجنة الثلاثون]],"غ")</f>
        <v>0</v>
      </c>
      <c r="AM9" s="16">
        <f t="shared" si="0"/>
        <v>0</v>
      </c>
      <c r="AN9" s="18">
        <f t="shared" si="1"/>
        <v>0</v>
      </c>
    </row>
    <row r="10" spans="1:44" x14ac:dyDescent="0.25">
      <c r="A10" s="15" t="str">
        <f>IF(B10=0," ",SUBTOTAL(3,$B$4:B10))</f>
        <v xml:space="preserve"> 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12">
        <f>COUNTIF(Table1[[#This Row],[اللجنة الاولى]:[لجنة الثلاثون]],"ح")</f>
        <v>0</v>
      </c>
      <c r="AK10" s="25">
        <f>COUNTIF(Table1[[#This Row],[اللجنة الاولى]:[لجنة الثلاثون]],"ب")</f>
        <v>0</v>
      </c>
      <c r="AL10" s="13">
        <f>COUNTIF(Table1[[#This Row],[اللجنة الاولى]:[لجنة الثلاثون]],"غ")</f>
        <v>0</v>
      </c>
      <c r="AM10" s="16">
        <f t="shared" si="0"/>
        <v>0</v>
      </c>
      <c r="AN10" s="18">
        <f t="shared" si="1"/>
        <v>0</v>
      </c>
    </row>
    <row r="11" spans="1:44" x14ac:dyDescent="0.25">
      <c r="A11" s="15" t="str">
        <f>IF(B11=0," ",SUBTOTAL(3,$B$4:B11))</f>
        <v xml:space="preserve"> 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12">
        <f>COUNTIF(Table1[[#This Row],[اللجنة الاولى]:[لجنة الثلاثون]],"ح")</f>
        <v>0</v>
      </c>
      <c r="AK11" s="25">
        <f>COUNTIF(Table1[[#This Row],[اللجنة الاولى]:[لجنة الثلاثون]],"ب")</f>
        <v>0</v>
      </c>
      <c r="AL11" s="13">
        <f>COUNTIF(Table1[[#This Row],[اللجنة الاولى]:[لجنة الثلاثون]],"غ")</f>
        <v>0</v>
      </c>
      <c r="AM11" s="16">
        <f t="shared" si="0"/>
        <v>0</v>
      </c>
      <c r="AN11" s="18">
        <f t="shared" si="1"/>
        <v>0</v>
      </c>
    </row>
    <row r="12" spans="1:44" x14ac:dyDescent="0.25">
      <c r="A12" s="15" t="str">
        <f>IF(B12=0," ",SUBTOTAL(3,$B$4:B12))</f>
        <v xml:space="preserve"> 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 t="s">
        <v>181</v>
      </c>
      <c r="O12" s="4"/>
      <c r="P12" s="4" t="s">
        <v>183</v>
      </c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12">
        <f>COUNTIF(Table1[[#This Row],[اللجنة الاولى]:[لجنة الثلاثون]],"ح")</f>
        <v>1</v>
      </c>
      <c r="AK12" s="25">
        <f>COUNTIF(Table1[[#This Row],[اللجنة الاولى]:[لجنة الثلاثون]],"ب")</f>
        <v>0</v>
      </c>
      <c r="AL12" s="13">
        <f>COUNTIF(Table1[[#This Row],[اللجنة الاولى]:[لجنة الثلاثون]],"غ")</f>
        <v>1</v>
      </c>
      <c r="AM12" s="16">
        <f t="shared" si="0"/>
        <v>1</v>
      </c>
      <c r="AN12" s="18">
        <f t="shared" si="1"/>
        <v>3.3333333333333333E-2</v>
      </c>
    </row>
    <row r="13" spans="1:44" x14ac:dyDescent="0.25">
      <c r="A13" s="15" t="str">
        <f>IF(B13=0," ",SUBTOTAL(3,$B$4:B13))</f>
        <v xml:space="preserve"> 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12">
        <f>COUNTIF(Table1[[#This Row],[اللجنة الاولى]:[لجنة الثلاثون]],"ح")</f>
        <v>0</v>
      </c>
      <c r="AK13" s="25">
        <f>COUNTIF(Table1[[#This Row],[اللجنة الاولى]:[لجنة الثلاثون]],"ب")</f>
        <v>0</v>
      </c>
      <c r="AL13" s="13">
        <f>COUNTIF(Table1[[#This Row],[اللجنة الاولى]:[لجنة الثلاثون]],"غ")</f>
        <v>0</v>
      </c>
      <c r="AM13" s="16">
        <f t="shared" si="0"/>
        <v>0</v>
      </c>
      <c r="AN13" s="18">
        <f t="shared" si="1"/>
        <v>0</v>
      </c>
    </row>
    <row r="14" spans="1:44" x14ac:dyDescent="0.25">
      <c r="A14" s="15" t="str">
        <f>IF(B14=0," ",SUBTOTAL(3,$B$4:B14))</f>
        <v xml:space="preserve"> 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12">
        <f>COUNTIF(Table1[[#This Row],[اللجنة الاولى]:[لجنة الثلاثون]],"ح")</f>
        <v>0</v>
      </c>
      <c r="AK14" s="25">
        <f>COUNTIF(Table1[[#This Row],[اللجنة الاولى]:[لجنة الثلاثون]],"ب")</f>
        <v>0</v>
      </c>
      <c r="AL14" s="13">
        <f>COUNTIF(Table1[[#This Row],[اللجنة الاولى]:[لجنة الثلاثون]],"غ")</f>
        <v>0</v>
      </c>
      <c r="AM14" s="16">
        <f t="shared" si="0"/>
        <v>0</v>
      </c>
      <c r="AN14" s="18">
        <f t="shared" si="1"/>
        <v>0</v>
      </c>
    </row>
    <row r="15" spans="1:44" x14ac:dyDescent="0.25">
      <c r="A15" s="15" t="str">
        <f>IF(B15=0," ",SUBTOTAL(3,$B$4:B15))</f>
        <v xml:space="preserve"> 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12">
        <f>COUNTIF(Table1[[#This Row],[اللجنة الاولى]:[لجنة الثلاثون]],"ح")</f>
        <v>0</v>
      </c>
      <c r="AK15" s="25">
        <f>COUNTIF(Table1[[#This Row],[اللجنة الاولى]:[لجنة الثلاثون]],"ب")</f>
        <v>0</v>
      </c>
      <c r="AL15" s="13">
        <f>COUNTIF(Table1[[#This Row],[اللجنة الاولى]:[لجنة الثلاثون]],"غ")</f>
        <v>0</v>
      </c>
      <c r="AM15" s="16">
        <f t="shared" si="0"/>
        <v>0</v>
      </c>
      <c r="AN15" s="18">
        <f t="shared" si="1"/>
        <v>0</v>
      </c>
    </row>
    <row r="16" spans="1:44" x14ac:dyDescent="0.25">
      <c r="A16" s="15" t="str">
        <f>IF(B16=0," ",SUBTOTAL(3,$B$4:B16))</f>
        <v xml:space="preserve"> </v>
      </c>
      <c r="B16" s="4"/>
      <c r="C16" s="4"/>
      <c r="D16" s="4"/>
      <c r="E16" s="4"/>
      <c r="F16" s="4"/>
      <c r="G16" s="4"/>
      <c r="H16" s="4"/>
      <c r="I16" s="4"/>
      <c r="J16" s="4"/>
      <c r="K16" s="4" t="s">
        <v>181</v>
      </c>
      <c r="L16" s="4" t="s">
        <v>182</v>
      </c>
      <c r="M16" s="4" t="s">
        <v>183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12">
        <f>COUNTIF(Table1[[#This Row],[اللجنة الاولى]:[لجنة الثلاثون]],"ح")</f>
        <v>1</v>
      </c>
      <c r="AK16" s="25">
        <f>COUNTIF(Table1[[#This Row],[اللجنة الاولى]:[لجنة الثلاثون]],"ب")</f>
        <v>1</v>
      </c>
      <c r="AL16" s="13">
        <f>COUNTIF(Table1[[#This Row],[اللجنة الاولى]:[لجنة الثلاثون]],"غ")</f>
        <v>1</v>
      </c>
      <c r="AM16" s="16">
        <f t="shared" si="0"/>
        <v>2</v>
      </c>
      <c r="AN16" s="18">
        <f t="shared" si="1"/>
        <v>6.6666666666666666E-2</v>
      </c>
    </row>
    <row r="17" spans="1:40" x14ac:dyDescent="0.25">
      <c r="A17" s="15" t="str">
        <f>IF(B17=0," ",SUBTOTAL(3,$B$4:B17))</f>
        <v xml:space="preserve"> 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12">
        <f>COUNTIF(Table1[[#This Row],[اللجنة الاولى]:[لجنة الثلاثون]],"ح")</f>
        <v>0</v>
      </c>
      <c r="AK17" s="25">
        <f>COUNTIF(Table1[[#This Row],[اللجنة الاولى]:[لجنة الثلاثون]],"ب")</f>
        <v>0</v>
      </c>
      <c r="AL17" s="13">
        <f>COUNTIF(Table1[[#This Row],[اللجنة الاولى]:[لجنة الثلاثون]],"غ")</f>
        <v>0</v>
      </c>
      <c r="AM17" s="16">
        <f t="shared" si="0"/>
        <v>0</v>
      </c>
      <c r="AN17" s="18">
        <f t="shared" si="1"/>
        <v>0</v>
      </c>
    </row>
    <row r="18" spans="1:40" x14ac:dyDescent="0.25">
      <c r="A18" s="15" t="str">
        <f>IF(B18=0," ",SUBTOTAL(3,$B$4:B18))</f>
        <v xml:space="preserve"> 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12">
        <f>COUNTIF(Table1[[#This Row],[اللجنة الاولى]:[لجنة الثلاثون]],"ح")</f>
        <v>0</v>
      </c>
      <c r="AK18" s="25">
        <f>COUNTIF(Table1[[#This Row],[اللجنة الاولى]:[لجنة الثلاثون]],"ب")</f>
        <v>0</v>
      </c>
      <c r="AL18" s="13">
        <f>COUNTIF(Table1[[#This Row],[اللجنة الاولى]:[لجنة الثلاثون]],"غ")</f>
        <v>0</v>
      </c>
      <c r="AM18" s="16">
        <f t="shared" si="0"/>
        <v>0</v>
      </c>
      <c r="AN18" s="18">
        <f t="shared" si="1"/>
        <v>0</v>
      </c>
    </row>
    <row r="19" spans="1:40" x14ac:dyDescent="0.25">
      <c r="A19" s="15" t="str">
        <f>IF(B19=0," ",SUBTOTAL(3,$B$4:B19))</f>
        <v xml:space="preserve"> 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12">
        <f>COUNTIF(Table1[[#This Row],[اللجنة الاولى]:[لجنة الثلاثون]],"ح")</f>
        <v>0</v>
      </c>
      <c r="AK19" s="25">
        <f>COUNTIF(Table1[[#This Row],[اللجنة الاولى]:[لجنة الثلاثون]],"ب")</f>
        <v>0</v>
      </c>
      <c r="AL19" s="13">
        <f>COUNTIF(Table1[[#This Row],[اللجنة الاولى]:[لجنة الثلاثون]],"غ")</f>
        <v>0</v>
      </c>
      <c r="AM19" s="16">
        <f t="shared" si="0"/>
        <v>0</v>
      </c>
      <c r="AN19" s="18">
        <f t="shared" si="1"/>
        <v>0</v>
      </c>
    </row>
    <row r="20" spans="1:40" x14ac:dyDescent="0.25">
      <c r="A20" s="15" t="str">
        <f>IF(B20=0," ",SUBTOTAL(3,$B$4:B20))</f>
        <v xml:space="preserve"> 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12">
        <f>COUNTIF(Table1[[#This Row],[اللجنة الاولى]:[لجنة الثلاثون]],"ح")</f>
        <v>0</v>
      </c>
      <c r="AK20" s="25">
        <f>COUNTIF(Table1[[#This Row],[اللجنة الاولى]:[لجنة الثلاثون]],"ب")</f>
        <v>0</v>
      </c>
      <c r="AL20" s="13">
        <f>COUNTIF(Table1[[#This Row],[اللجنة الاولى]:[لجنة الثلاثون]],"غ")</f>
        <v>0</v>
      </c>
      <c r="AM20" s="16">
        <f t="shared" si="0"/>
        <v>0</v>
      </c>
      <c r="AN20" s="18">
        <f t="shared" si="1"/>
        <v>0</v>
      </c>
    </row>
    <row r="21" spans="1:40" x14ac:dyDescent="0.25">
      <c r="A21" s="15" t="str">
        <f>IF(B21=0," ",SUBTOTAL(3,$B$4:B21))</f>
        <v xml:space="preserve"> 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12">
        <f>COUNTIF(Table1[[#This Row],[اللجنة الاولى]:[لجنة الثلاثون]],"ح")</f>
        <v>0</v>
      </c>
      <c r="AK21" s="25">
        <f>COUNTIF(Table1[[#This Row],[اللجنة الاولى]:[لجنة الثلاثون]],"ب")</f>
        <v>0</v>
      </c>
      <c r="AL21" s="13">
        <f>COUNTIF(Table1[[#This Row],[اللجنة الاولى]:[لجنة الثلاثون]],"غ")</f>
        <v>0</v>
      </c>
      <c r="AM21" s="16">
        <f t="shared" si="0"/>
        <v>0</v>
      </c>
      <c r="AN21" s="18">
        <f t="shared" si="1"/>
        <v>0</v>
      </c>
    </row>
    <row r="22" spans="1:40" x14ac:dyDescent="0.25">
      <c r="A22" s="15" t="str">
        <f>IF(B22=0," ",SUBTOTAL(3,$B$4:B22))</f>
        <v xml:space="preserve"> 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 t="s">
        <v>181</v>
      </c>
      <c r="N22" s="4" t="s">
        <v>182</v>
      </c>
      <c r="O22" s="4" t="s">
        <v>183</v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12">
        <f>COUNTIF(Table1[[#This Row],[اللجنة الاولى]:[لجنة الثلاثون]],"ح")</f>
        <v>1</v>
      </c>
      <c r="AK22" s="25">
        <f>COUNTIF(Table1[[#This Row],[اللجنة الاولى]:[لجنة الثلاثون]],"ب")</f>
        <v>1</v>
      </c>
      <c r="AL22" s="13">
        <f>COUNTIF(Table1[[#This Row],[اللجنة الاولى]:[لجنة الثلاثون]],"غ")</f>
        <v>1</v>
      </c>
      <c r="AM22" s="16">
        <f t="shared" si="0"/>
        <v>2</v>
      </c>
      <c r="AN22" s="18">
        <f t="shared" si="1"/>
        <v>6.6666666666666666E-2</v>
      </c>
    </row>
    <row r="23" spans="1:40" x14ac:dyDescent="0.25">
      <c r="A23" s="15" t="str">
        <f>IF(B23=0," ",SUBTOTAL(3,$B$4:B23))</f>
        <v xml:space="preserve"> 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12">
        <f>COUNTIF(Table1[[#This Row],[اللجنة الاولى]:[لجنة الثلاثون]],"ح")</f>
        <v>0</v>
      </c>
      <c r="AK23" s="25">
        <f>COUNTIF(Table1[[#This Row],[اللجنة الاولى]:[لجنة الثلاثون]],"ب")</f>
        <v>0</v>
      </c>
      <c r="AL23" s="13">
        <f>COUNTIF(Table1[[#This Row],[اللجنة الاولى]:[لجنة الثلاثون]],"غ")</f>
        <v>0</v>
      </c>
      <c r="AM23" s="16">
        <f t="shared" si="0"/>
        <v>0</v>
      </c>
      <c r="AN23" s="18">
        <f t="shared" si="1"/>
        <v>0</v>
      </c>
    </row>
    <row r="24" spans="1:40" x14ac:dyDescent="0.25">
      <c r="A24" s="15" t="str">
        <f>IF(B24=0," ",SUBTOTAL(3,$B$4:B24))</f>
        <v xml:space="preserve"> 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12">
        <f>COUNTIF(Table1[[#This Row],[اللجنة الاولى]:[لجنة الثلاثون]],"ح")</f>
        <v>0</v>
      </c>
      <c r="AK24" s="25">
        <f>COUNTIF(Table1[[#This Row],[اللجنة الاولى]:[لجنة الثلاثون]],"ب")</f>
        <v>0</v>
      </c>
      <c r="AL24" s="13">
        <f>COUNTIF(Table1[[#This Row],[اللجنة الاولى]:[لجنة الثلاثون]],"غ")</f>
        <v>0</v>
      </c>
      <c r="AM24" s="16">
        <f t="shared" si="0"/>
        <v>0</v>
      </c>
      <c r="AN24" s="18">
        <f t="shared" si="1"/>
        <v>0</v>
      </c>
    </row>
    <row r="25" spans="1:40" x14ac:dyDescent="0.25">
      <c r="A25" s="11"/>
      <c r="B25" s="12" t="s">
        <v>12</v>
      </c>
      <c r="C25" s="4"/>
      <c r="D25" s="4">
        <f>COUNTIF(D4:D24,"مشارك")</f>
        <v>2</v>
      </c>
      <c r="E25" s="12" t="s">
        <v>12</v>
      </c>
      <c r="F25" s="4">
        <f>COUNTIF(F4:F24,"ح")</f>
        <v>1</v>
      </c>
      <c r="G25" s="4">
        <f t="shared" ref="G25:AI25" si="2">COUNTIF(G4:G24,"ح")</f>
        <v>0</v>
      </c>
      <c r="H25" s="4">
        <f t="shared" si="2"/>
        <v>1</v>
      </c>
      <c r="I25" s="4">
        <f t="shared" si="2"/>
        <v>0</v>
      </c>
      <c r="J25" s="4">
        <f t="shared" si="2"/>
        <v>0</v>
      </c>
      <c r="K25" s="4">
        <f t="shared" si="2"/>
        <v>1</v>
      </c>
      <c r="L25" s="4">
        <f t="shared" si="2"/>
        <v>1</v>
      </c>
      <c r="M25" s="4">
        <f t="shared" si="2"/>
        <v>1</v>
      </c>
      <c r="N25" s="4">
        <f t="shared" si="2"/>
        <v>1</v>
      </c>
      <c r="O25" s="4">
        <f t="shared" si="2"/>
        <v>1</v>
      </c>
      <c r="P25" s="4">
        <f t="shared" si="2"/>
        <v>0</v>
      </c>
      <c r="Q25" s="4">
        <f t="shared" si="2"/>
        <v>0</v>
      </c>
      <c r="R25" s="4">
        <f t="shared" ref="R25" si="3">COUNTIF(R4:R24,"ح")</f>
        <v>0</v>
      </c>
      <c r="S25" s="4">
        <f t="shared" si="2"/>
        <v>0</v>
      </c>
      <c r="T25" s="4">
        <f t="shared" si="2"/>
        <v>0</v>
      </c>
      <c r="U25" s="4">
        <f t="shared" si="2"/>
        <v>0</v>
      </c>
      <c r="V25" s="4">
        <f t="shared" si="2"/>
        <v>0</v>
      </c>
      <c r="W25" s="4">
        <f t="shared" si="2"/>
        <v>0</v>
      </c>
      <c r="X25" s="4">
        <f t="shared" si="2"/>
        <v>0</v>
      </c>
      <c r="Y25" s="4">
        <f t="shared" si="2"/>
        <v>0</v>
      </c>
      <c r="Z25" s="4">
        <f t="shared" si="2"/>
        <v>0</v>
      </c>
      <c r="AA25" s="4">
        <f t="shared" si="2"/>
        <v>0</v>
      </c>
      <c r="AB25" s="4">
        <f t="shared" si="2"/>
        <v>0</v>
      </c>
      <c r="AC25" s="4">
        <f t="shared" si="2"/>
        <v>0</v>
      </c>
      <c r="AD25" s="4">
        <f t="shared" si="2"/>
        <v>0</v>
      </c>
      <c r="AE25" s="4">
        <f t="shared" si="2"/>
        <v>0</v>
      </c>
      <c r="AF25" s="4">
        <f t="shared" si="2"/>
        <v>0</v>
      </c>
      <c r="AG25" s="4">
        <f t="shared" si="2"/>
        <v>0</v>
      </c>
      <c r="AH25" s="4">
        <f t="shared" si="2"/>
        <v>0</v>
      </c>
      <c r="AI25" s="4">
        <f t="shared" si="2"/>
        <v>0</v>
      </c>
    </row>
    <row r="26" spans="1:40" x14ac:dyDescent="0.25">
      <c r="A26" s="11"/>
      <c r="B26" s="13" t="s">
        <v>13</v>
      </c>
      <c r="C26" s="4"/>
      <c r="D26" s="4">
        <f>COUNTIF(D4:D24,"غير مشارك")</f>
        <v>0</v>
      </c>
      <c r="E26" s="13" t="s">
        <v>13</v>
      </c>
      <c r="F26" s="4">
        <f>COUNTIF(F5:F25,"غ")</f>
        <v>0</v>
      </c>
      <c r="G26" s="4">
        <f t="shared" ref="G26:AI26" si="4">COUNTIF(G5:G25,"غ")</f>
        <v>0</v>
      </c>
      <c r="H26" s="4">
        <f t="shared" si="4"/>
        <v>0</v>
      </c>
      <c r="I26" s="4">
        <f t="shared" si="4"/>
        <v>0</v>
      </c>
      <c r="J26" s="4">
        <f t="shared" si="4"/>
        <v>1</v>
      </c>
      <c r="K26" s="4">
        <f t="shared" si="4"/>
        <v>0</v>
      </c>
      <c r="L26" s="4">
        <f t="shared" si="4"/>
        <v>0</v>
      </c>
      <c r="M26" s="4">
        <f t="shared" si="4"/>
        <v>1</v>
      </c>
      <c r="N26" s="4">
        <f t="shared" si="4"/>
        <v>1</v>
      </c>
      <c r="O26" s="4">
        <f t="shared" si="4"/>
        <v>1</v>
      </c>
      <c r="P26" s="4">
        <f t="shared" si="4"/>
        <v>1</v>
      </c>
      <c r="Q26" s="4">
        <f t="shared" si="4"/>
        <v>1</v>
      </c>
      <c r="R26" s="4">
        <f t="shared" ref="R26" si="5">COUNTIF(R5:R25,"غ")</f>
        <v>0</v>
      </c>
      <c r="S26" s="4">
        <f t="shared" si="4"/>
        <v>0</v>
      </c>
      <c r="T26" s="4">
        <f t="shared" si="4"/>
        <v>0</v>
      </c>
      <c r="U26" s="4">
        <f t="shared" si="4"/>
        <v>0</v>
      </c>
      <c r="V26" s="4">
        <f t="shared" si="4"/>
        <v>0</v>
      </c>
      <c r="W26" s="4">
        <f t="shared" si="4"/>
        <v>0</v>
      </c>
      <c r="X26" s="4">
        <f t="shared" si="4"/>
        <v>0</v>
      </c>
      <c r="Y26" s="4">
        <f t="shared" si="4"/>
        <v>0</v>
      </c>
      <c r="Z26" s="4">
        <f t="shared" si="4"/>
        <v>0</v>
      </c>
      <c r="AA26" s="4">
        <f t="shared" si="4"/>
        <v>0</v>
      </c>
      <c r="AB26" s="4">
        <f t="shared" si="4"/>
        <v>0</v>
      </c>
      <c r="AC26" s="4">
        <f t="shared" si="4"/>
        <v>0</v>
      </c>
      <c r="AD26" s="4">
        <f t="shared" si="4"/>
        <v>0</v>
      </c>
      <c r="AE26" s="4">
        <f t="shared" si="4"/>
        <v>0</v>
      </c>
      <c r="AF26" s="4">
        <f t="shared" si="4"/>
        <v>0</v>
      </c>
      <c r="AG26" s="4">
        <f t="shared" si="4"/>
        <v>0</v>
      </c>
      <c r="AH26" s="4">
        <f t="shared" si="4"/>
        <v>0</v>
      </c>
      <c r="AI26" s="4">
        <f t="shared" si="4"/>
        <v>0</v>
      </c>
    </row>
    <row r="27" spans="1:40" x14ac:dyDescent="0.25">
      <c r="A27" s="11"/>
      <c r="B27" s="4"/>
      <c r="C27" s="4"/>
      <c r="D27" s="4"/>
      <c r="E27" s="22" t="s">
        <v>170</v>
      </c>
      <c r="F27" s="4">
        <f>COUNTIF(F6:F26,"ب")</f>
        <v>0</v>
      </c>
      <c r="G27" s="4">
        <f t="shared" ref="G27:AI27" si="6">COUNTIF(G6:G26,"ب")</f>
        <v>0</v>
      </c>
      <c r="H27" s="4">
        <f t="shared" si="6"/>
        <v>0</v>
      </c>
      <c r="I27" s="4">
        <f t="shared" si="6"/>
        <v>0</v>
      </c>
      <c r="J27" s="4">
        <f t="shared" si="6"/>
        <v>0</v>
      </c>
      <c r="K27" s="4">
        <f t="shared" si="6"/>
        <v>0</v>
      </c>
      <c r="L27" s="4">
        <f t="shared" si="6"/>
        <v>1</v>
      </c>
      <c r="M27" s="4">
        <f t="shared" si="6"/>
        <v>0</v>
      </c>
      <c r="N27" s="4">
        <f t="shared" si="6"/>
        <v>1</v>
      </c>
      <c r="O27" s="4">
        <f t="shared" si="6"/>
        <v>0</v>
      </c>
      <c r="P27" s="4">
        <f t="shared" si="6"/>
        <v>0</v>
      </c>
      <c r="Q27" s="4">
        <f t="shared" si="6"/>
        <v>0</v>
      </c>
      <c r="R27" s="4">
        <f t="shared" si="6"/>
        <v>0</v>
      </c>
      <c r="S27" s="4">
        <f t="shared" si="6"/>
        <v>0</v>
      </c>
      <c r="T27" s="4">
        <f t="shared" si="6"/>
        <v>0</v>
      </c>
      <c r="U27" s="4">
        <f t="shared" si="6"/>
        <v>0</v>
      </c>
      <c r="V27" s="4">
        <f t="shared" si="6"/>
        <v>0</v>
      </c>
      <c r="W27" s="4">
        <f t="shared" si="6"/>
        <v>0</v>
      </c>
      <c r="X27" s="4">
        <f t="shared" si="6"/>
        <v>0</v>
      </c>
      <c r="Y27" s="4">
        <f t="shared" si="6"/>
        <v>0</v>
      </c>
      <c r="Z27" s="4">
        <f t="shared" si="6"/>
        <v>0</v>
      </c>
      <c r="AA27" s="4">
        <f t="shared" si="6"/>
        <v>0</v>
      </c>
      <c r="AB27" s="4">
        <f t="shared" si="6"/>
        <v>0</v>
      </c>
      <c r="AC27" s="4">
        <f t="shared" si="6"/>
        <v>0</v>
      </c>
      <c r="AD27" s="4">
        <f t="shared" si="6"/>
        <v>0</v>
      </c>
      <c r="AE27" s="4">
        <f t="shared" si="6"/>
        <v>0</v>
      </c>
      <c r="AF27" s="4">
        <f t="shared" si="6"/>
        <v>0</v>
      </c>
      <c r="AG27" s="4">
        <f t="shared" si="6"/>
        <v>0</v>
      </c>
      <c r="AH27" s="4">
        <f t="shared" si="6"/>
        <v>0</v>
      </c>
      <c r="AI27" s="4">
        <f t="shared" si="6"/>
        <v>0</v>
      </c>
    </row>
    <row r="28" spans="1:40" x14ac:dyDescent="0.25">
      <c r="A28" s="11"/>
      <c r="B28" s="14" t="s">
        <v>8</v>
      </c>
      <c r="C28" s="4"/>
      <c r="D28" s="4">
        <f>SUM(D25:D26)</f>
        <v>2</v>
      </c>
      <c r="E28" s="14" t="s">
        <v>8</v>
      </c>
      <c r="F28" s="4">
        <f>SUM(F25:F26)</f>
        <v>1</v>
      </c>
      <c r="G28" s="4">
        <f t="shared" ref="G28:AI28" si="7">SUM(G25:G26)</f>
        <v>0</v>
      </c>
      <c r="H28" s="4">
        <f t="shared" si="7"/>
        <v>1</v>
      </c>
      <c r="I28" s="4">
        <f t="shared" si="7"/>
        <v>0</v>
      </c>
      <c r="J28" s="4">
        <f t="shared" si="7"/>
        <v>1</v>
      </c>
      <c r="K28" s="4">
        <f t="shared" si="7"/>
        <v>1</v>
      </c>
      <c r="L28" s="4">
        <f t="shared" si="7"/>
        <v>1</v>
      </c>
      <c r="M28" s="4">
        <f t="shared" si="7"/>
        <v>2</v>
      </c>
      <c r="N28" s="4">
        <f t="shared" si="7"/>
        <v>2</v>
      </c>
      <c r="O28" s="4">
        <f t="shared" si="7"/>
        <v>2</v>
      </c>
      <c r="P28" s="4">
        <f t="shared" si="7"/>
        <v>1</v>
      </c>
      <c r="Q28" s="4">
        <f t="shared" si="7"/>
        <v>1</v>
      </c>
      <c r="R28" s="4">
        <f t="shared" ref="R28" si="8">SUM(R25:R26)</f>
        <v>0</v>
      </c>
      <c r="S28" s="4">
        <f t="shared" si="7"/>
        <v>0</v>
      </c>
      <c r="T28" s="4">
        <f t="shared" si="7"/>
        <v>0</v>
      </c>
      <c r="U28" s="4">
        <f t="shared" si="7"/>
        <v>0</v>
      </c>
      <c r="V28" s="4">
        <f t="shared" si="7"/>
        <v>0</v>
      </c>
      <c r="W28" s="4">
        <f t="shared" si="7"/>
        <v>0</v>
      </c>
      <c r="X28" s="4">
        <f t="shared" si="7"/>
        <v>0</v>
      </c>
      <c r="Y28" s="4">
        <f t="shared" si="7"/>
        <v>0</v>
      </c>
      <c r="Z28" s="4">
        <f t="shared" si="7"/>
        <v>0</v>
      </c>
      <c r="AA28" s="4">
        <f t="shared" si="7"/>
        <v>0</v>
      </c>
      <c r="AB28" s="4">
        <f t="shared" si="7"/>
        <v>0</v>
      </c>
      <c r="AC28" s="4">
        <f t="shared" si="7"/>
        <v>0</v>
      </c>
      <c r="AD28" s="4">
        <f t="shared" si="7"/>
        <v>0</v>
      </c>
      <c r="AE28" s="4">
        <f t="shared" si="7"/>
        <v>0</v>
      </c>
      <c r="AF28" s="4">
        <f t="shared" si="7"/>
        <v>0</v>
      </c>
      <c r="AG28" s="4">
        <f t="shared" si="7"/>
        <v>0</v>
      </c>
      <c r="AH28" s="4">
        <f t="shared" si="7"/>
        <v>0</v>
      </c>
      <c r="AI28" s="4">
        <f t="shared" si="7"/>
        <v>0</v>
      </c>
    </row>
  </sheetData>
  <conditionalFormatting sqref="F4:AI24">
    <cfRule type="containsText" dxfId="141" priority="2" operator="containsText" text="ب">
      <formula>NOT(ISERROR(SEARCH("ب",F4)))</formula>
    </cfRule>
    <cfRule type="containsText" dxfId="140" priority="3" operator="containsText" text="غ">
      <formula>NOT(ISERROR(SEARCH("غ",F4)))</formula>
    </cfRule>
    <cfRule type="containsText" dxfId="139" priority="4" operator="containsText" text="غ">
      <formula>NOT(ISERROR(SEARCH("غ",F4)))</formula>
    </cfRule>
    <cfRule type="containsText" dxfId="138" priority="5" operator="containsText" text="ح">
      <formula>NOT(ISERROR(SEARCH("ح",F4)))</formula>
    </cfRule>
  </conditionalFormatting>
  <pageMargins left="0.7" right="0.7" top="0.75" bottom="0.75" header="0.3" footer="0.3"/>
  <pageSetup paperSize="8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الغياب والحضور</vt:lpstr>
      <vt:lpstr>ايام الملاحظين</vt:lpstr>
      <vt:lpstr>تسكين ملاحظين</vt:lpstr>
      <vt:lpstr>تسكين مراقبين</vt:lpstr>
      <vt:lpstr>ايام  مراقبين</vt:lpstr>
      <vt:lpstr>اداريين الكلية</vt:lpstr>
      <vt:lpstr>'تسكين مراقبين'!Print_Area</vt:lpstr>
      <vt:lpstr>'تسكين ملاحظين'!Print_Area</vt:lpstr>
      <vt:lpstr>'تسكين مراقبين'!Print_Titles</vt:lpstr>
      <vt:lpstr>'تسكين ملاحظين'!Print_Titles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Home2024</dc:creator>
  <cp:lastModifiedBy>ابراهيم مبروك ابراهيم مبروك</cp:lastModifiedBy>
  <cp:lastPrinted>2023-11-27T10:22:30Z</cp:lastPrinted>
  <dcterms:created xsi:type="dcterms:W3CDTF">2023-11-25T06:13:02Z</dcterms:created>
  <dcterms:modified xsi:type="dcterms:W3CDTF">2023-12-16T08:05:51Z</dcterms:modified>
</cp:coreProperties>
</file>