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3.xml" ContentType="application/vnd.openxmlformats-officedocument.drawing+xml"/>
  <Override PartName="/xl/slicers/slicer2.xml" ContentType="application/vnd.ms-excel.slicer+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DELL\Documents\"/>
    </mc:Choice>
  </mc:AlternateContent>
  <xr:revisionPtr revIDLastSave="0" documentId="8_{EF076A1C-D492-4323-B01D-9A44D5D69510}" xr6:coauthVersionLast="47" xr6:coauthVersionMax="47" xr10:uidLastSave="{00000000-0000-0000-0000-000000000000}"/>
  <bookViews>
    <workbookView xWindow="-108" yWindow="-108" windowWidth="23256" windowHeight="12576" activeTab="6" xr2:uid="{D71EE197-859D-C04E-93EF-8F7F72A4B32F}"/>
  </bookViews>
  <sheets>
    <sheet name="Sheet1" sheetId="1" r:id="rId1"/>
    <sheet name="1.Current_View" sheetId="4" r:id="rId2"/>
    <sheet name="HELPER" sheetId="7" r:id="rId3"/>
    <sheet name="DATA" sheetId="5" r:id="rId4"/>
    <sheet name="DASHBOARD" sheetId="8" r:id="rId5"/>
    <sheet name="DASHBOARD (2)" sheetId="9" r:id="rId6"/>
    <sheet name="DASHBOARD (3)" sheetId="10" r:id="rId7"/>
  </sheets>
  <externalReferences>
    <externalReference r:id="rId8"/>
    <externalReference r:id="rId9"/>
  </externalReferences>
  <definedNames>
    <definedName name="_xlnm._FilterDatabase" localSheetId="1" hidden="1">'1.Current_View'!$A$1:$AB$418</definedName>
    <definedName name="_xlcn.WorksheetConnection_WestandSouthQTD.xlsxcitydata" hidden="1">citydata[]</definedName>
    <definedName name="_xlcn.WorksheetConnection_WestandSouthQTD.xlsxdata1" hidden="1">data1[]</definedName>
    <definedName name="_xlcn.WorksheetConnection_WestandSouthQTD.xlsxdata2" hidden="1">data2[]</definedName>
    <definedName name="_xlcn.WorksheetConnection_WestandSouthQTD.xlsxdatamain" hidden="1">datamain[]</definedName>
    <definedName name="_xlcn.WorksheetConnection_WestandSouthQTD.xlsxmahal" hidden="1">mahal[]</definedName>
    <definedName name="a" localSheetId="6">#REF!</definedName>
    <definedName name="a">#REF!</definedName>
    <definedName name="_xlnm.Print_Area" localSheetId="5">'DASHBOARD (2)'!$C$2:$Q$32</definedName>
    <definedName name="_xlnm.Print_Area" localSheetId="6">'DASHBOARD (3)'!$C$2:$Q$31</definedName>
    <definedName name="مقسم_طريقة_العرض_City1">#N/A</definedName>
    <definedName name="مقسم_طريقة_العرض_Name1">#N/A</definedName>
  </definedNames>
  <calcPr calcId="181029"/>
  <pivotCaches>
    <pivotCache cacheId="0" r:id="rId10"/>
    <pivotCache cacheId="1" r:id="rId11"/>
  </pivotCaches>
  <extLst>
    <ext xmlns:x14="http://schemas.microsoft.com/office/spreadsheetml/2009/9/main" uri="{876F7934-8845-4945-9796-88D515C7AA90}">
      <x14:pivotCaches>
        <pivotCache cacheId="2" r:id="rId12"/>
      </x14:pivotCaches>
    </ext>
    <ext xmlns:x14="http://schemas.microsoft.com/office/spreadsheetml/2009/9/main" uri="{BBE1A952-AA13-448e-AADC-164F8A28A991}">
      <x14:slicerCaches>
        <x14:slicerCache r:id="rId13"/>
        <x14:slicerCache r:id="rId14"/>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mahal" name="mahal" connection="WorksheetConnection_West and South QTD.xlsx!mahal"/>
          <x15:modelTable id="datamain" name="datamain" connection="WorksheetConnection_West and South QTD.xlsx!datamain"/>
          <x15:modelTable id="data2" name="data2" connection="WorksheetConnection_West and South QTD.xlsx!data2"/>
          <x15:modelTable id="data1" name="data1" connection="WorksheetConnection_West and South QTD.xlsx!data1"/>
          <x15:modelTable id="citydata" name="citydata" connection="WorksheetConnection_West and South QTD.xlsx!citydata"/>
        </x15:modelTables>
        <x15:modelRelationships>
          <x15:modelRelationship fromTable="data1" fromColumn="Apple ID" toTable="datamain" toColumn="Apple ID"/>
          <x15:modelRelationship fromTable="data1" fromColumn="City" toTable="citydata" toColumn="City"/>
          <x15:modelRelationship fromTable="data1" fromColumn="Name" toTable="mahal" toColumn="Name"/>
          <x15:modelRelationship fromTable="data2" fromColumn="Apple ID" toTable="datamain" toColumn="Apple ID"/>
          <x15:modelRelationship fromTable="data2" fromColumn="City" toTable="citydata" toColumn="City"/>
          <x15:modelRelationship fromTable="data2" fromColumn="Name" toTable="mahal" toColumn="Name"/>
        </x15:modelRelationships>
      </x15:dataModel>
    </ext>
  </extLst>
</workbook>
</file>

<file path=xl/calcChain.xml><?xml version="1.0" encoding="utf-8"?>
<calcChain xmlns="http://schemas.openxmlformats.org/spreadsheetml/2006/main">
  <c r="U8" i="8" l="1"/>
  <c r="M644" i="5"/>
  <c r="M645" i="5"/>
  <c r="M646" i="5"/>
  <c r="M647" i="5"/>
  <c r="M643" i="5"/>
  <c r="N643" i="5"/>
  <c r="O643" i="5"/>
  <c r="P643" i="5"/>
  <c r="Q643" i="5"/>
  <c r="N644" i="5"/>
  <c r="O644" i="5"/>
  <c r="P644" i="5"/>
  <c r="Q644" i="5"/>
  <c r="N645" i="5"/>
  <c r="O645" i="5"/>
  <c r="P645" i="5"/>
  <c r="Q645" i="5"/>
  <c r="N646" i="5"/>
  <c r="O646" i="5"/>
  <c r="P646" i="5"/>
  <c r="Q646" i="5"/>
  <c r="N647" i="5"/>
  <c r="O647" i="5"/>
  <c r="P647" i="5"/>
  <c r="Q647" i="5"/>
  <c r="AB29" i="9"/>
  <c r="AC22" i="10" l="1"/>
  <c r="AB22" i="10"/>
  <c r="AC21" i="10"/>
  <c r="AB21" i="10"/>
  <c r="AC20" i="10"/>
  <c r="AB20" i="10"/>
  <c r="AC19" i="10"/>
  <c r="AB19" i="10"/>
  <c r="AC18" i="10"/>
  <c r="AB18" i="10"/>
  <c r="AB12" i="10"/>
  <c r="AN33" i="10"/>
  <c r="AM33" i="10"/>
  <c r="AL33" i="10"/>
  <c r="AK33" i="10"/>
  <c r="AJ33" i="10"/>
  <c r="AI33" i="10"/>
  <c r="AH33" i="10"/>
  <c r="AG33" i="10"/>
  <c r="AF33" i="10"/>
  <c r="AE33" i="10"/>
  <c r="AD33" i="10"/>
  <c r="AC33" i="10"/>
  <c r="AB33" i="10"/>
  <c r="AN32" i="10"/>
  <c r="AM32" i="10"/>
  <c r="AL32" i="10"/>
  <c r="AK32" i="10"/>
  <c r="AJ32" i="10"/>
  <c r="AI32" i="10"/>
  <c r="AH32" i="10"/>
  <c r="AG32" i="10"/>
  <c r="AF32" i="10"/>
  <c r="AE32" i="10"/>
  <c r="AD32" i="10"/>
  <c r="AC32" i="10"/>
  <c r="AB32" i="10"/>
  <c r="AN31" i="10"/>
  <c r="AM31" i="10"/>
  <c r="AL31" i="10"/>
  <c r="AK31" i="10"/>
  <c r="AJ31" i="10"/>
  <c r="AI31" i="10"/>
  <c r="AH31" i="10"/>
  <c r="AG31" i="10"/>
  <c r="AF31" i="10"/>
  <c r="AE31" i="10"/>
  <c r="AD31" i="10"/>
  <c r="AC31" i="10"/>
  <c r="AB31" i="10"/>
  <c r="AN30" i="10"/>
  <c r="AM30" i="10"/>
  <c r="AL30" i="10"/>
  <c r="AK30" i="10"/>
  <c r="AJ30" i="10"/>
  <c r="AI30" i="10"/>
  <c r="AH30" i="10"/>
  <c r="AG30" i="10"/>
  <c r="AF30" i="10"/>
  <c r="AE30" i="10"/>
  <c r="AD30" i="10"/>
  <c r="AC30" i="10"/>
  <c r="AB30" i="10"/>
  <c r="AN29" i="10"/>
  <c r="AM29" i="10"/>
  <c r="AL29" i="10"/>
  <c r="AK29" i="10"/>
  <c r="AJ29" i="10"/>
  <c r="AI29" i="10"/>
  <c r="AH29" i="10"/>
  <c r="AG29" i="10"/>
  <c r="AF29" i="10"/>
  <c r="AE29" i="10"/>
  <c r="AD29" i="10"/>
  <c r="AC29" i="10"/>
  <c r="AB29" i="10"/>
  <c r="AC16" i="10"/>
  <c r="AB16" i="10"/>
  <c r="AC15" i="10"/>
  <c r="AB15" i="10"/>
  <c r="AC14" i="10"/>
  <c r="AB14" i="10"/>
  <c r="AC13" i="10"/>
  <c r="AB13" i="10"/>
  <c r="AC12" i="10"/>
  <c r="AK3" i="10"/>
  <c r="AJ3" i="10"/>
  <c r="AI3" i="10"/>
  <c r="AH3" i="10"/>
  <c r="AG3" i="10"/>
  <c r="AF3" i="10"/>
  <c r="AE3" i="10"/>
  <c r="AD16" i="10" l="1"/>
  <c r="AE16" i="10" s="1"/>
  <c r="AD13" i="10"/>
  <c r="AE13" i="10" s="1"/>
  <c r="AC39" i="10"/>
  <c r="AB39" i="10"/>
  <c r="AD15" i="10"/>
  <c r="AE15" i="10" s="1"/>
  <c r="AD22" i="10"/>
  <c r="AE22" i="10" s="1"/>
  <c r="AC8" i="10"/>
  <c r="AB6" i="10"/>
  <c r="AB8" i="10"/>
  <c r="AD14" i="10"/>
  <c r="AE14" i="10" s="1"/>
  <c r="AD21" i="10"/>
  <c r="AE21" i="10" s="1"/>
  <c r="AD12" i="10"/>
  <c r="AE12" i="10" s="1"/>
  <c r="AB7" i="10"/>
  <c r="AB9" i="10"/>
  <c r="AD18" i="10"/>
  <c r="AE18" i="10" s="1"/>
  <c r="AD20" i="10"/>
  <c r="AE20" i="10" s="1"/>
  <c r="AB23" i="10"/>
  <c r="AC7" i="10"/>
  <c r="AC9" i="10"/>
  <c r="AC23" i="10"/>
  <c r="AC6" i="10"/>
  <c r="AB4" i="1"/>
  <c r="T504" i="5" s="1"/>
  <c r="AC4" i="1"/>
  <c r="U504" i="5" s="1"/>
  <c r="AB5" i="1"/>
  <c r="T505" i="5" s="1"/>
  <c r="AC5" i="1"/>
  <c r="U505" i="5" s="1"/>
  <c r="AB6" i="1"/>
  <c r="T506" i="5" s="1"/>
  <c r="AC6" i="1"/>
  <c r="U506" i="5" s="1"/>
  <c r="AB7" i="1"/>
  <c r="T507" i="5" s="1"/>
  <c r="AC7" i="1"/>
  <c r="U507" i="5" s="1"/>
  <c r="AB8" i="1"/>
  <c r="T508" i="5" s="1"/>
  <c r="AC8" i="1"/>
  <c r="U508" i="5" s="1"/>
  <c r="AB9" i="1"/>
  <c r="T509" i="5" s="1"/>
  <c r="AC9" i="1"/>
  <c r="U509" i="5" s="1"/>
  <c r="AB10" i="1"/>
  <c r="T510" i="5" s="1"/>
  <c r="AC10" i="1"/>
  <c r="U510" i="5" s="1"/>
  <c r="AB11" i="1"/>
  <c r="T511" i="5" s="1"/>
  <c r="AC11" i="1"/>
  <c r="U511" i="5" s="1"/>
  <c r="AB12" i="1"/>
  <c r="T512" i="5" s="1"/>
  <c r="AC12" i="1"/>
  <c r="U512" i="5" s="1"/>
  <c r="AB13" i="1"/>
  <c r="T513" i="5" s="1"/>
  <c r="AC13" i="1"/>
  <c r="U513" i="5" s="1"/>
  <c r="AB14" i="1"/>
  <c r="T514" i="5" s="1"/>
  <c r="AC14" i="1"/>
  <c r="U514" i="5" s="1"/>
  <c r="AB15" i="1"/>
  <c r="T515" i="5" s="1"/>
  <c r="AC15" i="1"/>
  <c r="U515" i="5" s="1"/>
  <c r="AB16" i="1"/>
  <c r="T516" i="5" s="1"/>
  <c r="AC16" i="1"/>
  <c r="U516" i="5" s="1"/>
  <c r="AB17" i="1"/>
  <c r="T517" i="5" s="1"/>
  <c r="AC17" i="1"/>
  <c r="U517" i="5" s="1"/>
  <c r="AB18" i="1"/>
  <c r="T518" i="5" s="1"/>
  <c r="AC18" i="1"/>
  <c r="U518" i="5" s="1"/>
  <c r="AB19" i="1"/>
  <c r="T519" i="5" s="1"/>
  <c r="AC19" i="1"/>
  <c r="U519" i="5" s="1"/>
  <c r="AB20" i="1"/>
  <c r="T520" i="5" s="1"/>
  <c r="AC20" i="1"/>
  <c r="U520" i="5" s="1"/>
  <c r="AB21" i="1"/>
  <c r="T521" i="5" s="1"/>
  <c r="AC21" i="1"/>
  <c r="U521" i="5" s="1"/>
  <c r="AB22" i="1"/>
  <c r="T522" i="5" s="1"/>
  <c r="AC22" i="1"/>
  <c r="U522" i="5" s="1"/>
  <c r="AB23" i="1"/>
  <c r="T523" i="5" s="1"/>
  <c r="AC23" i="1"/>
  <c r="U523" i="5" s="1"/>
  <c r="AB24" i="1"/>
  <c r="T524" i="5" s="1"/>
  <c r="AC24" i="1"/>
  <c r="U524" i="5" s="1"/>
  <c r="AB25" i="1"/>
  <c r="T525" i="5" s="1"/>
  <c r="AC25" i="1"/>
  <c r="U525" i="5" s="1"/>
  <c r="AB26" i="1"/>
  <c r="T526" i="5" s="1"/>
  <c r="AC26" i="1"/>
  <c r="U526" i="5" s="1"/>
  <c r="AB27" i="1"/>
  <c r="T527" i="5" s="1"/>
  <c r="AC27" i="1"/>
  <c r="U527" i="5" s="1"/>
  <c r="AB28" i="1"/>
  <c r="T528" i="5" s="1"/>
  <c r="AC28" i="1"/>
  <c r="U528" i="5" s="1"/>
  <c r="AB29" i="1"/>
  <c r="T529" i="5" s="1"/>
  <c r="AC29" i="1"/>
  <c r="U529" i="5" s="1"/>
  <c r="AB30" i="1"/>
  <c r="T530" i="5" s="1"/>
  <c r="AC30" i="1"/>
  <c r="U530" i="5" s="1"/>
  <c r="AB31" i="1"/>
  <c r="T531" i="5" s="1"/>
  <c r="AC31" i="1"/>
  <c r="U531" i="5" s="1"/>
  <c r="AB32" i="1"/>
  <c r="T532" i="5" s="1"/>
  <c r="AC32" i="1"/>
  <c r="U532" i="5" s="1"/>
  <c r="AB33" i="1"/>
  <c r="T533" i="5" s="1"/>
  <c r="AC33" i="1"/>
  <c r="U533" i="5" s="1"/>
  <c r="AB34" i="1"/>
  <c r="T534" i="5" s="1"/>
  <c r="AC34" i="1"/>
  <c r="U534" i="5" s="1"/>
  <c r="AB35" i="1"/>
  <c r="T535" i="5" s="1"/>
  <c r="AC35" i="1"/>
  <c r="U535" i="5" s="1"/>
  <c r="AB36" i="1"/>
  <c r="T536" i="5" s="1"/>
  <c r="AC36" i="1"/>
  <c r="U536" i="5" s="1"/>
  <c r="AB37" i="1"/>
  <c r="T537" i="5" s="1"/>
  <c r="AC37" i="1"/>
  <c r="U537" i="5" s="1"/>
  <c r="AB38" i="1"/>
  <c r="T538" i="5" s="1"/>
  <c r="AC38" i="1"/>
  <c r="U538" i="5" s="1"/>
  <c r="AB39" i="1"/>
  <c r="T539" i="5" s="1"/>
  <c r="AC39" i="1"/>
  <c r="U539" i="5" s="1"/>
  <c r="AB40" i="1"/>
  <c r="T540" i="5" s="1"/>
  <c r="AC40" i="1"/>
  <c r="U540" i="5" s="1"/>
  <c r="AB41" i="1"/>
  <c r="T541" i="5" s="1"/>
  <c r="AC41" i="1"/>
  <c r="U541" i="5" s="1"/>
  <c r="AB42" i="1"/>
  <c r="T542" i="5" s="1"/>
  <c r="AC42" i="1"/>
  <c r="U542" i="5" s="1"/>
  <c r="AB43" i="1"/>
  <c r="T543" i="5" s="1"/>
  <c r="AC43" i="1"/>
  <c r="U543" i="5" s="1"/>
  <c r="AB44" i="1"/>
  <c r="T544" i="5" s="1"/>
  <c r="AC44" i="1"/>
  <c r="U544" i="5" s="1"/>
  <c r="AB45" i="1"/>
  <c r="T545" i="5" s="1"/>
  <c r="AC45" i="1"/>
  <c r="U545" i="5" s="1"/>
  <c r="AB46" i="1"/>
  <c r="T546" i="5" s="1"/>
  <c r="AC46" i="1"/>
  <c r="U546" i="5" s="1"/>
  <c r="AB47" i="1"/>
  <c r="T547" i="5" s="1"/>
  <c r="AC47" i="1"/>
  <c r="U547" i="5" s="1"/>
  <c r="AB48" i="1"/>
  <c r="T548" i="5" s="1"/>
  <c r="AC48" i="1"/>
  <c r="U548" i="5" s="1"/>
  <c r="AB49" i="1"/>
  <c r="T549" i="5" s="1"/>
  <c r="AC49" i="1"/>
  <c r="U549" i="5" s="1"/>
  <c r="AB50" i="1"/>
  <c r="T550" i="5" s="1"/>
  <c r="AC50" i="1"/>
  <c r="U550" i="5" s="1"/>
  <c r="AB51" i="1"/>
  <c r="T551" i="5" s="1"/>
  <c r="AC51" i="1"/>
  <c r="U551" i="5" s="1"/>
  <c r="AB52" i="1"/>
  <c r="T552" i="5" s="1"/>
  <c r="AC52" i="1"/>
  <c r="U552" i="5" s="1"/>
  <c r="AB53" i="1"/>
  <c r="T553" i="5" s="1"/>
  <c r="AC53" i="1"/>
  <c r="U553" i="5" s="1"/>
  <c r="AB54" i="1"/>
  <c r="T554" i="5" s="1"/>
  <c r="AC54" i="1"/>
  <c r="U554" i="5" s="1"/>
  <c r="AB55" i="1"/>
  <c r="T555" i="5" s="1"/>
  <c r="AC55" i="1"/>
  <c r="U555" i="5" s="1"/>
  <c r="AB56" i="1"/>
  <c r="T556" i="5" s="1"/>
  <c r="AC56" i="1"/>
  <c r="U556" i="5" s="1"/>
  <c r="AB57" i="1"/>
  <c r="T557" i="5" s="1"/>
  <c r="AC57" i="1"/>
  <c r="U557" i="5" s="1"/>
  <c r="AB58" i="1"/>
  <c r="T558" i="5" s="1"/>
  <c r="AC58" i="1"/>
  <c r="U558" i="5" s="1"/>
  <c r="AB59" i="1"/>
  <c r="T559" i="5" s="1"/>
  <c r="AC59" i="1"/>
  <c r="U559" i="5" s="1"/>
  <c r="AB60" i="1"/>
  <c r="T560" i="5" s="1"/>
  <c r="AC60" i="1"/>
  <c r="U560" i="5" s="1"/>
  <c r="AB61" i="1"/>
  <c r="T561" i="5" s="1"/>
  <c r="AC61" i="1"/>
  <c r="U561" i="5" s="1"/>
  <c r="AB62" i="1"/>
  <c r="T562" i="5" s="1"/>
  <c r="AC62" i="1"/>
  <c r="U562" i="5" s="1"/>
  <c r="AB63" i="1"/>
  <c r="T563" i="5" s="1"/>
  <c r="AC63" i="1"/>
  <c r="U563" i="5" s="1"/>
  <c r="AB64" i="1"/>
  <c r="T564" i="5" s="1"/>
  <c r="AC64" i="1"/>
  <c r="U564" i="5" s="1"/>
  <c r="AB65" i="1"/>
  <c r="T565" i="5" s="1"/>
  <c r="AC65" i="1"/>
  <c r="U565" i="5" s="1"/>
  <c r="AB66" i="1"/>
  <c r="T566" i="5" s="1"/>
  <c r="AC66" i="1"/>
  <c r="U566" i="5" s="1"/>
  <c r="AB67" i="1"/>
  <c r="T567" i="5" s="1"/>
  <c r="AC67" i="1"/>
  <c r="U567" i="5" s="1"/>
  <c r="AB68" i="1"/>
  <c r="T568" i="5" s="1"/>
  <c r="AC68" i="1"/>
  <c r="U568" i="5" s="1"/>
  <c r="AB69" i="1"/>
  <c r="T569" i="5" s="1"/>
  <c r="AC69" i="1"/>
  <c r="U569" i="5" s="1"/>
  <c r="AB70" i="1"/>
  <c r="T570" i="5" s="1"/>
  <c r="AC70" i="1"/>
  <c r="U570" i="5" s="1"/>
  <c r="AB71" i="1"/>
  <c r="T571" i="5" s="1"/>
  <c r="AC71" i="1"/>
  <c r="U571" i="5" s="1"/>
  <c r="AB72" i="1"/>
  <c r="T572" i="5" s="1"/>
  <c r="AC72" i="1"/>
  <c r="U572" i="5" s="1"/>
  <c r="AB73" i="1"/>
  <c r="T573" i="5" s="1"/>
  <c r="AC73" i="1"/>
  <c r="U573" i="5" s="1"/>
  <c r="AB74" i="1"/>
  <c r="T574" i="5" s="1"/>
  <c r="AC74" i="1"/>
  <c r="U574" i="5" s="1"/>
  <c r="AB75" i="1"/>
  <c r="T575" i="5" s="1"/>
  <c r="AC75" i="1"/>
  <c r="U575" i="5" s="1"/>
  <c r="AB76" i="1"/>
  <c r="T576" i="5" s="1"/>
  <c r="AC76" i="1"/>
  <c r="U576" i="5" s="1"/>
  <c r="AB77" i="1"/>
  <c r="T577" i="5" s="1"/>
  <c r="AC77" i="1"/>
  <c r="U577" i="5" s="1"/>
  <c r="AB78" i="1"/>
  <c r="T578" i="5" s="1"/>
  <c r="AC78" i="1"/>
  <c r="U578" i="5" s="1"/>
  <c r="AB79" i="1"/>
  <c r="T579" i="5" s="1"/>
  <c r="AC79" i="1"/>
  <c r="U579" i="5" s="1"/>
  <c r="AB80" i="1"/>
  <c r="T580" i="5" s="1"/>
  <c r="AC80" i="1"/>
  <c r="U580" i="5" s="1"/>
  <c r="AB81" i="1"/>
  <c r="T581" i="5" s="1"/>
  <c r="AC81" i="1"/>
  <c r="U581" i="5" s="1"/>
  <c r="AB82" i="1"/>
  <c r="T582" i="5" s="1"/>
  <c r="AC82" i="1"/>
  <c r="U582" i="5" s="1"/>
  <c r="AB83" i="1"/>
  <c r="T583" i="5" s="1"/>
  <c r="AC83" i="1"/>
  <c r="U583" i="5" s="1"/>
  <c r="AB84" i="1"/>
  <c r="T584" i="5" s="1"/>
  <c r="AC84" i="1"/>
  <c r="U584" i="5" s="1"/>
  <c r="AB85" i="1"/>
  <c r="T585" i="5" s="1"/>
  <c r="AC85" i="1"/>
  <c r="U585" i="5" s="1"/>
  <c r="AB86" i="1"/>
  <c r="T586" i="5" s="1"/>
  <c r="AC86" i="1"/>
  <c r="U586" i="5" s="1"/>
  <c r="AB87" i="1"/>
  <c r="T587" i="5" s="1"/>
  <c r="AC87" i="1"/>
  <c r="U587" i="5" s="1"/>
  <c r="AB88" i="1"/>
  <c r="T588" i="5" s="1"/>
  <c r="AC88" i="1"/>
  <c r="U588" i="5" s="1"/>
  <c r="AB89" i="1"/>
  <c r="T589" i="5" s="1"/>
  <c r="AC89" i="1"/>
  <c r="U589" i="5" s="1"/>
  <c r="AB90" i="1"/>
  <c r="T590" i="5" s="1"/>
  <c r="AC90" i="1"/>
  <c r="U590" i="5" s="1"/>
  <c r="AB91" i="1"/>
  <c r="T591" i="5" s="1"/>
  <c r="AC91" i="1"/>
  <c r="U591" i="5" s="1"/>
  <c r="AB92" i="1"/>
  <c r="T592" i="5" s="1"/>
  <c r="AC92" i="1"/>
  <c r="U592" i="5" s="1"/>
  <c r="AB93" i="1"/>
  <c r="T593" i="5" s="1"/>
  <c r="AC93" i="1"/>
  <c r="U593" i="5" s="1"/>
  <c r="AB94" i="1"/>
  <c r="T594" i="5" s="1"/>
  <c r="AC94" i="1"/>
  <c r="U594" i="5" s="1"/>
  <c r="AB95" i="1"/>
  <c r="T595" i="5" s="1"/>
  <c r="AC95" i="1"/>
  <c r="U595" i="5" s="1"/>
  <c r="AB96" i="1"/>
  <c r="T596" i="5" s="1"/>
  <c r="AC96" i="1"/>
  <c r="U596" i="5" s="1"/>
  <c r="AB97" i="1"/>
  <c r="T597" i="5" s="1"/>
  <c r="AC97" i="1"/>
  <c r="U597" i="5" s="1"/>
  <c r="AB98" i="1"/>
  <c r="T598" i="5" s="1"/>
  <c r="AC98" i="1"/>
  <c r="U598" i="5" s="1"/>
  <c r="AB99" i="1"/>
  <c r="T599" i="5" s="1"/>
  <c r="AC99" i="1"/>
  <c r="U599" i="5" s="1"/>
  <c r="AB100" i="1"/>
  <c r="T600" i="5" s="1"/>
  <c r="AC100" i="1"/>
  <c r="U600" i="5" s="1"/>
  <c r="AB101" i="1"/>
  <c r="T601" i="5" s="1"/>
  <c r="AC101" i="1"/>
  <c r="U601" i="5" s="1"/>
  <c r="AB102" i="1"/>
  <c r="T602" i="5" s="1"/>
  <c r="AC102" i="1"/>
  <c r="U602" i="5" s="1"/>
  <c r="AB103" i="1"/>
  <c r="T603" i="5" s="1"/>
  <c r="AC103" i="1"/>
  <c r="U603" i="5" s="1"/>
  <c r="AB104" i="1"/>
  <c r="T604" i="5" s="1"/>
  <c r="AC104" i="1"/>
  <c r="U604" i="5" s="1"/>
  <c r="AB105" i="1"/>
  <c r="T605" i="5" s="1"/>
  <c r="AC105" i="1"/>
  <c r="U605" i="5" s="1"/>
  <c r="AB106" i="1"/>
  <c r="T606" i="5" s="1"/>
  <c r="AC106" i="1"/>
  <c r="U606" i="5" s="1"/>
  <c r="AB107" i="1"/>
  <c r="T607" i="5" s="1"/>
  <c r="AC107" i="1"/>
  <c r="U607" i="5" s="1"/>
  <c r="AB108" i="1"/>
  <c r="T608" i="5" s="1"/>
  <c r="AC108" i="1"/>
  <c r="U608" i="5" s="1"/>
  <c r="AB109" i="1"/>
  <c r="T609" i="5" s="1"/>
  <c r="AC109" i="1"/>
  <c r="U609" i="5" s="1"/>
  <c r="AB110" i="1"/>
  <c r="T610" i="5" s="1"/>
  <c r="AC110" i="1"/>
  <c r="U610" i="5" s="1"/>
  <c r="AB111" i="1"/>
  <c r="T611" i="5" s="1"/>
  <c r="AC111" i="1"/>
  <c r="U611" i="5" s="1"/>
  <c r="AB112" i="1"/>
  <c r="T612" i="5" s="1"/>
  <c r="AC112" i="1"/>
  <c r="U612" i="5" s="1"/>
  <c r="AB113" i="1"/>
  <c r="T613" i="5" s="1"/>
  <c r="AC113" i="1"/>
  <c r="U613" i="5" s="1"/>
  <c r="AB114" i="1"/>
  <c r="T614" i="5" s="1"/>
  <c r="AC114" i="1"/>
  <c r="U614" i="5" s="1"/>
  <c r="AB115" i="1"/>
  <c r="T615" i="5" s="1"/>
  <c r="AC115" i="1"/>
  <c r="U615" i="5" s="1"/>
  <c r="AB116" i="1"/>
  <c r="T616" i="5" s="1"/>
  <c r="AC116" i="1"/>
  <c r="U616" i="5" s="1"/>
  <c r="AB117" i="1"/>
  <c r="T617" i="5" s="1"/>
  <c r="AC117" i="1"/>
  <c r="U617" i="5" s="1"/>
  <c r="AB118" i="1"/>
  <c r="T618" i="5" s="1"/>
  <c r="AC118" i="1"/>
  <c r="U618" i="5" s="1"/>
  <c r="AB119" i="1"/>
  <c r="T619" i="5" s="1"/>
  <c r="AC119" i="1"/>
  <c r="U619" i="5" s="1"/>
  <c r="AB120" i="1"/>
  <c r="T620" i="5" s="1"/>
  <c r="AC120" i="1"/>
  <c r="U620" i="5" s="1"/>
  <c r="AB121" i="1"/>
  <c r="T621" i="5" s="1"/>
  <c r="AC121" i="1"/>
  <c r="U621" i="5" s="1"/>
  <c r="AB122" i="1"/>
  <c r="T622" i="5" s="1"/>
  <c r="AC122" i="1"/>
  <c r="U622" i="5" s="1"/>
  <c r="AB123" i="1"/>
  <c r="T623" i="5" s="1"/>
  <c r="AC123" i="1"/>
  <c r="U623" i="5" s="1"/>
  <c r="AB124" i="1"/>
  <c r="T624" i="5" s="1"/>
  <c r="AC124" i="1"/>
  <c r="U624" i="5" s="1"/>
  <c r="AB125" i="1"/>
  <c r="T625" i="5" s="1"/>
  <c r="AC125" i="1"/>
  <c r="U625" i="5" s="1"/>
  <c r="AB126" i="1"/>
  <c r="T626" i="5" s="1"/>
  <c r="AC126" i="1"/>
  <c r="U626" i="5" s="1"/>
  <c r="AB127" i="1"/>
  <c r="T627" i="5" s="1"/>
  <c r="AC127" i="1"/>
  <c r="U627" i="5" s="1"/>
  <c r="AB128" i="1"/>
  <c r="T628" i="5" s="1"/>
  <c r="AC128" i="1"/>
  <c r="U628" i="5" s="1"/>
  <c r="AB129" i="1"/>
  <c r="T629" i="5" s="1"/>
  <c r="AC129" i="1"/>
  <c r="U629" i="5" s="1"/>
  <c r="AB130" i="1"/>
  <c r="T630" i="5" s="1"/>
  <c r="AC130" i="1"/>
  <c r="U630" i="5" s="1"/>
  <c r="AB131" i="1"/>
  <c r="T631" i="5" s="1"/>
  <c r="AC131" i="1"/>
  <c r="U631" i="5" s="1"/>
  <c r="AB132" i="1"/>
  <c r="T632" i="5" s="1"/>
  <c r="AC132" i="1"/>
  <c r="U632" i="5" s="1"/>
  <c r="AB133" i="1"/>
  <c r="T633" i="5" s="1"/>
  <c r="AC133" i="1"/>
  <c r="U633" i="5" s="1"/>
  <c r="AB134" i="1"/>
  <c r="T634" i="5" s="1"/>
  <c r="AC134" i="1"/>
  <c r="U634" i="5" s="1"/>
  <c r="AB135" i="1"/>
  <c r="T635" i="5" s="1"/>
  <c r="AC135" i="1"/>
  <c r="U635" i="5" s="1"/>
  <c r="AB136" i="1"/>
  <c r="T636" i="5" s="1"/>
  <c r="AC136" i="1"/>
  <c r="U636" i="5" s="1"/>
  <c r="AB137" i="1"/>
  <c r="T637" i="5" s="1"/>
  <c r="AC137" i="1"/>
  <c r="U637" i="5" s="1"/>
  <c r="AB138" i="1"/>
  <c r="T638" i="5" s="1"/>
  <c r="AC138" i="1"/>
  <c r="U638" i="5" s="1"/>
  <c r="AB139" i="1"/>
  <c r="T639" i="5" s="1"/>
  <c r="AC139" i="1"/>
  <c r="U639" i="5" s="1"/>
  <c r="AB140" i="1"/>
  <c r="T640" i="5" s="1"/>
  <c r="AC140" i="1"/>
  <c r="U640" i="5" s="1"/>
  <c r="AB141" i="1"/>
  <c r="T641" i="5" s="1"/>
  <c r="AC141" i="1"/>
  <c r="U641" i="5" s="1"/>
  <c r="AB142" i="1"/>
  <c r="T642" i="5" s="1"/>
  <c r="AC142" i="1"/>
  <c r="U642" i="5" s="1"/>
  <c r="AB143" i="1"/>
  <c r="T643" i="5" s="1"/>
  <c r="AC143" i="1"/>
  <c r="U643" i="5" s="1"/>
  <c r="AB144" i="1"/>
  <c r="T644" i="5" s="1"/>
  <c r="AC144" i="1"/>
  <c r="U644" i="5" s="1"/>
  <c r="AB145" i="1"/>
  <c r="T645" i="5" s="1"/>
  <c r="AC145" i="1"/>
  <c r="U645" i="5" s="1"/>
  <c r="AB146" i="1"/>
  <c r="T646" i="5" s="1"/>
  <c r="AC146" i="1"/>
  <c r="U646" i="5" s="1"/>
  <c r="AB147" i="1"/>
  <c r="T647" i="5" s="1"/>
  <c r="AC147" i="1"/>
  <c r="U647" i="5" s="1"/>
  <c r="AB148" i="1"/>
  <c r="T648" i="5" s="1"/>
  <c r="AC148" i="1"/>
  <c r="U648" i="5" s="1"/>
  <c r="AB149" i="1"/>
  <c r="T649" i="5" s="1"/>
  <c r="AC149" i="1"/>
  <c r="U649" i="5" s="1"/>
  <c r="AB150" i="1"/>
  <c r="T650" i="5" s="1"/>
  <c r="AC150" i="1"/>
  <c r="U650" i="5" s="1"/>
  <c r="AB151" i="1"/>
  <c r="T651" i="5" s="1"/>
  <c r="AC151" i="1"/>
  <c r="U651" i="5" s="1"/>
  <c r="AB152" i="1"/>
  <c r="T652" i="5" s="1"/>
  <c r="AC152" i="1"/>
  <c r="U652" i="5" s="1"/>
  <c r="AB153" i="1"/>
  <c r="T653" i="5" s="1"/>
  <c r="AC153" i="1"/>
  <c r="U653" i="5" s="1"/>
  <c r="AB154" i="1"/>
  <c r="T654" i="5" s="1"/>
  <c r="AC154" i="1"/>
  <c r="U654" i="5" s="1"/>
  <c r="AB155" i="1"/>
  <c r="T655" i="5" s="1"/>
  <c r="AC155" i="1"/>
  <c r="U655" i="5" s="1"/>
  <c r="AB156" i="1"/>
  <c r="T656" i="5" s="1"/>
  <c r="AC156" i="1"/>
  <c r="U656" i="5" s="1"/>
  <c r="AB157" i="1"/>
  <c r="T657" i="5" s="1"/>
  <c r="AC157" i="1"/>
  <c r="U657" i="5" s="1"/>
  <c r="AB158" i="1"/>
  <c r="T658" i="5" s="1"/>
  <c r="AC158" i="1"/>
  <c r="U658" i="5" s="1"/>
  <c r="AB159" i="1"/>
  <c r="T659" i="5" s="1"/>
  <c r="AC159" i="1"/>
  <c r="U659" i="5" s="1"/>
  <c r="AB160" i="1"/>
  <c r="T660" i="5" s="1"/>
  <c r="AC160" i="1"/>
  <c r="U660" i="5" s="1"/>
  <c r="AB161" i="1"/>
  <c r="T661" i="5" s="1"/>
  <c r="AC161" i="1"/>
  <c r="U661" i="5" s="1"/>
  <c r="AB162" i="1"/>
  <c r="T662" i="5" s="1"/>
  <c r="AC162" i="1"/>
  <c r="U662" i="5" s="1"/>
  <c r="AB163" i="1"/>
  <c r="T663" i="5" s="1"/>
  <c r="AC163" i="1"/>
  <c r="U663" i="5" s="1"/>
  <c r="AB164" i="1"/>
  <c r="T664" i="5" s="1"/>
  <c r="AC164" i="1"/>
  <c r="U664" i="5" s="1"/>
  <c r="AB165" i="1"/>
  <c r="T665" i="5" s="1"/>
  <c r="AC165" i="1"/>
  <c r="U665" i="5" s="1"/>
  <c r="AB166" i="1"/>
  <c r="T666" i="5" s="1"/>
  <c r="AC166" i="1"/>
  <c r="U666" i="5" s="1"/>
  <c r="AB167" i="1"/>
  <c r="T667" i="5" s="1"/>
  <c r="AC167" i="1"/>
  <c r="U667" i="5" s="1"/>
  <c r="AB168" i="1"/>
  <c r="T668" i="5" s="1"/>
  <c r="AC168" i="1"/>
  <c r="U668" i="5" s="1"/>
  <c r="AB169" i="1"/>
  <c r="T669" i="5" s="1"/>
  <c r="AC169" i="1"/>
  <c r="U669" i="5" s="1"/>
  <c r="AB170" i="1"/>
  <c r="T670" i="5" s="1"/>
  <c r="AC170" i="1"/>
  <c r="U670" i="5" s="1"/>
  <c r="AB171" i="1"/>
  <c r="T671" i="5" s="1"/>
  <c r="AC171" i="1"/>
  <c r="U671" i="5" s="1"/>
  <c r="AB172" i="1"/>
  <c r="T672" i="5" s="1"/>
  <c r="AC172" i="1"/>
  <c r="U672" i="5" s="1"/>
  <c r="AB173" i="1"/>
  <c r="T673" i="5" s="1"/>
  <c r="AC173" i="1"/>
  <c r="U673" i="5" s="1"/>
  <c r="AB174" i="1"/>
  <c r="T674" i="5" s="1"/>
  <c r="AC174" i="1"/>
  <c r="U674" i="5" s="1"/>
  <c r="AB175" i="1"/>
  <c r="T675" i="5" s="1"/>
  <c r="AC175" i="1"/>
  <c r="U675" i="5" s="1"/>
  <c r="AB176" i="1"/>
  <c r="T676" i="5" s="1"/>
  <c r="AC176" i="1"/>
  <c r="U676" i="5" s="1"/>
  <c r="AB177" i="1"/>
  <c r="T677" i="5" s="1"/>
  <c r="AC177" i="1"/>
  <c r="U677" i="5" s="1"/>
  <c r="AB178" i="1"/>
  <c r="T678" i="5" s="1"/>
  <c r="AC178" i="1"/>
  <c r="U678" i="5" s="1"/>
  <c r="AB179" i="1"/>
  <c r="T679" i="5" s="1"/>
  <c r="AC179" i="1"/>
  <c r="U679" i="5" s="1"/>
  <c r="AB180" i="1"/>
  <c r="T680" i="5" s="1"/>
  <c r="AC180" i="1"/>
  <c r="U680" i="5" s="1"/>
  <c r="AB181" i="1"/>
  <c r="T681" i="5" s="1"/>
  <c r="AC181" i="1"/>
  <c r="U681" i="5" s="1"/>
  <c r="AB182" i="1"/>
  <c r="T682" i="5" s="1"/>
  <c r="AC182" i="1"/>
  <c r="U682" i="5" s="1"/>
  <c r="AB183" i="1"/>
  <c r="T683" i="5" s="1"/>
  <c r="AC183" i="1"/>
  <c r="U683" i="5" s="1"/>
  <c r="AB184" i="1"/>
  <c r="T684" i="5" s="1"/>
  <c r="AC184" i="1"/>
  <c r="U684" i="5" s="1"/>
  <c r="AB185" i="1"/>
  <c r="T685" i="5" s="1"/>
  <c r="AC185" i="1"/>
  <c r="U685" i="5" s="1"/>
  <c r="AB186" i="1"/>
  <c r="T686" i="5" s="1"/>
  <c r="AC186" i="1"/>
  <c r="U686" i="5" s="1"/>
  <c r="AB187" i="1"/>
  <c r="T687" i="5" s="1"/>
  <c r="AC187" i="1"/>
  <c r="U687" i="5" s="1"/>
  <c r="AB188" i="1"/>
  <c r="T688" i="5" s="1"/>
  <c r="AC188" i="1"/>
  <c r="U688" i="5" s="1"/>
  <c r="AB189" i="1"/>
  <c r="T689" i="5" s="1"/>
  <c r="AC189" i="1"/>
  <c r="U689" i="5" s="1"/>
  <c r="AB190" i="1"/>
  <c r="T690" i="5" s="1"/>
  <c r="AC190" i="1"/>
  <c r="U690" i="5" s="1"/>
  <c r="AB191" i="1"/>
  <c r="T691" i="5" s="1"/>
  <c r="AC191" i="1"/>
  <c r="U691" i="5" s="1"/>
  <c r="AB192" i="1"/>
  <c r="T692" i="5" s="1"/>
  <c r="AC192" i="1"/>
  <c r="U692" i="5" s="1"/>
  <c r="AB193" i="1"/>
  <c r="T693" i="5" s="1"/>
  <c r="AC193" i="1"/>
  <c r="U693" i="5" s="1"/>
  <c r="AB194" i="1"/>
  <c r="T694" i="5" s="1"/>
  <c r="AC194" i="1"/>
  <c r="U694" i="5" s="1"/>
  <c r="AB195" i="1"/>
  <c r="T695" i="5" s="1"/>
  <c r="AC195" i="1"/>
  <c r="U695" i="5" s="1"/>
  <c r="AB196" i="1"/>
  <c r="T696" i="5" s="1"/>
  <c r="AC196" i="1"/>
  <c r="U696" i="5" s="1"/>
  <c r="AB197" i="1"/>
  <c r="T697" i="5" s="1"/>
  <c r="AC197" i="1"/>
  <c r="U697" i="5" s="1"/>
  <c r="AB198" i="1"/>
  <c r="T698" i="5" s="1"/>
  <c r="AC198" i="1"/>
  <c r="U698" i="5" s="1"/>
  <c r="AB199" i="1"/>
  <c r="T699" i="5" s="1"/>
  <c r="AC199" i="1"/>
  <c r="U699" i="5" s="1"/>
  <c r="AB200" i="1"/>
  <c r="T700" i="5" s="1"/>
  <c r="AC200" i="1"/>
  <c r="U700" i="5" s="1"/>
  <c r="AB201" i="1"/>
  <c r="T701" i="5" s="1"/>
  <c r="AC201" i="1"/>
  <c r="U701" i="5" s="1"/>
  <c r="AB202" i="1"/>
  <c r="T702" i="5" s="1"/>
  <c r="AC202" i="1"/>
  <c r="U702" i="5" s="1"/>
  <c r="AB203" i="1"/>
  <c r="T703" i="5" s="1"/>
  <c r="AC203" i="1"/>
  <c r="U703" i="5" s="1"/>
  <c r="AB204" i="1"/>
  <c r="T704" i="5" s="1"/>
  <c r="AC204" i="1"/>
  <c r="U704" i="5" s="1"/>
  <c r="AB205" i="1"/>
  <c r="T705" i="5" s="1"/>
  <c r="AC205" i="1"/>
  <c r="U705" i="5" s="1"/>
  <c r="AB206" i="1"/>
  <c r="T706" i="5" s="1"/>
  <c r="AC206" i="1"/>
  <c r="U706" i="5" s="1"/>
  <c r="AB207" i="1"/>
  <c r="T707" i="5" s="1"/>
  <c r="AC207" i="1"/>
  <c r="U707" i="5" s="1"/>
  <c r="AB208" i="1"/>
  <c r="T708" i="5" s="1"/>
  <c r="AC208" i="1"/>
  <c r="U708" i="5" s="1"/>
  <c r="AB209" i="1"/>
  <c r="T709" i="5" s="1"/>
  <c r="AC209" i="1"/>
  <c r="U709" i="5" s="1"/>
  <c r="AB210" i="1"/>
  <c r="T710" i="5" s="1"/>
  <c r="AC210" i="1"/>
  <c r="U710" i="5" s="1"/>
  <c r="AB211" i="1"/>
  <c r="T711" i="5" s="1"/>
  <c r="AC211" i="1"/>
  <c r="U711" i="5" s="1"/>
  <c r="AB212" i="1"/>
  <c r="T712" i="5" s="1"/>
  <c r="AC212" i="1"/>
  <c r="U712" i="5" s="1"/>
  <c r="AB213" i="1"/>
  <c r="T713" i="5" s="1"/>
  <c r="AC213" i="1"/>
  <c r="U713" i="5" s="1"/>
  <c r="AB214" i="1"/>
  <c r="T714" i="5" s="1"/>
  <c r="AC214" i="1"/>
  <c r="U714" i="5" s="1"/>
  <c r="AB215" i="1"/>
  <c r="T715" i="5" s="1"/>
  <c r="AC215" i="1"/>
  <c r="U715" i="5" s="1"/>
  <c r="AB216" i="1"/>
  <c r="T716" i="5" s="1"/>
  <c r="AC216" i="1"/>
  <c r="U716" i="5" s="1"/>
  <c r="AB217" i="1"/>
  <c r="T717" i="5" s="1"/>
  <c r="AC217" i="1"/>
  <c r="U717" i="5" s="1"/>
  <c r="AB218" i="1"/>
  <c r="T718" i="5" s="1"/>
  <c r="AC218" i="1"/>
  <c r="U718" i="5" s="1"/>
  <c r="AB219" i="1"/>
  <c r="T719" i="5" s="1"/>
  <c r="AC219" i="1"/>
  <c r="U719" i="5" s="1"/>
  <c r="AB220" i="1"/>
  <c r="T720" i="5" s="1"/>
  <c r="AC220" i="1"/>
  <c r="U720" i="5" s="1"/>
  <c r="AB221" i="1"/>
  <c r="T721" i="5" s="1"/>
  <c r="AC221" i="1"/>
  <c r="U721" i="5" s="1"/>
  <c r="AB222" i="1"/>
  <c r="T722" i="5" s="1"/>
  <c r="AC222" i="1"/>
  <c r="U722" i="5" s="1"/>
  <c r="AB223" i="1"/>
  <c r="T723" i="5" s="1"/>
  <c r="AC223" i="1"/>
  <c r="U723" i="5" s="1"/>
  <c r="AB224" i="1"/>
  <c r="T724" i="5" s="1"/>
  <c r="AC224" i="1"/>
  <c r="U724" i="5" s="1"/>
  <c r="AB225" i="1"/>
  <c r="T725" i="5" s="1"/>
  <c r="AC225" i="1"/>
  <c r="U725" i="5" s="1"/>
  <c r="AB226" i="1"/>
  <c r="T726" i="5" s="1"/>
  <c r="AC226" i="1"/>
  <c r="U726" i="5" s="1"/>
  <c r="AB227" i="1"/>
  <c r="T727" i="5" s="1"/>
  <c r="AC227" i="1"/>
  <c r="U727" i="5" s="1"/>
  <c r="AB228" i="1"/>
  <c r="T728" i="5" s="1"/>
  <c r="AC228" i="1"/>
  <c r="U728" i="5" s="1"/>
  <c r="AB229" i="1"/>
  <c r="T729" i="5" s="1"/>
  <c r="AC229" i="1"/>
  <c r="U729" i="5" s="1"/>
  <c r="AB230" i="1"/>
  <c r="T730" i="5" s="1"/>
  <c r="AC230" i="1"/>
  <c r="U730" i="5" s="1"/>
  <c r="AB231" i="1"/>
  <c r="T731" i="5" s="1"/>
  <c r="AC231" i="1"/>
  <c r="U731" i="5" s="1"/>
  <c r="AB232" i="1"/>
  <c r="T732" i="5" s="1"/>
  <c r="AC232" i="1"/>
  <c r="U732" i="5" s="1"/>
  <c r="AB233" i="1"/>
  <c r="T733" i="5" s="1"/>
  <c r="AC233" i="1"/>
  <c r="U733" i="5" s="1"/>
  <c r="AB234" i="1"/>
  <c r="T734" i="5" s="1"/>
  <c r="AC234" i="1"/>
  <c r="U734" i="5" s="1"/>
  <c r="AB235" i="1"/>
  <c r="T735" i="5" s="1"/>
  <c r="AC235" i="1"/>
  <c r="U735" i="5" s="1"/>
  <c r="AB236" i="1"/>
  <c r="T736" i="5" s="1"/>
  <c r="AC236" i="1"/>
  <c r="U736" i="5" s="1"/>
  <c r="AB237" i="1"/>
  <c r="T737" i="5" s="1"/>
  <c r="AC237" i="1"/>
  <c r="U737" i="5" s="1"/>
  <c r="AB238" i="1"/>
  <c r="T738" i="5" s="1"/>
  <c r="AC238" i="1"/>
  <c r="U738" i="5" s="1"/>
  <c r="AB239" i="1"/>
  <c r="T739" i="5" s="1"/>
  <c r="AC239" i="1"/>
  <c r="U739" i="5" s="1"/>
  <c r="AB240" i="1"/>
  <c r="T740" i="5" s="1"/>
  <c r="AC240" i="1"/>
  <c r="U740" i="5" s="1"/>
  <c r="AB241" i="1"/>
  <c r="T741" i="5" s="1"/>
  <c r="AC241" i="1"/>
  <c r="U741" i="5" s="1"/>
  <c r="AB242" i="1"/>
  <c r="T742" i="5" s="1"/>
  <c r="AC242" i="1"/>
  <c r="U742" i="5" s="1"/>
  <c r="AB243" i="1"/>
  <c r="T743" i="5" s="1"/>
  <c r="AC243" i="1"/>
  <c r="U743" i="5" s="1"/>
  <c r="AB244" i="1"/>
  <c r="T744" i="5" s="1"/>
  <c r="AC244" i="1"/>
  <c r="U744" i="5" s="1"/>
  <c r="AB245" i="1"/>
  <c r="T745" i="5" s="1"/>
  <c r="AC245" i="1"/>
  <c r="U745" i="5" s="1"/>
  <c r="AB246" i="1"/>
  <c r="T746" i="5" s="1"/>
  <c r="AC246" i="1"/>
  <c r="U746" i="5" s="1"/>
  <c r="AB247" i="1"/>
  <c r="T747" i="5" s="1"/>
  <c r="AC247" i="1"/>
  <c r="U747" i="5" s="1"/>
  <c r="AB248" i="1"/>
  <c r="T748" i="5" s="1"/>
  <c r="AC248" i="1"/>
  <c r="U748" i="5" s="1"/>
  <c r="AB249" i="1"/>
  <c r="T749" i="5" s="1"/>
  <c r="AC249" i="1"/>
  <c r="U749" i="5" s="1"/>
  <c r="AB250" i="1"/>
  <c r="T750" i="5" s="1"/>
  <c r="AC250" i="1"/>
  <c r="U750" i="5" s="1"/>
  <c r="AB251" i="1"/>
  <c r="T751" i="5" s="1"/>
  <c r="AC251" i="1"/>
  <c r="U751" i="5" s="1"/>
  <c r="AB252" i="1"/>
  <c r="T752" i="5" s="1"/>
  <c r="AC252" i="1"/>
  <c r="U752" i="5" s="1"/>
  <c r="AB253" i="1"/>
  <c r="T753" i="5" s="1"/>
  <c r="AC253" i="1"/>
  <c r="U753" i="5" s="1"/>
  <c r="AB254" i="1"/>
  <c r="T754" i="5" s="1"/>
  <c r="AC254" i="1"/>
  <c r="U754" i="5" s="1"/>
  <c r="AB255" i="1"/>
  <c r="T755" i="5" s="1"/>
  <c r="AC255" i="1"/>
  <c r="U755" i="5" s="1"/>
  <c r="AB256" i="1"/>
  <c r="T756" i="5" s="1"/>
  <c r="AC256" i="1"/>
  <c r="U756" i="5" s="1"/>
  <c r="AB257" i="1"/>
  <c r="T757" i="5" s="1"/>
  <c r="AC257" i="1"/>
  <c r="U757" i="5" s="1"/>
  <c r="AB258" i="1"/>
  <c r="T758" i="5" s="1"/>
  <c r="AC258" i="1"/>
  <c r="U758" i="5" s="1"/>
  <c r="AB259" i="1"/>
  <c r="T759" i="5" s="1"/>
  <c r="AC259" i="1"/>
  <c r="U759" i="5" s="1"/>
  <c r="AB260" i="1"/>
  <c r="T760" i="5" s="1"/>
  <c r="AC260" i="1"/>
  <c r="U760" i="5" s="1"/>
  <c r="AB261" i="1"/>
  <c r="T761" i="5" s="1"/>
  <c r="AC261" i="1"/>
  <c r="U761" i="5" s="1"/>
  <c r="AB262" i="1"/>
  <c r="T762" i="5" s="1"/>
  <c r="AC262" i="1"/>
  <c r="U762" i="5" s="1"/>
  <c r="AB263" i="1"/>
  <c r="T763" i="5" s="1"/>
  <c r="AC263" i="1"/>
  <c r="U763" i="5" s="1"/>
  <c r="AB264" i="1"/>
  <c r="T764" i="5" s="1"/>
  <c r="AC264" i="1"/>
  <c r="U764" i="5" s="1"/>
  <c r="AB265" i="1"/>
  <c r="T765" i="5" s="1"/>
  <c r="AC265" i="1"/>
  <c r="U765" i="5" s="1"/>
  <c r="AB266" i="1"/>
  <c r="T766" i="5" s="1"/>
  <c r="AC266" i="1"/>
  <c r="U766" i="5" s="1"/>
  <c r="AB267" i="1"/>
  <c r="T767" i="5" s="1"/>
  <c r="AC267" i="1"/>
  <c r="U767" i="5" s="1"/>
  <c r="AB268" i="1"/>
  <c r="T768" i="5" s="1"/>
  <c r="AC268" i="1"/>
  <c r="U768" i="5" s="1"/>
  <c r="AB269" i="1"/>
  <c r="T769" i="5" s="1"/>
  <c r="AC269" i="1"/>
  <c r="U769" i="5" s="1"/>
  <c r="AB270" i="1"/>
  <c r="T770" i="5" s="1"/>
  <c r="AC270" i="1"/>
  <c r="U770" i="5" s="1"/>
  <c r="AB271" i="1"/>
  <c r="T771" i="5" s="1"/>
  <c r="AC271" i="1"/>
  <c r="U771" i="5" s="1"/>
  <c r="AB272" i="1"/>
  <c r="T772" i="5" s="1"/>
  <c r="AC272" i="1"/>
  <c r="U772" i="5" s="1"/>
  <c r="AB273" i="1"/>
  <c r="T773" i="5" s="1"/>
  <c r="AC273" i="1"/>
  <c r="U773" i="5" s="1"/>
  <c r="AB274" i="1"/>
  <c r="T774" i="5" s="1"/>
  <c r="AC274" i="1"/>
  <c r="U774" i="5" s="1"/>
  <c r="AB275" i="1"/>
  <c r="T775" i="5" s="1"/>
  <c r="AC275" i="1"/>
  <c r="U775" i="5" s="1"/>
  <c r="AB276" i="1"/>
  <c r="T776" i="5" s="1"/>
  <c r="AC276" i="1"/>
  <c r="U776" i="5" s="1"/>
  <c r="AB277" i="1"/>
  <c r="T777" i="5" s="1"/>
  <c r="AC277" i="1"/>
  <c r="U777" i="5" s="1"/>
  <c r="AB278" i="1"/>
  <c r="T778" i="5" s="1"/>
  <c r="AC278" i="1"/>
  <c r="U778" i="5" s="1"/>
  <c r="AB279" i="1"/>
  <c r="T779" i="5" s="1"/>
  <c r="AC279" i="1"/>
  <c r="U779" i="5" s="1"/>
  <c r="AB280" i="1"/>
  <c r="T780" i="5" s="1"/>
  <c r="AC280" i="1"/>
  <c r="U780" i="5" s="1"/>
  <c r="AB281" i="1"/>
  <c r="T781" i="5" s="1"/>
  <c r="AC281" i="1"/>
  <c r="U781" i="5" s="1"/>
  <c r="AB282" i="1"/>
  <c r="T782" i="5" s="1"/>
  <c r="AC282" i="1"/>
  <c r="U782" i="5" s="1"/>
  <c r="AB283" i="1"/>
  <c r="T783" i="5" s="1"/>
  <c r="AC283" i="1"/>
  <c r="U783" i="5" s="1"/>
  <c r="AB284" i="1"/>
  <c r="T784" i="5" s="1"/>
  <c r="AC284" i="1"/>
  <c r="U784" i="5" s="1"/>
  <c r="AB285" i="1"/>
  <c r="T785" i="5" s="1"/>
  <c r="AC285" i="1"/>
  <c r="U785" i="5" s="1"/>
  <c r="AB286" i="1"/>
  <c r="T786" i="5" s="1"/>
  <c r="AC286" i="1"/>
  <c r="U786" i="5" s="1"/>
  <c r="AB287" i="1"/>
  <c r="T787" i="5" s="1"/>
  <c r="AC287" i="1"/>
  <c r="U787" i="5" s="1"/>
  <c r="AB288" i="1"/>
  <c r="T788" i="5" s="1"/>
  <c r="AC288" i="1"/>
  <c r="U788" i="5" s="1"/>
  <c r="AB289" i="1"/>
  <c r="T789" i="5" s="1"/>
  <c r="AC289" i="1"/>
  <c r="U789" i="5" s="1"/>
  <c r="AB290" i="1"/>
  <c r="T790" i="5" s="1"/>
  <c r="AC290" i="1"/>
  <c r="U790" i="5" s="1"/>
  <c r="AB291" i="1"/>
  <c r="T791" i="5" s="1"/>
  <c r="AC291" i="1"/>
  <c r="U791" i="5" s="1"/>
  <c r="AB292" i="1"/>
  <c r="T792" i="5" s="1"/>
  <c r="AC292" i="1"/>
  <c r="U792" i="5" s="1"/>
  <c r="AB293" i="1"/>
  <c r="T793" i="5" s="1"/>
  <c r="AC293" i="1"/>
  <c r="U793" i="5" s="1"/>
  <c r="AB294" i="1"/>
  <c r="T794" i="5" s="1"/>
  <c r="AC294" i="1"/>
  <c r="U794" i="5" s="1"/>
  <c r="AB295" i="1"/>
  <c r="T795" i="5" s="1"/>
  <c r="AC295" i="1"/>
  <c r="U795" i="5" s="1"/>
  <c r="AB296" i="1"/>
  <c r="T796" i="5" s="1"/>
  <c r="AC296" i="1"/>
  <c r="U796" i="5" s="1"/>
  <c r="AB297" i="1"/>
  <c r="T797" i="5" s="1"/>
  <c r="AC297" i="1"/>
  <c r="U797" i="5" s="1"/>
  <c r="AB298" i="1"/>
  <c r="T798" i="5" s="1"/>
  <c r="AC298" i="1"/>
  <c r="U798" i="5" s="1"/>
  <c r="AB299" i="1"/>
  <c r="T799" i="5" s="1"/>
  <c r="AC299" i="1"/>
  <c r="U799" i="5" s="1"/>
  <c r="AB300" i="1"/>
  <c r="T800" i="5" s="1"/>
  <c r="AC300" i="1"/>
  <c r="U800" i="5" s="1"/>
  <c r="AB301" i="1"/>
  <c r="T801" i="5" s="1"/>
  <c r="AC301" i="1"/>
  <c r="U801" i="5" s="1"/>
  <c r="AB302" i="1"/>
  <c r="T802" i="5" s="1"/>
  <c r="AC302" i="1"/>
  <c r="U802" i="5" s="1"/>
  <c r="AB303" i="1"/>
  <c r="T803" i="5" s="1"/>
  <c r="AC303" i="1"/>
  <c r="U803" i="5" s="1"/>
  <c r="AB304" i="1"/>
  <c r="T804" i="5" s="1"/>
  <c r="AC304" i="1"/>
  <c r="U804" i="5" s="1"/>
  <c r="AB305" i="1"/>
  <c r="T805" i="5" s="1"/>
  <c r="AC305" i="1"/>
  <c r="U805" i="5" s="1"/>
  <c r="AB306" i="1"/>
  <c r="T806" i="5" s="1"/>
  <c r="AC306" i="1"/>
  <c r="U806" i="5" s="1"/>
  <c r="AB307" i="1"/>
  <c r="T807" i="5" s="1"/>
  <c r="AC307" i="1"/>
  <c r="U807" i="5" s="1"/>
  <c r="AB308" i="1"/>
  <c r="T808" i="5" s="1"/>
  <c r="AC308" i="1"/>
  <c r="U808" i="5" s="1"/>
  <c r="AB309" i="1"/>
  <c r="T809" i="5" s="1"/>
  <c r="AC309" i="1"/>
  <c r="U809" i="5" s="1"/>
  <c r="AB310" i="1"/>
  <c r="T810" i="5" s="1"/>
  <c r="AC310" i="1"/>
  <c r="U810" i="5" s="1"/>
  <c r="AB311" i="1"/>
  <c r="T811" i="5" s="1"/>
  <c r="AC311" i="1"/>
  <c r="U811" i="5" s="1"/>
  <c r="AB312" i="1"/>
  <c r="T812" i="5" s="1"/>
  <c r="AC312" i="1"/>
  <c r="U812" i="5" s="1"/>
  <c r="AB313" i="1"/>
  <c r="T813" i="5" s="1"/>
  <c r="AC313" i="1"/>
  <c r="U813" i="5" s="1"/>
  <c r="AB314" i="1"/>
  <c r="T814" i="5" s="1"/>
  <c r="AC314" i="1"/>
  <c r="U814" i="5" s="1"/>
  <c r="AB315" i="1"/>
  <c r="T815" i="5" s="1"/>
  <c r="AC315" i="1"/>
  <c r="U815" i="5" s="1"/>
  <c r="AB316" i="1"/>
  <c r="T816" i="5" s="1"/>
  <c r="AC316" i="1"/>
  <c r="U816" i="5" s="1"/>
  <c r="AB317" i="1"/>
  <c r="T817" i="5" s="1"/>
  <c r="AC317" i="1"/>
  <c r="U817" i="5" s="1"/>
  <c r="AB318" i="1"/>
  <c r="T818" i="5" s="1"/>
  <c r="AC318" i="1"/>
  <c r="U818" i="5" s="1"/>
  <c r="AB319" i="1"/>
  <c r="T819" i="5" s="1"/>
  <c r="AC319" i="1"/>
  <c r="U819" i="5" s="1"/>
  <c r="AB320" i="1"/>
  <c r="T820" i="5" s="1"/>
  <c r="AC320" i="1"/>
  <c r="U820" i="5" s="1"/>
  <c r="AB321" i="1"/>
  <c r="T821" i="5" s="1"/>
  <c r="AC321" i="1"/>
  <c r="U821" i="5" s="1"/>
  <c r="AB322" i="1"/>
  <c r="T822" i="5" s="1"/>
  <c r="AC322" i="1"/>
  <c r="U822" i="5" s="1"/>
  <c r="AB323" i="1"/>
  <c r="T823" i="5" s="1"/>
  <c r="AC323" i="1"/>
  <c r="U823" i="5" s="1"/>
  <c r="AB324" i="1"/>
  <c r="T824" i="5" s="1"/>
  <c r="AC324" i="1"/>
  <c r="U824" i="5" s="1"/>
  <c r="AB325" i="1"/>
  <c r="T825" i="5" s="1"/>
  <c r="AC325" i="1"/>
  <c r="U825" i="5" s="1"/>
  <c r="AB326" i="1"/>
  <c r="T826" i="5" s="1"/>
  <c r="AC326" i="1"/>
  <c r="U826" i="5" s="1"/>
  <c r="AB327" i="1"/>
  <c r="T827" i="5" s="1"/>
  <c r="AC327" i="1"/>
  <c r="U827" i="5" s="1"/>
  <c r="AB328" i="1"/>
  <c r="T828" i="5" s="1"/>
  <c r="AC328" i="1"/>
  <c r="U828" i="5" s="1"/>
  <c r="AB329" i="1"/>
  <c r="T829" i="5" s="1"/>
  <c r="AC329" i="1"/>
  <c r="U829" i="5" s="1"/>
  <c r="AB330" i="1"/>
  <c r="T830" i="5" s="1"/>
  <c r="AC330" i="1"/>
  <c r="U830" i="5" s="1"/>
  <c r="AB331" i="1"/>
  <c r="T831" i="5" s="1"/>
  <c r="AC331" i="1"/>
  <c r="U831" i="5" s="1"/>
  <c r="AB332" i="1"/>
  <c r="T832" i="5" s="1"/>
  <c r="AC332" i="1"/>
  <c r="U832" i="5" s="1"/>
  <c r="AB333" i="1"/>
  <c r="T833" i="5" s="1"/>
  <c r="AC333" i="1"/>
  <c r="U833" i="5" s="1"/>
  <c r="AB334" i="1"/>
  <c r="T834" i="5" s="1"/>
  <c r="AC334" i="1"/>
  <c r="U834" i="5" s="1"/>
  <c r="AB335" i="1"/>
  <c r="T835" i="5" s="1"/>
  <c r="AC335" i="1"/>
  <c r="U835" i="5" s="1"/>
  <c r="AB336" i="1"/>
  <c r="T836" i="5" s="1"/>
  <c r="AC336" i="1"/>
  <c r="U836" i="5" s="1"/>
  <c r="AB337" i="1"/>
  <c r="T837" i="5" s="1"/>
  <c r="AC337" i="1"/>
  <c r="U837" i="5" s="1"/>
  <c r="AB338" i="1"/>
  <c r="T838" i="5" s="1"/>
  <c r="AC338" i="1"/>
  <c r="U838" i="5" s="1"/>
  <c r="AB339" i="1"/>
  <c r="T839" i="5" s="1"/>
  <c r="AC339" i="1"/>
  <c r="U839" i="5" s="1"/>
  <c r="AB340" i="1"/>
  <c r="T840" i="5" s="1"/>
  <c r="AC340" i="1"/>
  <c r="U840" i="5" s="1"/>
  <c r="AB341" i="1"/>
  <c r="T841" i="5" s="1"/>
  <c r="AC341" i="1"/>
  <c r="U841" i="5" s="1"/>
  <c r="AB342" i="1"/>
  <c r="T842" i="5" s="1"/>
  <c r="AC342" i="1"/>
  <c r="U842" i="5" s="1"/>
  <c r="AB343" i="1"/>
  <c r="T843" i="5" s="1"/>
  <c r="AC343" i="1"/>
  <c r="U843" i="5" s="1"/>
  <c r="AB344" i="1"/>
  <c r="T844" i="5" s="1"/>
  <c r="AC344" i="1"/>
  <c r="U844" i="5" s="1"/>
  <c r="AB345" i="1"/>
  <c r="T845" i="5" s="1"/>
  <c r="AC345" i="1"/>
  <c r="U845" i="5" s="1"/>
  <c r="AB346" i="1"/>
  <c r="T846" i="5" s="1"/>
  <c r="AC346" i="1"/>
  <c r="U846" i="5" s="1"/>
  <c r="AB347" i="1"/>
  <c r="T847" i="5" s="1"/>
  <c r="AC347" i="1"/>
  <c r="U847" i="5" s="1"/>
  <c r="AB348" i="1"/>
  <c r="T848" i="5" s="1"/>
  <c r="AC348" i="1"/>
  <c r="U848" i="5" s="1"/>
  <c r="AB349" i="1"/>
  <c r="T849" i="5" s="1"/>
  <c r="AC349" i="1"/>
  <c r="U849" i="5" s="1"/>
  <c r="AB350" i="1"/>
  <c r="T850" i="5" s="1"/>
  <c r="AC350" i="1"/>
  <c r="U850" i="5" s="1"/>
  <c r="AB351" i="1"/>
  <c r="T851" i="5" s="1"/>
  <c r="AC351" i="1"/>
  <c r="U851" i="5" s="1"/>
  <c r="AB352" i="1"/>
  <c r="T852" i="5" s="1"/>
  <c r="AC352" i="1"/>
  <c r="U852" i="5" s="1"/>
  <c r="AB353" i="1"/>
  <c r="T853" i="5" s="1"/>
  <c r="AC353" i="1"/>
  <c r="U853" i="5" s="1"/>
  <c r="AB354" i="1"/>
  <c r="T854" i="5" s="1"/>
  <c r="AC354" i="1"/>
  <c r="U854" i="5" s="1"/>
  <c r="AB355" i="1"/>
  <c r="T855" i="5" s="1"/>
  <c r="AC355" i="1"/>
  <c r="U855" i="5" s="1"/>
  <c r="AB356" i="1"/>
  <c r="T856" i="5" s="1"/>
  <c r="AC356" i="1"/>
  <c r="U856" i="5" s="1"/>
  <c r="AB357" i="1"/>
  <c r="T857" i="5" s="1"/>
  <c r="AC357" i="1"/>
  <c r="U857" i="5" s="1"/>
  <c r="AB358" i="1"/>
  <c r="T858" i="5" s="1"/>
  <c r="AC358" i="1"/>
  <c r="U858" i="5" s="1"/>
  <c r="AB359" i="1"/>
  <c r="T859" i="5" s="1"/>
  <c r="AC359" i="1"/>
  <c r="U859" i="5" s="1"/>
  <c r="AB360" i="1"/>
  <c r="T860" i="5" s="1"/>
  <c r="AC360" i="1"/>
  <c r="U860" i="5" s="1"/>
  <c r="AB361" i="1"/>
  <c r="T861" i="5" s="1"/>
  <c r="AC361" i="1"/>
  <c r="U861" i="5" s="1"/>
  <c r="AB362" i="1"/>
  <c r="T862" i="5" s="1"/>
  <c r="AC362" i="1"/>
  <c r="U862" i="5" s="1"/>
  <c r="AB363" i="1"/>
  <c r="T863" i="5" s="1"/>
  <c r="AC363" i="1"/>
  <c r="U863" i="5" s="1"/>
  <c r="AB364" i="1"/>
  <c r="T864" i="5" s="1"/>
  <c r="AC364" i="1"/>
  <c r="U864" i="5" s="1"/>
  <c r="AB365" i="1"/>
  <c r="T865" i="5" s="1"/>
  <c r="AC365" i="1"/>
  <c r="U865" i="5" s="1"/>
  <c r="AB366" i="1"/>
  <c r="T866" i="5" s="1"/>
  <c r="AC366" i="1"/>
  <c r="U866" i="5" s="1"/>
  <c r="AB367" i="1"/>
  <c r="T867" i="5" s="1"/>
  <c r="AC367" i="1"/>
  <c r="U867" i="5" s="1"/>
  <c r="AB368" i="1"/>
  <c r="T868" i="5" s="1"/>
  <c r="AC368" i="1"/>
  <c r="U868" i="5" s="1"/>
  <c r="AB369" i="1"/>
  <c r="T869" i="5" s="1"/>
  <c r="AC369" i="1"/>
  <c r="U869" i="5" s="1"/>
  <c r="AB370" i="1"/>
  <c r="T870" i="5" s="1"/>
  <c r="AC370" i="1"/>
  <c r="U870" i="5" s="1"/>
  <c r="AB371" i="1"/>
  <c r="T871" i="5" s="1"/>
  <c r="AC371" i="1"/>
  <c r="U871" i="5" s="1"/>
  <c r="AB372" i="1"/>
  <c r="T872" i="5" s="1"/>
  <c r="AC372" i="1"/>
  <c r="U872" i="5" s="1"/>
  <c r="AB373" i="1"/>
  <c r="T873" i="5" s="1"/>
  <c r="AC373" i="1"/>
  <c r="U873" i="5" s="1"/>
  <c r="AB374" i="1"/>
  <c r="T874" i="5" s="1"/>
  <c r="AC374" i="1"/>
  <c r="U874" i="5" s="1"/>
  <c r="AB375" i="1"/>
  <c r="T875" i="5" s="1"/>
  <c r="AC375" i="1"/>
  <c r="U875" i="5" s="1"/>
  <c r="AB376" i="1"/>
  <c r="T876" i="5" s="1"/>
  <c r="AC376" i="1"/>
  <c r="U876" i="5" s="1"/>
  <c r="AB377" i="1"/>
  <c r="T877" i="5" s="1"/>
  <c r="AC377" i="1"/>
  <c r="U877" i="5" s="1"/>
  <c r="AB378" i="1"/>
  <c r="T878" i="5" s="1"/>
  <c r="AC378" i="1"/>
  <c r="U878" i="5" s="1"/>
  <c r="AB379" i="1"/>
  <c r="T879" i="5" s="1"/>
  <c r="AC379" i="1"/>
  <c r="U879" i="5" s="1"/>
  <c r="AB380" i="1"/>
  <c r="T880" i="5" s="1"/>
  <c r="AC380" i="1"/>
  <c r="U880" i="5" s="1"/>
  <c r="AB381" i="1"/>
  <c r="T881" i="5" s="1"/>
  <c r="AC381" i="1"/>
  <c r="U881" i="5" s="1"/>
  <c r="AB382" i="1"/>
  <c r="T882" i="5" s="1"/>
  <c r="AC382" i="1"/>
  <c r="U882" i="5" s="1"/>
  <c r="AB383" i="1"/>
  <c r="T883" i="5" s="1"/>
  <c r="AC383" i="1"/>
  <c r="U883" i="5" s="1"/>
  <c r="AB384" i="1"/>
  <c r="T884" i="5" s="1"/>
  <c r="AC384" i="1"/>
  <c r="U884" i="5" s="1"/>
  <c r="AB385" i="1"/>
  <c r="T885" i="5" s="1"/>
  <c r="AC385" i="1"/>
  <c r="U885" i="5" s="1"/>
  <c r="AB386" i="1"/>
  <c r="T886" i="5" s="1"/>
  <c r="AC386" i="1"/>
  <c r="U886" i="5" s="1"/>
  <c r="AB387" i="1"/>
  <c r="T887" i="5" s="1"/>
  <c r="AC387" i="1"/>
  <c r="U887" i="5" s="1"/>
  <c r="AB388" i="1"/>
  <c r="T888" i="5" s="1"/>
  <c r="AC388" i="1"/>
  <c r="U888" i="5" s="1"/>
  <c r="AB389" i="1"/>
  <c r="T889" i="5" s="1"/>
  <c r="AC389" i="1"/>
  <c r="U889" i="5" s="1"/>
  <c r="AB390" i="1"/>
  <c r="T890" i="5" s="1"/>
  <c r="AC390" i="1"/>
  <c r="U890" i="5" s="1"/>
  <c r="AB391" i="1"/>
  <c r="T891" i="5" s="1"/>
  <c r="AC391" i="1"/>
  <c r="U891" i="5" s="1"/>
  <c r="AB392" i="1"/>
  <c r="T892" i="5" s="1"/>
  <c r="AC392" i="1"/>
  <c r="U892" i="5" s="1"/>
  <c r="AB393" i="1"/>
  <c r="T893" i="5" s="1"/>
  <c r="AC393" i="1"/>
  <c r="U893" i="5" s="1"/>
  <c r="AB394" i="1"/>
  <c r="T894" i="5" s="1"/>
  <c r="AC394" i="1"/>
  <c r="U894" i="5" s="1"/>
  <c r="AB395" i="1"/>
  <c r="T895" i="5" s="1"/>
  <c r="AC395" i="1"/>
  <c r="U895" i="5" s="1"/>
  <c r="AB396" i="1"/>
  <c r="T896" i="5" s="1"/>
  <c r="AC396" i="1"/>
  <c r="U896" i="5" s="1"/>
  <c r="AB397" i="1"/>
  <c r="T897" i="5" s="1"/>
  <c r="AC397" i="1"/>
  <c r="U897" i="5" s="1"/>
  <c r="AB398" i="1"/>
  <c r="T898" i="5" s="1"/>
  <c r="AC398" i="1"/>
  <c r="U898" i="5" s="1"/>
  <c r="AB399" i="1"/>
  <c r="T899" i="5" s="1"/>
  <c r="AC399" i="1"/>
  <c r="U899" i="5" s="1"/>
  <c r="AB400" i="1"/>
  <c r="T900" i="5" s="1"/>
  <c r="AC400" i="1"/>
  <c r="U900" i="5" s="1"/>
  <c r="AB401" i="1"/>
  <c r="T901" i="5" s="1"/>
  <c r="AC401" i="1"/>
  <c r="U901" i="5" s="1"/>
  <c r="AB402" i="1"/>
  <c r="T902" i="5" s="1"/>
  <c r="AC402" i="1"/>
  <c r="U902" i="5" s="1"/>
  <c r="AB403" i="1"/>
  <c r="T903" i="5" s="1"/>
  <c r="AC403" i="1"/>
  <c r="U903" i="5" s="1"/>
  <c r="AB404" i="1"/>
  <c r="T904" i="5" s="1"/>
  <c r="AC404" i="1"/>
  <c r="U904" i="5" s="1"/>
  <c r="AB405" i="1"/>
  <c r="T905" i="5" s="1"/>
  <c r="AC405" i="1"/>
  <c r="U905" i="5" s="1"/>
  <c r="AB406" i="1"/>
  <c r="T906" i="5" s="1"/>
  <c r="AC406" i="1"/>
  <c r="U906" i="5" s="1"/>
  <c r="AB407" i="1"/>
  <c r="T907" i="5" s="1"/>
  <c r="AC407" i="1"/>
  <c r="U907" i="5" s="1"/>
  <c r="AB408" i="1"/>
  <c r="T908" i="5" s="1"/>
  <c r="AC408" i="1"/>
  <c r="U908" i="5" s="1"/>
  <c r="AB409" i="1"/>
  <c r="T909" i="5" s="1"/>
  <c r="AC409" i="1"/>
  <c r="U909" i="5" s="1"/>
  <c r="AB410" i="1"/>
  <c r="T910" i="5" s="1"/>
  <c r="AC410" i="1"/>
  <c r="U910" i="5" s="1"/>
  <c r="AB411" i="1"/>
  <c r="T911" i="5" s="1"/>
  <c r="AC411" i="1"/>
  <c r="U911" i="5" s="1"/>
  <c r="AB412" i="1"/>
  <c r="T912" i="5" s="1"/>
  <c r="AC412" i="1"/>
  <c r="U912" i="5" s="1"/>
  <c r="AB413" i="1"/>
  <c r="T913" i="5" s="1"/>
  <c r="AC413" i="1"/>
  <c r="U913" i="5" s="1"/>
  <c r="AB414" i="1"/>
  <c r="T914" i="5" s="1"/>
  <c r="AC414" i="1"/>
  <c r="U914" i="5" s="1"/>
  <c r="AB415" i="1"/>
  <c r="T915" i="5" s="1"/>
  <c r="AC415" i="1"/>
  <c r="U915" i="5" s="1"/>
  <c r="AB416" i="1"/>
  <c r="T916" i="5" s="1"/>
  <c r="AC416" i="1"/>
  <c r="U916" i="5" s="1"/>
  <c r="AB417" i="1"/>
  <c r="T917" i="5" s="1"/>
  <c r="AC417" i="1"/>
  <c r="U917" i="5" s="1"/>
  <c r="AB418" i="1"/>
  <c r="T918" i="5" s="1"/>
  <c r="AC418" i="1"/>
  <c r="U918" i="5" s="1"/>
  <c r="AB419" i="1"/>
  <c r="T919" i="5" s="1"/>
  <c r="AC419" i="1"/>
  <c r="U919" i="5" s="1"/>
  <c r="AB420" i="1"/>
  <c r="T920" i="5" s="1"/>
  <c r="AC420" i="1"/>
  <c r="U920" i="5" s="1"/>
  <c r="AB421" i="1"/>
  <c r="T921" i="5" s="1"/>
  <c r="AC421" i="1"/>
  <c r="U921" i="5" s="1"/>
  <c r="AB422" i="1"/>
  <c r="T922" i="5" s="1"/>
  <c r="AC422" i="1"/>
  <c r="U922" i="5" s="1"/>
  <c r="AB423" i="1"/>
  <c r="T923" i="5" s="1"/>
  <c r="AC423" i="1"/>
  <c r="U923" i="5" s="1"/>
  <c r="AB424" i="1"/>
  <c r="T924" i="5" s="1"/>
  <c r="AC424" i="1"/>
  <c r="U924" i="5" s="1"/>
  <c r="AB425" i="1"/>
  <c r="T925" i="5" s="1"/>
  <c r="AC425" i="1"/>
  <c r="U925" i="5" s="1"/>
  <c r="AB426" i="1"/>
  <c r="T926" i="5" s="1"/>
  <c r="AC426" i="1"/>
  <c r="U926" i="5" s="1"/>
  <c r="AB427" i="1"/>
  <c r="T927" i="5" s="1"/>
  <c r="AC427" i="1"/>
  <c r="U927" i="5" s="1"/>
  <c r="AB428" i="1"/>
  <c r="T928" i="5" s="1"/>
  <c r="AC428" i="1"/>
  <c r="U928" i="5" s="1"/>
  <c r="AB429" i="1"/>
  <c r="T929" i="5" s="1"/>
  <c r="AC429" i="1"/>
  <c r="U929" i="5" s="1"/>
  <c r="AB430" i="1"/>
  <c r="T930" i="5" s="1"/>
  <c r="AC430" i="1"/>
  <c r="U930" i="5" s="1"/>
  <c r="AB431" i="1"/>
  <c r="T931" i="5" s="1"/>
  <c r="AC431" i="1"/>
  <c r="U931" i="5" s="1"/>
  <c r="AB432" i="1"/>
  <c r="T932" i="5" s="1"/>
  <c r="AC432" i="1"/>
  <c r="U932" i="5" s="1"/>
  <c r="AB433" i="1"/>
  <c r="T933" i="5" s="1"/>
  <c r="AC433" i="1"/>
  <c r="U933" i="5" s="1"/>
  <c r="AB434" i="1"/>
  <c r="T934" i="5" s="1"/>
  <c r="AC434" i="1"/>
  <c r="U934" i="5" s="1"/>
  <c r="AB435" i="1"/>
  <c r="T935" i="5" s="1"/>
  <c r="AC435" i="1"/>
  <c r="U935" i="5" s="1"/>
  <c r="AB436" i="1"/>
  <c r="T936" i="5" s="1"/>
  <c r="AC436" i="1"/>
  <c r="U936" i="5" s="1"/>
  <c r="AB437" i="1"/>
  <c r="T937" i="5" s="1"/>
  <c r="AC437" i="1"/>
  <c r="U937" i="5" s="1"/>
  <c r="AB438" i="1"/>
  <c r="T938" i="5" s="1"/>
  <c r="AC438" i="1"/>
  <c r="U938" i="5" s="1"/>
  <c r="AB439" i="1"/>
  <c r="T939" i="5" s="1"/>
  <c r="AC439" i="1"/>
  <c r="U939" i="5" s="1"/>
  <c r="AB440" i="1"/>
  <c r="T940" i="5" s="1"/>
  <c r="AC440" i="1"/>
  <c r="U940" i="5" s="1"/>
  <c r="AB441" i="1"/>
  <c r="T941" i="5" s="1"/>
  <c r="AC441" i="1"/>
  <c r="U941" i="5" s="1"/>
  <c r="AB442" i="1"/>
  <c r="T942" i="5" s="1"/>
  <c r="AC442" i="1"/>
  <c r="U942" i="5" s="1"/>
  <c r="AB443" i="1"/>
  <c r="T943" i="5" s="1"/>
  <c r="AC443" i="1"/>
  <c r="U943" i="5" s="1"/>
  <c r="AB444" i="1"/>
  <c r="T944" i="5" s="1"/>
  <c r="AC444" i="1"/>
  <c r="U944" i="5" s="1"/>
  <c r="AB445" i="1"/>
  <c r="T945" i="5" s="1"/>
  <c r="AC445" i="1"/>
  <c r="U945" i="5" s="1"/>
  <c r="AB446" i="1"/>
  <c r="T946" i="5" s="1"/>
  <c r="AC446" i="1"/>
  <c r="U946" i="5" s="1"/>
  <c r="AB447" i="1"/>
  <c r="T947" i="5" s="1"/>
  <c r="AC447" i="1"/>
  <c r="U947" i="5" s="1"/>
  <c r="AB448" i="1"/>
  <c r="T948" i="5" s="1"/>
  <c r="AC448" i="1"/>
  <c r="U948" i="5" s="1"/>
  <c r="AB449" i="1"/>
  <c r="T949" i="5" s="1"/>
  <c r="AC449" i="1"/>
  <c r="U949" i="5" s="1"/>
  <c r="AB450" i="1"/>
  <c r="T950" i="5" s="1"/>
  <c r="AC450" i="1"/>
  <c r="U950" i="5" s="1"/>
  <c r="AB451" i="1"/>
  <c r="T951" i="5" s="1"/>
  <c r="AC451" i="1"/>
  <c r="U951" i="5" s="1"/>
  <c r="AC3" i="1"/>
  <c r="U503" i="5" s="1"/>
  <c r="AC2" i="1"/>
  <c r="U502" i="5" s="1"/>
  <c r="AB2" i="1"/>
  <c r="T502" i="5" s="1"/>
  <c r="AB3" i="1"/>
  <c r="T503" i="5" s="1"/>
  <c r="AC16" i="9"/>
  <c r="AB16" i="9"/>
  <c r="AC15" i="9"/>
  <c r="AB15" i="9"/>
  <c r="AC14" i="9"/>
  <c r="AB14" i="9"/>
  <c r="AC13" i="9"/>
  <c r="AB13" i="9"/>
  <c r="AC12" i="9"/>
  <c r="Z3" i="1"/>
  <c r="S503" i="5" s="1"/>
  <c r="Z4" i="1"/>
  <c r="S504" i="5" s="1"/>
  <c r="Z5" i="1"/>
  <c r="S505" i="5" s="1"/>
  <c r="Z6" i="1"/>
  <c r="S506" i="5" s="1"/>
  <c r="Z7" i="1"/>
  <c r="S507" i="5" s="1"/>
  <c r="Z8" i="1"/>
  <c r="S508" i="5" s="1"/>
  <c r="Z9" i="1"/>
  <c r="S509" i="5" s="1"/>
  <c r="Z10" i="1"/>
  <c r="S510" i="5" s="1"/>
  <c r="Z11" i="1"/>
  <c r="S511" i="5" s="1"/>
  <c r="Z12" i="1"/>
  <c r="S512" i="5" s="1"/>
  <c r="Z13" i="1"/>
  <c r="S513" i="5" s="1"/>
  <c r="Z14" i="1"/>
  <c r="S514" i="5" s="1"/>
  <c r="Z15" i="1"/>
  <c r="S515" i="5" s="1"/>
  <c r="Z16" i="1"/>
  <c r="S516" i="5" s="1"/>
  <c r="Z17" i="1"/>
  <c r="S517" i="5" s="1"/>
  <c r="Z18" i="1"/>
  <c r="S518" i="5" s="1"/>
  <c r="Z19" i="1"/>
  <c r="S519" i="5" s="1"/>
  <c r="Z20" i="1"/>
  <c r="S520" i="5" s="1"/>
  <c r="Z21" i="1"/>
  <c r="S521" i="5" s="1"/>
  <c r="Z22" i="1"/>
  <c r="S522" i="5" s="1"/>
  <c r="Z23" i="1"/>
  <c r="S523" i="5" s="1"/>
  <c r="Z24" i="1"/>
  <c r="S524" i="5" s="1"/>
  <c r="Z25" i="1"/>
  <c r="S525" i="5" s="1"/>
  <c r="Z26" i="1"/>
  <c r="S526" i="5" s="1"/>
  <c r="Z27" i="1"/>
  <c r="S527" i="5" s="1"/>
  <c r="Z28" i="1"/>
  <c r="S528" i="5" s="1"/>
  <c r="Z29" i="1"/>
  <c r="S529" i="5" s="1"/>
  <c r="Z30" i="1"/>
  <c r="S530" i="5" s="1"/>
  <c r="Z31" i="1"/>
  <c r="S531" i="5" s="1"/>
  <c r="Z32" i="1"/>
  <c r="S532" i="5" s="1"/>
  <c r="Z33" i="1"/>
  <c r="S533" i="5" s="1"/>
  <c r="Z34" i="1"/>
  <c r="S534" i="5" s="1"/>
  <c r="Z35" i="1"/>
  <c r="S535" i="5" s="1"/>
  <c r="Z36" i="1"/>
  <c r="S536" i="5" s="1"/>
  <c r="Z37" i="1"/>
  <c r="S537" i="5" s="1"/>
  <c r="Z38" i="1"/>
  <c r="S538" i="5" s="1"/>
  <c r="Z39" i="1"/>
  <c r="S539" i="5" s="1"/>
  <c r="Z40" i="1"/>
  <c r="S540" i="5" s="1"/>
  <c r="Z41" i="1"/>
  <c r="S541" i="5" s="1"/>
  <c r="Z42" i="1"/>
  <c r="S542" i="5" s="1"/>
  <c r="Z43" i="1"/>
  <c r="S543" i="5" s="1"/>
  <c r="Z44" i="1"/>
  <c r="S544" i="5" s="1"/>
  <c r="Z45" i="1"/>
  <c r="S545" i="5" s="1"/>
  <c r="Z46" i="1"/>
  <c r="S546" i="5" s="1"/>
  <c r="Z47" i="1"/>
  <c r="S547" i="5" s="1"/>
  <c r="Z48" i="1"/>
  <c r="S548" i="5" s="1"/>
  <c r="Z49" i="1"/>
  <c r="S549" i="5" s="1"/>
  <c r="Z50" i="1"/>
  <c r="S550" i="5" s="1"/>
  <c r="Z51" i="1"/>
  <c r="S551" i="5" s="1"/>
  <c r="Z52" i="1"/>
  <c r="S552" i="5" s="1"/>
  <c r="Z53" i="1"/>
  <c r="S553" i="5" s="1"/>
  <c r="Z54" i="1"/>
  <c r="S554" i="5" s="1"/>
  <c r="Z55" i="1"/>
  <c r="S555" i="5" s="1"/>
  <c r="Z56" i="1"/>
  <c r="S556" i="5" s="1"/>
  <c r="Z57" i="1"/>
  <c r="S557" i="5" s="1"/>
  <c r="Z58" i="1"/>
  <c r="S558" i="5" s="1"/>
  <c r="Z59" i="1"/>
  <c r="S559" i="5" s="1"/>
  <c r="Z60" i="1"/>
  <c r="S560" i="5" s="1"/>
  <c r="Z61" i="1"/>
  <c r="S561" i="5" s="1"/>
  <c r="Z62" i="1"/>
  <c r="S562" i="5" s="1"/>
  <c r="Z63" i="1"/>
  <c r="S563" i="5" s="1"/>
  <c r="Z64" i="1"/>
  <c r="S564" i="5" s="1"/>
  <c r="Z65" i="1"/>
  <c r="S565" i="5" s="1"/>
  <c r="Z66" i="1"/>
  <c r="S566" i="5" s="1"/>
  <c r="Z67" i="1"/>
  <c r="S567" i="5" s="1"/>
  <c r="Z68" i="1"/>
  <c r="S568" i="5" s="1"/>
  <c r="Z69" i="1"/>
  <c r="S569" i="5" s="1"/>
  <c r="Z70" i="1"/>
  <c r="S570" i="5" s="1"/>
  <c r="Z71" i="1"/>
  <c r="S571" i="5" s="1"/>
  <c r="Z72" i="1"/>
  <c r="S572" i="5" s="1"/>
  <c r="Z73" i="1"/>
  <c r="S573" i="5" s="1"/>
  <c r="Z74" i="1"/>
  <c r="S574" i="5" s="1"/>
  <c r="Z75" i="1"/>
  <c r="S575" i="5" s="1"/>
  <c r="Z76" i="1"/>
  <c r="S576" i="5" s="1"/>
  <c r="Z77" i="1"/>
  <c r="S577" i="5" s="1"/>
  <c r="Z78" i="1"/>
  <c r="S578" i="5" s="1"/>
  <c r="Z79" i="1"/>
  <c r="S579" i="5" s="1"/>
  <c r="Z80" i="1"/>
  <c r="S580" i="5" s="1"/>
  <c r="Z81" i="1"/>
  <c r="S581" i="5" s="1"/>
  <c r="Z82" i="1"/>
  <c r="S582" i="5" s="1"/>
  <c r="Z83" i="1"/>
  <c r="S583" i="5" s="1"/>
  <c r="Z84" i="1"/>
  <c r="S584" i="5" s="1"/>
  <c r="Z85" i="1"/>
  <c r="S585" i="5" s="1"/>
  <c r="Z86" i="1"/>
  <c r="S586" i="5" s="1"/>
  <c r="Z87" i="1"/>
  <c r="S587" i="5" s="1"/>
  <c r="Z88" i="1"/>
  <c r="S588" i="5" s="1"/>
  <c r="Z89" i="1"/>
  <c r="S589" i="5" s="1"/>
  <c r="Z90" i="1"/>
  <c r="S590" i="5" s="1"/>
  <c r="Z91" i="1"/>
  <c r="S591" i="5" s="1"/>
  <c r="Z92" i="1"/>
  <c r="S592" i="5" s="1"/>
  <c r="Z93" i="1"/>
  <c r="S593" i="5" s="1"/>
  <c r="Z94" i="1"/>
  <c r="S594" i="5" s="1"/>
  <c r="Z95" i="1"/>
  <c r="S595" i="5" s="1"/>
  <c r="Z96" i="1"/>
  <c r="S596" i="5" s="1"/>
  <c r="Z97" i="1"/>
  <c r="S597" i="5" s="1"/>
  <c r="Z98" i="1"/>
  <c r="S598" i="5" s="1"/>
  <c r="Z99" i="1"/>
  <c r="S599" i="5" s="1"/>
  <c r="Z100" i="1"/>
  <c r="S600" i="5" s="1"/>
  <c r="Z101" i="1"/>
  <c r="S601" i="5" s="1"/>
  <c r="Z102" i="1"/>
  <c r="S602" i="5" s="1"/>
  <c r="Z103" i="1"/>
  <c r="S603" i="5" s="1"/>
  <c r="Z104" i="1"/>
  <c r="S604" i="5" s="1"/>
  <c r="Z105" i="1"/>
  <c r="S605" i="5" s="1"/>
  <c r="Z106" i="1"/>
  <c r="S606" i="5" s="1"/>
  <c r="Z107" i="1"/>
  <c r="S607" i="5" s="1"/>
  <c r="Z108" i="1"/>
  <c r="S608" i="5" s="1"/>
  <c r="Z109" i="1"/>
  <c r="S609" i="5" s="1"/>
  <c r="Z110" i="1"/>
  <c r="S610" i="5" s="1"/>
  <c r="Z111" i="1"/>
  <c r="S611" i="5" s="1"/>
  <c r="Z112" i="1"/>
  <c r="S612" i="5" s="1"/>
  <c r="Z113" i="1"/>
  <c r="S613" i="5" s="1"/>
  <c r="Z114" i="1"/>
  <c r="S614" i="5" s="1"/>
  <c r="Z115" i="1"/>
  <c r="S615" i="5" s="1"/>
  <c r="Z116" i="1"/>
  <c r="S616" i="5" s="1"/>
  <c r="Z117" i="1"/>
  <c r="S617" i="5" s="1"/>
  <c r="Z118" i="1"/>
  <c r="S618" i="5" s="1"/>
  <c r="Z119" i="1"/>
  <c r="S619" i="5" s="1"/>
  <c r="Z120" i="1"/>
  <c r="S620" i="5" s="1"/>
  <c r="Z121" i="1"/>
  <c r="S621" i="5" s="1"/>
  <c r="Z122" i="1"/>
  <c r="S622" i="5" s="1"/>
  <c r="Z123" i="1"/>
  <c r="S623" i="5" s="1"/>
  <c r="Z124" i="1"/>
  <c r="S624" i="5" s="1"/>
  <c r="Z125" i="1"/>
  <c r="S625" i="5" s="1"/>
  <c r="Z126" i="1"/>
  <c r="S626" i="5" s="1"/>
  <c r="Z127" i="1"/>
  <c r="S627" i="5" s="1"/>
  <c r="Z128" i="1"/>
  <c r="S628" i="5" s="1"/>
  <c r="Z129" i="1"/>
  <c r="S629" i="5" s="1"/>
  <c r="Z130" i="1"/>
  <c r="S630" i="5" s="1"/>
  <c r="Z131" i="1"/>
  <c r="S631" i="5" s="1"/>
  <c r="Z132" i="1"/>
  <c r="S632" i="5" s="1"/>
  <c r="Z133" i="1"/>
  <c r="S633" i="5" s="1"/>
  <c r="Z134" i="1"/>
  <c r="S634" i="5" s="1"/>
  <c r="Z135" i="1"/>
  <c r="S635" i="5" s="1"/>
  <c r="Z136" i="1"/>
  <c r="S636" i="5" s="1"/>
  <c r="Z137" i="1"/>
  <c r="S637" i="5" s="1"/>
  <c r="Z138" i="1"/>
  <c r="S638" i="5" s="1"/>
  <c r="Z139" i="1"/>
  <c r="S639" i="5" s="1"/>
  <c r="Z140" i="1"/>
  <c r="S640" i="5" s="1"/>
  <c r="Z141" i="1"/>
  <c r="S641" i="5" s="1"/>
  <c r="Z142" i="1"/>
  <c r="S642" i="5" s="1"/>
  <c r="Z143" i="1"/>
  <c r="S643" i="5" s="1"/>
  <c r="Z144" i="1"/>
  <c r="S644" i="5" s="1"/>
  <c r="Z145" i="1"/>
  <c r="S645" i="5" s="1"/>
  <c r="Z146" i="1"/>
  <c r="S646" i="5" s="1"/>
  <c r="Z147" i="1"/>
  <c r="S647" i="5" s="1"/>
  <c r="Z148" i="1"/>
  <c r="S648" i="5" s="1"/>
  <c r="Z149" i="1"/>
  <c r="S649" i="5" s="1"/>
  <c r="Z150" i="1"/>
  <c r="S650" i="5" s="1"/>
  <c r="Z151" i="1"/>
  <c r="S651" i="5" s="1"/>
  <c r="Z152" i="1"/>
  <c r="S652" i="5" s="1"/>
  <c r="Z153" i="1"/>
  <c r="S653" i="5" s="1"/>
  <c r="Z154" i="1"/>
  <c r="S654" i="5" s="1"/>
  <c r="Z155" i="1"/>
  <c r="S655" i="5" s="1"/>
  <c r="Z156" i="1"/>
  <c r="S656" i="5" s="1"/>
  <c r="Z157" i="1"/>
  <c r="S657" i="5" s="1"/>
  <c r="Z158" i="1"/>
  <c r="S658" i="5" s="1"/>
  <c r="Z159" i="1"/>
  <c r="S659" i="5" s="1"/>
  <c r="Z160" i="1"/>
  <c r="S660" i="5" s="1"/>
  <c r="Z161" i="1"/>
  <c r="S661" i="5" s="1"/>
  <c r="Z162" i="1"/>
  <c r="S662" i="5" s="1"/>
  <c r="Z163" i="1"/>
  <c r="S663" i="5" s="1"/>
  <c r="Z164" i="1"/>
  <c r="S664" i="5" s="1"/>
  <c r="Z165" i="1"/>
  <c r="S665" i="5" s="1"/>
  <c r="Z166" i="1"/>
  <c r="S666" i="5" s="1"/>
  <c r="Z167" i="1"/>
  <c r="S667" i="5" s="1"/>
  <c r="Z168" i="1"/>
  <c r="S668" i="5" s="1"/>
  <c r="Z169" i="1"/>
  <c r="S669" i="5" s="1"/>
  <c r="Z170" i="1"/>
  <c r="S670" i="5" s="1"/>
  <c r="Z171" i="1"/>
  <c r="S671" i="5" s="1"/>
  <c r="Z172" i="1"/>
  <c r="S672" i="5" s="1"/>
  <c r="Z173" i="1"/>
  <c r="S673" i="5" s="1"/>
  <c r="Z174" i="1"/>
  <c r="S674" i="5" s="1"/>
  <c r="Z175" i="1"/>
  <c r="S675" i="5" s="1"/>
  <c r="Z176" i="1"/>
  <c r="S676" i="5" s="1"/>
  <c r="Z177" i="1"/>
  <c r="S677" i="5" s="1"/>
  <c r="Z178" i="1"/>
  <c r="S678" i="5" s="1"/>
  <c r="Z179" i="1"/>
  <c r="S679" i="5" s="1"/>
  <c r="Z180" i="1"/>
  <c r="S680" i="5" s="1"/>
  <c r="Z181" i="1"/>
  <c r="S681" i="5" s="1"/>
  <c r="Z182" i="1"/>
  <c r="S682" i="5" s="1"/>
  <c r="Z183" i="1"/>
  <c r="S683" i="5" s="1"/>
  <c r="Z184" i="1"/>
  <c r="S684" i="5" s="1"/>
  <c r="Z185" i="1"/>
  <c r="S685" i="5" s="1"/>
  <c r="Z186" i="1"/>
  <c r="S686" i="5" s="1"/>
  <c r="Z187" i="1"/>
  <c r="S687" i="5" s="1"/>
  <c r="Z188" i="1"/>
  <c r="S688" i="5" s="1"/>
  <c r="Z189" i="1"/>
  <c r="S689" i="5" s="1"/>
  <c r="Z190" i="1"/>
  <c r="S690" i="5" s="1"/>
  <c r="Z191" i="1"/>
  <c r="S691" i="5" s="1"/>
  <c r="Z192" i="1"/>
  <c r="S692" i="5" s="1"/>
  <c r="Z193" i="1"/>
  <c r="S693" i="5" s="1"/>
  <c r="Z194" i="1"/>
  <c r="S694" i="5" s="1"/>
  <c r="Z195" i="1"/>
  <c r="S695" i="5" s="1"/>
  <c r="Z196" i="1"/>
  <c r="S696" i="5" s="1"/>
  <c r="Z197" i="1"/>
  <c r="S697" i="5" s="1"/>
  <c r="Z198" i="1"/>
  <c r="S698" i="5" s="1"/>
  <c r="Z199" i="1"/>
  <c r="S699" i="5" s="1"/>
  <c r="Z200" i="1"/>
  <c r="S700" i="5" s="1"/>
  <c r="Z201" i="1"/>
  <c r="S701" i="5" s="1"/>
  <c r="Z202" i="1"/>
  <c r="S702" i="5" s="1"/>
  <c r="Z203" i="1"/>
  <c r="S703" i="5" s="1"/>
  <c r="Z204" i="1"/>
  <c r="S704" i="5" s="1"/>
  <c r="Z205" i="1"/>
  <c r="S705" i="5" s="1"/>
  <c r="Z206" i="1"/>
  <c r="S706" i="5" s="1"/>
  <c r="Z207" i="1"/>
  <c r="S707" i="5" s="1"/>
  <c r="Z208" i="1"/>
  <c r="S708" i="5" s="1"/>
  <c r="Z209" i="1"/>
  <c r="S709" i="5" s="1"/>
  <c r="Z210" i="1"/>
  <c r="S710" i="5" s="1"/>
  <c r="Z211" i="1"/>
  <c r="S711" i="5" s="1"/>
  <c r="Z212" i="1"/>
  <c r="S712" i="5" s="1"/>
  <c r="Z213" i="1"/>
  <c r="S713" i="5" s="1"/>
  <c r="Z214" i="1"/>
  <c r="S714" i="5" s="1"/>
  <c r="Z215" i="1"/>
  <c r="S715" i="5" s="1"/>
  <c r="Z216" i="1"/>
  <c r="S716" i="5" s="1"/>
  <c r="Z217" i="1"/>
  <c r="S717" i="5" s="1"/>
  <c r="Z218" i="1"/>
  <c r="S718" i="5" s="1"/>
  <c r="Z219" i="1"/>
  <c r="S719" i="5" s="1"/>
  <c r="Z220" i="1"/>
  <c r="S720" i="5" s="1"/>
  <c r="Z221" i="1"/>
  <c r="S721" i="5" s="1"/>
  <c r="Z222" i="1"/>
  <c r="S722" i="5" s="1"/>
  <c r="Z223" i="1"/>
  <c r="S723" i="5" s="1"/>
  <c r="Z224" i="1"/>
  <c r="S724" i="5" s="1"/>
  <c r="Z225" i="1"/>
  <c r="S725" i="5" s="1"/>
  <c r="Z226" i="1"/>
  <c r="S726" i="5" s="1"/>
  <c r="Z227" i="1"/>
  <c r="S727" i="5" s="1"/>
  <c r="Z228" i="1"/>
  <c r="S728" i="5" s="1"/>
  <c r="Z229" i="1"/>
  <c r="S729" i="5" s="1"/>
  <c r="Z230" i="1"/>
  <c r="S730" i="5" s="1"/>
  <c r="Z231" i="1"/>
  <c r="S731" i="5" s="1"/>
  <c r="Z232" i="1"/>
  <c r="S732" i="5" s="1"/>
  <c r="Z233" i="1"/>
  <c r="S733" i="5" s="1"/>
  <c r="Z234" i="1"/>
  <c r="S734" i="5" s="1"/>
  <c r="Z235" i="1"/>
  <c r="S735" i="5" s="1"/>
  <c r="Z236" i="1"/>
  <c r="S736" i="5" s="1"/>
  <c r="Z237" i="1"/>
  <c r="S737" i="5" s="1"/>
  <c r="Z238" i="1"/>
  <c r="S738" i="5" s="1"/>
  <c r="Z239" i="1"/>
  <c r="S739" i="5" s="1"/>
  <c r="Z240" i="1"/>
  <c r="S740" i="5" s="1"/>
  <c r="Z241" i="1"/>
  <c r="S741" i="5" s="1"/>
  <c r="Z242" i="1"/>
  <c r="S742" i="5" s="1"/>
  <c r="Z243" i="1"/>
  <c r="S743" i="5" s="1"/>
  <c r="Z244" i="1"/>
  <c r="S744" i="5" s="1"/>
  <c r="Z245" i="1"/>
  <c r="S745" i="5" s="1"/>
  <c r="Z246" i="1"/>
  <c r="S746" i="5" s="1"/>
  <c r="Z247" i="1"/>
  <c r="S747" i="5" s="1"/>
  <c r="Z248" i="1"/>
  <c r="S748" i="5" s="1"/>
  <c r="Z249" i="1"/>
  <c r="S749" i="5" s="1"/>
  <c r="Z250" i="1"/>
  <c r="S750" i="5" s="1"/>
  <c r="Z251" i="1"/>
  <c r="S751" i="5" s="1"/>
  <c r="Z252" i="1"/>
  <c r="S752" i="5" s="1"/>
  <c r="Z253" i="1"/>
  <c r="S753" i="5" s="1"/>
  <c r="Z254" i="1"/>
  <c r="S754" i="5" s="1"/>
  <c r="Z255" i="1"/>
  <c r="S755" i="5" s="1"/>
  <c r="Z256" i="1"/>
  <c r="S756" i="5" s="1"/>
  <c r="Z257" i="1"/>
  <c r="S757" i="5" s="1"/>
  <c r="Z258" i="1"/>
  <c r="S758" i="5" s="1"/>
  <c r="Z259" i="1"/>
  <c r="S759" i="5" s="1"/>
  <c r="Z260" i="1"/>
  <c r="S760" i="5" s="1"/>
  <c r="Z261" i="1"/>
  <c r="S761" i="5" s="1"/>
  <c r="Z262" i="1"/>
  <c r="S762" i="5" s="1"/>
  <c r="Z263" i="1"/>
  <c r="S763" i="5" s="1"/>
  <c r="Z264" i="1"/>
  <c r="S764" i="5" s="1"/>
  <c r="Z265" i="1"/>
  <c r="S765" i="5" s="1"/>
  <c r="Z266" i="1"/>
  <c r="S766" i="5" s="1"/>
  <c r="Z267" i="1"/>
  <c r="S767" i="5" s="1"/>
  <c r="Z268" i="1"/>
  <c r="S768" i="5" s="1"/>
  <c r="Z269" i="1"/>
  <c r="S769" i="5" s="1"/>
  <c r="Z270" i="1"/>
  <c r="S770" i="5" s="1"/>
  <c r="Z271" i="1"/>
  <c r="S771" i="5" s="1"/>
  <c r="Z272" i="1"/>
  <c r="S772" i="5" s="1"/>
  <c r="Z273" i="1"/>
  <c r="S773" i="5" s="1"/>
  <c r="Z274" i="1"/>
  <c r="S774" i="5" s="1"/>
  <c r="Z275" i="1"/>
  <c r="S775" i="5" s="1"/>
  <c r="Z276" i="1"/>
  <c r="S776" i="5" s="1"/>
  <c r="Z277" i="1"/>
  <c r="S777" i="5" s="1"/>
  <c r="Z278" i="1"/>
  <c r="S778" i="5" s="1"/>
  <c r="Z279" i="1"/>
  <c r="S779" i="5" s="1"/>
  <c r="Z280" i="1"/>
  <c r="S780" i="5" s="1"/>
  <c r="Z281" i="1"/>
  <c r="S781" i="5" s="1"/>
  <c r="Z282" i="1"/>
  <c r="S782" i="5" s="1"/>
  <c r="Z283" i="1"/>
  <c r="S783" i="5" s="1"/>
  <c r="Z284" i="1"/>
  <c r="S784" i="5" s="1"/>
  <c r="Z285" i="1"/>
  <c r="S785" i="5" s="1"/>
  <c r="Z286" i="1"/>
  <c r="S786" i="5" s="1"/>
  <c r="Z287" i="1"/>
  <c r="S787" i="5" s="1"/>
  <c r="Z288" i="1"/>
  <c r="S788" i="5" s="1"/>
  <c r="Z289" i="1"/>
  <c r="S789" i="5" s="1"/>
  <c r="Z290" i="1"/>
  <c r="S790" i="5" s="1"/>
  <c r="Z291" i="1"/>
  <c r="S791" i="5" s="1"/>
  <c r="Z292" i="1"/>
  <c r="S792" i="5" s="1"/>
  <c r="Z293" i="1"/>
  <c r="S793" i="5" s="1"/>
  <c r="Z294" i="1"/>
  <c r="S794" i="5" s="1"/>
  <c r="Z295" i="1"/>
  <c r="S795" i="5" s="1"/>
  <c r="Z296" i="1"/>
  <c r="S796" i="5" s="1"/>
  <c r="Z297" i="1"/>
  <c r="S797" i="5" s="1"/>
  <c r="Z298" i="1"/>
  <c r="S798" i="5" s="1"/>
  <c r="Z299" i="1"/>
  <c r="S799" i="5" s="1"/>
  <c r="Z300" i="1"/>
  <c r="S800" i="5" s="1"/>
  <c r="Z301" i="1"/>
  <c r="S801" i="5" s="1"/>
  <c r="Z302" i="1"/>
  <c r="S802" i="5" s="1"/>
  <c r="Z303" i="1"/>
  <c r="S803" i="5" s="1"/>
  <c r="Z304" i="1"/>
  <c r="S804" i="5" s="1"/>
  <c r="Z305" i="1"/>
  <c r="S805" i="5" s="1"/>
  <c r="Z306" i="1"/>
  <c r="S806" i="5" s="1"/>
  <c r="Z307" i="1"/>
  <c r="S807" i="5" s="1"/>
  <c r="Z308" i="1"/>
  <c r="S808" i="5" s="1"/>
  <c r="Z309" i="1"/>
  <c r="S809" i="5" s="1"/>
  <c r="Z310" i="1"/>
  <c r="S810" i="5" s="1"/>
  <c r="Z311" i="1"/>
  <c r="S811" i="5" s="1"/>
  <c r="Z312" i="1"/>
  <c r="S812" i="5" s="1"/>
  <c r="Z313" i="1"/>
  <c r="S813" i="5" s="1"/>
  <c r="Z314" i="1"/>
  <c r="S814" i="5" s="1"/>
  <c r="Z315" i="1"/>
  <c r="S815" i="5" s="1"/>
  <c r="Z316" i="1"/>
  <c r="S816" i="5" s="1"/>
  <c r="Z317" i="1"/>
  <c r="S817" i="5" s="1"/>
  <c r="Z318" i="1"/>
  <c r="S818" i="5" s="1"/>
  <c r="Z319" i="1"/>
  <c r="S819" i="5" s="1"/>
  <c r="Z320" i="1"/>
  <c r="S820" i="5" s="1"/>
  <c r="Z321" i="1"/>
  <c r="S821" i="5" s="1"/>
  <c r="Z322" i="1"/>
  <c r="S822" i="5" s="1"/>
  <c r="Z323" i="1"/>
  <c r="S823" i="5" s="1"/>
  <c r="Z324" i="1"/>
  <c r="S824" i="5" s="1"/>
  <c r="Z325" i="1"/>
  <c r="S825" i="5" s="1"/>
  <c r="Z326" i="1"/>
  <c r="S826" i="5" s="1"/>
  <c r="Z327" i="1"/>
  <c r="S827" i="5" s="1"/>
  <c r="Z328" i="1"/>
  <c r="S828" i="5" s="1"/>
  <c r="Z329" i="1"/>
  <c r="S829" i="5" s="1"/>
  <c r="Z330" i="1"/>
  <c r="S830" i="5" s="1"/>
  <c r="Z331" i="1"/>
  <c r="S831" i="5" s="1"/>
  <c r="Z332" i="1"/>
  <c r="S832" i="5" s="1"/>
  <c r="Z333" i="1"/>
  <c r="S833" i="5" s="1"/>
  <c r="Z334" i="1"/>
  <c r="S834" i="5" s="1"/>
  <c r="Z335" i="1"/>
  <c r="S835" i="5" s="1"/>
  <c r="Z336" i="1"/>
  <c r="S836" i="5" s="1"/>
  <c r="Z337" i="1"/>
  <c r="S837" i="5" s="1"/>
  <c r="Z338" i="1"/>
  <c r="S838" i="5" s="1"/>
  <c r="Z339" i="1"/>
  <c r="S839" i="5" s="1"/>
  <c r="Z340" i="1"/>
  <c r="S840" i="5" s="1"/>
  <c r="Z341" i="1"/>
  <c r="S841" i="5" s="1"/>
  <c r="Z342" i="1"/>
  <c r="S842" i="5" s="1"/>
  <c r="Z343" i="1"/>
  <c r="S843" i="5" s="1"/>
  <c r="Z344" i="1"/>
  <c r="S844" i="5" s="1"/>
  <c r="Z345" i="1"/>
  <c r="S845" i="5" s="1"/>
  <c r="Z346" i="1"/>
  <c r="S846" i="5" s="1"/>
  <c r="Z347" i="1"/>
  <c r="S847" i="5" s="1"/>
  <c r="Z348" i="1"/>
  <c r="S848" i="5" s="1"/>
  <c r="Z349" i="1"/>
  <c r="S849" i="5" s="1"/>
  <c r="Z350" i="1"/>
  <c r="S850" i="5" s="1"/>
  <c r="Z351" i="1"/>
  <c r="S851" i="5" s="1"/>
  <c r="Z352" i="1"/>
  <c r="S852" i="5" s="1"/>
  <c r="Z353" i="1"/>
  <c r="S853" i="5" s="1"/>
  <c r="Z354" i="1"/>
  <c r="S854" i="5" s="1"/>
  <c r="Z355" i="1"/>
  <c r="S855" i="5" s="1"/>
  <c r="Z356" i="1"/>
  <c r="S856" i="5" s="1"/>
  <c r="Z357" i="1"/>
  <c r="S857" i="5" s="1"/>
  <c r="Z358" i="1"/>
  <c r="S858" i="5" s="1"/>
  <c r="Z359" i="1"/>
  <c r="S859" i="5" s="1"/>
  <c r="Z360" i="1"/>
  <c r="S860" i="5" s="1"/>
  <c r="Z361" i="1"/>
  <c r="S861" i="5" s="1"/>
  <c r="Z362" i="1"/>
  <c r="S862" i="5" s="1"/>
  <c r="Z363" i="1"/>
  <c r="S863" i="5" s="1"/>
  <c r="Z364" i="1"/>
  <c r="S864" i="5" s="1"/>
  <c r="Z365" i="1"/>
  <c r="S865" i="5" s="1"/>
  <c r="Z366" i="1"/>
  <c r="S866" i="5" s="1"/>
  <c r="Z367" i="1"/>
  <c r="S867" i="5" s="1"/>
  <c r="Z368" i="1"/>
  <c r="S868" i="5" s="1"/>
  <c r="Z369" i="1"/>
  <c r="S869" i="5" s="1"/>
  <c r="Z370" i="1"/>
  <c r="S870" i="5" s="1"/>
  <c r="Z371" i="1"/>
  <c r="S871" i="5" s="1"/>
  <c r="Z372" i="1"/>
  <c r="S872" i="5" s="1"/>
  <c r="Z373" i="1"/>
  <c r="S873" i="5" s="1"/>
  <c r="Z374" i="1"/>
  <c r="S874" i="5" s="1"/>
  <c r="Z375" i="1"/>
  <c r="S875" i="5" s="1"/>
  <c r="Z376" i="1"/>
  <c r="S876" i="5" s="1"/>
  <c r="Z377" i="1"/>
  <c r="S877" i="5" s="1"/>
  <c r="Z378" i="1"/>
  <c r="S878" i="5" s="1"/>
  <c r="Z379" i="1"/>
  <c r="S879" i="5" s="1"/>
  <c r="Z380" i="1"/>
  <c r="S880" i="5" s="1"/>
  <c r="Z381" i="1"/>
  <c r="S881" i="5" s="1"/>
  <c r="Z382" i="1"/>
  <c r="S882" i="5" s="1"/>
  <c r="Z383" i="1"/>
  <c r="S883" i="5" s="1"/>
  <c r="Z384" i="1"/>
  <c r="S884" i="5" s="1"/>
  <c r="Z385" i="1"/>
  <c r="S885" i="5" s="1"/>
  <c r="Z386" i="1"/>
  <c r="S886" i="5" s="1"/>
  <c r="Z387" i="1"/>
  <c r="S887" i="5" s="1"/>
  <c r="Z388" i="1"/>
  <c r="S888" i="5" s="1"/>
  <c r="Z389" i="1"/>
  <c r="S889" i="5" s="1"/>
  <c r="Z390" i="1"/>
  <c r="S890" i="5" s="1"/>
  <c r="Z391" i="1"/>
  <c r="S891" i="5" s="1"/>
  <c r="Z392" i="1"/>
  <c r="S892" i="5" s="1"/>
  <c r="Z393" i="1"/>
  <c r="S893" i="5" s="1"/>
  <c r="Z394" i="1"/>
  <c r="S894" i="5" s="1"/>
  <c r="Z395" i="1"/>
  <c r="S895" i="5" s="1"/>
  <c r="Z396" i="1"/>
  <c r="S896" i="5" s="1"/>
  <c r="Z397" i="1"/>
  <c r="S897" i="5" s="1"/>
  <c r="Z398" i="1"/>
  <c r="S898" i="5" s="1"/>
  <c r="Z399" i="1"/>
  <c r="S899" i="5" s="1"/>
  <c r="Z400" i="1"/>
  <c r="S900" i="5" s="1"/>
  <c r="Z401" i="1"/>
  <c r="S901" i="5" s="1"/>
  <c r="Z402" i="1"/>
  <c r="S902" i="5" s="1"/>
  <c r="Z403" i="1"/>
  <c r="S903" i="5" s="1"/>
  <c r="Z404" i="1"/>
  <c r="S904" i="5" s="1"/>
  <c r="Z405" i="1"/>
  <c r="S905" i="5" s="1"/>
  <c r="Z406" i="1"/>
  <c r="S906" i="5" s="1"/>
  <c r="Z407" i="1"/>
  <c r="S907" i="5" s="1"/>
  <c r="Z408" i="1"/>
  <c r="S908" i="5" s="1"/>
  <c r="Z409" i="1"/>
  <c r="S909" i="5" s="1"/>
  <c r="Z410" i="1"/>
  <c r="S910" i="5" s="1"/>
  <c r="Z411" i="1"/>
  <c r="S911" i="5" s="1"/>
  <c r="Z412" i="1"/>
  <c r="S912" i="5" s="1"/>
  <c r="Z413" i="1"/>
  <c r="S913" i="5" s="1"/>
  <c r="Z414" i="1"/>
  <c r="S914" i="5" s="1"/>
  <c r="Z415" i="1"/>
  <c r="S915" i="5" s="1"/>
  <c r="Z416" i="1"/>
  <c r="S916" i="5" s="1"/>
  <c r="Z417" i="1"/>
  <c r="S917" i="5" s="1"/>
  <c r="Z418" i="1"/>
  <c r="S918" i="5" s="1"/>
  <c r="Z419" i="1"/>
  <c r="S919" i="5" s="1"/>
  <c r="Z420" i="1"/>
  <c r="S920" i="5" s="1"/>
  <c r="Z421" i="1"/>
  <c r="S921" i="5" s="1"/>
  <c r="Z422" i="1"/>
  <c r="S922" i="5" s="1"/>
  <c r="Z423" i="1"/>
  <c r="S923" i="5" s="1"/>
  <c r="Z424" i="1"/>
  <c r="S924" i="5" s="1"/>
  <c r="Z425" i="1"/>
  <c r="S925" i="5" s="1"/>
  <c r="Z426" i="1"/>
  <c r="S926" i="5" s="1"/>
  <c r="Z427" i="1"/>
  <c r="S927" i="5" s="1"/>
  <c r="Z428" i="1"/>
  <c r="S928" i="5" s="1"/>
  <c r="Z429" i="1"/>
  <c r="S929" i="5" s="1"/>
  <c r="Z430" i="1"/>
  <c r="S930" i="5" s="1"/>
  <c r="Z431" i="1"/>
  <c r="S931" i="5" s="1"/>
  <c r="Z432" i="1"/>
  <c r="S932" i="5" s="1"/>
  <c r="Z433" i="1"/>
  <c r="S933" i="5" s="1"/>
  <c r="Z434" i="1"/>
  <c r="S934" i="5" s="1"/>
  <c r="Z435" i="1"/>
  <c r="S935" i="5" s="1"/>
  <c r="Z436" i="1"/>
  <c r="S936" i="5" s="1"/>
  <c r="Z437" i="1"/>
  <c r="S937" i="5" s="1"/>
  <c r="Z438" i="1"/>
  <c r="S938" i="5" s="1"/>
  <c r="Z439" i="1"/>
  <c r="S939" i="5" s="1"/>
  <c r="Z440" i="1"/>
  <c r="S940" i="5" s="1"/>
  <c r="Z441" i="1"/>
  <c r="S941" i="5" s="1"/>
  <c r="Z442" i="1"/>
  <c r="S942" i="5" s="1"/>
  <c r="Z443" i="1"/>
  <c r="S943" i="5" s="1"/>
  <c r="Z444" i="1"/>
  <c r="S944" i="5" s="1"/>
  <c r="Z445" i="1"/>
  <c r="S945" i="5" s="1"/>
  <c r="Z446" i="1"/>
  <c r="S946" i="5" s="1"/>
  <c r="Z447" i="1"/>
  <c r="S947" i="5" s="1"/>
  <c r="Z448" i="1"/>
  <c r="S948" i="5" s="1"/>
  <c r="Z449" i="1"/>
  <c r="S949" i="5" s="1"/>
  <c r="Z450" i="1"/>
  <c r="S950" i="5" s="1"/>
  <c r="Z451" i="1"/>
  <c r="S951" i="5" s="1"/>
  <c r="Z2" i="1"/>
  <c r="S502" i="5" s="1"/>
  <c r="AB12" i="9"/>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S32" i="5"/>
  <c r="S33" i="5"/>
  <c r="S34" i="5"/>
  <c r="S35" i="5"/>
  <c r="S36" i="5"/>
  <c r="S37" i="5"/>
  <c r="S38" i="5"/>
  <c r="S39" i="5"/>
  <c r="S40" i="5"/>
  <c r="S41" i="5"/>
  <c r="S42" i="5"/>
  <c r="S43" i="5"/>
  <c r="S44" i="5"/>
  <c r="S45" i="5"/>
  <c r="S46" i="5"/>
  <c r="S47" i="5"/>
  <c r="S48" i="5"/>
  <c r="S49" i="5"/>
  <c r="S50" i="5"/>
  <c r="S51" i="5"/>
  <c r="S52" i="5"/>
  <c r="S53" i="5"/>
  <c r="S54" i="5"/>
  <c r="S55" i="5"/>
  <c r="S56" i="5"/>
  <c r="S57" i="5"/>
  <c r="S58" i="5"/>
  <c r="S59" i="5"/>
  <c r="S60" i="5"/>
  <c r="S61" i="5"/>
  <c r="S62" i="5"/>
  <c r="S63" i="5"/>
  <c r="S64" i="5"/>
  <c r="S65" i="5"/>
  <c r="S66" i="5"/>
  <c r="S67" i="5"/>
  <c r="S68" i="5"/>
  <c r="S69" i="5"/>
  <c r="S70" i="5"/>
  <c r="S71" i="5"/>
  <c r="S72" i="5"/>
  <c r="S73" i="5"/>
  <c r="S74" i="5"/>
  <c r="S75" i="5"/>
  <c r="S76" i="5"/>
  <c r="S77" i="5"/>
  <c r="S78" i="5"/>
  <c r="S79" i="5"/>
  <c r="S80" i="5"/>
  <c r="S81" i="5"/>
  <c r="S82" i="5"/>
  <c r="S83" i="5"/>
  <c r="S84" i="5"/>
  <c r="S85" i="5"/>
  <c r="S86" i="5"/>
  <c r="S87" i="5"/>
  <c r="S88" i="5"/>
  <c r="S89" i="5"/>
  <c r="S90" i="5"/>
  <c r="S91" i="5"/>
  <c r="S92" i="5"/>
  <c r="S93" i="5"/>
  <c r="S94" i="5"/>
  <c r="S95" i="5"/>
  <c r="S96" i="5"/>
  <c r="S97" i="5"/>
  <c r="S98" i="5"/>
  <c r="S99" i="5"/>
  <c r="S100" i="5"/>
  <c r="S101" i="5"/>
  <c r="S102" i="5"/>
  <c r="S103" i="5"/>
  <c r="S104" i="5"/>
  <c r="S105" i="5"/>
  <c r="S106" i="5"/>
  <c r="S107" i="5"/>
  <c r="S108" i="5"/>
  <c r="S109" i="5"/>
  <c r="S110" i="5"/>
  <c r="S111" i="5"/>
  <c r="S112" i="5"/>
  <c r="S113" i="5"/>
  <c r="S114" i="5"/>
  <c r="S115" i="5"/>
  <c r="S116" i="5"/>
  <c r="S117" i="5"/>
  <c r="S118" i="5"/>
  <c r="S119" i="5"/>
  <c r="S120" i="5"/>
  <c r="S121" i="5"/>
  <c r="S122" i="5"/>
  <c r="S123" i="5"/>
  <c r="S124" i="5"/>
  <c r="S125" i="5"/>
  <c r="S126" i="5"/>
  <c r="S127" i="5"/>
  <c r="S128" i="5"/>
  <c r="S129" i="5"/>
  <c r="S130" i="5"/>
  <c r="S131" i="5"/>
  <c r="S132" i="5"/>
  <c r="S133" i="5"/>
  <c r="S134" i="5"/>
  <c r="S135" i="5"/>
  <c r="S136" i="5"/>
  <c r="S137" i="5"/>
  <c r="S138" i="5"/>
  <c r="S139" i="5"/>
  <c r="S140" i="5"/>
  <c r="S141" i="5"/>
  <c r="S142" i="5"/>
  <c r="S143" i="5"/>
  <c r="S144" i="5"/>
  <c r="S145" i="5"/>
  <c r="S146" i="5"/>
  <c r="S147" i="5"/>
  <c r="S148" i="5"/>
  <c r="S149" i="5"/>
  <c r="S150" i="5"/>
  <c r="S151" i="5"/>
  <c r="S152" i="5"/>
  <c r="S153" i="5"/>
  <c r="S154" i="5"/>
  <c r="S155" i="5"/>
  <c r="S156" i="5"/>
  <c r="S157" i="5"/>
  <c r="S158" i="5"/>
  <c r="S159" i="5"/>
  <c r="S160" i="5"/>
  <c r="S161" i="5"/>
  <c r="S162" i="5"/>
  <c r="S163" i="5"/>
  <c r="S164" i="5"/>
  <c r="S165" i="5"/>
  <c r="S166" i="5"/>
  <c r="S167" i="5"/>
  <c r="S168" i="5"/>
  <c r="S169" i="5"/>
  <c r="S170" i="5"/>
  <c r="S171" i="5"/>
  <c r="S172" i="5"/>
  <c r="S173" i="5"/>
  <c r="S174" i="5"/>
  <c r="S175" i="5"/>
  <c r="S176" i="5"/>
  <c r="S177" i="5"/>
  <c r="S178" i="5"/>
  <c r="S179" i="5"/>
  <c r="S180" i="5"/>
  <c r="S181" i="5"/>
  <c r="S182" i="5"/>
  <c r="S183" i="5"/>
  <c r="S184" i="5"/>
  <c r="S185" i="5"/>
  <c r="S186" i="5"/>
  <c r="S187" i="5"/>
  <c r="S188" i="5"/>
  <c r="S189" i="5"/>
  <c r="S190" i="5"/>
  <c r="S191" i="5"/>
  <c r="S192" i="5"/>
  <c r="S193" i="5"/>
  <c r="S194" i="5"/>
  <c r="S195" i="5"/>
  <c r="S196" i="5"/>
  <c r="S197" i="5"/>
  <c r="S198" i="5"/>
  <c r="S199" i="5"/>
  <c r="S200" i="5"/>
  <c r="S201" i="5"/>
  <c r="S202" i="5"/>
  <c r="S203" i="5"/>
  <c r="S204" i="5"/>
  <c r="S205" i="5"/>
  <c r="S206" i="5"/>
  <c r="S207" i="5"/>
  <c r="S208" i="5"/>
  <c r="S209" i="5"/>
  <c r="S210" i="5"/>
  <c r="S211" i="5"/>
  <c r="S212" i="5"/>
  <c r="S213" i="5"/>
  <c r="S214" i="5"/>
  <c r="S215" i="5"/>
  <c r="S216" i="5"/>
  <c r="S217" i="5"/>
  <c r="S218" i="5"/>
  <c r="S219" i="5"/>
  <c r="S220" i="5"/>
  <c r="S221" i="5"/>
  <c r="S222" i="5"/>
  <c r="S223" i="5"/>
  <c r="S224" i="5"/>
  <c r="S225" i="5"/>
  <c r="S226" i="5"/>
  <c r="S227" i="5"/>
  <c r="S228" i="5"/>
  <c r="S229" i="5"/>
  <c r="S230" i="5"/>
  <c r="S231" i="5"/>
  <c r="S232" i="5"/>
  <c r="S233" i="5"/>
  <c r="S234" i="5"/>
  <c r="S235" i="5"/>
  <c r="S236" i="5"/>
  <c r="S237" i="5"/>
  <c r="S238" i="5"/>
  <c r="S239" i="5"/>
  <c r="S240" i="5"/>
  <c r="S241" i="5"/>
  <c r="S242" i="5"/>
  <c r="S243" i="5"/>
  <c r="S244" i="5"/>
  <c r="S245" i="5"/>
  <c r="S246" i="5"/>
  <c r="S247" i="5"/>
  <c r="S248" i="5"/>
  <c r="S249" i="5"/>
  <c r="S250" i="5"/>
  <c r="S251" i="5"/>
  <c r="S252" i="5"/>
  <c r="S253" i="5"/>
  <c r="S254" i="5"/>
  <c r="S255" i="5"/>
  <c r="S256" i="5"/>
  <c r="S257" i="5"/>
  <c r="S258" i="5"/>
  <c r="S259" i="5"/>
  <c r="S260" i="5"/>
  <c r="S261" i="5"/>
  <c r="S262" i="5"/>
  <c r="S263" i="5"/>
  <c r="S264" i="5"/>
  <c r="S265" i="5"/>
  <c r="S266" i="5"/>
  <c r="S267" i="5"/>
  <c r="S268" i="5"/>
  <c r="S269" i="5"/>
  <c r="S270" i="5"/>
  <c r="S271" i="5"/>
  <c r="S272" i="5"/>
  <c r="S273" i="5"/>
  <c r="S274" i="5"/>
  <c r="S275" i="5"/>
  <c r="S276" i="5"/>
  <c r="S277" i="5"/>
  <c r="S278" i="5"/>
  <c r="S279" i="5"/>
  <c r="S280" i="5"/>
  <c r="S281" i="5"/>
  <c r="S282" i="5"/>
  <c r="S283" i="5"/>
  <c r="S284" i="5"/>
  <c r="S285" i="5"/>
  <c r="S286" i="5"/>
  <c r="S287" i="5"/>
  <c r="S288" i="5"/>
  <c r="S289" i="5"/>
  <c r="S290" i="5"/>
  <c r="S291" i="5"/>
  <c r="S292" i="5"/>
  <c r="S293" i="5"/>
  <c r="S294" i="5"/>
  <c r="S295" i="5"/>
  <c r="S296" i="5"/>
  <c r="S297" i="5"/>
  <c r="S298" i="5"/>
  <c r="S299" i="5"/>
  <c r="S300" i="5"/>
  <c r="S301" i="5"/>
  <c r="S302" i="5"/>
  <c r="S303" i="5"/>
  <c r="S304" i="5"/>
  <c r="S305" i="5"/>
  <c r="S306" i="5"/>
  <c r="S307" i="5"/>
  <c r="S308" i="5"/>
  <c r="S309" i="5"/>
  <c r="S310" i="5"/>
  <c r="S311" i="5"/>
  <c r="S312" i="5"/>
  <c r="S313" i="5"/>
  <c r="S314" i="5"/>
  <c r="S315" i="5"/>
  <c r="S316" i="5"/>
  <c r="S317" i="5"/>
  <c r="S318" i="5"/>
  <c r="S319" i="5"/>
  <c r="S320" i="5"/>
  <c r="S321" i="5"/>
  <c r="S322" i="5"/>
  <c r="S323" i="5"/>
  <c r="S324" i="5"/>
  <c r="S325" i="5"/>
  <c r="S326" i="5"/>
  <c r="S327" i="5"/>
  <c r="S328" i="5"/>
  <c r="S329" i="5"/>
  <c r="S330" i="5"/>
  <c r="S331" i="5"/>
  <c r="S332" i="5"/>
  <c r="S333" i="5"/>
  <c r="S334" i="5"/>
  <c r="S335" i="5"/>
  <c r="S336" i="5"/>
  <c r="S337" i="5"/>
  <c r="S338" i="5"/>
  <c r="S339" i="5"/>
  <c r="S340" i="5"/>
  <c r="S341" i="5"/>
  <c r="S342" i="5"/>
  <c r="S343" i="5"/>
  <c r="S344" i="5"/>
  <c r="S345" i="5"/>
  <c r="S346" i="5"/>
  <c r="S347" i="5"/>
  <c r="S348" i="5"/>
  <c r="S349" i="5"/>
  <c r="S350" i="5"/>
  <c r="S351" i="5"/>
  <c r="S352" i="5"/>
  <c r="S353" i="5"/>
  <c r="S354" i="5"/>
  <c r="S355" i="5"/>
  <c r="S356" i="5"/>
  <c r="S357" i="5"/>
  <c r="S358" i="5"/>
  <c r="S359" i="5"/>
  <c r="S360" i="5"/>
  <c r="S361" i="5"/>
  <c r="S362" i="5"/>
  <c r="S363" i="5"/>
  <c r="S364" i="5"/>
  <c r="S365" i="5"/>
  <c r="S366" i="5"/>
  <c r="S367" i="5"/>
  <c r="S368" i="5"/>
  <c r="S369" i="5"/>
  <c r="S370" i="5"/>
  <c r="S371" i="5"/>
  <c r="S372" i="5"/>
  <c r="S373" i="5"/>
  <c r="S374" i="5"/>
  <c r="S375" i="5"/>
  <c r="S376" i="5"/>
  <c r="S377" i="5"/>
  <c r="S378" i="5"/>
  <c r="S379" i="5"/>
  <c r="S380" i="5"/>
  <c r="S381" i="5"/>
  <c r="S382" i="5"/>
  <c r="S383" i="5"/>
  <c r="S384" i="5"/>
  <c r="S385" i="5"/>
  <c r="S386" i="5"/>
  <c r="S387" i="5"/>
  <c r="S388" i="5"/>
  <c r="S389" i="5"/>
  <c r="S390" i="5"/>
  <c r="S391" i="5"/>
  <c r="S392" i="5"/>
  <c r="S393" i="5"/>
  <c r="S394" i="5"/>
  <c r="S395" i="5"/>
  <c r="S396" i="5"/>
  <c r="S397" i="5"/>
  <c r="S398" i="5"/>
  <c r="S399" i="5"/>
  <c r="S400" i="5"/>
  <c r="S401" i="5"/>
  <c r="S402" i="5"/>
  <c r="S403" i="5"/>
  <c r="S404" i="5"/>
  <c r="S405" i="5"/>
  <c r="S406" i="5"/>
  <c r="S407" i="5"/>
  <c r="S408" i="5"/>
  <c r="S409" i="5"/>
  <c r="S410" i="5"/>
  <c r="S411" i="5"/>
  <c r="S412" i="5"/>
  <c r="AC3" i="4"/>
  <c r="AC4" i="4"/>
  <c r="AC5" i="4"/>
  <c r="AC6"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C155" i="4"/>
  <c r="AC156" i="4"/>
  <c r="AC157" i="4"/>
  <c r="AC158" i="4"/>
  <c r="AC159" i="4"/>
  <c r="AC160" i="4"/>
  <c r="AC161" i="4"/>
  <c r="AC162" i="4"/>
  <c r="AC163" i="4"/>
  <c r="AC164" i="4"/>
  <c r="AC165" i="4"/>
  <c r="AC166" i="4"/>
  <c r="AC167" i="4"/>
  <c r="AC168" i="4"/>
  <c r="AC169" i="4"/>
  <c r="AC170" i="4"/>
  <c r="AC171" i="4"/>
  <c r="AC172" i="4"/>
  <c r="AC173" i="4"/>
  <c r="AC174" i="4"/>
  <c r="AC175" i="4"/>
  <c r="AC176" i="4"/>
  <c r="AC177" i="4"/>
  <c r="AC178" i="4"/>
  <c r="AC179" i="4"/>
  <c r="AC180" i="4"/>
  <c r="AC181" i="4"/>
  <c r="AC182" i="4"/>
  <c r="AC183" i="4"/>
  <c r="AC184" i="4"/>
  <c r="AC185" i="4"/>
  <c r="AC186" i="4"/>
  <c r="AC187" i="4"/>
  <c r="AC188" i="4"/>
  <c r="AC189" i="4"/>
  <c r="AC190" i="4"/>
  <c r="AC191" i="4"/>
  <c r="AC192" i="4"/>
  <c r="AC193" i="4"/>
  <c r="AC194" i="4"/>
  <c r="AC195" i="4"/>
  <c r="AC196" i="4"/>
  <c r="AC197" i="4"/>
  <c r="AC198" i="4"/>
  <c r="AC199" i="4"/>
  <c r="AC200" i="4"/>
  <c r="AC201" i="4"/>
  <c r="AC202" i="4"/>
  <c r="AC203" i="4"/>
  <c r="AC204" i="4"/>
  <c r="AC205" i="4"/>
  <c r="AC206" i="4"/>
  <c r="AC207" i="4"/>
  <c r="AC208" i="4"/>
  <c r="AC209" i="4"/>
  <c r="AC210" i="4"/>
  <c r="AC211" i="4"/>
  <c r="AC212" i="4"/>
  <c r="AC213" i="4"/>
  <c r="AC214" i="4"/>
  <c r="AC215" i="4"/>
  <c r="AC216" i="4"/>
  <c r="AC217" i="4"/>
  <c r="AC218" i="4"/>
  <c r="AC219" i="4"/>
  <c r="AC220" i="4"/>
  <c r="AC221" i="4"/>
  <c r="AC222" i="4"/>
  <c r="AC223" i="4"/>
  <c r="AC224" i="4"/>
  <c r="AC225" i="4"/>
  <c r="AC226" i="4"/>
  <c r="AC227" i="4"/>
  <c r="AC228" i="4"/>
  <c r="AC229" i="4"/>
  <c r="AC230" i="4"/>
  <c r="AC231" i="4"/>
  <c r="AC232" i="4"/>
  <c r="AC233" i="4"/>
  <c r="AC234" i="4"/>
  <c r="AC235" i="4"/>
  <c r="AC236" i="4"/>
  <c r="AC237" i="4"/>
  <c r="AC238" i="4"/>
  <c r="AC239" i="4"/>
  <c r="AC240" i="4"/>
  <c r="AC241" i="4"/>
  <c r="AC242" i="4"/>
  <c r="AC243" i="4"/>
  <c r="AC244" i="4"/>
  <c r="AC245" i="4"/>
  <c r="AC246" i="4"/>
  <c r="AC247" i="4"/>
  <c r="AC248" i="4"/>
  <c r="AC249" i="4"/>
  <c r="AC250" i="4"/>
  <c r="AC251" i="4"/>
  <c r="AC252" i="4"/>
  <c r="AC253" i="4"/>
  <c r="AC254" i="4"/>
  <c r="AC255" i="4"/>
  <c r="AC256" i="4"/>
  <c r="AC257" i="4"/>
  <c r="AC258" i="4"/>
  <c r="AC259" i="4"/>
  <c r="AC260" i="4"/>
  <c r="AC261" i="4"/>
  <c r="AC262" i="4"/>
  <c r="AC263" i="4"/>
  <c r="AC264" i="4"/>
  <c r="AC265" i="4"/>
  <c r="AC266" i="4"/>
  <c r="AC267" i="4"/>
  <c r="AC268" i="4"/>
  <c r="AC269" i="4"/>
  <c r="AC270" i="4"/>
  <c r="AC271" i="4"/>
  <c r="AC272" i="4"/>
  <c r="AC273" i="4"/>
  <c r="AC274" i="4"/>
  <c r="AC275" i="4"/>
  <c r="AC276" i="4"/>
  <c r="AC277" i="4"/>
  <c r="AC278" i="4"/>
  <c r="AC279" i="4"/>
  <c r="AC280" i="4"/>
  <c r="AC281" i="4"/>
  <c r="AC282" i="4"/>
  <c r="AC283" i="4"/>
  <c r="AC284" i="4"/>
  <c r="AC285" i="4"/>
  <c r="AC286" i="4"/>
  <c r="AC287" i="4"/>
  <c r="AC288" i="4"/>
  <c r="AC289" i="4"/>
  <c r="AC290" i="4"/>
  <c r="AC291" i="4"/>
  <c r="AC292" i="4"/>
  <c r="AC293" i="4"/>
  <c r="AC294" i="4"/>
  <c r="AC295" i="4"/>
  <c r="AC296" i="4"/>
  <c r="AC297" i="4"/>
  <c r="AC298" i="4"/>
  <c r="AC299" i="4"/>
  <c r="AC300" i="4"/>
  <c r="AC301" i="4"/>
  <c r="AC302" i="4"/>
  <c r="AC303" i="4"/>
  <c r="AC304" i="4"/>
  <c r="AC305" i="4"/>
  <c r="AC306" i="4"/>
  <c r="AC307" i="4"/>
  <c r="AC308" i="4"/>
  <c r="AC309" i="4"/>
  <c r="AC310" i="4"/>
  <c r="AC311" i="4"/>
  <c r="AC312" i="4"/>
  <c r="AC313" i="4"/>
  <c r="AC314" i="4"/>
  <c r="AC315" i="4"/>
  <c r="AC316" i="4"/>
  <c r="AC317" i="4"/>
  <c r="AC318" i="4"/>
  <c r="AC319" i="4"/>
  <c r="AC320" i="4"/>
  <c r="AC321" i="4"/>
  <c r="AC322" i="4"/>
  <c r="AC323" i="4"/>
  <c r="AC324" i="4"/>
  <c r="AC325" i="4"/>
  <c r="AC326" i="4"/>
  <c r="AC327" i="4"/>
  <c r="AC328" i="4"/>
  <c r="AC329" i="4"/>
  <c r="AC330" i="4"/>
  <c r="AC331" i="4"/>
  <c r="AC332" i="4"/>
  <c r="AC333" i="4"/>
  <c r="AC334" i="4"/>
  <c r="AC335" i="4"/>
  <c r="AC336" i="4"/>
  <c r="AC337" i="4"/>
  <c r="AC338" i="4"/>
  <c r="AC339" i="4"/>
  <c r="AC340" i="4"/>
  <c r="AC341" i="4"/>
  <c r="AC342" i="4"/>
  <c r="AC343" i="4"/>
  <c r="AC344" i="4"/>
  <c r="AC345" i="4"/>
  <c r="AC346" i="4"/>
  <c r="AC347" i="4"/>
  <c r="AC348" i="4"/>
  <c r="AC349" i="4"/>
  <c r="AC350" i="4"/>
  <c r="AC351" i="4"/>
  <c r="AC352" i="4"/>
  <c r="AC353" i="4"/>
  <c r="AC354" i="4"/>
  <c r="AC355" i="4"/>
  <c r="AC356" i="4"/>
  <c r="AC357" i="4"/>
  <c r="AC358" i="4"/>
  <c r="AC359" i="4"/>
  <c r="AC360" i="4"/>
  <c r="AC361" i="4"/>
  <c r="AC362" i="4"/>
  <c r="AC363" i="4"/>
  <c r="AC364" i="4"/>
  <c r="AC365" i="4"/>
  <c r="AC366" i="4"/>
  <c r="AC367" i="4"/>
  <c r="AC368" i="4"/>
  <c r="AC369" i="4"/>
  <c r="AC370" i="4"/>
  <c r="AC371" i="4"/>
  <c r="AC372" i="4"/>
  <c r="AC373" i="4"/>
  <c r="AC374" i="4"/>
  <c r="AC375" i="4"/>
  <c r="AC376" i="4"/>
  <c r="AC377" i="4"/>
  <c r="AC378" i="4"/>
  <c r="AC379" i="4"/>
  <c r="AC380" i="4"/>
  <c r="AC381" i="4"/>
  <c r="AC382" i="4"/>
  <c r="AC383" i="4"/>
  <c r="AC384" i="4"/>
  <c r="AC385" i="4"/>
  <c r="AC386" i="4"/>
  <c r="AC387" i="4"/>
  <c r="AC388" i="4"/>
  <c r="AC389" i="4"/>
  <c r="AC390" i="4"/>
  <c r="AC391" i="4"/>
  <c r="AC392" i="4"/>
  <c r="AC393" i="4"/>
  <c r="AC394" i="4"/>
  <c r="AC395" i="4"/>
  <c r="AC396" i="4"/>
  <c r="AC397" i="4"/>
  <c r="AC398" i="4"/>
  <c r="AC399" i="4"/>
  <c r="AC400" i="4"/>
  <c r="AC401" i="4"/>
  <c r="AC402" i="4"/>
  <c r="AC403" i="4"/>
  <c r="AC404" i="4"/>
  <c r="AC405" i="4"/>
  <c r="AC406" i="4"/>
  <c r="AC407" i="4"/>
  <c r="AC408" i="4"/>
  <c r="AC409" i="4"/>
  <c r="AC410" i="4"/>
  <c r="AC411" i="4"/>
  <c r="AC2" i="4"/>
  <c r="AD2" i="4"/>
  <c r="AE2" i="5" s="1"/>
  <c r="AB36" i="10" s="1"/>
  <c r="AG13" i="10" s="1"/>
  <c r="AA2" i="1"/>
  <c r="AD23" i="10" l="1"/>
  <c r="AD7" i="10"/>
  <c r="AD6" i="10"/>
  <c r="AD39" i="10"/>
  <c r="AB40" i="10"/>
  <c r="AC40" i="10" s="1"/>
  <c r="AD40" i="10" s="1"/>
  <c r="AD9" i="10"/>
  <c r="AE2" i="4"/>
  <c r="T3" i="5" s="1"/>
  <c r="AE403" i="4"/>
  <c r="T404" i="5" s="1"/>
  <c r="AE387" i="4"/>
  <c r="T388" i="5" s="1"/>
  <c r="AE363" i="4"/>
  <c r="T364" i="5" s="1"/>
  <c r="AE323" i="4"/>
  <c r="T324" i="5" s="1"/>
  <c r="AE203" i="4"/>
  <c r="T204" i="5" s="1"/>
  <c r="AE410" i="4"/>
  <c r="T411" i="5" s="1"/>
  <c r="AE402" i="4"/>
  <c r="T403" i="5" s="1"/>
  <c r="AE394" i="4"/>
  <c r="T395" i="5" s="1"/>
  <c r="AE386" i="4"/>
  <c r="T387" i="5" s="1"/>
  <c r="AE378" i="4"/>
  <c r="T379" i="5" s="1"/>
  <c r="AE370" i="4"/>
  <c r="T371" i="5" s="1"/>
  <c r="AE362" i="4"/>
  <c r="T363" i="5" s="1"/>
  <c r="AE354" i="4"/>
  <c r="T355" i="5" s="1"/>
  <c r="AE346" i="4"/>
  <c r="T347" i="5" s="1"/>
  <c r="AE338" i="4"/>
  <c r="T339" i="5" s="1"/>
  <c r="AE330" i="4"/>
  <c r="T331" i="5" s="1"/>
  <c r="AE322" i="4"/>
  <c r="T323" i="5" s="1"/>
  <c r="AE314" i="4"/>
  <c r="T315" i="5" s="1"/>
  <c r="AE306" i="4"/>
  <c r="T307" i="5" s="1"/>
  <c r="AE298" i="4"/>
  <c r="T299" i="5" s="1"/>
  <c r="AE290" i="4"/>
  <c r="T291" i="5" s="1"/>
  <c r="AE282" i="4"/>
  <c r="T283" i="5" s="1"/>
  <c r="AE274" i="4"/>
  <c r="T275" i="5" s="1"/>
  <c r="AE266" i="4"/>
  <c r="T267" i="5" s="1"/>
  <c r="AE258" i="4"/>
  <c r="T259" i="5" s="1"/>
  <c r="AE250" i="4"/>
  <c r="T251" i="5" s="1"/>
  <c r="AE242" i="4"/>
  <c r="T243" i="5" s="1"/>
  <c r="AE234" i="4"/>
  <c r="T235" i="5" s="1"/>
  <c r="AE226" i="4"/>
  <c r="T227" i="5" s="1"/>
  <c r="AE218" i="4"/>
  <c r="T219" i="5" s="1"/>
  <c r="AE210" i="4"/>
  <c r="T211" i="5" s="1"/>
  <c r="AE202" i="4"/>
  <c r="T203" i="5" s="1"/>
  <c r="AE194" i="4"/>
  <c r="T195" i="5" s="1"/>
  <c r="AE186" i="4"/>
  <c r="T187" i="5" s="1"/>
  <c r="AE178" i="4"/>
  <c r="T179" i="5" s="1"/>
  <c r="AE170" i="4"/>
  <c r="T171" i="5" s="1"/>
  <c r="AE162" i="4"/>
  <c r="T163" i="5" s="1"/>
  <c r="AE154" i="4"/>
  <c r="T155" i="5" s="1"/>
  <c r="AE146" i="4"/>
  <c r="T147" i="5" s="1"/>
  <c r="AE138" i="4"/>
  <c r="T139" i="5" s="1"/>
  <c r="AE130" i="4"/>
  <c r="T131" i="5" s="1"/>
  <c r="AE122" i="4"/>
  <c r="T123" i="5" s="1"/>
  <c r="AE114" i="4"/>
  <c r="T115" i="5" s="1"/>
  <c r="AE106" i="4"/>
  <c r="T107" i="5" s="1"/>
  <c r="AE98" i="4"/>
  <c r="T99" i="5" s="1"/>
  <c r="AE90" i="4"/>
  <c r="T91" i="5" s="1"/>
  <c r="AE82" i="4"/>
  <c r="T83" i="5" s="1"/>
  <c r="AE74" i="4"/>
  <c r="T75" i="5" s="1"/>
  <c r="AE66" i="4"/>
  <c r="T67" i="5" s="1"/>
  <c r="AE58" i="4"/>
  <c r="T59" i="5" s="1"/>
  <c r="AE50" i="4"/>
  <c r="T51" i="5" s="1"/>
  <c r="AE42" i="4"/>
  <c r="T43" i="5" s="1"/>
  <c r="AE34" i="4"/>
  <c r="T35" i="5" s="1"/>
  <c r="AE26" i="4"/>
  <c r="T27" i="5" s="1"/>
  <c r="AE18" i="4"/>
  <c r="T19" i="5" s="1"/>
  <c r="AE10" i="4"/>
  <c r="T11" i="5" s="1"/>
  <c r="AE409" i="4"/>
  <c r="T410" i="5" s="1"/>
  <c r="AE393" i="4"/>
  <c r="T394" i="5" s="1"/>
  <c r="AE385" i="4"/>
  <c r="T386" i="5" s="1"/>
  <c r="AE377" i="4"/>
  <c r="T378" i="5" s="1"/>
  <c r="AE369" i="4"/>
  <c r="T370" i="5" s="1"/>
  <c r="AE361" i="4"/>
  <c r="T362" i="5" s="1"/>
  <c r="AE353" i="4"/>
  <c r="T354" i="5" s="1"/>
  <c r="AE345" i="4"/>
  <c r="T346" i="5" s="1"/>
  <c r="AE337" i="4"/>
  <c r="T338" i="5" s="1"/>
  <c r="AE329" i="4"/>
  <c r="T330" i="5" s="1"/>
  <c r="AE321" i="4"/>
  <c r="T322" i="5" s="1"/>
  <c r="AE313" i="4"/>
  <c r="T314" i="5" s="1"/>
  <c r="AE305" i="4"/>
  <c r="T306" i="5" s="1"/>
  <c r="AE297" i="4"/>
  <c r="T298" i="5" s="1"/>
  <c r="AE281" i="4"/>
  <c r="T282" i="5" s="1"/>
  <c r="AE273" i="4"/>
  <c r="T274" i="5" s="1"/>
  <c r="AE265" i="4"/>
  <c r="T266" i="5" s="1"/>
  <c r="AE257" i="4"/>
  <c r="T258" i="5" s="1"/>
  <c r="AE249" i="4"/>
  <c r="T250" i="5" s="1"/>
  <c r="AE241" i="4"/>
  <c r="T242" i="5" s="1"/>
  <c r="AE233" i="4"/>
  <c r="T234" i="5" s="1"/>
  <c r="AE225" i="4"/>
  <c r="T226" i="5" s="1"/>
  <c r="AE217" i="4"/>
  <c r="T218" i="5" s="1"/>
  <c r="AE209" i="4"/>
  <c r="T210" i="5" s="1"/>
  <c r="AE201" i="4"/>
  <c r="T202" i="5" s="1"/>
  <c r="AE193" i="4"/>
  <c r="T194" i="5" s="1"/>
  <c r="AE185" i="4"/>
  <c r="T186" i="5" s="1"/>
  <c r="AE177" i="4"/>
  <c r="T178" i="5" s="1"/>
  <c r="AE169" i="4"/>
  <c r="T170" i="5" s="1"/>
  <c r="AE161" i="4"/>
  <c r="T162" i="5" s="1"/>
  <c r="AE153" i="4"/>
  <c r="T154" i="5" s="1"/>
  <c r="AE145" i="4"/>
  <c r="T146" i="5" s="1"/>
  <c r="AE137" i="4"/>
  <c r="T138" i="5" s="1"/>
  <c r="AE129" i="4"/>
  <c r="T130" i="5" s="1"/>
  <c r="AE121" i="4"/>
  <c r="T122" i="5" s="1"/>
  <c r="AE113" i="4"/>
  <c r="T114" i="5" s="1"/>
  <c r="AE105" i="4"/>
  <c r="T106" i="5" s="1"/>
  <c r="AE97" i="4"/>
  <c r="T98" i="5" s="1"/>
  <c r="AE89" i="4"/>
  <c r="T90" i="5" s="1"/>
  <c r="AE81" i="4"/>
  <c r="T82" i="5" s="1"/>
  <c r="AE73" i="4"/>
  <c r="T74" i="5" s="1"/>
  <c r="AE65" i="4"/>
  <c r="T66" i="5" s="1"/>
  <c r="AE57" i="4"/>
  <c r="T58" i="5" s="1"/>
  <c r="AE49" i="4"/>
  <c r="T50" i="5" s="1"/>
  <c r="AE41" i="4"/>
  <c r="T42" i="5" s="1"/>
  <c r="AE33" i="4"/>
  <c r="T34" i="5" s="1"/>
  <c r="AE25" i="4"/>
  <c r="T26" i="5" s="1"/>
  <c r="AE17" i="4"/>
  <c r="T18" i="5" s="1"/>
  <c r="AE9" i="4"/>
  <c r="T10" i="5" s="1"/>
  <c r="AF14" i="10"/>
  <c r="AE401" i="4"/>
  <c r="T402" i="5" s="1"/>
  <c r="AE289" i="4"/>
  <c r="T290" i="5" s="1"/>
  <c r="AE408" i="4"/>
  <c r="T409" i="5" s="1"/>
  <c r="AE400" i="4"/>
  <c r="T401" i="5" s="1"/>
  <c r="AE392" i="4"/>
  <c r="T393" i="5" s="1"/>
  <c r="AE384" i="4"/>
  <c r="T385" i="5" s="1"/>
  <c r="AE376" i="4"/>
  <c r="T377" i="5" s="1"/>
  <c r="AE368" i="4"/>
  <c r="T369" i="5" s="1"/>
  <c r="AE360" i="4"/>
  <c r="T361" i="5" s="1"/>
  <c r="AE352" i="4"/>
  <c r="T353" i="5" s="1"/>
  <c r="AE344" i="4"/>
  <c r="T345" i="5" s="1"/>
  <c r="AE336" i="4"/>
  <c r="T337" i="5" s="1"/>
  <c r="AE328" i="4"/>
  <c r="T329" i="5" s="1"/>
  <c r="AE320" i="4"/>
  <c r="T321" i="5" s="1"/>
  <c r="AE312" i="4"/>
  <c r="T313" i="5" s="1"/>
  <c r="AE304" i="4"/>
  <c r="T305" i="5" s="1"/>
  <c r="AE296" i="4"/>
  <c r="T297" i="5" s="1"/>
  <c r="AE288" i="4"/>
  <c r="T289" i="5" s="1"/>
  <c r="AE280" i="4"/>
  <c r="T281" i="5" s="1"/>
  <c r="AE272" i="4"/>
  <c r="T273" i="5" s="1"/>
  <c r="AE264" i="4"/>
  <c r="T265" i="5" s="1"/>
  <c r="AE256" i="4"/>
  <c r="T257" i="5" s="1"/>
  <c r="AE248" i="4"/>
  <c r="T249" i="5" s="1"/>
  <c r="AE240" i="4"/>
  <c r="T241" i="5" s="1"/>
  <c r="AE232" i="4"/>
  <c r="T233" i="5" s="1"/>
  <c r="AE224" i="4"/>
  <c r="T225" i="5" s="1"/>
  <c r="AE216" i="4"/>
  <c r="T217" i="5" s="1"/>
  <c r="AE208" i="4"/>
  <c r="T209" i="5" s="1"/>
  <c r="AE200" i="4"/>
  <c r="T201" i="5" s="1"/>
  <c r="AE192" i="4"/>
  <c r="T193" i="5" s="1"/>
  <c r="AE184" i="4"/>
  <c r="T185" i="5" s="1"/>
  <c r="AE176" i="4"/>
  <c r="T177" i="5" s="1"/>
  <c r="AE168" i="4"/>
  <c r="T169" i="5" s="1"/>
  <c r="AE160" i="4"/>
  <c r="T161" i="5" s="1"/>
  <c r="AE152" i="4"/>
  <c r="T153" i="5" s="1"/>
  <c r="AE144" i="4"/>
  <c r="T145" i="5" s="1"/>
  <c r="AE136" i="4"/>
  <c r="T137" i="5" s="1"/>
  <c r="AE128" i="4"/>
  <c r="T129" i="5" s="1"/>
  <c r="AE120" i="4"/>
  <c r="T121" i="5" s="1"/>
  <c r="AE112" i="4"/>
  <c r="T113" i="5" s="1"/>
  <c r="AE104" i="4"/>
  <c r="T105" i="5" s="1"/>
  <c r="AE96" i="4"/>
  <c r="T97" i="5" s="1"/>
  <c r="AE88" i="4"/>
  <c r="T89" i="5" s="1"/>
  <c r="AE80" i="4"/>
  <c r="T81" i="5" s="1"/>
  <c r="AE72" i="4"/>
  <c r="T73" i="5" s="1"/>
  <c r="AE64" i="4"/>
  <c r="T65" i="5" s="1"/>
  <c r="AE56" i="4"/>
  <c r="T57" i="5" s="1"/>
  <c r="AE48" i="4"/>
  <c r="T49" i="5" s="1"/>
  <c r="AE40" i="4"/>
  <c r="T41" i="5" s="1"/>
  <c r="AE32" i="4"/>
  <c r="T33" i="5" s="1"/>
  <c r="AE24" i="4"/>
  <c r="T25" i="5" s="1"/>
  <c r="AE16" i="4"/>
  <c r="T17" i="5" s="1"/>
  <c r="AE8" i="4"/>
  <c r="T9" i="5" s="1"/>
  <c r="AG15" i="10"/>
  <c r="AF16" i="10"/>
  <c r="AG16" i="10"/>
  <c r="AE407" i="4"/>
  <c r="T408" i="5" s="1"/>
  <c r="AE399" i="4"/>
  <c r="T400" i="5" s="1"/>
  <c r="AE391" i="4"/>
  <c r="T392" i="5" s="1"/>
  <c r="AE383" i="4"/>
  <c r="T384" i="5" s="1"/>
  <c r="AE375" i="4"/>
  <c r="T376" i="5" s="1"/>
  <c r="AE367" i="4"/>
  <c r="T368" i="5" s="1"/>
  <c r="AE359" i="4"/>
  <c r="T360" i="5" s="1"/>
  <c r="AE351" i="4"/>
  <c r="T352" i="5" s="1"/>
  <c r="AE343" i="4"/>
  <c r="T344" i="5" s="1"/>
  <c r="AE335" i="4"/>
  <c r="T336" i="5" s="1"/>
  <c r="AE327" i="4"/>
  <c r="T328" i="5" s="1"/>
  <c r="AE319" i="4"/>
  <c r="T320" i="5" s="1"/>
  <c r="AE311" i="4"/>
  <c r="T312" i="5" s="1"/>
  <c r="AE303" i="4"/>
  <c r="T304" i="5" s="1"/>
  <c r="AE295" i="4"/>
  <c r="T296" i="5" s="1"/>
  <c r="AE287" i="4"/>
  <c r="T288" i="5" s="1"/>
  <c r="AE279" i="4"/>
  <c r="T280" i="5" s="1"/>
  <c r="AE271" i="4"/>
  <c r="T272" i="5" s="1"/>
  <c r="AE263" i="4"/>
  <c r="T264" i="5" s="1"/>
  <c r="AE255" i="4"/>
  <c r="T256" i="5" s="1"/>
  <c r="AE247" i="4"/>
  <c r="T248" i="5" s="1"/>
  <c r="AE239" i="4"/>
  <c r="T240" i="5" s="1"/>
  <c r="AE231" i="4"/>
  <c r="T232" i="5" s="1"/>
  <c r="AE223" i="4"/>
  <c r="T224" i="5" s="1"/>
  <c r="AE215" i="4"/>
  <c r="T216" i="5" s="1"/>
  <c r="AE207" i="4"/>
  <c r="T208" i="5" s="1"/>
  <c r="AE199" i="4"/>
  <c r="T200" i="5" s="1"/>
  <c r="AE191" i="4"/>
  <c r="T192" i="5" s="1"/>
  <c r="AE183" i="4"/>
  <c r="T184" i="5" s="1"/>
  <c r="AE175" i="4"/>
  <c r="T176" i="5" s="1"/>
  <c r="AE167" i="4"/>
  <c r="T168" i="5" s="1"/>
  <c r="AE159" i="4"/>
  <c r="T160" i="5" s="1"/>
  <c r="AE151" i="4"/>
  <c r="T152" i="5" s="1"/>
  <c r="AE143" i="4"/>
  <c r="T144" i="5" s="1"/>
  <c r="AE135" i="4"/>
  <c r="T136" i="5" s="1"/>
  <c r="AE127" i="4"/>
  <c r="T128" i="5" s="1"/>
  <c r="AE119" i="4"/>
  <c r="T120" i="5" s="1"/>
  <c r="AE111" i="4"/>
  <c r="T112" i="5" s="1"/>
  <c r="AE103" i="4"/>
  <c r="T104" i="5" s="1"/>
  <c r="AE95" i="4"/>
  <c r="T96" i="5" s="1"/>
  <c r="AE87" i="4"/>
  <c r="T88" i="5" s="1"/>
  <c r="AE79" i="4"/>
  <c r="T80" i="5" s="1"/>
  <c r="AE71" i="4"/>
  <c r="T72" i="5" s="1"/>
  <c r="AE63" i="4"/>
  <c r="T64" i="5" s="1"/>
  <c r="AE55" i="4"/>
  <c r="T56" i="5" s="1"/>
  <c r="AE47" i="4"/>
  <c r="T48" i="5" s="1"/>
  <c r="AE39" i="4"/>
  <c r="T40" i="5" s="1"/>
  <c r="AE31" i="4"/>
  <c r="T32" i="5" s="1"/>
  <c r="AE23" i="4"/>
  <c r="T24" i="5" s="1"/>
  <c r="AE15" i="4"/>
  <c r="T16" i="5" s="1"/>
  <c r="AE7" i="4"/>
  <c r="T8" i="5" s="1"/>
  <c r="AG14" i="10"/>
  <c r="AE406" i="4"/>
  <c r="T407" i="5" s="1"/>
  <c r="AE398" i="4"/>
  <c r="T399" i="5" s="1"/>
  <c r="AE390" i="4"/>
  <c r="T391" i="5" s="1"/>
  <c r="AE382" i="4"/>
  <c r="T383" i="5" s="1"/>
  <c r="AE374" i="4"/>
  <c r="T375" i="5" s="1"/>
  <c r="AE366" i="4"/>
  <c r="T367" i="5" s="1"/>
  <c r="AE358" i="4"/>
  <c r="T359" i="5" s="1"/>
  <c r="AE350" i="4"/>
  <c r="T351" i="5" s="1"/>
  <c r="AE342" i="4"/>
  <c r="T343" i="5" s="1"/>
  <c r="AE334" i="4"/>
  <c r="T335" i="5" s="1"/>
  <c r="AE326" i="4"/>
  <c r="T327" i="5" s="1"/>
  <c r="AE318" i="4"/>
  <c r="T319" i="5" s="1"/>
  <c r="AE310" i="4"/>
  <c r="T311" i="5" s="1"/>
  <c r="AE302" i="4"/>
  <c r="T303" i="5" s="1"/>
  <c r="AE294" i="4"/>
  <c r="T295" i="5" s="1"/>
  <c r="AE286" i="4"/>
  <c r="T287" i="5" s="1"/>
  <c r="AE278" i="4"/>
  <c r="T279" i="5" s="1"/>
  <c r="AE270" i="4"/>
  <c r="T271" i="5" s="1"/>
  <c r="AE262" i="4"/>
  <c r="T263" i="5" s="1"/>
  <c r="AE254" i="4"/>
  <c r="T255" i="5" s="1"/>
  <c r="AE246" i="4"/>
  <c r="T247" i="5" s="1"/>
  <c r="AE238" i="4"/>
  <c r="T239" i="5" s="1"/>
  <c r="AE230" i="4"/>
  <c r="T231" i="5" s="1"/>
  <c r="AE222" i="4"/>
  <c r="T223" i="5" s="1"/>
  <c r="AE214" i="4"/>
  <c r="T215" i="5" s="1"/>
  <c r="AE206" i="4"/>
  <c r="T207" i="5" s="1"/>
  <c r="AE198" i="4"/>
  <c r="T199" i="5" s="1"/>
  <c r="AE190" i="4"/>
  <c r="T191" i="5" s="1"/>
  <c r="AE182" i="4"/>
  <c r="T183" i="5" s="1"/>
  <c r="AE174" i="4"/>
  <c r="T175" i="5" s="1"/>
  <c r="AE166" i="4"/>
  <c r="T167" i="5" s="1"/>
  <c r="AE158" i="4"/>
  <c r="T159" i="5" s="1"/>
  <c r="AE150" i="4"/>
  <c r="T151" i="5" s="1"/>
  <c r="AE142" i="4"/>
  <c r="T143" i="5" s="1"/>
  <c r="AE134" i="4"/>
  <c r="T135" i="5" s="1"/>
  <c r="AE126" i="4"/>
  <c r="T127" i="5" s="1"/>
  <c r="AE118" i="4"/>
  <c r="T119" i="5" s="1"/>
  <c r="AE110" i="4"/>
  <c r="T111" i="5" s="1"/>
  <c r="AE102" i="4"/>
  <c r="T103" i="5" s="1"/>
  <c r="AE94" i="4"/>
  <c r="T95" i="5" s="1"/>
  <c r="AE86" i="4"/>
  <c r="T87" i="5" s="1"/>
  <c r="AE78" i="4"/>
  <c r="T79" i="5" s="1"/>
  <c r="AE70" i="4"/>
  <c r="T71" i="5" s="1"/>
  <c r="AE62" i="4"/>
  <c r="T63" i="5" s="1"/>
  <c r="AE54" i="4"/>
  <c r="T55" i="5" s="1"/>
  <c r="AE46" i="4"/>
  <c r="T47" i="5" s="1"/>
  <c r="AE38" i="4"/>
  <c r="T39" i="5" s="1"/>
  <c r="AE30" i="4"/>
  <c r="T31" i="5" s="1"/>
  <c r="AE22" i="4"/>
  <c r="T23" i="5" s="1"/>
  <c r="AE14" i="4"/>
  <c r="T15" i="5" s="1"/>
  <c r="AE6" i="4"/>
  <c r="T7" i="5" s="1"/>
  <c r="AF15" i="10"/>
  <c r="AF12" i="10"/>
  <c r="AE405" i="4"/>
  <c r="T406" i="5" s="1"/>
  <c r="AE397" i="4"/>
  <c r="T398" i="5" s="1"/>
  <c r="AE389" i="4"/>
  <c r="T390" i="5" s="1"/>
  <c r="AE381" i="4"/>
  <c r="T382" i="5" s="1"/>
  <c r="AE373" i="4"/>
  <c r="T374" i="5" s="1"/>
  <c r="AE365" i="4"/>
  <c r="T366" i="5" s="1"/>
  <c r="AE357" i="4"/>
  <c r="T358" i="5" s="1"/>
  <c r="AE349" i="4"/>
  <c r="T350" i="5" s="1"/>
  <c r="AE341" i="4"/>
  <c r="T342" i="5" s="1"/>
  <c r="AE333" i="4"/>
  <c r="T334" i="5" s="1"/>
  <c r="AE325" i="4"/>
  <c r="T326" i="5" s="1"/>
  <c r="AE317" i="4"/>
  <c r="T318" i="5" s="1"/>
  <c r="AE309" i="4"/>
  <c r="T310" i="5" s="1"/>
  <c r="AE301" i="4"/>
  <c r="T302" i="5" s="1"/>
  <c r="AE293" i="4"/>
  <c r="T294" i="5" s="1"/>
  <c r="AE285" i="4"/>
  <c r="T286" i="5" s="1"/>
  <c r="AE277" i="4"/>
  <c r="T278" i="5" s="1"/>
  <c r="AE269" i="4"/>
  <c r="T270" i="5" s="1"/>
  <c r="AE261" i="4"/>
  <c r="T262" i="5" s="1"/>
  <c r="AE253" i="4"/>
  <c r="T254" i="5" s="1"/>
  <c r="AE245" i="4"/>
  <c r="T246" i="5" s="1"/>
  <c r="AE237" i="4"/>
  <c r="T238" i="5" s="1"/>
  <c r="AE229" i="4"/>
  <c r="T230" i="5" s="1"/>
  <c r="AE221" i="4"/>
  <c r="T222" i="5" s="1"/>
  <c r="AE213" i="4"/>
  <c r="T214" i="5" s="1"/>
  <c r="AE205" i="4"/>
  <c r="T206" i="5" s="1"/>
  <c r="AE197" i="4"/>
  <c r="T198" i="5" s="1"/>
  <c r="AE189" i="4"/>
  <c r="T190" i="5" s="1"/>
  <c r="AE181" i="4"/>
  <c r="T182" i="5" s="1"/>
  <c r="AE173" i="4"/>
  <c r="T174" i="5" s="1"/>
  <c r="AE165" i="4"/>
  <c r="T166" i="5" s="1"/>
  <c r="AE157" i="4"/>
  <c r="T158" i="5" s="1"/>
  <c r="AE149" i="4"/>
  <c r="T150" i="5" s="1"/>
  <c r="AE141" i="4"/>
  <c r="T142" i="5" s="1"/>
  <c r="AE133" i="4"/>
  <c r="T134" i="5" s="1"/>
  <c r="AE125" i="4"/>
  <c r="T126" i="5" s="1"/>
  <c r="AE117" i="4"/>
  <c r="T118" i="5" s="1"/>
  <c r="AE109" i="4"/>
  <c r="T110" i="5" s="1"/>
  <c r="AE101" i="4"/>
  <c r="T102" i="5" s="1"/>
  <c r="AE93" i="4"/>
  <c r="T94" i="5" s="1"/>
  <c r="AE85" i="4"/>
  <c r="T86" i="5" s="1"/>
  <c r="AE77" i="4"/>
  <c r="T78" i="5" s="1"/>
  <c r="AE69" i="4"/>
  <c r="T70" i="5" s="1"/>
  <c r="AE61" i="4"/>
  <c r="T62" i="5" s="1"/>
  <c r="AE53" i="4"/>
  <c r="T54" i="5" s="1"/>
  <c r="AE45" i="4"/>
  <c r="T46" i="5" s="1"/>
  <c r="AE37" i="4"/>
  <c r="T38" i="5" s="1"/>
  <c r="AE29" i="4"/>
  <c r="T30" i="5" s="1"/>
  <c r="AE21" i="4"/>
  <c r="T22" i="5" s="1"/>
  <c r="AE13" i="4"/>
  <c r="T14" i="5" s="1"/>
  <c r="AE5" i="4"/>
  <c r="T6" i="5" s="1"/>
  <c r="AF13" i="10"/>
  <c r="AH13" i="10" s="1"/>
  <c r="AE396" i="4"/>
  <c r="T397" i="5" s="1"/>
  <c r="AE388" i="4"/>
  <c r="T389" i="5" s="1"/>
  <c r="AE380" i="4"/>
  <c r="T381" i="5" s="1"/>
  <c r="AE372" i="4"/>
  <c r="T373" i="5" s="1"/>
  <c r="AE364" i="4"/>
  <c r="T365" i="5" s="1"/>
  <c r="AE356" i="4"/>
  <c r="T357" i="5" s="1"/>
  <c r="AE348" i="4"/>
  <c r="T349" i="5" s="1"/>
  <c r="AE340" i="4"/>
  <c r="T341" i="5" s="1"/>
  <c r="AE332" i="4"/>
  <c r="T333" i="5" s="1"/>
  <c r="AE324" i="4"/>
  <c r="T325" i="5" s="1"/>
  <c r="AE316" i="4"/>
  <c r="T317" i="5" s="1"/>
  <c r="AE308" i="4"/>
  <c r="T309" i="5" s="1"/>
  <c r="AE300" i="4"/>
  <c r="T301" i="5" s="1"/>
  <c r="AE292" i="4"/>
  <c r="T293" i="5" s="1"/>
  <c r="AE284" i="4"/>
  <c r="T285" i="5" s="1"/>
  <c r="AE276" i="4"/>
  <c r="T277" i="5" s="1"/>
  <c r="AE268" i="4"/>
  <c r="T269" i="5" s="1"/>
  <c r="AE260" i="4"/>
  <c r="T261" i="5" s="1"/>
  <c r="AE252" i="4"/>
  <c r="T253" i="5" s="1"/>
  <c r="AE244" i="4"/>
  <c r="T245" i="5" s="1"/>
  <c r="AE236" i="4"/>
  <c r="T237" i="5" s="1"/>
  <c r="AE228" i="4"/>
  <c r="T229" i="5" s="1"/>
  <c r="AE220" i="4"/>
  <c r="T221" i="5" s="1"/>
  <c r="AE212" i="4"/>
  <c r="T213" i="5" s="1"/>
  <c r="AE204" i="4"/>
  <c r="T205" i="5" s="1"/>
  <c r="AE196" i="4"/>
  <c r="T197" i="5" s="1"/>
  <c r="AE188" i="4"/>
  <c r="T189" i="5" s="1"/>
  <c r="AE180" i="4"/>
  <c r="T181" i="5" s="1"/>
  <c r="AE172" i="4"/>
  <c r="T173" i="5" s="1"/>
  <c r="AE164" i="4"/>
  <c r="T165" i="5" s="1"/>
  <c r="AE156" i="4"/>
  <c r="T157" i="5" s="1"/>
  <c r="AE148" i="4"/>
  <c r="T149" i="5" s="1"/>
  <c r="AE140" i="4"/>
  <c r="T141" i="5" s="1"/>
  <c r="AE132" i="4"/>
  <c r="T133" i="5" s="1"/>
  <c r="AE124" i="4"/>
  <c r="T125" i="5" s="1"/>
  <c r="AE116" i="4"/>
  <c r="T117" i="5" s="1"/>
  <c r="AE108" i="4"/>
  <c r="T109" i="5" s="1"/>
  <c r="AE100" i="4"/>
  <c r="T101" i="5" s="1"/>
  <c r="AE92" i="4"/>
  <c r="T93" i="5" s="1"/>
  <c r="AE84" i="4"/>
  <c r="T85" i="5" s="1"/>
  <c r="AE76" i="4"/>
  <c r="T77" i="5" s="1"/>
  <c r="AE68" i="4"/>
  <c r="T69" i="5" s="1"/>
  <c r="AE60" i="4"/>
  <c r="T61" i="5" s="1"/>
  <c r="AE52" i="4"/>
  <c r="T53" i="5" s="1"/>
  <c r="AE44" i="4"/>
  <c r="T45" i="5" s="1"/>
  <c r="AE36" i="4"/>
  <c r="T37" i="5" s="1"/>
  <c r="AE28" i="4"/>
  <c r="T29" i="5" s="1"/>
  <c r="AE20" i="4"/>
  <c r="T21" i="5" s="1"/>
  <c r="AE12" i="4"/>
  <c r="T13" i="5" s="1"/>
  <c r="AE4" i="4"/>
  <c r="T5" i="5" s="1"/>
  <c r="AG12" i="10"/>
  <c r="AE404" i="4"/>
  <c r="T405" i="5" s="1"/>
  <c r="AE411" i="4"/>
  <c r="T412" i="5" s="1"/>
  <c r="AE395" i="4"/>
  <c r="T396" i="5" s="1"/>
  <c r="AE379" i="4"/>
  <c r="T380" i="5" s="1"/>
  <c r="AE371" i="4"/>
  <c r="T372" i="5" s="1"/>
  <c r="AE355" i="4"/>
  <c r="T356" i="5" s="1"/>
  <c r="AE347" i="4"/>
  <c r="T348" i="5" s="1"/>
  <c r="AE339" i="4"/>
  <c r="T340" i="5" s="1"/>
  <c r="AE331" i="4"/>
  <c r="T332" i="5" s="1"/>
  <c r="AE315" i="4"/>
  <c r="T316" i="5" s="1"/>
  <c r="AE307" i="4"/>
  <c r="T308" i="5" s="1"/>
  <c r="AE299" i="4"/>
  <c r="T300" i="5" s="1"/>
  <c r="AE291" i="4"/>
  <c r="T292" i="5" s="1"/>
  <c r="AE283" i="4"/>
  <c r="T284" i="5" s="1"/>
  <c r="AE275" i="4"/>
  <c r="T276" i="5" s="1"/>
  <c r="AE267" i="4"/>
  <c r="T268" i="5" s="1"/>
  <c r="AE259" i="4"/>
  <c r="T260" i="5" s="1"/>
  <c r="AE251" i="4"/>
  <c r="T252" i="5" s="1"/>
  <c r="AE243" i="4"/>
  <c r="T244" i="5" s="1"/>
  <c r="AE235" i="4"/>
  <c r="T236" i="5" s="1"/>
  <c r="AE227" i="4"/>
  <c r="T228" i="5" s="1"/>
  <c r="AE219" i="4"/>
  <c r="T220" i="5" s="1"/>
  <c r="AE211" i="4"/>
  <c r="T212" i="5" s="1"/>
  <c r="AE195" i="4"/>
  <c r="T196" i="5" s="1"/>
  <c r="AE187" i="4"/>
  <c r="T188" i="5" s="1"/>
  <c r="AE179" i="4"/>
  <c r="T180" i="5" s="1"/>
  <c r="AE171" i="4"/>
  <c r="T172" i="5" s="1"/>
  <c r="AE163" i="4"/>
  <c r="T164" i="5" s="1"/>
  <c r="AE155" i="4"/>
  <c r="T156" i="5" s="1"/>
  <c r="AE147" i="4"/>
  <c r="T148" i="5" s="1"/>
  <c r="AE139" i="4"/>
  <c r="T140" i="5" s="1"/>
  <c r="AE131" i="4"/>
  <c r="T132" i="5" s="1"/>
  <c r="AE123" i="4"/>
  <c r="T124" i="5" s="1"/>
  <c r="AE115" i="4"/>
  <c r="T116" i="5" s="1"/>
  <c r="AE107" i="4"/>
  <c r="T108" i="5" s="1"/>
  <c r="AE99" i="4"/>
  <c r="T100" i="5" s="1"/>
  <c r="AE91" i="4"/>
  <c r="T92" i="5" s="1"/>
  <c r="AE83" i="4"/>
  <c r="T84" i="5" s="1"/>
  <c r="AE75" i="4"/>
  <c r="T76" i="5" s="1"/>
  <c r="AE67" i="4"/>
  <c r="T68" i="5" s="1"/>
  <c r="AE59" i="4"/>
  <c r="T60" i="5" s="1"/>
  <c r="AE51" i="4"/>
  <c r="T52" i="5" s="1"/>
  <c r="AE43" i="4"/>
  <c r="T44" i="5" s="1"/>
  <c r="AE35" i="4"/>
  <c r="T36" i="5" s="1"/>
  <c r="AE27" i="4"/>
  <c r="T28" i="5" s="1"/>
  <c r="AE19" i="4"/>
  <c r="T20" i="5" s="1"/>
  <c r="AE11" i="4"/>
  <c r="T12" i="5" s="1"/>
  <c r="AE3" i="4"/>
  <c r="T4" i="5" s="1"/>
  <c r="AD19" i="10"/>
  <c r="AE19" i="10" s="1"/>
  <c r="AD8" i="10"/>
  <c r="M502" i="5"/>
  <c r="N502" i="5"/>
  <c r="O502" i="5"/>
  <c r="P502" i="5"/>
  <c r="Q502" i="5"/>
  <c r="R502" i="5"/>
  <c r="M503" i="5"/>
  <c r="N503" i="5"/>
  <c r="O503" i="5"/>
  <c r="P503" i="5"/>
  <c r="Q503" i="5"/>
  <c r="R503" i="5"/>
  <c r="M504" i="5"/>
  <c r="N504" i="5"/>
  <c r="O504" i="5"/>
  <c r="P504" i="5"/>
  <c r="Q504" i="5"/>
  <c r="R504" i="5"/>
  <c r="M505" i="5"/>
  <c r="N505" i="5"/>
  <c r="O505" i="5"/>
  <c r="P505" i="5"/>
  <c r="Q505" i="5"/>
  <c r="R505" i="5"/>
  <c r="M506" i="5"/>
  <c r="N506" i="5"/>
  <c r="O506" i="5"/>
  <c r="P506" i="5"/>
  <c r="Q506" i="5"/>
  <c r="R506" i="5"/>
  <c r="M507" i="5"/>
  <c r="N507" i="5"/>
  <c r="O507" i="5"/>
  <c r="P507" i="5"/>
  <c r="Q507" i="5"/>
  <c r="R507" i="5"/>
  <c r="M508" i="5"/>
  <c r="N508" i="5"/>
  <c r="O508" i="5"/>
  <c r="P508" i="5"/>
  <c r="Q508" i="5"/>
  <c r="R508" i="5"/>
  <c r="M509" i="5"/>
  <c r="N509" i="5"/>
  <c r="O509" i="5"/>
  <c r="P509" i="5"/>
  <c r="Q509" i="5"/>
  <c r="R509" i="5"/>
  <c r="M510" i="5"/>
  <c r="N510" i="5"/>
  <c r="O510" i="5"/>
  <c r="P510" i="5"/>
  <c r="Q510" i="5"/>
  <c r="R510" i="5"/>
  <c r="M511" i="5"/>
  <c r="N511" i="5"/>
  <c r="O511" i="5"/>
  <c r="P511" i="5"/>
  <c r="Q511" i="5"/>
  <c r="R511" i="5"/>
  <c r="M512" i="5"/>
  <c r="N512" i="5"/>
  <c r="O512" i="5"/>
  <c r="P512" i="5"/>
  <c r="Q512" i="5"/>
  <c r="R512" i="5"/>
  <c r="M513" i="5"/>
  <c r="N513" i="5"/>
  <c r="O513" i="5"/>
  <c r="P513" i="5"/>
  <c r="Q513" i="5"/>
  <c r="R513" i="5"/>
  <c r="M514" i="5"/>
  <c r="N514" i="5"/>
  <c r="O514" i="5"/>
  <c r="P514" i="5"/>
  <c r="Q514" i="5"/>
  <c r="R514" i="5"/>
  <c r="M515" i="5"/>
  <c r="N515" i="5"/>
  <c r="O515" i="5"/>
  <c r="P515" i="5"/>
  <c r="Q515" i="5"/>
  <c r="R515" i="5"/>
  <c r="M516" i="5"/>
  <c r="N516" i="5"/>
  <c r="O516" i="5"/>
  <c r="P516" i="5"/>
  <c r="Q516" i="5"/>
  <c r="R516" i="5"/>
  <c r="M517" i="5"/>
  <c r="N517" i="5"/>
  <c r="O517" i="5"/>
  <c r="P517" i="5"/>
  <c r="Q517" i="5"/>
  <c r="R517" i="5"/>
  <c r="M518" i="5"/>
  <c r="N518" i="5"/>
  <c r="O518" i="5"/>
  <c r="P518" i="5"/>
  <c r="Q518" i="5"/>
  <c r="R518" i="5"/>
  <c r="M519" i="5"/>
  <c r="N519" i="5"/>
  <c r="O519" i="5"/>
  <c r="P519" i="5"/>
  <c r="Q519" i="5"/>
  <c r="R519" i="5"/>
  <c r="M520" i="5"/>
  <c r="N520" i="5"/>
  <c r="O520" i="5"/>
  <c r="P520" i="5"/>
  <c r="Q520" i="5"/>
  <c r="R520" i="5"/>
  <c r="M521" i="5"/>
  <c r="N521" i="5"/>
  <c r="O521" i="5"/>
  <c r="P521" i="5"/>
  <c r="Q521" i="5"/>
  <c r="R521" i="5"/>
  <c r="M522" i="5"/>
  <c r="N522" i="5"/>
  <c r="O522" i="5"/>
  <c r="P522" i="5"/>
  <c r="Q522" i="5"/>
  <c r="R522" i="5"/>
  <c r="M523" i="5"/>
  <c r="N523" i="5"/>
  <c r="O523" i="5"/>
  <c r="P523" i="5"/>
  <c r="Q523" i="5"/>
  <c r="R523" i="5"/>
  <c r="M524" i="5"/>
  <c r="N524" i="5"/>
  <c r="O524" i="5"/>
  <c r="P524" i="5"/>
  <c r="Q524" i="5"/>
  <c r="R524" i="5"/>
  <c r="M525" i="5"/>
  <c r="N525" i="5"/>
  <c r="O525" i="5"/>
  <c r="P525" i="5"/>
  <c r="Q525" i="5"/>
  <c r="R525" i="5"/>
  <c r="M526" i="5"/>
  <c r="N526" i="5"/>
  <c r="O526" i="5"/>
  <c r="P526" i="5"/>
  <c r="Q526" i="5"/>
  <c r="R526" i="5"/>
  <c r="M527" i="5"/>
  <c r="N527" i="5"/>
  <c r="O527" i="5"/>
  <c r="P527" i="5"/>
  <c r="Q527" i="5"/>
  <c r="R527" i="5"/>
  <c r="M528" i="5"/>
  <c r="N528" i="5"/>
  <c r="O528" i="5"/>
  <c r="P528" i="5"/>
  <c r="Q528" i="5"/>
  <c r="R528" i="5"/>
  <c r="M529" i="5"/>
  <c r="N529" i="5"/>
  <c r="O529" i="5"/>
  <c r="P529" i="5"/>
  <c r="Q529" i="5"/>
  <c r="R529" i="5"/>
  <c r="M530" i="5"/>
  <c r="N530" i="5"/>
  <c r="O530" i="5"/>
  <c r="P530" i="5"/>
  <c r="Q530" i="5"/>
  <c r="R530" i="5"/>
  <c r="M531" i="5"/>
  <c r="N531" i="5"/>
  <c r="O531" i="5"/>
  <c r="P531" i="5"/>
  <c r="Q531" i="5"/>
  <c r="R531" i="5"/>
  <c r="M532" i="5"/>
  <c r="N532" i="5"/>
  <c r="O532" i="5"/>
  <c r="P532" i="5"/>
  <c r="Q532" i="5"/>
  <c r="R532" i="5"/>
  <c r="M533" i="5"/>
  <c r="N533" i="5"/>
  <c r="O533" i="5"/>
  <c r="P533" i="5"/>
  <c r="Q533" i="5"/>
  <c r="R533" i="5"/>
  <c r="M534" i="5"/>
  <c r="N534" i="5"/>
  <c r="O534" i="5"/>
  <c r="P534" i="5"/>
  <c r="Q534" i="5"/>
  <c r="R534" i="5"/>
  <c r="M535" i="5"/>
  <c r="N535" i="5"/>
  <c r="O535" i="5"/>
  <c r="P535" i="5"/>
  <c r="Q535" i="5"/>
  <c r="R535" i="5"/>
  <c r="M536" i="5"/>
  <c r="N536" i="5"/>
  <c r="O536" i="5"/>
  <c r="P536" i="5"/>
  <c r="Q536" i="5"/>
  <c r="R536" i="5"/>
  <c r="M537" i="5"/>
  <c r="N537" i="5"/>
  <c r="O537" i="5"/>
  <c r="P537" i="5"/>
  <c r="Q537" i="5"/>
  <c r="R537" i="5"/>
  <c r="M538" i="5"/>
  <c r="N538" i="5"/>
  <c r="O538" i="5"/>
  <c r="P538" i="5"/>
  <c r="Q538" i="5"/>
  <c r="R538" i="5"/>
  <c r="M539" i="5"/>
  <c r="N539" i="5"/>
  <c r="O539" i="5"/>
  <c r="P539" i="5"/>
  <c r="Q539" i="5"/>
  <c r="R539" i="5"/>
  <c r="M540" i="5"/>
  <c r="N540" i="5"/>
  <c r="O540" i="5"/>
  <c r="P540" i="5"/>
  <c r="Q540" i="5"/>
  <c r="R540" i="5"/>
  <c r="M541" i="5"/>
  <c r="N541" i="5"/>
  <c r="O541" i="5"/>
  <c r="P541" i="5"/>
  <c r="Q541" i="5"/>
  <c r="R541" i="5"/>
  <c r="M542" i="5"/>
  <c r="N542" i="5"/>
  <c r="O542" i="5"/>
  <c r="P542" i="5"/>
  <c r="Q542" i="5"/>
  <c r="R542" i="5"/>
  <c r="M543" i="5"/>
  <c r="N543" i="5"/>
  <c r="O543" i="5"/>
  <c r="P543" i="5"/>
  <c r="Q543" i="5"/>
  <c r="R543" i="5"/>
  <c r="M544" i="5"/>
  <c r="N544" i="5"/>
  <c r="O544" i="5"/>
  <c r="P544" i="5"/>
  <c r="Q544" i="5"/>
  <c r="R544" i="5"/>
  <c r="M545" i="5"/>
  <c r="N545" i="5"/>
  <c r="O545" i="5"/>
  <c r="P545" i="5"/>
  <c r="Q545" i="5"/>
  <c r="R545" i="5"/>
  <c r="M546" i="5"/>
  <c r="N546" i="5"/>
  <c r="O546" i="5"/>
  <c r="P546" i="5"/>
  <c r="Q546" i="5"/>
  <c r="R546" i="5"/>
  <c r="M547" i="5"/>
  <c r="N547" i="5"/>
  <c r="O547" i="5"/>
  <c r="P547" i="5"/>
  <c r="Q547" i="5"/>
  <c r="R547" i="5"/>
  <c r="M548" i="5"/>
  <c r="N548" i="5"/>
  <c r="O548" i="5"/>
  <c r="P548" i="5"/>
  <c r="Q548" i="5"/>
  <c r="R548" i="5"/>
  <c r="M549" i="5"/>
  <c r="N549" i="5"/>
  <c r="O549" i="5"/>
  <c r="P549" i="5"/>
  <c r="Q549" i="5"/>
  <c r="R549" i="5"/>
  <c r="M550" i="5"/>
  <c r="N550" i="5"/>
  <c r="O550" i="5"/>
  <c r="P550" i="5"/>
  <c r="Q550" i="5"/>
  <c r="R550" i="5"/>
  <c r="M551" i="5"/>
  <c r="N551" i="5"/>
  <c r="O551" i="5"/>
  <c r="P551" i="5"/>
  <c r="Q551" i="5"/>
  <c r="R551" i="5"/>
  <c r="M552" i="5"/>
  <c r="N552" i="5"/>
  <c r="O552" i="5"/>
  <c r="P552" i="5"/>
  <c r="Q552" i="5"/>
  <c r="R552" i="5"/>
  <c r="M553" i="5"/>
  <c r="N553" i="5"/>
  <c r="O553" i="5"/>
  <c r="P553" i="5"/>
  <c r="Q553" i="5"/>
  <c r="R553" i="5"/>
  <c r="M554" i="5"/>
  <c r="N554" i="5"/>
  <c r="O554" i="5"/>
  <c r="P554" i="5"/>
  <c r="Q554" i="5"/>
  <c r="R554" i="5"/>
  <c r="M555" i="5"/>
  <c r="N555" i="5"/>
  <c r="O555" i="5"/>
  <c r="P555" i="5"/>
  <c r="Q555" i="5"/>
  <c r="R555" i="5"/>
  <c r="M556" i="5"/>
  <c r="N556" i="5"/>
  <c r="O556" i="5"/>
  <c r="P556" i="5"/>
  <c r="Q556" i="5"/>
  <c r="R556" i="5"/>
  <c r="M557" i="5"/>
  <c r="N557" i="5"/>
  <c r="O557" i="5"/>
  <c r="P557" i="5"/>
  <c r="Q557" i="5"/>
  <c r="R557" i="5"/>
  <c r="M558" i="5"/>
  <c r="N558" i="5"/>
  <c r="O558" i="5"/>
  <c r="P558" i="5"/>
  <c r="Q558" i="5"/>
  <c r="R558" i="5"/>
  <c r="M559" i="5"/>
  <c r="N559" i="5"/>
  <c r="O559" i="5"/>
  <c r="P559" i="5"/>
  <c r="Q559" i="5"/>
  <c r="R559" i="5"/>
  <c r="M560" i="5"/>
  <c r="N560" i="5"/>
  <c r="O560" i="5"/>
  <c r="P560" i="5"/>
  <c r="Q560" i="5"/>
  <c r="R560" i="5"/>
  <c r="M561" i="5"/>
  <c r="N561" i="5"/>
  <c r="O561" i="5"/>
  <c r="P561" i="5"/>
  <c r="Q561" i="5"/>
  <c r="R561" i="5"/>
  <c r="M562" i="5"/>
  <c r="N562" i="5"/>
  <c r="O562" i="5"/>
  <c r="P562" i="5"/>
  <c r="Q562" i="5"/>
  <c r="R562" i="5"/>
  <c r="M563" i="5"/>
  <c r="N563" i="5"/>
  <c r="O563" i="5"/>
  <c r="P563" i="5"/>
  <c r="Q563" i="5"/>
  <c r="R563" i="5"/>
  <c r="M564" i="5"/>
  <c r="N564" i="5"/>
  <c r="O564" i="5"/>
  <c r="P564" i="5"/>
  <c r="Q564" i="5"/>
  <c r="R564" i="5"/>
  <c r="M565" i="5"/>
  <c r="N565" i="5"/>
  <c r="O565" i="5"/>
  <c r="P565" i="5"/>
  <c r="Q565" i="5"/>
  <c r="R565" i="5"/>
  <c r="M566" i="5"/>
  <c r="N566" i="5"/>
  <c r="O566" i="5"/>
  <c r="P566" i="5"/>
  <c r="Q566" i="5"/>
  <c r="R566" i="5"/>
  <c r="M567" i="5"/>
  <c r="N567" i="5"/>
  <c r="O567" i="5"/>
  <c r="P567" i="5"/>
  <c r="Q567" i="5"/>
  <c r="R567" i="5"/>
  <c r="M568" i="5"/>
  <c r="N568" i="5"/>
  <c r="O568" i="5"/>
  <c r="P568" i="5"/>
  <c r="Q568" i="5"/>
  <c r="R568" i="5"/>
  <c r="M569" i="5"/>
  <c r="N569" i="5"/>
  <c r="O569" i="5"/>
  <c r="P569" i="5"/>
  <c r="Q569" i="5"/>
  <c r="R569" i="5"/>
  <c r="M570" i="5"/>
  <c r="N570" i="5"/>
  <c r="O570" i="5"/>
  <c r="P570" i="5"/>
  <c r="Q570" i="5"/>
  <c r="R570" i="5"/>
  <c r="M571" i="5"/>
  <c r="N571" i="5"/>
  <c r="O571" i="5"/>
  <c r="P571" i="5"/>
  <c r="Q571" i="5"/>
  <c r="R571" i="5"/>
  <c r="M572" i="5"/>
  <c r="N572" i="5"/>
  <c r="O572" i="5"/>
  <c r="P572" i="5"/>
  <c r="Q572" i="5"/>
  <c r="R572" i="5"/>
  <c r="M573" i="5"/>
  <c r="N573" i="5"/>
  <c r="O573" i="5"/>
  <c r="P573" i="5"/>
  <c r="Q573" i="5"/>
  <c r="R573" i="5"/>
  <c r="M574" i="5"/>
  <c r="N574" i="5"/>
  <c r="O574" i="5"/>
  <c r="P574" i="5"/>
  <c r="Q574" i="5"/>
  <c r="R574" i="5"/>
  <c r="M575" i="5"/>
  <c r="N575" i="5"/>
  <c r="O575" i="5"/>
  <c r="P575" i="5"/>
  <c r="Q575" i="5"/>
  <c r="R575" i="5"/>
  <c r="M576" i="5"/>
  <c r="N576" i="5"/>
  <c r="O576" i="5"/>
  <c r="P576" i="5"/>
  <c r="Q576" i="5"/>
  <c r="R576" i="5"/>
  <c r="M577" i="5"/>
  <c r="N577" i="5"/>
  <c r="O577" i="5"/>
  <c r="P577" i="5"/>
  <c r="Q577" i="5"/>
  <c r="R577" i="5"/>
  <c r="M578" i="5"/>
  <c r="N578" i="5"/>
  <c r="O578" i="5"/>
  <c r="P578" i="5"/>
  <c r="Q578" i="5"/>
  <c r="R578" i="5"/>
  <c r="M579" i="5"/>
  <c r="N579" i="5"/>
  <c r="O579" i="5"/>
  <c r="P579" i="5"/>
  <c r="Q579" i="5"/>
  <c r="R579" i="5"/>
  <c r="M580" i="5"/>
  <c r="N580" i="5"/>
  <c r="O580" i="5"/>
  <c r="P580" i="5"/>
  <c r="Q580" i="5"/>
  <c r="R580" i="5"/>
  <c r="M581" i="5"/>
  <c r="N581" i="5"/>
  <c r="O581" i="5"/>
  <c r="P581" i="5"/>
  <c r="Q581" i="5"/>
  <c r="R581" i="5"/>
  <c r="M582" i="5"/>
  <c r="N582" i="5"/>
  <c r="O582" i="5"/>
  <c r="P582" i="5"/>
  <c r="Q582" i="5"/>
  <c r="R582" i="5"/>
  <c r="M583" i="5"/>
  <c r="N583" i="5"/>
  <c r="O583" i="5"/>
  <c r="P583" i="5"/>
  <c r="Q583" i="5"/>
  <c r="R583" i="5"/>
  <c r="M584" i="5"/>
  <c r="N584" i="5"/>
  <c r="O584" i="5"/>
  <c r="P584" i="5"/>
  <c r="Q584" i="5"/>
  <c r="R584" i="5"/>
  <c r="M585" i="5"/>
  <c r="N585" i="5"/>
  <c r="O585" i="5"/>
  <c r="P585" i="5"/>
  <c r="Q585" i="5"/>
  <c r="R585" i="5"/>
  <c r="M586" i="5"/>
  <c r="N586" i="5"/>
  <c r="O586" i="5"/>
  <c r="P586" i="5"/>
  <c r="Q586" i="5"/>
  <c r="R586" i="5"/>
  <c r="M587" i="5"/>
  <c r="N587" i="5"/>
  <c r="O587" i="5"/>
  <c r="P587" i="5"/>
  <c r="Q587" i="5"/>
  <c r="R587" i="5"/>
  <c r="M588" i="5"/>
  <c r="N588" i="5"/>
  <c r="O588" i="5"/>
  <c r="P588" i="5"/>
  <c r="Q588" i="5"/>
  <c r="R588" i="5"/>
  <c r="M589" i="5"/>
  <c r="N589" i="5"/>
  <c r="O589" i="5"/>
  <c r="P589" i="5"/>
  <c r="Q589" i="5"/>
  <c r="R589" i="5"/>
  <c r="M590" i="5"/>
  <c r="N590" i="5"/>
  <c r="O590" i="5"/>
  <c r="P590" i="5"/>
  <c r="Q590" i="5"/>
  <c r="R590" i="5"/>
  <c r="M591" i="5"/>
  <c r="N591" i="5"/>
  <c r="O591" i="5"/>
  <c r="P591" i="5"/>
  <c r="Q591" i="5"/>
  <c r="R591" i="5"/>
  <c r="M592" i="5"/>
  <c r="N592" i="5"/>
  <c r="O592" i="5"/>
  <c r="P592" i="5"/>
  <c r="Q592" i="5"/>
  <c r="R592" i="5"/>
  <c r="M593" i="5"/>
  <c r="N593" i="5"/>
  <c r="O593" i="5"/>
  <c r="P593" i="5"/>
  <c r="Q593" i="5"/>
  <c r="R593" i="5"/>
  <c r="M594" i="5"/>
  <c r="N594" i="5"/>
  <c r="O594" i="5"/>
  <c r="P594" i="5"/>
  <c r="Q594" i="5"/>
  <c r="R594" i="5"/>
  <c r="M595" i="5"/>
  <c r="N595" i="5"/>
  <c r="O595" i="5"/>
  <c r="P595" i="5"/>
  <c r="Q595" i="5"/>
  <c r="R595" i="5"/>
  <c r="M596" i="5"/>
  <c r="N596" i="5"/>
  <c r="O596" i="5"/>
  <c r="P596" i="5"/>
  <c r="Q596" i="5"/>
  <c r="R596" i="5"/>
  <c r="M597" i="5"/>
  <c r="N597" i="5"/>
  <c r="O597" i="5"/>
  <c r="P597" i="5"/>
  <c r="Q597" i="5"/>
  <c r="R597" i="5"/>
  <c r="M598" i="5"/>
  <c r="N598" i="5"/>
  <c r="O598" i="5"/>
  <c r="P598" i="5"/>
  <c r="Q598" i="5"/>
  <c r="R598" i="5"/>
  <c r="M599" i="5"/>
  <c r="N599" i="5"/>
  <c r="O599" i="5"/>
  <c r="P599" i="5"/>
  <c r="Q599" i="5"/>
  <c r="R599" i="5"/>
  <c r="M600" i="5"/>
  <c r="N600" i="5"/>
  <c r="O600" i="5"/>
  <c r="P600" i="5"/>
  <c r="Q600" i="5"/>
  <c r="R600" i="5"/>
  <c r="M601" i="5"/>
  <c r="N601" i="5"/>
  <c r="O601" i="5"/>
  <c r="P601" i="5"/>
  <c r="Q601" i="5"/>
  <c r="R601" i="5"/>
  <c r="M602" i="5"/>
  <c r="N602" i="5"/>
  <c r="O602" i="5"/>
  <c r="P602" i="5"/>
  <c r="Q602" i="5"/>
  <c r="R602" i="5"/>
  <c r="M603" i="5"/>
  <c r="N603" i="5"/>
  <c r="O603" i="5"/>
  <c r="P603" i="5"/>
  <c r="Q603" i="5"/>
  <c r="R603" i="5"/>
  <c r="M604" i="5"/>
  <c r="N604" i="5"/>
  <c r="O604" i="5"/>
  <c r="P604" i="5"/>
  <c r="Q604" i="5"/>
  <c r="R604" i="5"/>
  <c r="M605" i="5"/>
  <c r="N605" i="5"/>
  <c r="O605" i="5"/>
  <c r="P605" i="5"/>
  <c r="Q605" i="5"/>
  <c r="R605" i="5"/>
  <c r="M606" i="5"/>
  <c r="N606" i="5"/>
  <c r="O606" i="5"/>
  <c r="P606" i="5"/>
  <c r="Q606" i="5"/>
  <c r="R606" i="5"/>
  <c r="M607" i="5"/>
  <c r="N607" i="5"/>
  <c r="O607" i="5"/>
  <c r="P607" i="5"/>
  <c r="Q607" i="5"/>
  <c r="R607" i="5"/>
  <c r="M608" i="5"/>
  <c r="N608" i="5"/>
  <c r="O608" i="5"/>
  <c r="P608" i="5"/>
  <c r="Q608" i="5"/>
  <c r="R608" i="5"/>
  <c r="M609" i="5"/>
  <c r="N609" i="5"/>
  <c r="O609" i="5"/>
  <c r="P609" i="5"/>
  <c r="Q609" i="5"/>
  <c r="R609" i="5"/>
  <c r="M610" i="5"/>
  <c r="N610" i="5"/>
  <c r="O610" i="5"/>
  <c r="P610" i="5"/>
  <c r="Q610" i="5"/>
  <c r="R610" i="5"/>
  <c r="M611" i="5"/>
  <c r="N611" i="5"/>
  <c r="O611" i="5"/>
  <c r="P611" i="5"/>
  <c r="Q611" i="5"/>
  <c r="R611" i="5"/>
  <c r="M612" i="5"/>
  <c r="N612" i="5"/>
  <c r="O612" i="5"/>
  <c r="P612" i="5"/>
  <c r="Q612" i="5"/>
  <c r="R612" i="5"/>
  <c r="M613" i="5"/>
  <c r="N613" i="5"/>
  <c r="O613" i="5"/>
  <c r="P613" i="5"/>
  <c r="Q613" i="5"/>
  <c r="R613" i="5"/>
  <c r="M614" i="5"/>
  <c r="N614" i="5"/>
  <c r="O614" i="5"/>
  <c r="P614" i="5"/>
  <c r="Q614" i="5"/>
  <c r="R614" i="5"/>
  <c r="M615" i="5"/>
  <c r="N615" i="5"/>
  <c r="O615" i="5"/>
  <c r="P615" i="5"/>
  <c r="Q615" i="5"/>
  <c r="R615" i="5"/>
  <c r="M616" i="5"/>
  <c r="N616" i="5"/>
  <c r="O616" i="5"/>
  <c r="P616" i="5"/>
  <c r="Q616" i="5"/>
  <c r="R616" i="5"/>
  <c r="M617" i="5"/>
  <c r="N617" i="5"/>
  <c r="O617" i="5"/>
  <c r="P617" i="5"/>
  <c r="Q617" i="5"/>
  <c r="R617" i="5"/>
  <c r="M618" i="5"/>
  <c r="N618" i="5"/>
  <c r="O618" i="5"/>
  <c r="P618" i="5"/>
  <c r="Q618" i="5"/>
  <c r="R618" i="5"/>
  <c r="M619" i="5"/>
  <c r="N619" i="5"/>
  <c r="O619" i="5"/>
  <c r="P619" i="5"/>
  <c r="Q619" i="5"/>
  <c r="R619" i="5"/>
  <c r="M620" i="5"/>
  <c r="N620" i="5"/>
  <c r="O620" i="5"/>
  <c r="P620" i="5"/>
  <c r="Q620" i="5"/>
  <c r="R620" i="5"/>
  <c r="M621" i="5"/>
  <c r="N621" i="5"/>
  <c r="O621" i="5"/>
  <c r="P621" i="5"/>
  <c r="Q621" i="5"/>
  <c r="R621" i="5"/>
  <c r="M622" i="5"/>
  <c r="N622" i="5"/>
  <c r="O622" i="5"/>
  <c r="P622" i="5"/>
  <c r="Q622" i="5"/>
  <c r="R622" i="5"/>
  <c r="M623" i="5"/>
  <c r="N623" i="5"/>
  <c r="O623" i="5"/>
  <c r="P623" i="5"/>
  <c r="Q623" i="5"/>
  <c r="R623" i="5"/>
  <c r="M624" i="5"/>
  <c r="N624" i="5"/>
  <c r="O624" i="5"/>
  <c r="P624" i="5"/>
  <c r="Q624" i="5"/>
  <c r="R624" i="5"/>
  <c r="M625" i="5"/>
  <c r="N625" i="5"/>
  <c r="O625" i="5"/>
  <c r="P625" i="5"/>
  <c r="Q625" i="5"/>
  <c r="R625" i="5"/>
  <c r="M626" i="5"/>
  <c r="N626" i="5"/>
  <c r="O626" i="5"/>
  <c r="P626" i="5"/>
  <c r="Q626" i="5"/>
  <c r="R626" i="5"/>
  <c r="M627" i="5"/>
  <c r="N627" i="5"/>
  <c r="O627" i="5"/>
  <c r="P627" i="5"/>
  <c r="Q627" i="5"/>
  <c r="R627" i="5"/>
  <c r="M628" i="5"/>
  <c r="N628" i="5"/>
  <c r="O628" i="5"/>
  <c r="P628" i="5"/>
  <c r="Q628" i="5"/>
  <c r="R628" i="5"/>
  <c r="M629" i="5"/>
  <c r="N629" i="5"/>
  <c r="O629" i="5"/>
  <c r="P629" i="5"/>
  <c r="Q629" i="5"/>
  <c r="R629" i="5"/>
  <c r="M630" i="5"/>
  <c r="N630" i="5"/>
  <c r="O630" i="5"/>
  <c r="P630" i="5"/>
  <c r="Q630" i="5"/>
  <c r="R630" i="5"/>
  <c r="M631" i="5"/>
  <c r="N631" i="5"/>
  <c r="O631" i="5"/>
  <c r="P631" i="5"/>
  <c r="Q631" i="5"/>
  <c r="R631" i="5"/>
  <c r="M632" i="5"/>
  <c r="N632" i="5"/>
  <c r="O632" i="5"/>
  <c r="P632" i="5"/>
  <c r="Q632" i="5"/>
  <c r="R632" i="5"/>
  <c r="M633" i="5"/>
  <c r="N633" i="5"/>
  <c r="O633" i="5"/>
  <c r="P633" i="5"/>
  <c r="Q633" i="5"/>
  <c r="R633" i="5"/>
  <c r="M634" i="5"/>
  <c r="N634" i="5"/>
  <c r="O634" i="5"/>
  <c r="P634" i="5"/>
  <c r="Q634" i="5"/>
  <c r="R634" i="5"/>
  <c r="M635" i="5"/>
  <c r="N635" i="5"/>
  <c r="O635" i="5"/>
  <c r="P635" i="5"/>
  <c r="Q635" i="5"/>
  <c r="R635" i="5"/>
  <c r="M636" i="5"/>
  <c r="N636" i="5"/>
  <c r="O636" i="5"/>
  <c r="P636" i="5"/>
  <c r="Q636" i="5"/>
  <c r="R636" i="5"/>
  <c r="M637" i="5"/>
  <c r="N637" i="5"/>
  <c r="O637" i="5"/>
  <c r="P637" i="5"/>
  <c r="Q637" i="5"/>
  <c r="R637" i="5"/>
  <c r="M638" i="5"/>
  <c r="N638" i="5"/>
  <c r="O638" i="5"/>
  <c r="P638" i="5"/>
  <c r="Q638" i="5"/>
  <c r="R638" i="5"/>
  <c r="M639" i="5"/>
  <c r="N639" i="5"/>
  <c r="O639" i="5"/>
  <c r="P639" i="5"/>
  <c r="Q639" i="5"/>
  <c r="R639" i="5"/>
  <c r="M640" i="5"/>
  <c r="N640" i="5"/>
  <c r="O640" i="5"/>
  <c r="P640" i="5"/>
  <c r="Q640" i="5"/>
  <c r="R640" i="5"/>
  <c r="M641" i="5"/>
  <c r="N641" i="5"/>
  <c r="O641" i="5"/>
  <c r="P641" i="5"/>
  <c r="Q641" i="5"/>
  <c r="R641" i="5"/>
  <c r="M642" i="5"/>
  <c r="N642" i="5"/>
  <c r="O642" i="5"/>
  <c r="P642" i="5"/>
  <c r="Q642" i="5"/>
  <c r="R642" i="5"/>
  <c r="R643" i="5"/>
  <c r="R644" i="5"/>
  <c r="R645" i="5"/>
  <c r="R646" i="5"/>
  <c r="R647" i="5"/>
  <c r="M648" i="5"/>
  <c r="N648" i="5"/>
  <c r="O648" i="5"/>
  <c r="P648" i="5"/>
  <c r="Q648" i="5"/>
  <c r="R648" i="5"/>
  <c r="M649" i="5"/>
  <c r="N649" i="5"/>
  <c r="O649" i="5"/>
  <c r="P649" i="5"/>
  <c r="Q649" i="5"/>
  <c r="R649" i="5"/>
  <c r="M650" i="5"/>
  <c r="N650" i="5"/>
  <c r="O650" i="5"/>
  <c r="P650" i="5"/>
  <c r="Q650" i="5"/>
  <c r="R650" i="5"/>
  <c r="M651" i="5"/>
  <c r="N651" i="5"/>
  <c r="O651" i="5"/>
  <c r="P651" i="5"/>
  <c r="Q651" i="5"/>
  <c r="R651" i="5"/>
  <c r="M652" i="5"/>
  <c r="N652" i="5"/>
  <c r="O652" i="5"/>
  <c r="P652" i="5"/>
  <c r="Q652" i="5"/>
  <c r="R652" i="5"/>
  <c r="M653" i="5"/>
  <c r="N653" i="5"/>
  <c r="O653" i="5"/>
  <c r="P653" i="5"/>
  <c r="Q653" i="5"/>
  <c r="R653" i="5"/>
  <c r="M654" i="5"/>
  <c r="N654" i="5"/>
  <c r="O654" i="5"/>
  <c r="P654" i="5"/>
  <c r="Q654" i="5"/>
  <c r="R654" i="5"/>
  <c r="M655" i="5"/>
  <c r="N655" i="5"/>
  <c r="O655" i="5"/>
  <c r="P655" i="5"/>
  <c r="Q655" i="5"/>
  <c r="R655" i="5"/>
  <c r="M656" i="5"/>
  <c r="N656" i="5"/>
  <c r="O656" i="5"/>
  <c r="P656" i="5"/>
  <c r="Q656" i="5"/>
  <c r="R656" i="5"/>
  <c r="M657" i="5"/>
  <c r="N657" i="5"/>
  <c r="O657" i="5"/>
  <c r="P657" i="5"/>
  <c r="Q657" i="5"/>
  <c r="R657" i="5"/>
  <c r="M658" i="5"/>
  <c r="N658" i="5"/>
  <c r="O658" i="5"/>
  <c r="P658" i="5"/>
  <c r="Q658" i="5"/>
  <c r="R658" i="5"/>
  <c r="M659" i="5"/>
  <c r="N659" i="5"/>
  <c r="O659" i="5"/>
  <c r="P659" i="5"/>
  <c r="Q659" i="5"/>
  <c r="R659" i="5"/>
  <c r="M660" i="5"/>
  <c r="N660" i="5"/>
  <c r="O660" i="5"/>
  <c r="P660" i="5"/>
  <c r="Q660" i="5"/>
  <c r="R660" i="5"/>
  <c r="M661" i="5"/>
  <c r="N661" i="5"/>
  <c r="O661" i="5"/>
  <c r="P661" i="5"/>
  <c r="Q661" i="5"/>
  <c r="R661" i="5"/>
  <c r="M662" i="5"/>
  <c r="N662" i="5"/>
  <c r="O662" i="5"/>
  <c r="P662" i="5"/>
  <c r="Q662" i="5"/>
  <c r="R662" i="5"/>
  <c r="M663" i="5"/>
  <c r="N663" i="5"/>
  <c r="O663" i="5"/>
  <c r="P663" i="5"/>
  <c r="Q663" i="5"/>
  <c r="R663" i="5"/>
  <c r="M664" i="5"/>
  <c r="N664" i="5"/>
  <c r="O664" i="5"/>
  <c r="P664" i="5"/>
  <c r="Q664" i="5"/>
  <c r="R664" i="5"/>
  <c r="M665" i="5"/>
  <c r="N665" i="5"/>
  <c r="O665" i="5"/>
  <c r="P665" i="5"/>
  <c r="Q665" i="5"/>
  <c r="R665" i="5"/>
  <c r="M666" i="5"/>
  <c r="N666" i="5"/>
  <c r="O666" i="5"/>
  <c r="P666" i="5"/>
  <c r="Q666" i="5"/>
  <c r="R666" i="5"/>
  <c r="M667" i="5"/>
  <c r="N667" i="5"/>
  <c r="O667" i="5"/>
  <c r="P667" i="5"/>
  <c r="Q667" i="5"/>
  <c r="R667" i="5"/>
  <c r="M668" i="5"/>
  <c r="N668" i="5"/>
  <c r="O668" i="5"/>
  <c r="P668" i="5"/>
  <c r="Q668" i="5"/>
  <c r="R668" i="5"/>
  <c r="M669" i="5"/>
  <c r="N669" i="5"/>
  <c r="O669" i="5"/>
  <c r="P669" i="5"/>
  <c r="Q669" i="5"/>
  <c r="R669" i="5"/>
  <c r="M670" i="5"/>
  <c r="N670" i="5"/>
  <c r="O670" i="5"/>
  <c r="P670" i="5"/>
  <c r="Q670" i="5"/>
  <c r="R670" i="5"/>
  <c r="M671" i="5"/>
  <c r="N671" i="5"/>
  <c r="O671" i="5"/>
  <c r="P671" i="5"/>
  <c r="Q671" i="5"/>
  <c r="R671" i="5"/>
  <c r="M672" i="5"/>
  <c r="N672" i="5"/>
  <c r="O672" i="5"/>
  <c r="P672" i="5"/>
  <c r="Q672" i="5"/>
  <c r="R672" i="5"/>
  <c r="M673" i="5"/>
  <c r="N673" i="5"/>
  <c r="O673" i="5"/>
  <c r="P673" i="5"/>
  <c r="Q673" i="5"/>
  <c r="R673" i="5"/>
  <c r="M674" i="5"/>
  <c r="N674" i="5"/>
  <c r="O674" i="5"/>
  <c r="P674" i="5"/>
  <c r="Q674" i="5"/>
  <c r="R674" i="5"/>
  <c r="M675" i="5"/>
  <c r="N675" i="5"/>
  <c r="O675" i="5"/>
  <c r="P675" i="5"/>
  <c r="Q675" i="5"/>
  <c r="R675" i="5"/>
  <c r="M676" i="5"/>
  <c r="N676" i="5"/>
  <c r="O676" i="5"/>
  <c r="P676" i="5"/>
  <c r="Q676" i="5"/>
  <c r="R676" i="5"/>
  <c r="M677" i="5"/>
  <c r="N677" i="5"/>
  <c r="O677" i="5"/>
  <c r="P677" i="5"/>
  <c r="Q677" i="5"/>
  <c r="R677" i="5"/>
  <c r="M678" i="5"/>
  <c r="N678" i="5"/>
  <c r="O678" i="5"/>
  <c r="P678" i="5"/>
  <c r="Q678" i="5"/>
  <c r="R678" i="5"/>
  <c r="M679" i="5"/>
  <c r="N679" i="5"/>
  <c r="O679" i="5"/>
  <c r="P679" i="5"/>
  <c r="Q679" i="5"/>
  <c r="R679" i="5"/>
  <c r="M680" i="5"/>
  <c r="N680" i="5"/>
  <c r="O680" i="5"/>
  <c r="P680" i="5"/>
  <c r="Q680" i="5"/>
  <c r="R680" i="5"/>
  <c r="M681" i="5"/>
  <c r="N681" i="5"/>
  <c r="O681" i="5"/>
  <c r="P681" i="5"/>
  <c r="Q681" i="5"/>
  <c r="R681" i="5"/>
  <c r="M682" i="5"/>
  <c r="N682" i="5"/>
  <c r="O682" i="5"/>
  <c r="P682" i="5"/>
  <c r="Q682" i="5"/>
  <c r="R682" i="5"/>
  <c r="M683" i="5"/>
  <c r="N683" i="5"/>
  <c r="O683" i="5"/>
  <c r="P683" i="5"/>
  <c r="Q683" i="5"/>
  <c r="R683" i="5"/>
  <c r="M684" i="5"/>
  <c r="N684" i="5"/>
  <c r="O684" i="5"/>
  <c r="P684" i="5"/>
  <c r="Q684" i="5"/>
  <c r="R684" i="5"/>
  <c r="M685" i="5"/>
  <c r="N685" i="5"/>
  <c r="O685" i="5"/>
  <c r="P685" i="5"/>
  <c r="Q685" i="5"/>
  <c r="R685" i="5"/>
  <c r="M686" i="5"/>
  <c r="N686" i="5"/>
  <c r="O686" i="5"/>
  <c r="P686" i="5"/>
  <c r="Q686" i="5"/>
  <c r="R686" i="5"/>
  <c r="M687" i="5"/>
  <c r="N687" i="5"/>
  <c r="O687" i="5"/>
  <c r="P687" i="5"/>
  <c r="Q687" i="5"/>
  <c r="R687" i="5"/>
  <c r="M688" i="5"/>
  <c r="N688" i="5"/>
  <c r="O688" i="5"/>
  <c r="P688" i="5"/>
  <c r="Q688" i="5"/>
  <c r="R688" i="5"/>
  <c r="M689" i="5"/>
  <c r="N689" i="5"/>
  <c r="O689" i="5"/>
  <c r="P689" i="5"/>
  <c r="Q689" i="5"/>
  <c r="R689" i="5"/>
  <c r="M690" i="5"/>
  <c r="N690" i="5"/>
  <c r="O690" i="5"/>
  <c r="P690" i="5"/>
  <c r="Q690" i="5"/>
  <c r="R690" i="5"/>
  <c r="M691" i="5"/>
  <c r="N691" i="5"/>
  <c r="O691" i="5"/>
  <c r="P691" i="5"/>
  <c r="Q691" i="5"/>
  <c r="R691" i="5"/>
  <c r="M692" i="5"/>
  <c r="N692" i="5"/>
  <c r="O692" i="5"/>
  <c r="P692" i="5"/>
  <c r="Q692" i="5"/>
  <c r="R692" i="5"/>
  <c r="M693" i="5"/>
  <c r="N693" i="5"/>
  <c r="O693" i="5"/>
  <c r="P693" i="5"/>
  <c r="Q693" i="5"/>
  <c r="R693" i="5"/>
  <c r="M694" i="5"/>
  <c r="N694" i="5"/>
  <c r="O694" i="5"/>
  <c r="P694" i="5"/>
  <c r="Q694" i="5"/>
  <c r="R694" i="5"/>
  <c r="M695" i="5"/>
  <c r="N695" i="5"/>
  <c r="O695" i="5"/>
  <c r="P695" i="5"/>
  <c r="Q695" i="5"/>
  <c r="R695" i="5"/>
  <c r="M696" i="5"/>
  <c r="N696" i="5"/>
  <c r="O696" i="5"/>
  <c r="P696" i="5"/>
  <c r="Q696" i="5"/>
  <c r="R696" i="5"/>
  <c r="M697" i="5"/>
  <c r="N697" i="5"/>
  <c r="O697" i="5"/>
  <c r="P697" i="5"/>
  <c r="Q697" i="5"/>
  <c r="R697" i="5"/>
  <c r="M698" i="5"/>
  <c r="N698" i="5"/>
  <c r="O698" i="5"/>
  <c r="P698" i="5"/>
  <c r="Q698" i="5"/>
  <c r="R698" i="5"/>
  <c r="M699" i="5"/>
  <c r="N699" i="5"/>
  <c r="O699" i="5"/>
  <c r="P699" i="5"/>
  <c r="Q699" i="5"/>
  <c r="R699" i="5"/>
  <c r="M700" i="5"/>
  <c r="N700" i="5"/>
  <c r="O700" i="5"/>
  <c r="P700" i="5"/>
  <c r="Q700" i="5"/>
  <c r="R700" i="5"/>
  <c r="M701" i="5"/>
  <c r="N701" i="5"/>
  <c r="O701" i="5"/>
  <c r="P701" i="5"/>
  <c r="Q701" i="5"/>
  <c r="R701" i="5"/>
  <c r="M702" i="5"/>
  <c r="N702" i="5"/>
  <c r="O702" i="5"/>
  <c r="P702" i="5"/>
  <c r="Q702" i="5"/>
  <c r="R702" i="5"/>
  <c r="M703" i="5"/>
  <c r="N703" i="5"/>
  <c r="O703" i="5"/>
  <c r="P703" i="5"/>
  <c r="Q703" i="5"/>
  <c r="R703" i="5"/>
  <c r="M704" i="5"/>
  <c r="N704" i="5"/>
  <c r="O704" i="5"/>
  <c r="P704" i="5"/>
  <c r="Q704" i="5"/>
  <c r="R704" i="5"/>
  <c r="M705" i="5"/>
  <c r="N705" i="5"/>
  <c r="O705" i="5"/>
  <c r="P705" i="5"/>
  <c r="Q705" i="5"/>
  <c r="R705" i="5"/>
  <c r="M706" i="5"/>
  <c r="N706" i="5"/>
  <c r="O706" i="5"/>
  <c r="P706" i="5"/>
  <c r="Q706" i="5"/>
  <c r="R706" i="5"/>
  <c r="M707" i="5"/>
  <c r="N707" i="5"/>
  <c r="O707" i="5"/>
  <c r="P707" i="5"/>
  <c r="Q707" i="5"/>
  <c r="R707" i="5"/>
  <c r="M708" i="5"/>
  <c r="N708" i="5"/>
  <c r="O708" i="5"/>
  <c r="P708" i="5"/>
  <c r="Q708" i="5"/>
  <c r="R708" i="5"/>
  <c r="M709" i="5"/>
  <c r="N709" i="5"/>
  <c r="O709" i="5"/>
  <c r="P709" i="5"/>
  <c r="Q709" i="5"/>
  <c r="R709" i="5"/>
  <c r="M710" i="5"/>
  <c r="N710" i="5"/>
  <c r="O710" i="5"/>
  <c r="P710" i="5"/>
  <c r="Q710" i="5"/>
  <c r="R710" i="5"/>
  <c r="M711" i="5"/>
  <c r="N711" i="5"/>
  <c r="O711" i="5"/>
  <c r="P711" i="5"/>
  <c r="Q711" i="5"/>
  <c r="R711" i="5"/>
  <c r="M712" i="5"/>
  <c r="N712" i="5"/>
  <c r="O712" i="5"/>
  <c r="P712" i="5"/>
  <c r="Q712" i="5"/>
  <c r="R712" i="5"/>
  <c r="M713" i="5"/>
  <c r="N713" i="5"/>
  <c r="O713" i="5"/>
  <c r="P713" i="5"/>
  <c r="Q713" i="5"/>
  <c r="R713" i="5"/>
  <c r="M714" i="5"/>
  <c r="N714" i="5"/>
  <c r="O714" i="5"/>
  <c r="P714" i="5"/>
  <c r="Q714" i="5"/>
  <c r="R714" i="5"/>
  <c r="M715" i="5"/>
  <c r="N715" i="5"/>
  <c r="O715" i="5"/>
  <c r="P715" i="5"/>
  <c r="Q715" i="5"/>
  <c r="R715" i="5"/>
  <c r="M716" i="5"/>
  <c r="N716" i="5"/>
  <c r="O716" i="5"/>
  <c r="P716" i="5"/>
  <c r="Q716" i="5"/>
  <c r="R716" i="5"/>
  <c r="M717" i="5"/>
  <c r="N717" i="5"/>
  <c r="O717" i="5"/>
  <c r="P717" i="5"/>
  <c r="Q717" i="5"/>
  <c r="R717" i="5"/>
  <c r="M718" i="5"/>
  <c r="N718" i="5"/>
  <c r="O718" i="5"/>
  <c r="P718" i="5"/>
  <c r="Q718" i="5"/>
  <c r="R718" i="5"/>
  <c r="M719" i="5"/>
  <c r="N719" i="5"/>
  <c r="O719" i="5"/>
  <c r="P719" i="5"/>
  <c r="Q719" i="5"/>
  <c r="R719" i="5"/>
  <c r="M720" i="5"/>
  <c r="N720" i="5"/>
  <c r="O720" i="5"/>
  <c r="P720" i="5"/>
  <c r="Q720" i="5"/>
  <c r="R720" i="5"/>
  <c r="M721" i="5"/>
  <c r="N721" i="5"/>
  <c r="O721" i="5"/>
  <c r="P721" i="5"/>
  <c r="Q721" i="5"/>
  <c r="R721" i="5"/>
  <c r="M722" i="5"/>
  <c r="N722" i="5"/>
  <c r="O722" i="5"/>
  <c r="P722" i="5"/>
  <c r="Q722" i="5"/>
  <c r="R722" i="5"/>
  <c r="M723" i="5"/>
  <c r="N723" i="5"/>
  <c r="O723" i="5"/>
  <c r="P723" i="5"/>
  <c r="Q723" i="5"/>
  <c r="R723" i="5"/>
  <c r="M724" i="5"/>
  <c r="N724" i="5"/>
  <c r="O724" i="5"/>
  <c r="P724" i="5"/>
  <c r="Q724" i="5"/>
  <c r="R724" i="5"/>
  <c r="M725" i="5"/>
  <c r="N725" i="5"/>
  <c r="O725" i="5"/>
  <c r="P725" i="5"/>
  <c r="Q725" i="5"/>
  <c r="R725" i="5"/>
  <c r="M726" i="5"/>
  <c r="N726" i="5"/>
  <c r="O726" i="5"/>
  <c r="P726" i="5"/>
  <c r="Q726" i="5"/>
  <c r="R726" i="5"/>
  <c r="M727" i="5"/>
  <c r="N727" i="5"/>
  <c r="O727" i="5"/>
  <c r="P727" i="5"/>
  <c r="Q727" i="5"/>
  <c r="R727" i="5"/>
  <c r="M728" i="5"/>
  <c r="N728" i="5"/>
  <c r="O728" i="5"/>
  <c r="P728" i="5"/>
  <c r="Q728" i="5"/>
  <c r="R728" i="5"/>
  <c r="M729" i="5"/>
  <c r="N729" i="5"/>
  <c r="O729" i="5"/>
  <c r="P729" i="5"/>
  <c r="Q729" i="5"/>
  <c r="R729" i="5"/>
  <c r="M730" i="5"/>
  <c r="N730" i="5"/>
  <c r="O730" i="5"/>
  <c r="P730" i="5"/>
  <c r="Q730" i="5"/>
  <c r="R730" i="5"/>
  <c r="M731" i="5"/>
  <c r="N731" i="5"/>
  <c r="O731" i="5"/>
  <c r="P731" i="5"/>
  <c r="Q731" i="5"/>
  <c r="R731" i="5"/>
  <c r="M732" i="5"/>
  <c r="N732" i="5"/>
  <c r="O732" i="5"/>
  <c r="P732" i="5"/>
  <c r="Q732" i="5"/>
  <c r="R732" i="5"/>
  <c r="M733" i="5"/>
  <c r="N733" i="5"/>
  <c r="O733" i="5"/>
  <c r="P733" i="5"/>
  <c r="Q733" i="5"/>
  <c r="R733" i="5"/>
  <c r="M734" i="5"/>
  <c r="N734" i="5"/>
  <c r="O734" i="5"/>
  <c r="P734" i="5"/>
  <c r="Q734" i="5"/>
  <c r="R734" i="5"/>
  <c r="M735" i="5"/>
  <c r="N735" i="5"/>
  <c r="O735" i="5"/>
  <c r="P735" i="5"/>
  <c r="Q735" i="5"/>
  <c r="R735" i="5"/>
  <c r="M736" i="5"/>
  <c r="N736" i="5"/>
  <c r="O736" i="5"/>
  <c r="P736" i="5"/>
  <c r="Q736" i="5"/>
  <c r="R736" i="5"/>
  <c r="M737" i="5"/>
  <c r="N737" i="5"/>
  <c r="O737" i="5"/>
  <c r="P737" i="5"/>
  <c r="Q737" i="5"/>
  <c r="R737" i="5"/>
  <c r="M738" i="5"/>
  <c r="N738" i="5"/>
  <c r="O738" i="5"/>
  <c r="P738" i="5"/>
  <c r="Q738" i="5"/>
  <c r="R738" i="5"/>
  <c r="M739" i="5"/>
  <c r="N739" i="5"/>
  <c r="O739" i="5"/>
  <c r="P739" i="5"/>
  <c r="Q739" i="5"/>
  <c r="R739" i="5"/>
  <c r="M740" i="5"/>
  <c r="N740" i="5"/>
  <c r="O740" i="5"/>
  <c r="P740" i="5"/>
  <c r="Q740" i="5"/>
  <c r="R740" i="5"/>
  <c r="M741" i="5"/>
  <c r="N741" i="5"/>
  <c r="O741" i="5"/>
  <c r="P741" i="5"/>
  <c r="Q741" i="5"/>
  <c r="R741" i="5"/>
  <c r="M742" i="5"/>
  <c r="N742" i="5"/>
  <c r="O742" i="5"/>
  <c r="P742" i="5"/>
  <c r="Q742" i="5"/>
  <c r="R742" i="5"/>
  <c r="M743" i="5"/>
  <c r="N743" i="5"/>
  <c r="O743" i="5"/>
  <c r="P743" i="5"/>
  <c r="Q743" i="5"/>
  <c r="R743" i="5"/>
  <c r="M744" i="5"/>
  <c r="N744" i="5"/>
  <c r="O744" i="5"/>
  <c r="P744" i="5"/>
  <c r="Q744" i="5"/>
  <c r="R744" i="5"/>
  <c r="M745" i="5"/>
  <c r="N745" i="5"/>
  <c r="O745" i="5"/>
  <c r="P745" i="5"/>
  <c r="Q745" i="5"/>
  <c r="R745" i="5"/>
  <c r="M746" i="5"/>
  <c r="N746" i="5"/>
  <c r="O746" i="5"/>
  <c r="P746" i="5"/>
  <c r="Q746" i="5"/>
  <c r="R746" i="5"/>
  <c r="M747" i="5"/>
  <c r="N747" i="5"/>
  <c r="O747" i="5"/>
  <c r="P747" i="5"/>
  <c r="Q747" i="5"/>
  <c r="R747" i="5"/>
  <c r="M748" i="5"/>
  <c r="N748" i="5"/>
  <c r="O748" i="5"/>
  <c r="P748" i="5"/>
  <c r="Q748" i="5"/>
  <c r="R748" i="5"/>
  <c r="M749" i="5"/>
  <c r="N749" i="5"/>
  <c r="O749" i="5"/>
  <c r="P749" i="5"/>
  <c r="Q749" i="5"/>
  <c r="R749" i="5"/>
  <c r="M750" i="5"/>
  <c r="N750" i="5"/>
  <c r="O750" i="5"/>
  <c r="P750" i="5"/>
  <c r="Q750" i="5"/>
  <c r="R750" i="5"/>
  <c r="M751" i="5"/>
  <c r="N751" i="5"/>
  <c r="O751" i="5"/>
  <c r="P751" i="5"/>
  <c r="Q751" i="5"/>
  <c r="R751" i="5"/>
  <c r="M752" i="5"/>
  <c r="N752" i="5"/>
  <c r="O752" i="5"/>
  <c r="P752" i="5"/>
  <c r="Q752" i="5"/>
  <c r="R752" i="5"/>
  <c r="M753" i="5"/>
  <c r="N753" i="5"/>
  <c r="O753" i="5"/>
  <c r="P753" i="5"/>
  <c r="Q753" i="5"/>
  <c r="R753" i="5"/>
  <c r="M754" i="5"/>
  <c r="N754" i="5"/>
  <c r="O754" i="5"/>
  <c r="P754" i="5"/>
  <c r="Q754" i="5"/>
  <c r="R754" i="5"/>
  <c r="M755" i="5"/>
  <c r="N755" i="5"/>
  <c r="O755" i="5"/>
  <c r="P755" i="5"/>
  <c r="Q755" i="5"/>
  <c r="R755" i="5"/>
  <c r="M756" i="5"/>
  <c r="N756" i="5"/>
  <c r="O756" i="5"/>
  <c r="P756" i="5"/>
  <c r="Q756" i="5"/>
  <c r="R756" i="5"/>
  <c r="M757" i="5"/>
  <c r="N757" i="5"/>
  <c r="O757" i="5"/>
  <c r="P757" i="5"/>
  <c r="Q757" i="5"/>
  <c r="R757" i="5"/>
  <c r="M758" i="5"/>
  <c r="N758" i="5"/>
  <c r="O758" i="5"/>
  <c r="P758" i="5"/>
  <c r="Q758" i="5"/>
  <c r="R758" i="5"/>
  <c r="M759" i="5"/>
  <c r="N759" i="5"/>
  <c r="O759" i="5"/>
  <c r="P759" i="5"/>
  <c r="Q759" i="5"/>
  <c r="R759" i="5"/>
  <c r="M760" i="5"/>
  <c r="N760" i="5"/>
  <c r="O760" i="5"/>
  <c r="P760" i="5"/>
  <c r="Q760" i="5"/>
  <c r="R760" i="5"/>
  <c r="M761" i="5"/>
  <c r="N761" i="5"/>
  <c r="O761" i="5"/>
  <c r="P761" i="5"/>
  <c r="Q761" i="5"/>
  <c r="R761" i="5"/>
  <c r="M762" i="5"/>
  <c r="N762" i="5"/>
  <c r="O762" i="5"/>
  <c r="P762" i="5"/>
  <c r="Q762" i="5"/>
  <c r="R762" i="5"/>
  <c r="M763" i="5"/>
  <c r="N763" i="5"/>
  <c r="O763" i="5"/>
  <c r="P763" i="5"/>
  <c r="Q763" i="5"/>
  <c r="R763" i="5"/>
  <c r="M764" i="5"/>
  <c r="N764" i="5"/>
  <c r="O764" i="5"/>
  <c r="P764" i="5"/>
  <c r="Q764" i="5"/>
  <c r="R764" i="5"/>
  <c r="M765" i="5"/>
  <c r="N765" i="5"/>
  <c r="O765" i="5"/>
  <c r="P765" i="5"/>
  <c r="Q765" i="5"/>
  <c r="R765" i="5"/>
  <c r="M766" i="5"/>
  <c r="N766" i="5"/>
  <c r="O766" i="5"/>
  <c r="P766" i="5"/>
  <c r="Q766" i="5"/>
  <c r="R766" i="5"/>
  <c r="M767" i="5"/>
  <c r="N767" i="5"/>
  <c r="O767" i="5"/>
  <c r="P767" i="5"/>
  <c r="Q767" i="5"/>
  <c r="R767" i="5"/>
  <c r="M768" i="5"/>
  <c r="N768" i="5"/>
  <c r="O768" i="5"/>
  <c r="P768" i="5"/>
  <c r="Q768" i="5"/>
  <c r="R768" i="5"/>
  <c r="M769" i="5"/>
  <c r="N769" i="5"/>
  <c r="O769" i="5"/>
  <c r="P769" i="5"/>
  <c r="Q769" i="5"/>
  <c r="R769" i="5"/>
  <c r="M770" i="5"/>
  <c r="N770" i="5"/>
  <c r="O770" i="5"/>
  <c r="P770" i="5"/>
  <c r="Q770" i="5"/>
  <c r="R770" i="5"/>
  <c r="M771" i="5"/>
  <c r="N771" i="5"/>
  <c r="O771" i="5"/>
  <c r="P771" i="5"/>
  <c r="Q771" i="5"/>
  <c r="R771" i="5"/>
  <c r="M772" i="5"/>
  <c r="N772" i="5"/>
  <c r="O772" i="5"/>
  <c r="P772" i="5"/>
  <c r="Q772" i="5"/>
  <c r="R772" i="5"/>
  <c r="M773" i="5"/>
  <c r="N773" i="5"/>
  <c r="O773" i="5"/>
  <c r="P773" i="5"/>
  <c r="Q773" i="5"/>
  <c r="R773" i="5"/>
  <c r="M774" i="5"/>
  <c r="N774" i="5"/>
  <c r="O774" i="5"/>
  <c r="P774" i="5"/>
  <c r="Q774" i="5"/>
  <c r="R774" i="5"/>
  <c r="M775" i="5"/>
  <c r="N775" i="5"/>
  <c r="O775" i="5"/>
  <c r="P775" i="5"/>
  <c r="Q775" i="5"/>
  <c r="R775" i="5"/>
  <c r="M776" i="5"/>
  <c r="N776" i="5"/>
  <c r="O776" i="5"/>
  <c r="P776" i="5"/>
  <c r="Q776" i="5"/>
  <c r="R776" i="5"/>
  <c r="M777" i="5"/>
  <c r="N777" i="5"/>
  <c r="O777" i="5"/>
  <c r="P777" i="5"/>
  <c r="Q777" i="5"/>
  <c r="R777" i="5"/>
  <c r="M778" i="5"/>
  <c r="N778" i="5"/>
  <c r="O778" i="5"/>
  <c r="P778" i="5"/>
  <c r="Q778" i="5"/>
  <c r="R778" i="5"/>
  <c r="M779" i="5"/>
  <c r="N779" i="5"/>
  <c r="O779" i="5"/>
  <c r="P779" i="5"/>
  <c r="Q779" i="5"/>
  <c r="R779" i="5"/>
  <c r="M780" i="5"/>
  <c r="N780" i="5"/>
  <c r="O780" i="5"/>
  <c r="P780" i="5"/>
  <c r="Q780" i="5"/>
  <c r="R780" i="5"/>
  <c r="M781" i="5"/>
  <c r="N781" i="5"/>
  <c r="O781" i="5"/>
  <c r="P781" i="5"/>
  <c r="Q781" i="5"/>
  <c r="R781" i="5"/>
  <c r="M782" i="5"/>
  <c r="N782" i="5"/>
  <c r="O782" i="5"/>
  <c r="P782" i="5"/>
  <c r="Q782" i="5"/>
  <c r="R782" i="5"/>
  <c r="M783" i="5"/>
  <c r="N783" i="5"/>
  <c r="O783" i="5"/>
  <c r="P783" i="5"/>
  <c r="Q783" i="5"/>
  <c r="R783" i="5"/>
  <c r="M784" i="5"/>
  <c r="N784" i="5"/>
  <c r="O784" i="5"/>
  <c r="P784" i="5"/>
  <c r="Q784" i="5"/>
  <c r="R784" i="5"/>
  <c r="M785" i="5"/>
  <c r="N785" i="5"/>
  <c r="O785" i="5"/>
  <c r="P785" i="5"/>
  <c r="Q785" i="5"/>
  <c r="R785" i="5"/>
  <c r="M786" i="5"/>
  <c r="N786" i="5"/>
  <c r="O786" i="5"/>
  <c r="P786" i="5"/>
  <c r="Q786" i="5"/>
  <c r="R786" i="5"/>
  <c r="M787" i="5"/>
  <c r="N787" i="5"/>
  <c r="O787" i="5"/>
  <c r="P787" i="5"/>
  <c r="Q787" i="5"/>
  <c r="R787" i="5"/>
  <c r="M788" i="5"/>
  <c r="N788" i="5"/>
  <c r="O788" i="5"/>
  <c r="P788" i="5"/>
  <c r="Q788" i="5"/>
  <c r="R788" i="5"/>
  <c r="M789" i="5"/>
  <c r="N789" i="5"/>
  <c r="O789" i="5"/>
  <c r="P789" i="5"/>
  <c r="Q789" i="5"/>
  <c r="R789" i="5"/>
  <c r="M790" i="5"/>
  <c r="N790" i="5"/>
  <c r="O790" i="5"/>
  <c r="P790" i="5"/>
  <c r="Q790" i="5"/>
  <c r="R790" i="5"/>
  <c r="M791" i="5"/>
  <c r="N791" i="5"/>
  <c r="O791" i="5"/>
  <c r="P791" i="5"/>
  <c r="Q791" i="5"/>
  <c r="R791" i="5"/>
  <c r="M792" i="5"/>
  <c r="N792" i="5"/>
  <c r="O792" i="5"/>
  <c r="P792" i="5"/>
  <c r="Q792" i="5"/>
  <c r="R792" i="5"/>
  <c r="M793" i="5"/>
  <c r="N793" i="5"/>
  <c r="O793" i="5"/>
  <c r="P793" i="5"/>
  <c r="Q793" i="5"/>
  <c r="R793" i="5"/>
  <c r="M794" i="5"/>
  <c r="N794" i="5"/>
  <c r="O794" i="5"/>
  <c r="P794" i="5"/>
  <c r="Q794" i="5"/>
  <c r="R794" i="5"/>
  <c r="M795" i="5"/>
  <c r="N795" i="5"/>
  <c r="O795" i="5"/>
  <c r="P795" i="5"/>
  <c r="Q795" i="5"/>
  <c r="R795" i="5"/>
  <c r="M796" i="5"/>
  <c r="N796" i="5"/>
  <c r="O796" i="5"/>
  <c r="P796" i="5"/>
  <c r="Q796" i="5"/>
  <c r="R796" i="5"/>
  <c r="M797" i="5"/>
  <c r="N797" i="5"/>
  <c r="O797" i="5"/>
  <c r="P797" i="5"/>
  <c r="Q797" i="5"/>
  <c r="R797" i="5"/>
  <c r="M798" i="5"/>
  <c r="N798" i="5"/>
  <c r="O798" i="5"/>
  <c r="P798" i="5"/>
  <c r="Q798" i="5"/>
  <c r="R798" i="5"/>
  <c r="M799" i="5"/>
  <c r="N799" i="5"/>
  <c r="O799" i="5"/>
  <c r="P799" i="5"/>
  <c r="Q799" i="5"/>
  <c r="R799" i="5"/>
  <c r="M800" i="5"/>
  <c r="N800" i="5"/>
  <c r="O800" i="5"/>
  <c r="P800" i="5"/>
  <c r="Q800" i="5"/>
  <c r="R800" i="5"/>
  <c r="M801" i="5"/>
  <c r="N801" i="5"/>
  <c r="O801" i="5"/>
  <c r="P801" i="5"/>
  <c r="Q801" i="5"/>
  <c r="R801" i="5"/>
  <c r="M802" i="5"/>
  <c r="N802" i="5"/>
  <c r="O802" i="5"/>
  <c r="P802" i="5"/>
  <c r="Q802" i="5"/>
  <c r="R802" i="5"/>
  <c r="M803" i="5"/>
  <c r="N803" i="5"/>
  <c r="O803" i="5"/>
  <c r="P803" i="5"/>
  <c r="Q803" i="5"/>
  <c r="R803" i="5"/>
  <c r="M804" i="5"/>
  <c r="N804" i="5"/>
  <c r="O804" i="5"/>
  <c r="P804" i="5"/>
  <c r="Q804" i="5"/>
  <c r="R804" i="5"/>
  <c r="M805" i="5"/>
  <c r="N805" i="5"/>
  <c r="O805" i="5"/>
  <c r="P805" i="5"/>
  <c r="Q805" i="5"/>
  <c r="R805" i="5"/>
  <c r="M806" i="5"/>
  <c r="N806" i="5"/>
  <c r="O806" i="5"/>
  <c r="P806" i="5"/>
  <c r="Q806" i="5"/>
  <c r="R806" i="5"/>
  <c r="M807" i="5"/>
  <c r="N807" i="5"/>
  <c r="O807" i="5"/>
  <c r="P807" i="5"/>
  <c r="Q807" i="5"/>
  <c r="R807" i="5"/>
  <c r="M808" i="5"/>
  <c r="N808" i="5"/>
  <c r="O808" i="5"/>
  <c r="P808" i="5"/>
  <c r="Q808" i="5"/>
  <c r="R808" i="5"/>
  <c r="M809" i="5"/>
  <c r="N809" i="5"/>
  <c r="O809" i="5"/>
  <c r="P809" i="5"/>
  <c r="Q809" i="5"/>
  <c r="R809" i="5"/>
  <c r="M810" i="5"/>
  <c r="N810" i="5"/>
  <c r="O810" i="5"/>
  <c r="P810" i="5"/>
  <c r="Q810" i="5"/>
  <c r="R810" i="5"/>
  <c r="M811" i="5"/>
  <c r="N811" i="5"/>
  <c r="O811" i="5"/>
  <c r="P811" i="5"/>
  <c r="Q811" i="5"/>
  <c r="R811" i="5"/>
  <c r="M812" i="5"/>
  <c r="N812" i="5"/>
  <c r="O812" i="5"/>
  <c r="P812" i="5"/>
  <c r="Q812" i="5"/>
  <c r="R812" i="5"/>
  <c r="M813" i="5"/>
  <c r="N813" i="5"/>
  <c r="O813" i="5"/>
  <c r="P813" i="5"/>
  <c r="Q813" i="5"/>
  <c r="R813" i="5"/>
  <c r="M814" i="5"/>
  <c r="N814" i="5"/>
  <c r="O814" i="5"/>
  <c r="P814" i="5"/>
  <c r="Q814" i="5"/>
  <c r="R814" i="5"/>
  <c r="M815" i="5"/>
  <c r="N815" i="5"/>
  <c r="O815" i="5"/>
  <c r="P815" i="5"/>
  <c r="Q815" i="5"/>
  <c r="R815" i="5"/>
  <c r="M816" i="5"/>
  <c r="N816" i="5"/>
  <c r="O816" i="5"/>
  <c r="P816" i="5"/>
  <c r="Q816" i="5"/>
  <c r="R816" i="5"/>
  <c r="M817" i="5"/>
  <c r="N817" i="5"/>
  <c r="O817" i="5"/>
  <c r="P817" i="5"/>
  <c r="Q817" i="5"/>
  <c r="R817" i="5"/>
  <c r="M818" i="5"/>
  <c r="N818" i="5"/>
  <c r="O818" i="5"/>
  <c r="P818" i="5"/>
  <c r="Q818" i="5"/>
  <c r="R818" i="5"/>
  <c r="M819" i="5"/>
  <c r="N819" i="5"/>
  <c r="O819" i="5"/>
  <c r="P819" i="5"/>
  <c r="Q819" i="5"/>
  <c r="R819" i="5"/>
  <c r="M820" i="5"/>
  <c r="N820" i="5"/>
  <c r="O820" i="5"/>
  <c r="P820" i="5"/>
  <c r="Q820" i="5"/>
  <c r="R820" i="5"/>
  <c r="M821" i="5"/>
  <c r="N821" i="5"/>
  <c r="O821" i="5"/>
  <c r="P821" i="5"/>
  <c r="Q821" i="5"/>
  <c r="R821" i="5"/>
  <c r="M822" i="5"/>
  <c r="N822" i="5"/>
  <c r="O822" i="5"/>
  <c r="P822" i="5"/>
  <c r="Q822" i="5"/>
  <c r="R822" i="5"/>
  <c r="M823" i="5"/>
  <c r="N823" i="5"/>
  <c r="O823" i="5"/>
  <c r="P823" i="5"/>
  <c r="Q823" i="5"/>
  <c r="R823" i="5"/>
  <c r="M824" i="5"/>
  <c r="N824" i="5"/>
  <c r="O824" i="5"/>
  <c r="P824" i="5"/>
  <c r="Q824" i="5"/>
  <c r="R824" i="5"/>
  <c r="M825" i="5"/>
  <c r="N825" i="5"/>
  <c r="O825" i="5"/>
  <c r="P825" i="5"/>
  <c r="Q825" i="5"/>
  <c r="R825" i="5"/>
  <c r="M826" i="5"/>
  <c r="N826" i="5"/>
  <c r="O826" i="5"/>
  <c r="P826" i="5"/>
  <c r="Q826" i="5"/>
  <c r="R826" i="5"/>
  <c r="M827" i="5"/>
  <c r="N827" i="5"/>
  <c r="O827" i="5"/>
  <c r="P827" i="5"/>
  <c r="Q827" i="5"/>
  <c r="R827" i="5"/>
  <c r="M828" i="5"/>
  <c r="N828" i="5"/>
  <c r="O828" i="5"/>
  <c r="P828" i="5"/>
  <c r="Q828" i="5"/>
  <c r="R828" i="5"/>
  <c r="M829" i="5"/>
  <c r="N829" i="5"/>
  <c r="O829" i="5"/>
  <c r="P829" i="5"/>
  <c r="Q829" i="5"/>
  <c r="R829" i="5"/>
  <c r="M830" i="5"/>
  <c r="N830" i="5"/>
  <c r="O830" i="5"/>
  <c r="P830" i="5"/>
  <c r="Q830" i="5"/>
  <c r="R830" i="5"/>
  <c r="M831" i="5"/>
  <c r="N831" i="5"/>
  <c r="O831" i="5"/>
  <c r="P831" i="5"/>
  <c r="Q831" i="5"/>
  <c r="R831" i="5"/>
  <c r="M832" i="5"/>
  <c r="N832" i="5"/>
  <c r="O832" i="5"/>
  <c r="P832" i="5"/>
  <c r="Q832" i="5"/>
  <c r="R832" i="5"/>
  <c r="M833" i="5"/>
  <c r="N833" i="5"/>
  <c r="O833" i="5"/>
  <c r="P833" i="5"/>
  <c r="Q833" i="5"/>
  <c r="R833" i="5"/>
  <c r="M834" i="5"/>
  <c r="N834" i="5"/>
  <c r="O834" i="5"/>
  <c r="P834" i="5"/>
  <c r="Q834" i="5"/>
  <c r="R834" i="5"/>
  <c r="M835" i="5"/>
  <c r="N835" i="5"/>
  <c r="O835" i="5"/>
  <c r="P835" i="5"/>
  <c r="Q835" i="5"/>
  <c r="R835" i="5"/>
  <c r="M836" i="5"/>
  <c r="N836" i="5"/>
  <c r="O836" i="5"/>
  <c r="P836" i="5"/>
  <c r="Q836" i="5"/>
  <c r="R836" i="5"/>
  <c r="M837" i="5"/>
  <c r="N837" i="5"/>
  <c r="O837" i="5"/>
  <c r="P837" i="5"/>
  <c r="Q837" i="5"/>
  <c r="R837" i="5"/>
  <c r="M838" i="5"/>
  <c r="N838" i="5"/>
  <c r="O838" i="5"/>
  <c r="P838" i="5"/>
  <c r="Q838" i="5"/>
  <c r="R838" i="5"/>
  <c r="M839" i="5"/>
  <c r="N839" i="5"/>
  <c r="O839" i="5"/>
  <c r="P839" i="5"/>
  <c r="Q839" i="5"/>
  <c r="R839" i="5"/>
  <c r="M840" i="5"/>
  <c r="N840" i="5"/>
  <c r="O840" i="5"/>
  <c r="P840" i="5"/>
  <c r="Q840" i="5"/>
  <c r="R840" i="5"/>
  <c r="M841" i="5"/>
  <c r="N841" i="5"/>
  <c r="O841" i="5"/>
  <c r="P841" i="5"/>
  <c r="Q841" i="5"/>
  <c r="R841" i="5"/>
  <c r="M842" i="5"/>
  <c r="N842" i="5"/>
  <c r="O842" i="5"/>
  <c r="P842" i="5"/>
  <c r="Q842" i="5"/>
  <c r="R842" i="5"/>
  <c r="M843" i="5"/>
  <c r="N843" i="5"/>
  <c r="O843" i="5"/>
  <c r="P843" i="5"/>
  <c r="Q843" i="5"/>
  <c r="R843" i="5"/>
  <c r="M844" i="5"/>
  <c r="N844" i="5"/>
  <c r="O844" i="5"/>
  <c r="P844" i="5"/>
  <c r="Q844" i="5"/>
  <c r="R844" i="5"/>
  <c r="M845" i="5"/>
  <c r="N845" i="5"/>
  <c r="O845" i="5"/>
  <c r="P845" i="5"/>
  <c r="Q845" i="5"/>
  <c r="R845" i="5"/>
  <c r="M846" i="5"/>
  <c r="N846" i="5"/>
  <c r="O846" i="5"/>
  <c r="P846" i="5"/>
  <c r="Q846" i="5"/>
  <c r="R846" i="5"/>
  <c r="M847" i="5"/>
  <c r="N847" i="5"/>
  <c r="O847" i="5"/>
  <c r="P847" i="5"/>
  <c r="Q847" i="5"/>
  <c r="R847" i="5"/>
  <c r="M848" i="5"/>
  <c r="N848" i="5"/>
  <c r="O848" i="5"/>
  <c r="P848" i="5"/>
  <c r="Q848" i="5"/>
  <c r="R848" i="5"/>
  <c r="M849" i="5"/>
  <c r="N849" i="5"/>
  <c r="O849" i="5"/>
  <c r="P849" i="5"/>
  <c r="Q849" i="5"/>
  <c r="R849" i="5"/>
  <c r="M850" i="5"/>
  <c r="N850" i="5"/>
  <c r="O850" i="5"/>
  <c r="P850" i="5"/>
  <c r="Q850" i="5"/>
  <c r="R850" i="5"/>
  <c r="M851" i="5"/>
  <c r="N851" i="5"/>
  <c r="O851" i="5"/>
  <c r="P851" i="5"/>
  <c r="Q851" i="5"/>
  <c r="R851" i="5"/>
  <c r="M852" i="5"/>
  <c r="N852" i="5"/>
  <c r="O852" i="5"/>
  <c r="P852" i="5"/>
  <c r="Q852" i="5"/>
  <c r="R852" i="5"/>
  <c r="M853" i="5"/>
  <c r="N853" i="5"/>
  <c r="O853" i="5"/>
  <c r="P853" i="5"/>
  <c r="Q853" i="5"/>
  <c r="R853" i="5"/>
  <c r="M854" i="5"/>
  <c r="N854" i="5"/>
  <c r="O854" i="5"/>
  <c r="P854" i="5"/>
  <c r="Q854" i="5"/>
  <c r="R854" i="5"/>
  <c r="M855" i="5"/>
  <c r="N855" i="5"/>
  <c r="O855" i="5"/>
  <c r="P855" i="5"/>
  <c r="Q855" i="5"/>
  <c r="R855" i="5"/>
  <c r="M856" i="5"/>
  <c r="N856" i="5"/>
  <c r="O856" i="5"/>
  <c r="P856" i="5"/>
  <c r="Q856" i="5"/>
  <c r="R856" i="5"/>
  <c r="M857" i="5"/>
  <c r="N857" i="5"/>
  <c r="O857" i="5"/>
  <c r="P857" i="5"/>
  <c r="Q857" i="5"/>
  <c r="R857" i="5"/>
  <c r="M858" i="5"/>
  <c r="N858" i="5"/>
  <c r="O858" i="5"/>
  <c r="P858" i="5"/>
  <c r="Q858" i="5"/>
  <c r="R858" i="5"/>
  <c r="M859" i="5"/>
  <c r="N859" i="5"/>
  <c r="O859" i="5"/>
  <c r="P859" i="5"/>
  <c r="Q859" i="5"/>
  <c r="R859" i="5"/>
  <c r="M860" i="5"/>
  <c r="N860" i="5"/>
  <c r="O860" i="5"/>
  <c r="P860" i="5"/>
  <c r="Q860" i="5"/>
  <c r="R860" i="5"/>
  <c r="M861" i="5"/>
  <c r="N861" i="5"/>
  <c r="O861" i="5"/>
  <c r="P861" i="5"/>
  <c r="Q861" i="5"/>
  <c r="R861" i="5"/>
  <c r="M862" i="5"/>
  <c r="N862" i="5"/>
  <c r="O862" i="5"/>
  <c r="P862" i="5"/>
  <c r="Q862" i="5"/>
  <c r="R862" i="5"/>
  <c r="M863" i="5"/>
  <c r="N863" i="5"/>
  <c r="O863" i="5"/>
  <c r="P863" i="5"/>
  <c r="Q863" i="5"/>
  <c r="R863" i="5"/>
  <c r="M864" i="5"/>
  <c r="N864" i="5"/>
  <c r="O864" i="5"/>
  <c r="P864" i="5"/>
  <c r="Q864" i="5"/>
  <c r="R864" i="5"/>
  <c r="M865" i="5"/>
  <c r="N865" i="5"/>
  <c r="O865" i="5"/>
  <c r="P865" i="5"/>
  <c r="Q865" i="5"/>
  <c r="R865" i="5"/>
  <c r="M866" i="5"/>
  <c r="N866" i="5"/>
  <c r="O866" i="5"/>
  <c r="P866" i="5"/>
  <c r="Q866" i="5"/>
  <c r="R866" i="5"/>
  <c r="M867" i="5"/>
  <c r="N867" i="5"/>
  <c r="O867" i="5"/>
  <c r="P867" i="5"/>
  <c r="Q867" i="5"/>
  <c r="R867" i="5"/>
  <c r="M868" i="5"/>
  <c r="N868" i="5"/>
  <c r="O868" i="5"/>
  <c r="P868" i="5"/>
  <c r="Q868" i="5"/>
  <c r="R868" i="5"/>
  <c r="M869" i="5"/>
  <c r="N869" i="5"/>
  <c r="O869" i="5"/>
  <c r="P869" i="5"/>
  <c r="Q869" i="5"/>
  <c r="R869" i="5"/>
  <c r="M870" i="5"/>
  <c r="N870" i="5"/>
  <c r="O870" i="5"/>
  <c r="P870" i="5"/>
  <c r="Q870" i="5"/>
  <c r="R870" i="5"/>
  <c r="M871" i="5"/>
  <c r="N871" i="5"/>
  <c r="O871" i="5"/>
  <c r="P871" i="5"/>
  <c r="Q871" i="5"/>
  <c r="R871" i="5"/>
  <c r="M872" i="5"/>
  <c r="N872" i="5"/>
  <c r="O872" i="5"/>
  <c r="P872" i="5"/>
  <c r="Q872" i="5"/>
  <c r="R872" i="5"/>
  <c r="M873" i="5"/>
  <c r="N873" i="5"/>
  <c r="O873" i="5"/>
  <c r="P873" i="5"/>
  <c r="Q873" i="5"/>
  <c r="R873" i="5"/>
  <c r="M874" i="5"/>
  <c r="N874" i="5"/>
  <c r="O874" i="5"/>
  <c r="P874" i="5"/>
  <c r="Q874" i="5"/>
  <c r="R874" i="5"/>
  <c r="M875" i="5"/>
  <c r="N875" i="5"/>
  <c r="O875" i="5"/>
  <c r="P875" i="5"/>
  <c r="Q875" i="5"/>
  <c r="R875" i="5"/>
  <c r="M876" i="5"/>
  <c r="N876" i="5"/>
  <c r="O876" i="5"/>
  <c r="P876" i="5"/>
  <c r="Q876" i="5"/>
  <c r="R876" i="5"/>
  <c r="M877" i="5"/>
  <c r="N877" i="5"/>
  <c r="O877" i="5"/>
  <c r="P877" i="5"/>
  <c r="Q877" i="5"/>
  <c r="R877" i="5"/>
  <c r="M878" i="5"/>
  <c r="N878" i="5"/>
  <c r="O878" i="5"/>
  <c r="P878" i="5"/>
  <c r="Q878" i="5"/>
  <c r="R878" i="5"/>
  <c r="M879" i="5"/>
  <c r="N879" i="5"/>
  <c r="O879" i="5"/>
  <c r="P879" i="5"/>
  <c r="Q879" i="5"/>
  <c r="R879" i="5"/>
  <c r="M880" i="5"/>
  <c r="N880" i="5"/>
  <c r="O880" i="5"/>
  <c r="P880" i="5"/>
  <c r="Q880" i="5"/>
  <c r="R880" i="5"/>
  <c r="M881" i="5"/>
  <c r="N881" i="5"/>
  <c r="O881" i="5"/>
  <c r="P881" i="5"/>
  <c r="Q881" i="5"/>
  <c r="R881" i="5"/>
  <c r="M882" i="5"/>
  <c r="N882" i="5"/>
  <c r="O882" i="5"/>
  <c r="P882" i="5"/>
  <c r="Q882" i="5"/>
  <c r="R882" i="5"/>
  <c r="M883" i="5"/>
  <c r="N883" i="5"/>
  <c r="O883" i="5"/>
  <c r="P883" i="5"/>
  <c r="Q883" i="5"/>
  <c r="R883" i="5"/>
  <c r="M884" i="5"/>
  <c r="N884" i="5"/>
  <c r="O884" i="5"/>
  <c r="P884" i="5"/>
  <c r="Q884" i="5"/>
  <c r="R884" i="5"/>
  <c r="M885" i="5"/>
  <c r="N885" i="5"/>
  <c r="O885" i="5"/>
  <c r="P885" i="5"/>
  <c r="Q885" i="5"/>
  <c r="R885" i="5"/>
  <c r="M886" i="5"/>
  <c r="N886" i="5"/>
  <c r="O886" i="5"/>
  <c r="P886" i="5"/>
  <c r="Q886" i="5"/>
  <c r="R886" i="5"/>
  <c r="M887" i="5"/>
  <c r="N887" i="5"/>
  <c r="O887" i="5"/>
  <c r="P887" i="5"/>
  <c r="Q887" i="5"/>
  <c r="R887" i="5"/>
  <c r="M888" i="5"/>
  <c r="N888" i="5"/>
  <c r="O888" i="5"/>
  <c r="P888" i="5"/>
  <c r="Q888" i="5"/>
  <c r="R888" i="5"/>
  <c r="M889" i="5"/>
  <c r="N889" i="5"/>
  <c r="O889" i="5"/>
  <c r="P889" i="5"/>
  <c r="Q889" i="5"/>
  <c r="R889" i="5"/>
  <c r="M890" i="5"/>
  <c r="N890" i="5"/>
  <c r="O890" i="5"/>
  <c r="P890" i="5"/>
  <c r="Q890" i="5"/>
  <c r="R890" i="5"/>
  <c r="M891" i="5"/>
  <c r="N891" i="5"/>
  <c r="O891" i="5"/>
  <c r="P891" i="5"/>
  <c r="Q891" i="5"/>
  <c r="R891" i="5"/>
  <c r="M892" i="5"/>
  <c r="N892" i="5"/>
  <c r="O892" i="5"/>
  <c r="P892" i="5"/>
  <c r="Q892" i="5"/>
  <c r="R892" i="5"/>
  <c r="M893" i="5"/>
  <c r="N893" i="5"/>
  <c r="O893" i="5"/>
  <c r="P893" i="5"/>
  <c r="Q893" i="5"/>
  <c r="R893" i="5"/>
  <c r="M894" i="5"/>
  <c r="N894" i="5"/>
  <c r="O894" i="5"/>
  <c r="P894" i="5"/>
  <c r="Q894" i="5"/>
  <c r="R894" i="5"/>
  <c r="M895" i="5"/>
  <c r="N895" i="5"/>
  <c r="O895" i="5"/>
  <c r="P895" i="5"/>
  <c r="Q895" i="5"/>
  <c r="R895" i="5"/>
  <c r="M896" i="5"/>
  <c r="N896" i="5"/>
  <c r="O896" i="5"/>
  <c r="P896" i="5"/>
  <c r="Q896" i="5"/>
  <c r="R896" i="5"/>
  <c r="M897" i="5"/>
  <c r="N897" i="5"/>
  <c r="O897" i="5"/>
  <c r="P897" i="5"/>
  <c r="Q897" i="5"/>
  <c r="R897" i="5"/>
  <c r="M898" i="5"/>
  <c r="N898" i="5"/>
  <c r="O898" i="5"/>
  <c r="P898" i="5"/>
  <c r="Q898" i="5"/>
  <c r="R898" i="5"/>
  <c r="M899" i="5"/>
  <c r="N899" i="5"/>
  <c r="O899" i="5"/>
  <c r="P899" i="5"/>
  <c r="Q899" i="5"/>
  <c r="R899" i="5"/>
  <c r="M900" i="5"/>
  <c r="N900" i="5"/>
  <c r="O900" i="5"/>
  <c r="P900" i="5"/>
  <c r="Q900" i="5"/>
  <c r="R900" i="5"/>
  <c r="M901" i="5"/>
  <c r="N901" i="5"/>
  <c r="O901" i="5"/>
  <c r="P901" i="5"/>
  <c r="Q901" i="5"/>
  <c r="R901" i="5"/>
  <c r="M902" i="5"/>
  <c r="N902" i="5"/>
  <c r="O902" i="5"/>
  <c r="P902" i="5"/>
  <c r="Q902" i="5"/>
  <c r="R902" i="5"/>
  <c r="M903" i="5"/>
  <c r="N903" i="5"/>
  <c r="O903" i="5"/>
  <c r="P903" i="5"/>
  <c r="Q903" i="5"/>
  <c r="R903" i="5"/>
  <c r="M904" i="5"/>
  <c r="N904" i="5"/>
  <c r="O904" i="5"/>
  <c r="P904" i="5"/>
  <c r="Q904" i="5"/>
  <c r="R904" i="5"/>
  <c r="M905" i="5"/>
  <c r="N905" i="5"/>
  <c r="O905" i="5"/>
  <c r="P905" i="5"/>
  <c r="Q905" i="5"/>
  <c r="R905" i="5"/>
  <c r="M906" i="5"/>
  <c r="N906" i="5"/>
  <c r="O906" i="5"/>
  <c r="P906" i="5"/>
  <c r="Q906" i="5"/>
  <c r="R906" i="5"/>
  <c r="M907" i="5"/>
  <c r="N907" i="5"/>
  <c r="O907" i="5"/>
  <c r="P907" i="5"/>
  <c r="Q907" i="5"/>
  <c r="R907" i="5"/>
  <c r="M908" i="5"/>
  <c r="N908" i="5"/>
  <c r="O908" i="5"/>
  <c r="P908" i="5"/>
  <c r="Q908" i="5"/>
  <c r="R908" i="5"/>
  <c r="M909" i="5"/>
  <c r="N909" i="5"/>
  <c r="O909" i="5"/>
  <c r="P909" i="5"/>
  <c r="Q909" i="5"/>
  <c r="R909" i="5"/>
  <c r="M910" i="5"/>
  <c r="N910" i="5"/>
  <c r="O910" i="5"/>
  <c r="P910" i="5"/>
  <c r="Q910" i="5"/>
  <c r="R910" i="5"/>
  <c r="M911" i="5"/>
  <c r="N911" i="5"/>
  <c r="O911" i="5"/>
  <c r="P911" i="5"/>
  <c r="Q911" i="5"/>
  <c r="R911" i="5"/>
  <c r="M912" i="5"/>
  <c r="N912" i="5"/>
  <c r="O912" i="5"/>
  <c r="P912" i="5"/>
  <c r="Q912" i="5"/>
  <c r="R912" i="5"/>
  <c r="M913" i="5"/>
  <c r="N913" i="5"/>
  <c r="O913" i="5"/>
  <c r="P913" i="5"/>
  <c r="Q913" i="5"/>
  <c r="R913" i="5"/>
  <c r="M914" i="5"/>
  <c r="N914" i="5"/>
  <c r="O914" i="5"/>
  <c r="P914" i="5"/>
  <c r="Q914" i="5"/>
  <c r="R914" i="5"/>
  <c r="M915" i="5"/>
  <c r="N915" i="5"/>
  <c r="O915" i="5"/>
  <c r="P915" i="5"/>
  <c r="Q915" i="5"/>
  <c r="R915" i="5"/>
  <c r="M916" i="5"/>
  <c r="N916" i="5"/>
  <c r="O916" i="5"/>
  <c r="P916" i="5"/>
  <c r="Q916" i="5"/>
  <c r="R916" i="5"/>
  <c r="M917" i="5"/>
  <c r="N917" i="5"/>
  <c r="O917" i="5"/>
  <c r="P917" i="5"/>
  <c r="Q917" i="5"/>
  <c r="R917" i="5"/>
  <c r="M918" i="5"/>
  <c r="N918" i="5"/>
  <c r="O918" i="5"/>
  <c r="P918" i="5"/>
  <c r="Q918" i="5"/>
  <c r="R918" i="5"/>
  <c r="M919" i="5"/>
  <c r="N919" i="5"/>
  <c r="O919" i="5"/>
  <c r="P919" i="5"/>
  <c r="Q919" i="5"/>
  <c r="R919" i="5"/>
  <c r="M920" i="5"/>
  <c r="N920" i="5"/>
  <c r="O920" i="5"/>
  <c r="P920" i="5"/>
  <c r="Q920" i="5"/>
  <c r="R920" i="5"/>
  <c r="M921" i="5"/>
  <c r="N921" i="5"/>
  <c r="O921" i="5"/>
  <c r="P921" i="5"/>
  <c r="Q921" i="5"/>
  <c r="R921" i="5"/>
  <c r="M922" i="5"/>
  <c r="N922" i="5"/>
  <c r="O922" i="5"/>
  <c r="P922" i="5"/>
  <c r="Q922" i="5"/>
  <c r="R922" i="5"/>
  <c r="M923" i="5"/>
  <c r="N923" i="5"/>
  <c r="O923" i="5"/>
  <c r="P923" i="5"/>
  <c r="Q923" i="5"/>
  <c r="R923" i="5"/>
  <c r="M924" i="5"/>
  <c r="N924" i="5"/>
  <c r="O924" i="5"/>
  <c r="P924" i="5"/>
  <c r="Q924" i="5"/>
  <c r="R924" i="5"/>
  <c r="M925" i="5"/>
  <c r="N925" i="5"/>
  <c r="O925" i="5"/>
  <c r="P925" i="5"/>
  <c r="Q925" i="5"/>
  <c r="R925" i="5"/>
  <c r="M926" i="5"/>
  <c r="N926" i="5"/>
  <c r="O926" i="5"/>
  <c r="P926" i="5"/>
  <c r="Q926" i="5"/>
  <c r="R926" i="5"/>
  <c r="M927" i="5"/>
  <c r="N927" i="5"/>
  <c r="O927" i="5"/>
  <c r="P927" i="5"/>
  <c r="Q927" i="5"/>
  <c r="R927" i="5"/>
  <c r="M928" i="5"/>
  <c r="N928" i="5"/>
  <c r="O928" i="5"/>
  <c r="P928" i="5"/>
  <c r="Q928" i="5"/>
  <c r="R928" i="5"/>
  <c r="M929" i="5"/>
  <c r="N929" i="5"/>
  <c r="O929" i="5"/>
  <c r="P929" i="5"/>
  <c r="Q929" i="5"/>
  <c r="R929" i="5"/>
  <c r="M930" i="5"/>
  <c r="N930" i="5"/>
  <c r="O930" i="5"/>
  <c r="P930" i="5"/>
  <c r="Q930" i="5"/>
  <c r="R930" i="5"/>
  <c r="M931" i="5"/>
  <c r="N931" i="5"/>
  <c r="O931" i="5"/>
  <c r="P931" i="5"/>
  <c r="Q931" i="5"/>
  <c r="R931" i="5"/>
  <c r="M932" i="5"/>
  <c r="N932" i="5"/>
  <c r="O932" i="5"/>
  <c r="P932" i="5"/>
  <c r="Q932" i="5"/>
  <c r="R932" i="5"/>
  <c r="M933" i="5"/>
  <c r="N933" i="5"/>
  <c r="O933" i="5"/>
  <c r="P933" i="5"/>
  <c r="Q933" i="5"/>
  <c r="R933" i="5"/>
  <c r="M934" i="5"/>
  <c r="N934" i="5"/>
  <c r="O934" i="5"/>
  <c r="P934" i="5"/>
  <c r="Q934" i="5"/>
  <c r="R934" i="5"/>
  <c r="M935" i="5"/>
  <c r="N935" i="5"/>
  <c r="O935" i="5"/>
  <c r="P935" i="5"/>
  <c r="Q935" i="5"/>
  <c r="R935" i="5"/>
  <c r="M936" i="5"/>
  <c r="N936" i="5"/>
  <c r="O936" i="5"/>
  <c r="P936" i="5"/>
  <c r="Q936" i="5"/>
  <c r="R936" i="5"/>
  <c r="M937" i="5"/>
  <c r="N937" i="5"/>
  <c r="O937" i="5"/>
  <c r="P937" i="5"/>
  <c r="Q937" i="5"/>
  <c r="R937" i="5"/>
  <c r="M938" i="5"/>
  <c r="N938" i="5"/>
  <c r="O938" i="5"/>
  <c r="P938" i="5"/>
  <c r="Q938" i="5"/>
  <c r="R938" i="5"/>
  <c r="M939" i="5"/>
  <c r="N939" i="5"/>
  <c r="O939" i="5"/>
  <c r="P939" i="5"/>
  <c r="Q939" i="5"/>
  <c r="R939" i="5"/>
  <c r="M940" i="5"/>
  <c r="N940" i="5"/>
  <c r="O940" i="5"/>
  <c r="P940" i="5"/>
  <c r="Q940" i="5"/>
  <c r="R940" i="5"/>
  <c r="M941" i="5"/>
  <c r="N941" i="5"/>
  <c r="O941" i="5"/>
  <c r="P941" i="5"/>
  <c r="Q941" i="5"/>
  <c r="R941" i="5"/>
  <c r="M942" i="5"/>
  <c r="N942" i="5"/>
  <c r="O942" i="5"/>
  <c r="P942" i="5"/>
  <c r="Q942" i="5"/>
  <c r="R942" i="5"/>
  <c r="M943" i="5"/>
  <c r="N943" i="5"/>
  <c r="O943" i="5"/>
  <c r="P943" i="5"/>
  <c r="Q943" i="5"/>
  <c r="R943" i="5"/>
  <c r="M944" i="5"/>
  <c r="N944" i="5"/>
  <c r="O944" i="5"/>
  <c r="P944" i="5"/>
  <c r="Q944" i="5"/>
  <c r="R944" i="5"/>
  <c r="M945" i="5"/>
  <c r="N945" i="5"/>
  <c r="O945" i="5"/>
  <c r="P945" i="5"/>
  <c r="Q945" i="5"/>
  <c r="R945" i="5"/>
  <c r="M946" i="5"/>
  <c r="N946" i="5"/>
  <c r="O946" i="5"/>
  <c r="P946" i="5"/>
  <c r="Q946" i="5"/>
  <c r="R946" i="5"/>
  <c r="M947" i="5"/>
  <c r="N947" i="5"/>
  <c r="O947" i="5"/>
  <c r="P947" i="5"/>
  <c r="Q947" i="5"/>
  <c r="R947" i="5"/>
  <c r="M948" i="5"/>
  <c r="N948" i="5"/>
  <c r="O948" i="5"/>
  <c r="P948" i="5"/>
  <c r="Q948" i="5"/>
  <c r="R948" i="5"/>
  <c r="M949" i="5"/>
  <c r="N949" i="5"/>
  <c r="O949" i="5"/>
  <c r="P949" i="5"/>
  <c r="Q949" i="5"/>
  <c r="R949" i="5"/>
  <c r="M950" i="5"/>
  <c r="N950" i="5"/>
  <c r="O950" i="5"/>
  <c r="P950" i="5"/>
  <c r="Q950" i="5"/>
  <c r="R950" i="5"/>
  <c r="M951" i="5"/>
  <c r="N951" i="5"/>
  <c r="O951" i="5"/>
  <c r="P951" i="5"/>
  <c r="Q951" i="5"/>
  <c r="R951" i="5"/>
  <c r="AC33" i="9"/>
  <c r="AD33" i="9"/>
  <c r="AE33" i="9"/>
  <c r="AF33" i="9"/>
  <c r="AG33" i="9"/>
  <c r="AH33" i="9"/>
  <c r="AI33" i="9"/>
  <c r="AJ33" i="9"/>
  <c r="AK33" i="9"/>
  <c r="AL33" i="9"/>
  <c r="AM33" i="9"/>
  <c r="AN33" i="9"/>
  <c r="AB33" i="9"/>
  <c r="AC32" i="9"/>
  <c r="AD32" i="9"/>
  <c r="AE32" i="9"/>
  <c r="AF32" i="9"/>
  <c r="AG32" i="9"/>
  <c r="AH32" i="9"/>
  <c r="AI32" i="9"/>
  <c r="AJ32" i="9"/>
  <c r="AK32" i="9"/>
  <c r="AL32" i="9"/>
  <c r="AM32" i="9"/>
  <c r="AN32" i="9"/>
  <c r="AB32" i="9"/>
  <c r="AC31" i="9"/>
  <c r="AD31" i="9"/>
  <c r="AE31" i="9"/>
  <c r="AF31" i="9"/>
  <c r="AG31" i="9"/>
  <c r="AH31" i="9"/>
  <c r="AI31" i="9"/>
  <c r="AJ31" i="9"/>
  <c r="AK31" i="9"/>
  <c r="AL31" i="9"/>
  <c r="AM31" i="9"/>
  <c r="AN31" i="9"/>
  <c r="AB31" i="9"/>
  <c r="AC30" i="9"/>
  <c r="AD30" i="9"/>
  <c r="AE30" i="9"/>
  <c r="AF30" i="9"/>
  <c r="AG30" i="9"/>
  <c r="AH30" i="9"/>
  <c r="AI30" i="9"/>
  <c r="AJ30" i="9"/>
  <c r="AK30" i="9"/>
  <c r="AL30" i="9"/>
  <c r="AM30" i="9"/>
  <c r="AN30" i="9"/>
  <c r="AB30" i="9"/>
  <c r="AC29" i="9"/>
  <c r="AD29" i="9"/>
  <c r="AE29" i="9"/>
  <c r="AF29" i="9"/>
  <c r="AG29" i="9"/>
  <c r="AH29" i="9"/>
  <c r="AI29" i="9"/>
  <c r="AJ29" i="9"/>
  <c r="AK29" i="9"/>
  <c r="AL29" i="9"/>
  <c r="AM29" i="9"/>
  <c r="AN29" i="9"/>
  <c r="AK3" i="9"/>
  <c r="AJ3" i="9"/>
  <c r="AI3" i="9"/>
  <c r="AH3" i="9"/>
  <c r="AG3" i="9"/>
  <c r="AF3" i="9"/>
  <c r="AE3" i="9"/>
  <c r="AB36" i="9"/>
  <c r="AH12" i="10" l="1"/>
  <c r="AB21" i="9"/>
  <c r="AB19" i="9"/>
  <c r="AC9" i="9"/>
  <c r="AC7" i="9"/>
  <c r="AB9" i="9"/>
  <c r="AB7" i="9"/>
  <c r="AC23" i="9"/>
  <c r="AC20" i="9"/>
  <c r="AC18" i="9"/>
  <c r="AB23" i="9"/>
  <c r="AB20" i="9"/>
  <c r="AB18" i="9"/>
  <c r="AC8" i="9"/>
  <c r="AC6" i="9"/>
  <c r="AB6" i="9"/>
  <c r="AB8" i="9"/>
  <c r="AC19" i="9"/>
  <c r="AC21" i="9"/>
  <c r="AD18" i="9" l="1"/>
  <c r="AE18" i="9" s="1"/>
  <c r="AD20" i="9"/>
  <c r="AE20" i="9" s="1"/>
  <c r="AD23" i="9"/>
  <c r="AD6" i="9"/>
  <c r="AD7" i="9"/>
  <c r="AD9" i="9"/>
  <c r="AF14" i="9"/>
  <c r="AD8" i="9"/>
  <c r="AF12" i="9"/>
  <c r="AF15" i="9"/>
  <c r="AD19" i="9"/>
  <c r="AE19" i="9" s="1"/>
  <c r="AD21" i="9"/>
  <c r="AE21" i="9" s="1"/>
  <c r="AF13" i="9"/>
  <c r="AE7" i="9" l="1"/>
  <c r="AE7" i="10"/>
  <c r="AE6" i="9"/>
  <c r="AE6" i="10"/>
  <c r="AE9" i="9"/>
  <c r="AE9" i="10"/>
  <c r="AE8" i="9"/>
  <c r="AE8" i="10"/>
  <c r="AG15" i="9"/>
  <c r="AD15" i="9"/>
  <c r="AE15" i="9" s="1"/>
  <c r="AG12" i="9"/>
  <c r="AH12" i="9" s="1"/>
  <c r="AD12" i="9"/>
  <c r="AE12" i="9" s="1"/>
  <c r="AG14" i="9"/>
  <c r="AD14" i="9"/>
  <c r="AE14" i="9" s="1"/>
  <c r="AG13" i="9"/>
  <c r="AH13" i="9" s="1"/>
  <c r="AD13" i="9"/>
  <c r="AE13" i="9" s="1"/>
  <c r="U7" i="8"/>
  <c r="AL3" i="5"/>
  <c r="AL4" i="5"/>
  <c r="AL5" i="5"/>
  <c r="AL6" i="5"/>
  <c r="AL7" i="5"/>
  <c r="AL8" i="5"/>
  <c r="AL9" i="5"/>
  <c r="AL10" i="5"/>
  <c r="AL11" i="5"/>
  <c r="AL12" i="5"/>
  <c r="AL13" i="5"/>
  <c r="AL14" i="5"/>
  <c r="AL15" i="5"/>
  <c r="AL16" i="5"/>
  <c r="AL17" i="5"/>
  <c r="AL18" i="5"/>
  <c r="AL19" i="5"/>
  <c r="AL20" i="5"/>
  <c r="AL21" i="5"/>
  <c r="AL22" i="5"/>
  <c r="AL23" i="5"/>
  <c r="AL24" i="5"/>
  <c r="AL25" i="5"/>
  <c r="AL26" i="5"/>
  <c r="AL27" i="5"/>
  <c r="AL28" i="5"/>
  <c r="AL29" i="5"/>
  <c r="AL30" i="5"/>
  <c r="AL31" i="5"/>
  <c r="AL32" i="5"/>
  <c r="AL33" i="5"/>
  <c r="AL34" i="5"/>
  <c r="AL35" i="5"/>
  <c r="AL36" i="5"/>
  <c r="AL37" i="5"/>
  <c r="AL38" i="5"/>
  <c r="AL39" i="5"/>
  <c r="AL40" i="5"/>
  <c r="AL41" i="5"/>
  <c r="AL42" i="5"/>
  <c r="AL43" i="5"/>
  <c r="AL44" i="5"/>
  <c r="AL45" i="5"/>
  <c r="AL46" i="5"/>
  <c r="AL47" i="5"/>
  <c r="AL48" i="5"/>
  <c r="AL49" i="5"/>
  <c r="AL50" i="5"/>
  <c r="AL51" i="5"/>
  <c r="AL52" i="5"/>
  <c r="AL53" i="5"/>
  <c r="AL54" i="5"/>
  <c r="AL55" i="5"/>
  <c r="AL56" i="5"/>
  <c r="AL57" i="5"/>
  <c r="AL58" i="5"/>
  <c r="AL59" i="5"/>
  <c r="AL60" i="5"/>
  <c r="AL61" i="5"/>
  <c r="AL62" i="5"/>
  <c r="AL63" i="5"/>
  <c r="AL64" i="5"/>
  <c r="AL65" i="5"/>
  <c r="AL66" i="5"/>
  <c r="AL67" i="5"/>
  <c r="AL68" i="5"/>
  <c r="AL69" i="5"/>
  <c r="AL70" i="5"/>
  <c r="AL71" i="5"/>
  <c r="AL72" i="5"/>
  <c r="AL73" i="5"/>
  <c r="AL74" i="5"/>
  <c r="AL75" i="5"/>
  <c r="AL76" i="5"/>
  <c r="AL77" i="5"/>
  <c r="AL78" i="5"/>
  <c r="AL79" i="5"/>
  <c r="AL80" i="5"/>
  <c r="AL81" i="5"/>
  <c r="AL82" i="5"/>
  <c r="AL83" i="5"/>
  <c r="F502" i="5"/>
  <c r="G502" i="5"/>
  <c r="H502" i="5"/>
  <c r="I502" i="5"/>
  <c r="J502" i="5"/>
  <c r="K502" i="5"/>
  <c r="L502" i="5"/>
  <c r="F503" i="5"/>
  <c r="G503" i="5"/>
  <c r="H503" i="5"/>
  <c r="I503" i="5"/>
  <c r="J503" i="5"/>
  <c r="K503" i="5"/>
  <c r="L503" i="5"/>
  <c r="F504" i="5"/>
  <c r="G504" i="5"/>
  <c r="H504" i="5"/>
  <c r="I504" i="5"/>
  <c r="J504" i="5"/>
  <c r="K504" i="5"/>
  <c r="L504" i="5"/>
  <c r="F505" i="5"/>
  <c r="G505" i="5"/>
  <c r="H505" i="5"/>
  <c r="I505" i="5"/>
  <c r="J505" i="5"/>
  <c r="K505" i="5"/>
  <c r="L505" i="5"/>
  <c r="F506" i="5"/>
  <c r="G506" i="5"/>
  <c r="H506" i="5"/>
  <c r="I506" i="5"/>
  <c r="J506" i="5"/>
  <c r="K506" i="5"/>
  <c r="L506" i="5"/>
  <c r="F507" i="5"/>
  <c r="G507" i="5"/>
  <c r="H507" i="5"/>
  <c r="I507" i="5"/>
  <c r="J507" i="5"/>
  <c r="K507" i="5"/>
  <c r="L507" i="5"/>
  <c r="F508" i="5"/>
  <c r="G508" i="5"/>
  <c r="H508" i="5"/>
  <c r="I508" i="5"/>
  <c r="J508" i="5"/>
  <c r="K508" i="5"/>
  <c r="L508" i="5"/>
  <c r="F509" i="5"/>
  <c r="G509" i="5"/>
  <c r="H509" i="5"/>
  <c r="I509" i="5"/>
  <c r="J509" i="5"/>
  <c r="K509" i="5"/>
  <c r="L509" i="5"/>
  <c r="F510" i="5"/>
  <c r="G510" i="5"/>
  <c r="H510" i="5"/>
  <c r="I510" i="5"/>
  <c r="J510" i="5"/>
  <c r="K510" i="5"/>
  <c r="L510" i="5"/>
  <c r="F511" i="5"/>
  <c r="G511" i="5"/>
  <c r="H511" i="5"/>
  <c r="I511" i="5"/>
  <c r="J511" i="5"/>
  <c r="K511" i="5"/>
  <c r="L511" i="5"/>
  <c r="F512" i="5"/>
  <c r="G512" i="5"/>
  <c r="H512" i="5"/>
  <c r="I512" i="5"/>
  <c r="J512" i="5"/>
  <c r="K512" i="5"/>
  <c r="L512" i="5"/>
  <c r="F513" i="5"/>
  <c r="G513" i="5"/>
  <c r="H513" i="5"/>
  <c r="I513" i="5"/>
  <c r="J513" i="5"/>
  <c r="K513" i="5"/>
  <c r="L513" i="5"/>
  <c r="F514" i="5"/>
  <c r="G514" i="5"/>
  <c r="H514" i="5"/>
  <c r="I514" i="5"/>
  <c r="J514" i="5"/>
  <c r="K514" i="5"/>
  <c r="L514" i="5"/>
  <c r="F515" i="5"/>
  <c r="G515" i="5"/>
  <c r="H515" i="5"/>
  <c r="I515" i="5"/>
  <c r="J515" i="5"/>
  <c r="K515" i="5"/>
  <c r="L515" i="5"/>
  <c r="F516" i="5"/>
  <c r="G516" i="5"/>
  <c r="H516" i="5"/>
  <c r="I516" i="5"/>
  <c r="J516" i="5"/>
  <c r="K516" i="5"/>
  <c r="L516" i="5"/>
  <c r="F517" i="5"/>
  <c r="G517" i="5"/>
  <c r="H517" i="5"/>
  <c r="I517" i="5"/>
  <c r="J517" i="5"/>
  <c r="K517" i="5"/>
  <c r="L517" i="5"/>
  <c r="F518" i="5"/>
  <c r="G518" i="5"/>
  <c r="H518" i="5"/>
  <c r="I518" i="5"/>
  <c r="J518" i="5"/>
  <c r="K518" i="5"/>
  <c r="L518" i="5"/>
  <c r="F519" i="5"/>
  <c r="G519" i="5"/>
  <c r="H519" i="5"/>
  <c r="I519" i="5"/>
  <c r="J519" i="5"/>
  <c r="K519" i="5"/>
  <c r="L519" i="5"/>
  <c r="F520" i="5"/>
  <c r="G520" i="5"/>
  <c r="H520" i="5"/>
  <c r="I520" i="5"/>
  <c r="J520" i="5"/>
  <c r="K520" i="5"/>
  <c r="L520" i="5"/>
  <c r="F521" i="5"/>
  <c r="G521" i="5"/>
  <c r="H521" i="5"/>
  <c r="I521" i="5"/>
  <c r="J521" i="5"/>
  <c r="K521" i="5"/>
  <c r="L521" i="5"/>
  <c r="F522" i="5"/>
  <c r="G522" i="5"/>
  <c r="H522" i="5"/>
  <c r="I522" i="5"/>
  <c r="J522" i="5"/>
  <c r="K522" i="5"/>
  <c r="L522" i="5"/>
  <c r="F523" i="5"/>
  <c r="G523" i="5"/>
  <c r="H523" i="5"/>
  <c r="I523" i="5"/>
  <c r="J523" i="5"/>
  <c r="K523" i="5"/>
  <c r="L523" i="5"/>
  <c r="F524" i="5"/>
  <c r="G524" i="5"/>
  <c r="H524" i="5"/>
  <c r="I524" i="5"/>
  <c r="J524" i="5"/>
  <c r="K524" i="5"/>
  <c r="L524" i="5"/>
  <c r="F525" i="5"/>
  <c r="G525" i="5"/>
  <c r="H525" i="5"/>
  <c r="I525" i="5"/>
  <c r="J525" i="5"/>
  <c r="K525" i="5"/>
  <c r="L525" i="5"/>
  <c r="F526" i="5"/>
  <c r="G526" i="5"/>
  <c r="H526" i="5"/>
  <c r="I526" i="5"/>
  <c r="J526" i="5"/>
  <c r="K526" i="5"/>
  <c r="L526" i="5"/>
  <c r="F527" i="5"/>
  <c r="G527" i="5"/>
  <c r="H527" i="5"/>
  <c r="I527" i="5"/>
  <c r="J527" i="5"/>
  <c r="K527" i="5"/>
  <c r="L527" i="5"/>
  <c r="F528" i="5"/>
  <c r="G528" i="5"/>
  <c r="H528" i="5"/>
  <c r="I528" i="5"/>
  <c r="J528" i="5"/>
  <c r="K528" i="5"/>
  <c r="L528" i="5"/>
  <c r="F529" i="5"/>
  <c r="G529" i="5"/>
  <c r="H529" i="5"/>
  <c r="I529" i="5"/>
  <c r="J529" i="5"/>
  <c r="K529" i="5"/>
  <c r="L529" i="5"/>
  <c r="F530" i="5"/>
  <c r="G530" i="5"/>
  <c r="H530" i="5"/>
  <c r="I530" i="5"/>
  <c r="J530" i="5"/>
  <c r="K530" i="5"/>
  <c r="L530" i="5"/>
  <c r="F531" i="5"/>
  <c r="G531" i="5"/>
  <c r="H531" i="5"/>
  <c r="I531" i="5"/>
  <c r="J531" i="5"/>
  <c r="K531" i="5"/>
  <c r="L531" i="5"/>
  <c r="F532" i="5"/>
  <c r="G532" i="5"/>
  <c r="H532" i="5"/>
  <c r="I532" i="5"/>
  <c r="J532" i="5"/>
  <c r="K532" i="5"/>
  <c r="L532" i="5"/>
  <c r="F533" i="5"/>
  <c r="G533" i="5"/>
  <c r="H533" i="5"/>
  <c r="I533" i="5"/>
  <c r="J533" i="5"/>
  <c r="K533" i="5"/>
  <c r="L533" i="5"/>
  <c r="F534" i="5"/>
  <c r="G534" i="5"/>
  <c r="H534" i="5"/>
  <c r="I534" i="5"/>
  <c r="J534" i="5"/>
  <c r="K534" i="5"/>
  <c r="L534" i="5"/>
  <c r="F535" i="5"/>
  <c r="G535" i="5"/>
  <c r="H535" i="5"/>
  <c r="I535" i="5"/>
  <c r="J535" i="5"/>
  <c r="K535" i="5"/>
  <c r="L535" i="5"/>
  <c r="F536" i="5"/>
  <c r="G536" i="5"/>
  <c r="H536" i="5"/>
  <c r="I536" i="5"/>
  <c r="J536" i="5"/>
  <c r="K536" i="5"/>
  <c r="L536" i="5"/>
  <c r="F537" i="5"/>
  <c r="G537" i="5"/>
  <c r="H537" i="5"/>
  <c r="I537" i="5"/>
  <c r="J537" i="5"/>
  <c r="K537" i="5"/>
  <c r="L537" i="5"/>
  <c r="F538" i="5"/>
  <c r="G538" i="5"/>
  <c r="H538" i="5"/>
  <c r="I538" i="5"/>
  <c r="J538" i="5"/>
  <c r="K538" i="5"/>
  <c r="L538" i="5"/>
  <c r="F539" i="5"/>
  <c r="G539" i="5"/>
  <c r="H539" i="5"/>
  <c r="I539" i="5"/>
  <c r="J539" i="5"/>
  <c r="K539" i="5"/>
  <c r="L539" i="5"/>
  <c r="F540" i="5"/>
  <c r="G540" i="5"/>
  <c r="H540" i="5"/>
  <c r="I540" i="5"/>
  <c r="J540" i="5"/>
  <c r="K540" i="5"/>
  <c r="L540" i="5"/>
  <c r="F541" i="5"/>
  <c r="G541" i="5"/>
  <c r="H541" i="5"/>
  <c r="I541" i="5"/>
  <c r="J541" i="5"/>
  <c r="K541" i="5"/>
  <c r="L541" i="5"/>
  <c r="F542" i="5"/>
  <c r="G542" i="5"/>
  <c r="H542" i="5"/>
  <c r="I542" i="5"/>
  <c r="J542" i="5"/>
  <c r="K542" i="5"/>
  <c r="L542" i="5"/>
  <c r="F543" i="5"/>
  <c r="G543" i="5"/>
  <c r="H543" i="5"/>
  <c r="I543" i="5"/>
  <c r="J543" i="5"/>
  <c r="K543" i="5"/>
  <c r="L543" i="5"/>
  <c r="F544" i="5"/>
  <c r="G544" i="5"/>
  <c r="H544" i="5"/>
  <c r="I544" i="5"/>
  <c r="J544" i="5"/>
  <c r="K544" i="5"/>
  <c r="L544" i="5"/>
  <c r="F545" i="5"/>
  <c r="G545" i="5"/>
  <c r="H545" i="5"/>
  <c r="I545" i="5"/>
  <c r="J545" i="5"/>
  <c r="K545" i="5"/>
  <c r="L545" i="5"/>
  <c r="F546" i="5"/>
  <c r="G546" i="5"/>
  <c r="H546" i="5"/>
  <c r="I546" i="5"/>
  <c r="J546" i="5"/>
  <c r="K546" i="5"/>
  <c r="L546" i="5"/>
  <c r="F547" i="5"/>
  <c r="G547" i="5"/>
  <c r="H547" i="5"/>
  <c r="I547" i="5"/>
  <c r="J547" i="5"/>
  <c r="K547" i="5"/>
  <c r="L547" i="5"/>
  <c r="F548" i="5"/>
  <c r="G548" i="5"/>
  <c r="H548" i="5"/>
  <c r="I548" i="5"/>
  <c r="J548" i="5"/>
  <c r="K548" i="5"/>
  <c r="L548" i="5"/>
  <c r="F549" i="5"/>
  <c r="G549" i="5"/>
  <c r="H549" i="5"/>
  <c r="I549" i="5"/>
  <c r="J549" i="5"/>
  <c r="K549" i="5"/>
  <c r="L549" i="5"/>
  <c r="F550" i="5"/>
  <c r="G550" i="5"/>
  <c r="H550" i="5"/>
  <c r="I550" i="5"/>
  <c r="J550" i="5"/>
  <c r="K550" i="5"/>
  <c r="L550" i="5"/>
  <c r="F551" i="5"/>
  <c r="G551" i="5"/>
  <c r="H551" i="5"/>
  <c r="I551" i="5"/>
  <c r="J551" i="5"/>
  <c r="K551" i="5"/>
  <c r="L551" i="5"/>
  <c r="F552" i="5"/>
  <c r="G552" i="5"/>
  <c r="H552" i="5"/>
  <c r="I552" i="5"/>
  <c r="J552" i="5"/>
  <c r="K552" i="5"/>
  <c r="L552" i="5"/>
  <c r="F553" i="5"/>
  <c r="G553" i="5"/>
  <c r="H553" i="5"/>
  <c r="I553" i="5"/>
  <c r="J553" i="5"/>
  <c r="K553" i="5"/>
  <c r="L553" i="5"/>
  <c r="F554" i="5"/>
  <c r="G554" i="5"/>
  <c r="H554" i="5"/>
  <c r="I554" i="5"/>
  <c r="J554" i="5"/>
  <c r="K554" i="5"/>
  <c r="L554" i="5"/>
  <c r="F555" i="5"/>
  <c r="G555" i="5"/>
  <c r="H555" i="5"/>
  <c r="I555" i="5"/>
  <c r="J555" i="5"/>
  <c r="K555" i="5"/>
  <c r="L555" i="5"/>
  <c r="F556" i="5"/>
  <c r="G556" i="5"/>
  <c r="H556" i="5"/>
  <c r="I556" i="5"/>
  <c r="J556" i="5"/>
  <c r="K556" i="5"/>
  <c r="L556" i="5"/>
  <c r="F557" i="5"/>
  <c r="G557" i="5"/>
  <c r="H557" i="5"/>
  <c r="I557" i="5"/>
  <c r="J557" i="5"/>
  <c r="K557" i="5"/>
  <c r="L557" i="5"/>
  <c r="F558" i="5"/>
  <c r="G558" i="5"/>
  <c r="H558" i="5"/>
  <c r="I558" i="5"/>
  <c r="J558" i="5"/>
  <c r="K558" i="5"/>
  <c r="L558" i="5"/>
  <c r="F559" i="5"/>
  <c r="G559" i="5"/>
  <c r="H559" i="5"/>
  <c r="I559" i="5"/>
  <c r="J559" i="5"/>
  <c r="K559" i="5"/>
  <c r="L559" i="5"/>
  <c r="F560" i="5"/>
  <c r="G560" i="5"/>
  <c r="H560" i="5"/>
  <c r="I560" i="5"/>
  <c r="J560" i="5"/>
  <c r="K560" i="5"/>
  <c r="L560" i="5"/>
  <c r="F561" i="5"/>
  <c r="G561" i="5"/>
  <c r="H561" i="5"/>
  <c r="I561" i="5"/>
  <c r="J561" i="5"/>
  <c r="K561" i="5"/>
  <c r="L561" i="5"/>
  <c r="F562" i="5"/>
  <c r="G562" i="5"/>
  <c r="H562" i="5"/>
  <c r="I562" i="5"/>
  <c r="J562" i="5"/>
  <c r="K562" i="5"/>
  <c r="L562" i="5"/>
  <c r="F563" i="5"/>
  <c r="G563" i="5"/>
  <c r="H563" i="5"/>
  <c r="I563" i="5"/>
  <c r="J563" i="5"/>
  <c r="K563" i="5"/>
  <c r="L563" i="5"/>
  <c r="F564" i="5"/>
  <c r="G564" i="5"/>
  <c r="H564" i="5"/>
  <c r="I564" i="5"/>
  <c r="J564" i="5"/>
  <c r="K564" i="5"/>
  <c r="L564" i="5"/>
  <c r="F565" i="5"/>
  <c r="G565" i="5"/>
  <c r="H565" i="5"/>
  <c r="I565" i="5"/>
  <c r="J565" i="5"/>
  <c r="K565" i="5"/>
  <c r="L565" i="5"/>
  <c r="F566" i="5"/>
  <c r="G566" i="5"/>
  <c r="H566" i="5"/>
  <c r="I566" i="5"/>
  <c r="J566" i="5"/>
  <c r="K566" i="5"/>
  <c r="L566" i="5"/>
  <c r="F567" i="5"/>
  <c r="G567" i="5"/>
  <c r="H567" i="5"/>
  <c r="I567" i="5"/>
  <c r="J567" i="5"/>
  <c r="K567" i="5"/>
  <c r="L567" i="5"/>
  <c r="F568" i="5"/>
  <c r="G568" i="5"/>
  <c r="H568" i="5"/>
  <c r="I568" i="5"/>
  <c r="J568" i="5"/>
  <c r="K568" i="5"/>
  <c r="L568" i="5"/>
  <c r="F569" i="5"/>
  <c r="G569" i="5"/>
  <c r="H569" i="5"/>
  <c r="I569" i="5"/>
  <c r="J569" i="5"/>
  <c r="K569" i="5"/>
  <c r="L569" i="5"/>
  <c r="F570" i="5"/>
  <c r="G570" i="5"/>
  <c r="H570" i="5"/>
  <c r="I570" i="5"/>
  <c r="J570" i="5"/>
  <c r="K570" i="5"/>
  <c r="L570" i="5"/>
  <c r="F571" i="5"/>
  <c r="G571" i="5"/>
  <c r="H571" i="5"/>
  <c r="I571" i="5"/>
  <c r="J571" i="5"/>
  <c r="K571" i="5"/>
  <c r="L571" i="5"/>
  <c r="F572" i="5"/>
  <c r="G572" i="5"/>
  <c r="H572" i="5"/>
  <c r="I572" i="5"/>
  <c r="J572" i="5"/>
  <c r="K572" i="5"/>
  <c r="L572" i="5"/>
  <c r="F573" i="5"/>
  <c r="G573" i="5"/>
  <c r="H573" i="5"/>
  <c r="I573" i="5"/>
  <c r="J573" i="5"/>
  <c r="K573" i="5"/>
  <c r="L573" i="5"/>
  <c r="F574" i="5"/>
  <c r="G574" i="5"/>
  <c r="H574" i="5"/>
  <c r="I574" i="5"/>
  <c r="J574" i="5"/>
  <c r="K574" i="5"/>
  <c r="L574" i="5"/>
  <c r="F575" i="5"/>
  <c r="G575" i="5"/>
  <c r="H575" i="5"/>
  <c r="I575" i="5"/>
  <c r="J575" i="5"/>
  <c r="K575" i="5"/>
  <c r="L575" i="5"/>
  <c r="F576" i="5"/>
  <c r="G576" i="5"/>
  <c r="H576" i="5"/>
  <c r="I576" i="5"/>
  <c r="J576" i="5"/>
  <c r="K576" i="5"/>
  <c r="L576" i="5"/>
  <c r="F577" i="5"/>
  <c r="G577" i="5"/>
  <c r="H577" i="5"/>
  <c r="I577" i="5"/>
  <c r="J577" i="5"/>
  <c r="K577" i="5"/>
  <c r="L577" i="5"/>
  <c r="F578" i="5"/>
  <c r="G578" i="5"/>
  <c r="H578" i="5"/>
  <c r="I578" i="5"/>
  <c r="J578" i="5"/>
  <c r="K578" i="5"/>
  <c r="L578" i="5"/>
  <c r="F579" i="5"/>
  <c r="G579" i="5"/>
  <c r="H579" i="5"/>
  <c r="I579" i="5"/>
  <c r="J579" i="5"/>
  <c r="K579" i="5"/>
  <c r="L579" i="5"/>
  <c r="F580" i="5"/>
  <c r="G580" i="5"/>
  <c r="H580" i="5"/>
  <c r="I580" i="5"/>
  <c r="J580" i="5"/>
  <c r="K580" i="5"/>
  <c r="L580" i="5"/>
  <c r="F581" i="5"/>
  <c r="G581" i="5"/>
  <c r="H581" i="5"/>
  <c r="I581" i="5"/>
  <c r="J581" i="5"/>
  <c r="K581" i="5"/>
  <c r="L581" i="5"/>
  <c r="F582" i="5"/>
  <c r="G582" i="5"/>
  <c r="H582" i="5"/>
  <c r="I582" i="5"/>
  <c r="J582" i="5"/>
  <c r="K582" i="5"/>
  <c r="L582" i="5"/>
  <c r="F583" i="5"/>
  <c r="G583" i="5"/>
  <c r="H583" i="5"/>
  <c r="I583" i="5"/>
  <c r="J583" i="5"/>
  <c r="K583" i="5"/>
  <c r="L583" i="5"/>
  <c r="F584" i="5"/>
  <c r="G584" i="5"/>
  <c r="H584" i="5"/>
  <c r="I584" i="5"/>
  <c r="J584" i="5"/>
  <c r="K584" i="5"/>
  <c r="L584" i="5"/>
  <c r="F585" i="5"/>
  <c r="G585" i="5"/>
  <c r="H585" i="5"/>
  <c r="I585" i="5"/>
  <c r="J585" i="5"/>
  <c r="K585" i="5"/>
  <c r="L585" i="5"/>
  <c r="F586" i="5"/>
  <c r="G586" i="5"/>
  <c r="H586" i="5"/>
  <c r="I586" i="5"/>
  <c r="J586" i="5"/>
  <c r="K586" i="5"/>
  <c r="L586" i="5"/>
  <c r="F587" i="5"/>
  <c r="G587" i="5"/>
  <c r="H587" i="5"/>
  <c r="I587" i="5"/>
  <c r="J587" i="5"/>
  <c r="K587" i="5"/>
  <c r="L587" i="5"/>
  <c r="F588" i="5"/>
  <c r="G588" i="5"/>
  <c r="H588" i="5"/>
  <c r="I588" i="5"/>
  <c r="J588" i="5"/>
  <c r="K588" i="5"/>
  <c r="L588" i="5"/>
  <c r="F589" i="5"/>
  <c r="G589" i="5"/>
  <c r="H589" i="5"/>
  <c r="I589" i="5"/>
  <c r="J589" i="5"/>
  <c r="K589" i="5"/>
  <c r="L589" i="5"/>
  <c r="F590" i="5"/>
  <c r="G590" i="5"/>
  <c r="H590" i="5"/>
  <c r="I590" i="5"/>
  <c r="J590" i="5"/>
  <c r="K590" i="5"/>
  <c r="L590" i="5"/>
  <c r="F591" i="5"/>
  <c r="G591" i="5"/>
  <c r="H591" i="5"/>
  <c r="I591" i="5"/>
  <c r="J591" i="5"/>
  <c r="K591" i="5"/>
  <c r="L591" i="5"/>
  <c r="F592" i="5"/>
  <c r="G592" i="5"/>
  <c r="H592" i="5"/>
  <c r="I592" i="5"/>
  <c r="J592" i="5"/>
  <c r="K592" i="5"/>
  <c r="L592" i="5"/>
  <c r="F593" i="5"/>
  <c r="G593" i="5"/>
  <c r="H593" i="5"/>
  <c r="I593" i="5"/>
  <c r="J593" i="5"/>
  <c r="K593" i="5"/>
  <c r="L593" i="5"/>
  <c r="F594" i="5"/>
  <c r="G594" i="5"/>
  <c r="H594" i="5"/>
  <c r="I594" i="5"/>
  <c r="J594" i="5"/>
  <c r="K594" i="5"/>
  <c r="L594" i="5"/>
  <c r="F595" i="5"/>
  <c r="G595" i="5"/>
  <c r="H595" i="5"/>
  <c r="I595" i="5"/>
  <c r="J595" i="5"/>
  <c r="K595" i="5"/>
  <c r="L595" i="5"/>
  <c r="F596" i="5"/>
  <c r="G596" i="5"/>
  <c r="H596" i="5"/>
  <c r="I596" i="5"/>
  <c r="J596" i="5"/>
  <c r="K596" i="5"/>
  <c r="L596" i="5"/>
  <c r="F597" i="5"/>
  <c r="G597" i="5"/>
  <c r="H597" i="5"/>
  <c r="I597" i="5"/>
  <c r="J597" i="5"/>
  <c r="K597" i="5"/>
  <c r="L597" i="5"/>
  <c r="F598" i="5"/>
  <c r="G598" i="5"/>
  <c r="H598" i="5"/>
  <c r="I598" i="5"/>
  <c r="J598" i="5"/>
  <c r="K598" i="5"/>
  <c r="L598" i="5"/>
  <c r="F599" i="5"/>
  <c r="G599" i="5"/>
  <c r="H599" i="5"/>
  <c r="I599" i="5"/>
  <c r="J599" i="5"/>
  <c r="K599" i="5"/>
  <c r="L599" i="5"/>
  <c r="F600" i="5"/>
  <c r="G600" i="5"/>
  <c r="H600" i="5"/>
  <c r="I600" i="5"/>
  <c r="J600" i="5"/>
  <c r="K600" i="5"/>
  <c r="L600" i="5"/>
  <c r="F601" i="5"/>
  <c r="G601" i="5"/>
  <c r="H601" i="5"/>
  <c r="I601" i="5"/>
  <c r="J601" i="5"/>
  <c r="K601" i="5"/>
  <c r="L601" i="5"/>
  <c r="F602" i="5"/>
  <c r="G602" i="5"/>
  <c r="H602" i="5"/>
  <c r="I602" i="5"/>
  <c r="J602" i="5"/>
  <c r="K602" i="5"/>
  <c r="L602" i="5"/>
  <c r="F603" i="5"/>
  <c r="G603" i="5"/>
  <c r="H603" i="5"/>
  <c r="I603" i="5"/>
  <c r="J603" i="5"/>
  <c r="K603" i="5"/>
  <c r="L603" i="5"/>
  <c r="F604" i="5"/>
  <c r="G604" i="5"/>
  <c r="H604" i="5"/>
  <c r="I604" i="5"/>
  <c r="J604" i="5"/>
  <c r="K604" i="5"/>
  <c r="L604" i="5"/>
  <c r="F605" i="5"/>
  <c r="G605" i="5"/>
  <c r="H605" i="5"/>
  <c r="I605" i="5"/>
  <c r="J605" i="5"/>
  <c r="K605" i="5"/>
  <c r="L605" i="5"/>
  <c r="F606" i="5"/>
  <c r="G606" i="5"/>
  <c r="H606" i="5"/>
  <c r="I606" i="5"/>
  <c r="J606" i="5"/>
  <c r="K606" i="5"/>
  <c r="L606" i="5"/>
  <c r="F607" i="5"/>
  <c r="G607" i="5"/>
  <c r="H607" i="5"/>
  <c r="I607" i="5"/>
  <c r="J607" i="5"/>
  <c r="K607" i="5"/>
  <c r="L607" i="5"/>
  <c r="F608" i="5"/>
  <c r="G608" i="5"/>
  <c r="H608" i="5"/>
  <c r="I608" i="5"/>
  <c r="J608" i="5"/>
  <c r="K608" i="5"/>
  <c r="L608" i="5"/>
  <c r="F609" i="5"/>
  <c r="G609" i="5"/>
  <c r="H609" i="5"/>
  <c r="I609" i="5"/>
  <c r="J609" i="5"/>
  <c r="K609" i="5"/>
  <c r="L609" i="5"/>
  <c r="F610" i="5"/>
  <c r="G610" i="5"/>
  <c r="H610" i="5"/>
  <c r="I610" i="5"/>
  <c r="J610" i="5"/>
  <c r="K610" i="5"/>
  <c r="L610" i="5"/>
  <c r="F611" i="5"/>
  <c r="G611" i="5"/>
  <c r="H611" i="5"/>
  <c r="I611" i="5"/>
  <c r="J611" i="5"/>
  <c r="K611" i="5"/>
  <c r="L611" i="5"/>
  <c r="F612" i="5"/>
  <c r="G612" i="5"/>
  <c r="H612" i="5"/>
  <c r="I612" i="5"/>
  <c r="J612" i="5"/>
  <c r="K612" i="5"/>
  <c r="L612" i="5"/>
  <c r="F613" i="5"/>
  <c r="G613" i="5"/>
  <c r="H613" i="5"/>
  <c r="I613" i="5"/>
  <c r="J613" i="5"/>
  <c r="K613" i="5"/>
  <c r="L613" i="5"/>
  <c r="F614" i="5"/>
  <c r="G614" i="5"/>
  <c r="H614" i="5"/>
  <c r="I614" i="5"/>
  <c r="J614" i="5"/>
  <c r="K614" i="5"/>
  <c r="L614" i="5"/>
  <c r="F615" i="5"/>
  <c r="G615" i="5"/>
  <c r="H615" i="5"/>
  <c r="I615" i="5"/>
  <c r="J615" i="5"/>
  <c r="K615" i="5"/>
  <c r="L615" i="5"/>
  <c r="F616" i="5"/>
  <c r="G616" i="5"/>
  <c r="H616" i="5"/>
  <c r="I616" i="5"/>
  <c r="J616" i="5"/>
  <c r="K616" i="5"/>
  <c r="L616" i="5"/>
  <c r="F617" i="5"/>
  <c r="G617" i="5"/>
  <c r="H617" i="5"/>
  <c r="I617" i="5"/>
  <c r="J617" i="5"/>
  <c r="K617" i="5"/>
  <c r="L617" i="5"/>
  <c r="F618" i="5"/>
  <c r="G618" i="5"/>
  <c r="H618" i="5"/>
  <c r="I618" i="5"/>
  <c r="J618" i="5"/>
  <c r="K618" i="5"/>
  <c r="L618" i="5"/>
  <c r="F619" i="5"/>
  <c r="G619" i="5"/>
  <c r="H619" i="5"/>
  <c r="I619" i="5"/>
  <c r="J619" i="5"/>
  <c r="K619" i="5"/>
  <c r="L619" i="5"/>
  <c r="F620" i="5"/>
  <c r="G620" i="5"/>
  <c r="H620" i="5"/>
  <c r="I620" i="5"/>
  <c r="J620" i="5"/>
  <c r="K620" i="5"/>
  <c r="L620" i="5"/>
  <c r="F621" i="5"/>
  <c r="G621" i="5"/>
  <c r="H621" i="5"/>
  <c r="I621" i="5"/>
  <c r="J621" i="5"/>
  <c r="K621" i="5"/>
  <c r="L621" i="5"/>
  <c r="F622" i="5"/>
  <c r="G622" i="5"/>
  <c r="H622" i="5"/>
  <c r="I622" i="5"/>
  <c r="J622" i="5"/>
  <c r="K622" i="5"/>
  <c r="L622" i="5"/>
  <c r="F623" i="5"/>
  <c r="G623" i="5"/>
  <c r="H623" i="5"/>
  <c r="I623" i="5"/>
  <c r="J623" i="5"/>
  <c r="K623" i="5"/>
  <c r="L623" i="5"/>
  <c r="F624" i="5"/>
  <c r="G624" i="5"/>
  <c r="H624" i="5"/>
  <c r="I624" i="5"/>
  <c r="J624" i="5"/>
  <c r="K624" i="5"/>
  <c r="L624" i="5"/>
  <c r="F625" i="5"/>
  <c r="G625" i="5"/>
  <c r="H625" i="5"/>
  <c r="I625" i="5"/>
  <c r="J625" i="5"/>
  <c r="K625" i="5"/>
  <c r="L625" i="5"/>
  <c r="F626" i="5"/>
  <c r="G626" i="5"/>
  <c r="H626" i="5"/>
  <c r="I626" i="5"/>
  <c r="J626" i="5"/>
  <c r="K626" i="5"/>
  <c r="L626" i="5"/>
  <c r="F627" i="5"/>
  <c r="G627" i="5"/>
  <c r="H627" i="5"/>
  <c r="I627" i="5"/>
  <c r="J627" i="5"/>
  <c r="K627" i="5"/>
  <c r="L627" i="5"/>
  <c r="F628" i="5"/>
  <c r="G628" i="5"/>
  <c r="H628" i="5"/>
  <c r="I628" i="5"/>
  <c r="J628" i="5"/>
  <c r="K628" i="5"/>
  <c r="L628" i="5"/>
  <c r="F629" i="5"/>
  <c r="G629" i="5"/>
  <c r="H629" i="5"/>
  <c r="I629" i="5"/>
  <c r="J629" i="5"/>
  <c r="K629" i="5"/>
  <c r="L629" i="5"/>
  <c r="F630" i="5"/>
  <c r="G630" i="5"/>
  <c r="H630" i="5"/>
  <c r="I630" i="5"/>
  <c r="J630" i="5"/>
  <c r="K630" i="5"/>
  <c r="L630" i="5"/>
  <c r="F631" i="5"/>
  <c r="G631" i="5"/>
  <c r="H631" i="5"/>
  <c r="I631" i="5"/>
  <c r="J631" i="5"/>
  <c r="K631" i="5"/>
  <c r="L631" i="5"/>
  <c r="F632" i="5"/>
  <c r="G632" i="5"/>
  <c r="H632" i="5"/>
  <c r="I632" i="5"/>
  <c r="J632" i="5"/>
  <c r="K632" i="5"/>
  <c r="L632" i="5"/>
  <c r="F633" i="5"/>
  <c r="G633" i="5"/>
  <c r="H633" i="5"/>
  <c r="I633" i="5"/>
  <c r="J633" i="5"/>
  <c r="K633" i="5"/>
  <c r="L633" i="5"/>
  <c r="F634" i="5"/>
  <c r="G634" i="5"/>
  <c r="H634" i="5"/>
  <c r="I634" i="5"/>
  <c r="J634" i="5"/>
  <c r="K634" i="5"/>
  <c r="L634" i="5"/>
  <c r="F635" i="5"/>
  <c r="G635" i="5"/>
  <c r="H635" i="5"/>
  <c r="I635" i="5"/>
  <c r="J635" i="5"/>
  <c r="K635" i="5"/>
  <c r="L635" i="5"/>
  <c r="F636" i="5"/>
  <c r="G636" i="5"/>
  <c r="H636" i="5"/>
  <c r="I636" i="5"/>
  <c r="J636" i="5"/>
  <c r="K636" i="5"/>
  <c r="L636" i="5"/>
  <c r="F637" i="5"/>
  <c r="G637" i="5"/>
  <c r="H637" i="5"/>
  <c r="I637" i="5"/>
  <c r="J637" i="5"/>
  <c r="K637" i="5"/>
  <c r="L637" i="5"/>
  <c r="F638" i="5"/>
  <c r="G638" i="5"/>
  <c r="H638" i="5"/>
  <c r="I638" i="5"/>
  <c r="J638" i="5"/>
  <c r="K638" i="5"/>
  <c r="L638" i="5"/>
  <c r="F639" i="5"/>
  <c r="G639" i="5"/>
  <c r="H639" i="5"/>
  <c r="I639" i="5"/>
  <c r="J639" i="5"/>
  <c r="K639" i="5"/>
  <c r="L639" i="5"/>
  <c r="F640" i="5"/>
  <c r="G640" i="5"/>
  <c r="H640" i="5"/>
  <c r="I640" i="5"/>
  <c r="J640" i="5"/>
  <c r="K640" i="5"/>
  <c r="L640" i="5"/>
  <c r="F641" i="5"/>
  <c r="G641" i="5"/>
  <c r="H641" i="5"/>
  <c r="I641" i="5"/>
  <c r="J641" i="5"/>
  <c r="K641" i="5"/>
  <c r="L641" i="5"/>
  <c r="F642" i="5"/>
  <c r="G642" i="5"/>
  <c r="H642" i="5"/>
  <c r="I642" i="5"/>
  <c r="J642" i="5"/>
  <c r="K642" i="5"/>
  <c r="L642" i="5"/>
  <c r="F643" i="5"/>
  <c r="G643" i="5"/>
  <c r="H643" i="5"/>
  <c r="I643" i="5"/>
  <c r="J643" i="5"/>
  <c r="K643" i="5"/>
  <c r="L643" i="5"/>
  <c r="F644" i="5"/>
  <c r="G644" i="5"/>
  <c r="H644" i="5"/>
  <c r="I644" i="5"/>
  <c r="J644" i="5"/>
  <c r="K644" i="5"/>
  <c r="L644" i="5"/>
  <c r="F645" i="5"/>
  <c r="G645" i="5"/>
  <c r="H645" i="5"/>
  <c r="I645" i="5"/>
  <c r="J645" i="5"/>
  <c r="K645" i="5"/>
  <c r="L645" i="5"/>
  <c r="F646" i="5"/>
  <c r="G646" i="5"/>
  <c r="H646" i="5"/>
  <c r="I646" i="5"/>
  <c r="J646" i="5"/>
  <c r="K646" i="5"/>
  <c r="L646" i="5"/>
  <c r="F647" i="5"/>
  <c r="G647" i="5"/>
  <c r="H647" i="5"/>
  <c r="I647" i="5"/>
  <c r="J647" i="5"/>
  <c r="K647" i="5"/>
  <c r="L647" i="5"/>
  <c r="F648" i="5"/>
  <c r="G648" i="5"/>
  <c r="H648" i="5"/>
  <c r="I648" i="5"/>
  <c r="J648" i="5"/>
  <c r="K648" i="5"/>
  <c r="L648" i="5"/>
  <c r="F649" i="5"/>
  <c r="G649" i="5"/>
  <c r="H649" i="5"/>
  <c r="I649" i="5"/>
  <c r="J649" i="5"/>
  <c r="K649" i="5"/>
  <c r="L649" i="5"/>
  <c r="F650" i="5"/>
  <c r="G650" i="5"/>
  <c r="H650" i="5"/>
  <c r="I650" i="5"/>
  <c r="J650" i="5"/>
  <c r="K650" i="5"/>
  <c r="L650" i="5"/>
  <c r="F651" i="5"/>
  <c r="G651" i="5"/>
  <c r="H651" i="5"/>
  <c r="I651" i="5"/>
  <c r="J651" i="5"/>
  <c r="K651" i="5"/>
  <c r="L651" i="5"/>
  <c r="F652" i="5"/>
  <c r="G652" i="5"/>
  <c r="H652" i="5"/>
  <c r="I652" i="5"/>
  <c r="J652" i="5"/>
  <c r="K652" i="5"/>
  <c r="L652" i="5"/>
  <c r="F653" i="5"/>
  <c r="G653" i="5"/>
  <c r="H653" i="5"/>
  <c r="I653" i="5"/>
  <c r="J653" i="5"/>
  <c r="K653" i="5"/>
  <c r="L653" i="5"/>
  <c r="F654" i="5"/>
  <c r="G654" i="5"/>
  <c r="H654" i="5"/>
  <c r="I654" i="5"/>
  <c r="J654" i="5"/>
  <c r="K654" i="5"/>
  <c r="L654" i="5"/>
  <c r="F655" i="5"/>
  <c r="G655" i="5"/>
  <c r="H655" i="5"/>
  <c r="I655" i="5"/>
  <c r="J655" i="5"/>
  <c r="K655" i="5"/>
  <c r="L655" i="5"/>
  <c r="F656" i="5"/>
  <c r="G656" i="5"/>
  <c r="H656" i="5"/>
  <c r="I656" i="5"/>
  <c r="J656" i="5"/>
  <c r="K656" i="5"/>
  <c r="L656" i="5"/>
  <c r="F657" i="5"/>
  <c r="G657" i="5"/>
  <c r="H657" i="5"/>
  <c r="I657" i="5"/>
  <c r="J657" i="5"/>
  <c r="K657" i="5"/>
  <c r="L657" i="5"/>
  <c r="F658" i="5"/>
  <c r="G658" i="5"/>
  <c r="H658" i="5"/>
  <c r="I658" i="5"/>
  <c r="J658" i="5"/>
  <c r="K658" i="5"/>
  <c r="L658" i="5"/>
  <c r="F659" i="5"/>
  <c r="G659" i="5"/>
  <c r="H659" i="5"/>
  <c r="I659" i="5"/>
  <c r="J659" i="5"/>
  <c r="K659" i="5"/>
  <c r="L659" i="5"/>
  <c r="F660" i="5"/>
  <c r="G660" i="5"/>
  <c r="H660" i="5"/>
  <c r="I660" i="5"/>
  <c r="J660" i="5"/>
  <c r="K660" i="5"/>
  <c r="L660" i="5"/>
  <c r="F661" i="5"/>
  <c r="G661" i="5"/>
  <c r="H661" i="5"/>
  <c r="I661" i="5"/>
  <c r="J661" i="5"/>
  <c r="K661" i="5"/>
  <c r="L661" i="5"/>
  <c r="F662" i="5"/>
  <c r="G662" i="5"/>
  <c r="H662" i="5"/>
  <c r="I662" i="5"/>
  <c r="J662" i="5"/>
  <c r="K662" i="5"/>
  <c r="L662" i="5"/>
  <c r="F663" i="5"/>
  <c r="G663" i="5"/>
  <c r="H663" i="5"/>
  <c r="I663" i="5"/>
  <c r="J663" i="5"/>
  <c r="K663" i="5"/>
  <c r="L663" i="5"/>
  <c r="F664" i="5"/>
  <c r="G664" i="5"/>
  <c r="H664" i="5"/>
  <c r="I664" i="5"/>
  <c r="J664" i="5"/>
  <c r="K664" i="5"/>
  <c r="L664" i="5"/>
  <c r="F665" i="5"/>
  <c r="G665" i="5"/>
  <c r="H665" i="5"/>
  <c r="I665" i="5"/>
  <c r="J665" i="5"/>
  <c r="K665" i="5"/>
  <c r="L665" i="5"/>
  <c r="F666" i="5"/>
  <c r="G666" i="5"/>
  <c r="H666" i="5"/>
  <c r="I666" i="5"/>
  <c r="J666" i="5"/>
  <c r="K666" i="5"/>
  <c r="L666" i="5"/>
  <c r="F667" i="5"/>
  <c r="G667" i="5"/>
  <c r="H667" i="5"/>
  <c r="I667" i="5"/>
  <c r="J667" i="5"/>
  <c r="K667" i="5"/>
  <c r="L667" i="5"/>
  <c r="F668" i="5"/>
  <c r="G668" i="5"/>
  <c r="H668" i="5"/>
  <c r="I668" i="5"/>
  <c r="J668" i="5"/>
  <c r="K668" i="5"/>
  <c r="L668" i="5"/>
  <c r="F669" i="5"/>
  <c r="G669" i="5"/>
  <c r="H669" i="5"/>
  <c r="I669" i="5"/>
  <c r="J669" i="5"/>
  <c r="K669" i="5"/>
  <c r="L669" i="5"/>
  <c r="F670" i="5"/>
  <c r="G670" i="5"/>
  <c r="H670" i="5"/>
  <c r="I670" i="5"/>
  <c r="J670" i="5"/>
  <c r="K670" i="5"/>
  <c r="L670" i="5"/>
  <c r="F671" i="5"/>
  <c r="G671" i="5"/>
  <c r="H671" i="5"/>
  <c r="I671" i="5"/>
  <c r="J671" i="5"/>
  <c r="K671" i="5"/>
  <c r="L671" i="5"/>
  <c r="F672" i="5"/>
  <c r="G672" i="5"/>
  <c r="H672" i="5"/>
  <c r="I672" i="5"/>
  <c r="J672" i="5"/>
  <c r="K672" i="5"/>
  <c r="L672" i="5"/>
  <c r="F673" i="5"/>
  <c r="G673" i="5"/>
  <c r="H673" i="5"/>
  <c r="I673" i="5"/>
  <c r="J673" i="5"/>
  <c r="K673" i="5"/>
  <c r="L673" i="5"/>
  <c r="F674" i="5"/>
  <c r="G674" i="5"/>
  <c r="H674" i="5"/>
  <c r="I674" i="5"/>
  <c r="J674" i="5"/>
  <c r="K674" i="5"/>
  <c r="L674" i="5"/>
  <c r="F675" i="5"/>
  <c r="G675" i="5"/>
  <c r="H675" i="5"/>
  <c r="I675" i="5"/>
  <c r="J675" i="5"/>
  <c r="K675" i="5"/>
  <c r="L675" i="5"/>
  <c r="F676" i="5"/>
  <c r="G676" i="5"/>
  <c r="H676" i="5"/>
  <c r="I676" i="5"/>
  <c r="J676" i="5"/>
  <c r="K676" i="5"/>
  <c r="L676" i="5"/>
  <c r="F677" i="5"/>
  <c r="G677" i="5"/>
  <c r="H677" i="5"/>
  <c r="I677" i="5"/>
  <c r="J677" i="5"/>
  <c r="K677" i="5"/>
  <c r="L677" i="5"/>
  <c r="F678" i="5"/>
  <c r="G678" i="5"/>
  <c r="H678" i="5"/>
  <c r="I678" i="5"/>
  <c r="J678" i="5"/>
  <c r="K678" i="5"/>
  <c r="L678" i="5"/>
  <c r="F679" i="5"/>
  <c r="G679" i="5"/>
  <c r="H679" i="5"/>
  <c r="I679" i="5"/>
  <c r="J679" i="5"/>
  <c r="K679" i="5"/>
  <c r="L679" i="5"/>
  <c r="F680" i="5"/>
  <c r="G680" i="5"/>
  <c r="H680" i="5"/>
  <c r="I680" i="5"/>
  <c r="J680" i="5"/>
  <c r="K680" i="5"/>
  <c r="L680" i="5"/>
  <c r="F681" i="5"/>
  <c r="G681" i="5"/>
  <c r="H681" i="5"/>
  <c r="I681" i="5"/>
  <c r="J681" i="5"/>
  <c r="K681" i="5"/>
  <c r="L681" i="5"/>
  <c r="F682" i="5"/>
  <c r="G682" i="5"/>
  <c r="H682" i="5"/>
  <c r="I682" i="5"/>
  <c r="J682" i="5"/>
  <c r="K682" i="5"/>
  <c r="L682" i="5"/>
  <c r="F683" i="5"/>
  <c r="G683" i="5"/>
  <c r="H683" i="5"/>
  <c r="I683" i="5"/>
  <c r="J683" i="5"/>
  <c r="K683" i="5"/>
  <c r="L683" i="5"/>
  <c r="F684" i="5"/>
  <c r="G684" i="5"/>
  <c r="H684" i="5"/>
  <c r="I684" i="5"/>
  <c r="J684" i="5"/>
  <c r="K684" i="5"/>
  <c r="L684" i="5"/>
  <c r="F685" i="5"/>
  <c r="G685" i="5"/>
  <c r="H685" i="5"/>
  <c r="I685" i="5"/>
  <c r="J685" i="5"/>
  <c r="K685" i="5"/>
  <c r="L685" i="5"/>
  <c r="F686" i="5"/>
  <c r="G686" i="5"/>
  <c r="H686" i="5"/>
  <c r="I686" i="5"/>
  <c r="J686" i="5"/>
  <c r="K686" i="5"/>
  <c r="L686" i="5"/>
  <c r="F687" i="5"/>
  <c r="G687" i="5"/>
  <c r="H687" i="5"/>
  <c r="I687" i="5"/>
  <c r="J687" i="5"/>
  <c r="K687" i="5"/>
  <c r="L687" i="5"/>
  <c r="F688" i="5"/>
  <c r="G688" i="5"/>
  <c r="H688" i="5"/>
  <c r="I688" i="5"/>
  <c r="J688" i="5"/>
  <c r="K688" i="5"/>
  <c r="L688" i="5"/>
  <c r="F689" i="5"/>
  <c r="G689" i="5"/>
  <c r="H689" i="5"/>
  <c r="I689" i="5"/>
  <c r="J689" i="5"/>
  <c r="K689" i="5"/>
  <c r="L689" i="5"/>
  <c r="F690" i="5"/>
  <c r="G690" i="5"/>
  <c r="H690" i="5"/>
  <c r="I690" i="5"/>
  <c r="J690" i="5"/>
  <c r="K690" i="5"/>
  <c r="L690" i="5"/>
  <c r="F691" i="5"/>
  <c r="G691" i="5"/>
  <c r="H691" i="5"/>
  <c r="I691" i="5"/>
  <c r="J691" i="5"/>
  <c r="K691" i="5"/>
  <c r="L691" i="5"/>
  <c r="F692" i="5"/>
  <c r="G692" i="5"/>
  <c r="H692" i="5"/>
  <c r="I692" i="5"/>
  <c r="J692" i="5"/>
  <c r="K692" i="5"/>
  <c r="L692" i="5"/>
  <c r="F693" i="5"/>
  <c r="G693" i="5"/>
  <c r="H693" i="5"/>
  <c r="I693" i="5"/>
  <c r="J693" i="5"/>
  <c r="K693" i="5"/>
  <c r="L693" i="5"/>
  <c r="F694" i="5"/>
  <c r="G694" i="5"/>
  <c r="H694" i="5"/>
  <c r="I694" i="5"/>
  <c r="J694" i="5"/>
  <c r="K694" i="5"/>
  <c r="L694" i="5"/>
  <c r="F695" i="5"/>
  <c r="G695" i="5"/>
  <c r="H695" i="5"/>
  <c r="I695" i="5"/>
  <c r="J695" i="5"/>
  <c r="K695" i="5"/>
  <c r="L695" i="5"/>
  <c r="F696" i="5"/>
  <c r="G696" i="5"/>
  <c r="H696" i="5"/>
  <c r="I696" i="5"/>
  <c r="J696" i="5"/>
  <c r="K696" i="5"/>
  <c r="L696" i="5"/>
  <c r="F697" i="5"/>
  <c r="G697" i="5"/>
  <c r="H697" i="5"/>
  <c r="I697" i="5"/>
  <c r="J697" i="5"/>
  <c r="K697" i="5"/>
  <c r="L697" i="5"/>
  <c r="F698" i="5"/>
  <c r="G698" i="5"/>
  <c r="H698" i="5"/>
  <c r="I698" i="5"/>
  <c r="J698" i="5"/>
  <c r="K698" i="5"/>
  <c r="L698" i="5"/>
  <c r="F699" i="5"/>
  <c r="G699" i="5"/>
  <c r="H699" i="5"/>
  <c r="I699" i="5"/>
  <c r="J699" i="5"/>
  <c r="K699" i="5"/>
  <c r="L699" i="5"/>
  <c r="F700" i="5"/>
  <c r="G700" i="5"/>
  <c r="H700" i="5"/>
  <c r="I700" i="5"/>
  <c r="J700" i="5"/>
  <c r="K700" i="5"/>
  <c r="L700" i="5"/>
  <c r="F701" i="5"/>
  <c r="G701" i="5"/>
  <c r="H701" i="5"/>
  <c r="I701" i="5"/>
  <c r="J701" i="5"/>
  <c r="K701" i="5"/>
  <c r="L701" i="5"/>
  <c r="F702" i="5"/>
  <c r="G702" i="5"/>
  <c r="H702" i="5"/>
  <c r="I702" i="5"/>
  <c r="J702" i="5"/>
  <c r="K702" i="5"/>
  <c r="L702" i="5"/>
  <c r="F703" i="5"/>
  <c r="G703" i="5"/>
  <c r="H703" i="5"/>
  <c r="I703" i="5"/>
  <c r="J703" i="5"/>
  <c r="K703" i="5"/>
  <c r="L703" i="5"/>
  <c r="F704" i="5"/>
  <c r="G704" i="5"/>
  <c r="H704" i="5"/>
  <c r="I704" i="5"/>
  <c r="J704" i="5"/>
  <c r="K704" i="5"/>
  <c r="L704" i="5"/>
  <c r="F705" i="5"/>
  <c r="G705" i="5"/>
  <c r="H705" i="5"/>
  <c r="I705" i="5"/>
  <c r="J705" i="5"/>
  <c r="K705" i="5"/>
  <c r="L705" i="5"/>
  <c r="F706" i="5"/>
  <c r="G706" i="5"/>
  <c r="H706" i="5"/>
  <c r="I706" i="5"/>
  <c r="J706" i="5"/>
  <c r="K706" i="5"/>
  <c r="L706" i="5"/>
  <c r="F707" i="5"/>
  <c r="G707" i="5"/>
  <c r="H707" i="5"/>
  <c r="I707" i="5"/>
  <c r="J707" i="5"/>
  <c r="K707" i="5"/>
  <c r="L707" i="5"/>
  <c r="F708" i="5"/>
  <c r="G708" i="5"/>
  <c r="H708" i="5"/>
  <c r="I708" i="5"/>
  <c r="J708" i="5"/>
  <c r="K708" i="5"/>
  <c r="L708" i="5"/>
  <c r="F709" i="5"/>
  <c r="G709" i="5"/>
  <c r="H709" i="5"/>
  <c r="I709" i="5"/>
  <c r="J709" i="5"/>
  <c r="K709" i="5"/>
  <c r="L709" i="5"/>
  <c r="F710" i="5"/>
  <c r="G710" i="5"/>
  <c r="H710" i="5"/>
  <c r="I710" i="5"/>
  <c r="J710" i="5"/>
  <c r="K710" i="5"/>
  <c r="L710" i="5"/>
  <c r="F711" i="5"/>
  <c r="G711" i="5"/>
  <c r="H711" i="5"/>
  <c r="I711" i="5"/>
  <c r="J711" i="5"/>
  <c r="K711" i="5"/>
  <c r="L711" i="5"/>
  <c r="F712" i="5"/>
  <c r="G712" i="5"/>
  <c r="H712" i="5"/>
  <c r="I712" i="5"/>
  <c r="J712" i="5"/>
  <c r="K712" i="5"/>
  <c r="L712" i="5"/>
  <c r="F713" i="5"/>
  <c r="G713" i="5"/>
  <c r="H713" i="5"/>
  <c r="I713" i="5"/>
  <c r="J713" i="5"/>
  <c r="K713" i="5"/>
  <c r="L713" i="5"/>
  <c r="F714" i="5"/>
  <c r="G714" i="5"/>
  <c r="H714" i="5"/>
  <c r="I714" i="5"/>
  <c r="J714" i="5"/>
  <c r="K714" i="5"/>
  <c r="L714" i="5"/>
  <c r="F715" i="5"/>
  <c r="G715" i="5"/>
  <c r="H715" i="5"/>
  <c r="I715" i="5"/>
  <c r="J715" i="5"/>
  <c r="K715" i="5"/>
  <c r="L715" i="5"/>
  <c r="F716" i="5"/>
  <c r="G716" i="5"/>
  <c r="H716" i="5"/>
  <c r="I716" i="5"/>
  <c r="J716" i="5"/>
  <c r="K716" i="5"/>
  <c r="L716" i="5"/>
  <c r="F717" i="5"/>
  <c r="G717" i="5"/>
  <c r="H717" i="5"/>
  <c r="I717" i="5"/>
  <c r="J717" i="5"/>
  <c r="K717" i="5"/>
  <c r="L717" i="5"/>
  <c r="F718" i="5"/>
  <c r="G718" i="5"/>
  <c r="H718" i="5"/>
  <c r="I718" i="5"/>
  <c r="J718" i="5"/>
  <c r="K718" i="5"/>
  <c r="L718" i="5"/>
  <c r="F719" i="5"/>
  <c r="G719" i="5"/>
  <c r="H719" i="5"/>
  <c r="I719" i="5"/>
  <c r="J719" i="5"/>
  <c r="K719" i="5"/>
  <c r="L719" i="5"/>
  <c r="F720" i="5"/>
  <c r="G720" i="5"/>
  <c r="H720" i="5"/>
  <c r="I720" i="5"/>
  <c r="J720" i="5"/>
  <c r="K720" i="5"/>
  <c r="L720" i="5"/>
  <c r="F721" i="5"/>
  <c r="G721" i="5"/>
  <c r="H721" i="5"/>
  <c r="I721" i="5"/>
  <c r="J721" i="5"/>
  <c r="K721" i="5"/>
  <c r="L721" i="5"/>
  <c r="F722" i="5"/>
  <c r="G722" i="5"/>
  <c r="H722" i="5"/>
  <c r="I722" i="5"/>
  <c r="J722" i="5"/>
  <c r="K722" i="5"/>
  <c r="L722" i="5"/>
  <c r="F723" i="5"/>
  <c r="G723" i="5"/>
  <c r="H723" i="5"/>
  <c r="I723" i="5"/>
  <c r="J723" i="5"/>
  <c r="K723" i="5"/>
  <c r="L723" i="5"/>
  <c r="F724" i="5"/>
  <c r="G724" i="5"/>
  <c r="H724" i="5"/>
  <c r="I724" i="5"/>
  <c r="J724" i="5"/>
  <c r="K724" i="5"/>
  <c r="L724" i="5"/>
  <c r="F725" i="5"/>
  <c r="G725" i="5"/>
  <c r="H725" i="5"/>
  <c r="I725" i="5"/>
  <c r="J725" i="5"/>
  <c r="K725" i="5"/>
  <c r="L725" i="5"/>
  <c r="F726" i="5"/>
  <c r="G726" i="5"/>
  <c r="H726" i="5"/>
  <c r="I726" i="5"/>
  <c r="J726" i="5"/>
  <c r="K726" i="5"/>
  <c r="L726" i="5"/>
  <c r="F727" i="5"/>
  <c r="G727" i="5"/>
  <c r="H727" i="5"/>
  <c r="I727" i="5"/>
  <c r="J727" i="5"/>
  <c r="K727" i="5"/>
  <c r="L727" i="5"/>
  <c r="F728" i="5"/>
  <c r="G728" i="5"/>
  <c r="H728" i="5"/>
  <c r="I728" i="5"/>
  <c r="J728" i="5"/>
  <c r="K728" i="5"/>
  <c r="L728" i="5"/>
  <c r="F729" i="5"/>
  <c r="G729" i="5"/>
  <c r="H729" i="5"/>
  <c r="I729" i="5"/>
  <c r="J729" i="5"/>
  <c r="K729" i="5"/>
  <c r="L729" i="5"/>
  <c r="F730" i="5"/>
  <c r="G730" i="5"/>
  <c r="H730" i="5"/>
  <c r="I730" i="5"/>
  <c r="J730" i="5"/>
  <c r="K730" i="5"/>
  <c r="L730" i="5"/>
  <c r="F731" i="5"/>
  <c r="G731" i="5"/>
  <c r="H731" i="5"/>
  <c r="I731" i="5"/>
  <c r="J731" i="5"/>
  <c r="K731" i="5"/>
  <c r="L731" i="5"/>
  <c r="F732" i="5"/>
  <c r="G732" i="5"/>
  <c r="H732" i="5"/>
  <c r="I732" i="5"/>
  <c r="J732" i="5"/>
  <c r="K732" i="5"/>
  <c r="L732" i="5"/>
  <c r="F733" i="5"/>
  <c r="G733" i="5"/>
  <c r="H733" i="5"/>
  <c r="I733" i="5"/>
  <c r="J733" i="5"/>
  <c r="K733" i="5"/>
  <c r="L733" i="5"/>
  <c r="F734" i="5"/>
  <c r="G734" i="5"/>
  <c r="H734" i="5"/>
  <c r="I734" i="5"/>
  <c r="J734" i="5"/>
  <c r="K734" i="5"/>
  <c r="L734" i="5"/>
  <c r="F735" i="5"/>
  <c r="G735" i="5"/>
  <c r="H735" i="5"/>
  <c r="I735" i="5"/>
  <c r="J735" i="5"/>
  <c r="K735" i="5"/>
  <c r="L735" i="5"/>
  <c r="F736" i="5"/>
  <c r="G736" i="5"/>
  <c r="H736" i="5"/>
  <c r="I736" i="5"/>
  <c r="J736" i="5"/>
  <c r="K736" i="5"/>
  <c r="L736" i="5"/>
  <c r="F737" i="5"/>
  <c r="G737" i="5"/>
  <c r="H737" i="5"/>
  <c r="I737" i="5"/>
  <c r="J737" i="5"/>
  <c r="K737" i="5"/>
  <c r="L737" i="5"/>
  <c r="F738" i="5"/>
  <c r="G738" i="5"/>
  <c r="H738" i="5"/>
  <c r="I738" i="5"/>
  <c r="J738" i="5"/>
  <c r="K738" i="5"/>
  <c r="L738" i="5"/>
  <c r="F739" i="5"/>
  <c r="G739" i="5"/>
  <c r="H739" i="5"/>
  <c r="I739" i="5"/>
  <c r="J739" i="5"/>
  <c r="K739" i="5"/>
  <c r="L739" i="5"/>
  <c r="F740" i="5"/>
  <c r="G740" i="5"/>
  <c r="H740" i="5"/>
  <c r="I740" i="5"/>
  <c r="J740" i="5"/>
  <c r="K740" i="5"/>
  <c r="L740" i="5"/>
  <c r="F741" i="5"/>
  <c r="G741" i="5"/>
  <c r="H741" i="5"/>
  <c r="I741" i="5"/>
  <c r="J741" i="5"/>
  <c r="K741" i="5"/>
  <c r="L741" i="5"/>
  <c r="F742" i="5"/>
  <c r="G742" i="5"/>
  <c r="H742" i="5"/>
  <c r="I742" i="5"/>
  <c r="J742" i="5"/>
  <c r="K742" i="5"/>
  <c r="L742" i="5"/>
  <c r="F743" i="5"/>
  <c r="G743" i="5"/>
  <c r="H743" i="5"/>
  <c r="I743" i="5"/>
  <c r="J743" i="5"/>
  <c r="K743" i="5"/>
  <c r="L743" i="5"/>
  <c r="F744" i="5"/>
  <c r="G744" i="5"/>
  <c r="H744" i="5"/>
  <c r="I744" i="5"/>
  <c r="J744" i="5"/>
  <c r="K744" i="5"/>
  <c r="L744" i="5"/>
  <c r="F745" i="5"/>
  <c r="G745" i="5"/>
  <c r="H745" i="5"/>
  <c r="I745" i="5"/>
  <c r="J745" i="5"/>
  <c r="K745" i="5"/>
  <c r="L745" i="5"/>
  <c r="F746" i="5"/>
  <c r="G746" i="5"/>
  <c r="H746" i="5"/>
  <c r="I746" i="5"/>
  <c r="J746" i="5"/>
  <c r="K746" i="5"/>
  <c r="L746" i="5"/>
  <c r="F747" i="5"/>
  <c r="G747" i="5"/>
  <c r="H747" i="5"/>
  <c r="I747" i="5"/>
  <c r="J747" i="5"/>
  <c r="K747" i="5"/>
  <c r="L747" i="5"/>
  <c r="F748" i="5"/>
  <c r="G748" i="5"/>
  <c r="H748" i="5"/>
  <c r="I748" i="5"/>
  <c r="J748" i="5"/>
  <c r="K748" i="5"/>
  <c r="L748" i="5"/>
  <c r="F749" i="5"/>
  <c r="G749" i="5"/>
  <c r="H749" i="5"/>
  <c r="I749" i="5"/>
  <c r="J749" i="5"/>
  <c r="K749" i="5"/>
  <c r="L749" i="5"/>
  <c r="F750" i="5"/>
  <c r="G750" i="5"/>
  <c r="H750" i="5"/>
  <c r="I750" i="5"/>
  <c r="J750" i="5"/>
  <c r="K750" i="5"/>
  <c r="L750" i="5"/>
  <c r="F751" i="5"/>
  <c r="G751" i="5"/>
  <c r="H751" i="5"/>
  <c r="I751" i="5"/>
  <c r="J751" i="5"/>
  <c r="K751" i="5"/>
  <c r="L751" i="5"/>
  <c r="F752" i="5"/>
  <c r="G752" i="5"/>
  <c r="H752" i="5"/>
  <c r="I752" i="5"/>
  <c r="J752" i="5"/>
  <c r="K752" i="5"/>
  <c r="L752" i="5"/>
  <c r="F753" i="5"/>
  <c r="G753" i="5"/>
  <c r="H753" i="5"/>
  <c r="I753" i="5"/>
  <c r="J753" i="5"/>
  <c r="K753" i="5"/>
  <c r="L753" i="5"/>
  <c r="F754" i="5"/>
  <c r="G754" i="5"/>
  <c r="H754" i="5"/>
  <c r="I754" i="5"/>
  <c r="J754" i="5"/>
  <c r="K754" i="5"/>
  <c r="L754" i="5"/>
  <c r="F755" i="5"/>
  <c r="G755" i="5"/>
  <c r="H755" i="5"/>
  <c r="I755" i="5"/>
  <c r="J755" i="5"/>
  <c r="K755" i="5"/>
  <c r="L755" i="5"/>
  <c r="F756" i="5"/>
  <c r="G756" i="5"/>
  <c r="H756" i="5"/>
  <c r="I756" i="5"/>
  <c r="J756" i="5"/>
  <c r="K756" i="5"/>
  <c r="L756" i="5"/>
  <c r="F757" i="5"/>
  <c r="G757" i="5"/>
  <c r="H757" i="5"/>
  <c r="I757" i="5"/>
  <c r="J757" i="5"/>
  <c r="K757" i="5"/>
  <c r="L757" i="5"/>
  <c r="F758" i="5"/>
  <c r="G758" i="5"/>
  <c r="H758" i="5"/>
  <c r="I758" i="5"/>
  <c r="J758" i="5"/>
  <c r="K758" i="5"/>
  <c r="L758" i="5"/>
  <c r="F759" i="5"/>
  <c r="G759" i="5"/>
  <c r="H759" i="5"/>
  <c r="I759" i="5"/>
  <c r="J759" i="5"/>
  <c r="K759" i="5"/>
  <c r="L759" i="5"/>
  <c r="F760" i="5"/>
  <c r="G760" i="5"/>
  <c r="H760" i="5"/>
  <c r="I760" i="5"/>
  <c r="J760" i="5"/>
  <c r="K760" i="5"/>
  <c r="L760" i="5"/>
  <c r="F761" i="5"/>
  <c r="G761" i="5"/>
  <c r="H761" i="5"/>
  <c r="I761" i="5"/>
  <c r="J761" i="5"/>
  <c r="K761" i="5"/>
  <c r="L761" i="5"/>
  <c r="F762" i="5"/>
  <c r="G762" i="5"/>
  <c r="H762" i="5"/>
  <c r="I762" i="5"/>
  <c r="J762" i="5"/>
  <c r="K762" i="5"/>
  <c r="L762" i="5"/>
  <c r="F763" i="5"/>
  <c r="G763" i="5"/>
  <c r="H763" i="5"/>
  <c r="I763" i="5"/>
  <c r="J763" i="5"/>
  <c r="K763" i="5"/>
  <c r="L763" i="5"/>
  <c r="F764" i="5"/>
  <c r="G764" i="5"/>
  <c r="H764" i="5"/>
  <c r="I764" i="5"/>
  <c r="J764" i="5"/>
  <c r="K764" i="5"/>
  <c r="L764" i="5"/>
  <c r="F765" i="5"/>
  <c r="G765" i="5"/>
  <c r="H765" i="5"/>
  <c r="I765" i="5"/>
  <c r="J765" i="5"/>
  <c r="K765" i="5"/>
  <c r="L765" i="5"/>
  <c r="F766" i="5"/>
  <c r="G766" i="5"/>
  <c r="H766" i="5"/>
  <c r="I766" i="5"/>
  <c r="J766" i="5"/>
  <c r="K766" i="5"/>
  <c r="L766" i="5"/>
  <c r="F767" i="5"/>
  <c r="G767" i="5"/>
  <c r="H767" i="5"/>
  <c r="I767" i="5"/>
  <c r="J767" i="5"/>
  <c r="K767" i="5"/>
  <c r="L767" i="5"/>
  <c r="F768" i="5"/>
  <c r="G768" i="5"/>
  <c r="H768" i="5"/>
  <c r="I768" i="5"/>
  <c r="J768" i="5"/>
  <c r="K768" i="5"/>
  <c r="L768" i="5"/>
  <c r="F769" i="5"/>
  <c r="G769" i="5"/>
  <c r="H769" i="5"/>
  <c r="I769" i="5"/>
  <c r="J769" i="5"/>
  <c r="K769" i="5"/>
  <c r="L769" i="5"/>
  <c r="F770" i="5"/>
  <c r="G770" i="5"/>
  <c r="H770" i="5"/>
  <c r="I770" i="5"/>
  <c r="J770" i="5"/>
  <c r="K770" i="5"/>
  <c r="L770" i="5"/>
  <c r="F771" i="5"/>
  <c r="G771" i="5"/>
  <c r="H771" i="5"/>
  <c r="I771" i="5"/>
  <c r="J771" i="5"/>
  <c r="K771" i="5"/>
  <c r="L771" i="5"/>
  <c r="F772" i="5"/>
  <c r="G772" i="5"/>
  <c r="H772" i="5"/>
  <c r="I772" i="5"/>
  <c r="J772" i="5"/>
  <c r="K772" i="5"/>
  <c r="L772" i="5"/>
  <c r="F773" i="5"/>
  <c r="G773" i="5"/>
  <c r="H773" i="5"/>
  <c r="I773" i="5"/>
  <c r="J773" i="5"/>
  <c r="K773" i="5"/>
  <c r="L773" i="5"/>
  <c r="F774" i="5"/>
  <c r="G774" i="5"/>
  <c r="H774" i="5"/>
  <c r="I774" i="5"/>
  <c r="J774" i="5"/>
  <c r="K774" i="5"/>
  <c r="L774" i="5"/>
  <c r="F775" i="5"/>
  <c r="G775" i="5"/>
  <c r="H775" i="5"/>
  <c r="I775" i="5"/>
  <c r="J775" i="5"/>
  <c r="K775" i="5"/>
  <c r="L775" i="5"/>
  <c r="F776" i="5"/>
  <c r="G776" i="5"/>
  <c r="H776" i="5"/>
  <c r="I776" i="5"/>
  <c r="J776" i="5"/>
  <c r="K776" i="5"/>
  <c r="L776" i="5"/>
  <c r="F777" i="5"/>
  <c r="G777" i="5"/>
  <c r="H777" i="5"/>
  <c r="I777" i="5"/>
  <c r="J777" i="5"/>
  <c r="K777" i="5"/>
  <c r="L777" i="5"/>
  <c r="F778" i="5"/>
  <c r="G778" i="5"/>
  <c r="H778" i="5"/>
  <c r="I778" i="5"/>
  <c r="J778" i="5"/>
  <c r="K778" i="5"/>
  <c r="L778" i="5"/>
  <c r="F779" i="5"/>
  <c r="G779" i="5"/>
  <c r="H779" i="5"/>
  <c r="I779" i="5"/>
  <c r="J779" i="5"/>
  <c r="K779" i="5"/>
  <c r="L779" i="5"/>
  <c r="F780" i="5"/>
  <c r="G780" i="5"/>
  <c r="H780" i="5"/>
  <c r="I780" i="5"/>
  <c r="J780" i="5"/>
  <c r="K780" i="5"/>
  <c r="L780" i="5"/>
  <c r="F781" i="5"/>
  <c r="G781" i="5"/>
  <c r="H781" i="5"/>
  <c r="I781" i="5"/>
  <c r="J781" i="5"/>
  <c r="K781" i="5"/>
  <c r="L781" i="5"/>
  <c r="F782" i="5"/>
  <c r="G782" i="5"/>
  <c r="H782" i="5"/>
  <c r="I782" i="5"/>
  <c r="J782" i="5"/>
  <c r="K782" i="5"/>
  <c r="L782" i="5"/>
  <c r="F783" i="5"/>
  <c r="G783" i="5"/>
  <c r="H783" i="5"/>
  <c r="I783" i="5"/>
  <c r="J783" i="5"/>
  <c r="K783" i="5"/>
  <c r="L783" i="5"/>
  <c r="F784" i="5"/>
  <c r="G784" i="5"/>
  <c r="H784" i="5"/>
  <c r="I784" i="5"/>
  <c r="J784" i="5"/>
  <c r="K784" i="5"/>
  <c r="L784" i="5"/>
  <c r="F785" i="5"/>
  <c r="G785" i="5"/>
  <c r="H785" i="5"/>
  <c r="I785" i="5"/>
  <c r="J785" i="5"/>
  <c r="K785" i="5"/>
  <c r="L785" i="5"/>
  <c r="F786" i="5"/>
  <c r="G786" i="5"/>
  <c r="H786" i="5"/>
  <c r="I786" i="5"/>
  <c r="J786" i="5"/>
  <c r="K786" i="5"/>
  <c r="L786" i="5"/>
  <c r="F787" i="5"/>
  <c r="G787" i="5"/>
  <c r="H787" i="5"/>
  <c r="I787" i="5"/>
  <c r="J787" i="5"/>
  <c r="K787" i="5"/>
  <c r="L787" i="5"/>
  <c r="F788" i="5"/>
  <c r="G788" i="5"/>
  <c r="H788" i="5"/>
  <c r="I788" i="5"/>
  <c r="J788" i="5"/>
  <c r="K788" i="5"/>
  <c r="L788" i="5"/>
  <c r="F789" i="5"/>
  <c r="G789" i="5"/>
  <c r="H789" i="5"/>
  <c r="I789" i="5"/>
  <c r="J789" i="5"/>
  <c r="K789" i="5"/>
  <c r="L789" i="5"/>
  <c r="F790" i="5"/>
  <c r="G790" i="5"/>
  <c r="H790" i="5"/>
  <c r="I790" i="5"/>
  <c r="J790" i="5"/>
  <c r="K790" i="5"/>
  <c r="L790" i="5"/>
  <c r="F791" i="5"/>
  <c r="G791" i="5"/>
  <c r="H791" i="5"/>
  <c r="I791" i="5"/>
  <c r="J791" i="5"/>
  <c r="K791" i="5"/>
  <c r="L791" i="5"/>
  <c r="F792" i="5"/>
  <c r="G792" i="5"/>
  <c r="H792" i="5"/>
  <c r="I792" i="5"/>
  <c r="J792" i="5"/>
  <c r="K792" i="5"/>
  <c r="L792" i="5"/>
  <c r="F793" i="5"/>
  <c r="G793" i="5"/>
  <c r="H793" i="5"/>
  <c r="I793" i="5"/>
  <c r="J793" i="5"/>
  <c r="K793" i="5"/>
  <c r="L793" i="5"/>
  <c r="F794" i="5"/>
  <c r="G794" i="5"/>
  <c r="H794" i="5"/>
  <c r="I794" i="5"/>
  <c r="J794" i="5"/>
  <c r="K794" i="5"/>
  <c r="L794" i="5"/>
  <c r="F795" i="5"/>
  <c r="G795" i="5"/>
  <c r="H795" i="5"/>
  <c r="I795" i="5"/>
  <c r="J795" i="5"/>
  <c r="K795" i="5"/>
  <c r="L795" i="5"/>
  <c r="F796" i="5"/>
  <c r="G796" i="5"/>
  <c r="H796" i="5"/>
  <c r="I796" i="5"/>
  <c r="J796" i="5"/>
  <c r="K796" i="5"/>
  <c r="L796" i="5"/>
  <c r="F797" i="5"/>
  <c r="G797" i="5"/>
  <c r="H797" i="5"/>
  <c r="I797" i="5"/>
  <c r="J797" i="5"/>
  <c r="K797" i="5"/>
  <c r="L797" i="5"/>
  <c r="F798" i="5"/>
  <c r="G798" i="5"/>
  <c r="H798" i="5"/>
  <c r="I798" i="5"/>
  <c r="J798" i="5"/>
  <c r="K798" i="5"/>
  <c r="L798" i="5"/>
  <c r="F799" i="5"/>
  <c r="G799" i="5"/>
  <c r="H799" i="5"/>
  <c r="I799" i="5"/>
  <c r="J799" i="5"/>
  <c r="K799" i="5"/>
  <c r="L799" i="5"/>
  <c r="F800" i="5"/>
  <c r="G800" i="5"/>
  <c r="H800" i="5"/>
  <c r="I800" i="5"/>
  <c r="J800" i="5"/>
  <c r="K800" i="5"/>
  <c r="L800" i="5"/>
  <c r="F801" i="5"/>
  <c r="G801" i="5"/>
  <c r="H801" i="5"/>
  <c r="I801" i="5"/>
  <c r="J801" i="5"/>
  <c r="K801" i="5"/>
  <c r="L801" i="5"/>
  <c r="F802" i="5"/>
  <c r="G802" i="5"/>
  <c r="H802" i="5"/>
  <c r="I802" i="5"/>
  <c r="J802" i="5"/>
  <c r="K802" i="5"/>
  <c r="L802" i="5"/>
  <c r="F803" i="5"/>
  <c r="G803" i="5"/>
  <c r="H803" i="5"/>
  <c r="I803" i="5"/>
  <c r="J803" i="5"/>
  <c r="K803" i="5"/>
  <c r="L803" i="5"/>
  <c r="F804" i="5"/>
  <c r="G804" i="5"/>
  <c r="H804" i="5"/>
  <c r="I804" i="5"/>
  <c r="J804" i="5"/>
  <c r="K804" i="5"/>
  <c r="L804" i="5"/>
  <c r="F805" i="5"/>
  <c r="G805" i="5"/>
  <c r="H805" i="5"/>
  <c r="I805" i="5"/>
  <c r="J805" i="5"/>
  <c r="K805" i="5"/>
  <c r="L805" i="5"/>
  <c r="F806" i="5"/>
  <c r="G806" i="5"/>
  <c r="H806" i="5"/>
  <c r="I806" i="5"/>
  <c r="J806" i="5"/>
  <c r="K806" i="5"/>
  <c r="L806" i="5"/>
  <c r="F807" i="5"/>
  <c r="G807" i="5"/>
  <c r="H807" i="5"/>
  <c r="I807" i="5"/>
  <c r="J807" i="5"/>
  <c r="K807" i="5"/>
  <c r="L807" i="5"/>
  <c r="F808" i="5"/>
  <c r="G808" i="5"/>
  <c r="H808" i="5"/>
  <c r="I808" i="5"/>
  <c r="J808" i="5"/>
  <c r="K808" i="5"/>
  <c r="L808" i="5"/>
  <c r="F809" i="5"/>
  <c r="G809" i="5"/>
  <c r="H809" i="5"/>
  <c r="I809" i="5"/>
  <c r="J809" i="5"/>
  <c r="K809" i="5"/>
  <c r="L809" i="5"/>
  <c r="F810" i="5"/>
  <c r="G810" i="5"/>
  <c r="H810" i="5"/>
  <c r="I810" i="5"/>
  <c r="J810" i="5"/>
  <c r="K810" i="5"/>
  <c r="L810" i="5"/>
  <c r="F811" i="5"/>
  <c r="G811" i="5"/>
  <c r="H811" i="5"/>
  <c r="I811" i="5"/>
  <c r="J811" i="5"/>
  <c r="K811" i="5"/>
  <c r="L811" i="5"/>
  <c r="F812" i="5"/>
  <c r="G812" i="5"/>
  <c r="H812" i="5"/>
  <c r="I812" i="5"/>
  <c r="J812" i="5"/>
  <c r="K812" i="5"/>
  <c r="L812" i="5"/>
  <c r="F813" i="5"/>
  <c r="G813" i="5"/>
  <c r="H813" i="5"/>
  <c r="I813" i="5"/>
  <c r="J813" i="5"/>
  <c r="K813" i="5"/>
  <c r="L813" i="5"/>
  <c r="F814" i="5"/>
  <c r="G814" i="5"/>
  <c r="H814" i="5"/>
  <c r="I814" i="5"/>
  <c r="J814" i="5"/>
  <c r="K814" i="5"/>
  <c r="L814" i="5"/>
  <c r="F815" i="5"/>
  <c r="G815" i="5"/>
  <c r="H815" i="5"/>
  <c r="I815" i="5"/>
  <c r="J815" i="5"/>
  <c r="K815" i="5"/>
  <c r="L815" i="5"/>
  <c r="F816" i="5"/>
  <c r="G816" i="5"/>
  <c r="H816" i="5"/>
  <c r="I816" i="5"/>
  <c r="J816" i="5"/>
  <c r="K816" i="5"/>
  <c r="L816" i="5"/>
  <c r="F817" i="5"/>
  <c r="G817" i="5"/>
  <c r="H817" i="5"/>
  <c r="I817" i="5"/>
  <c r="J817" i="5"/>
  <c r="K817" i="5"/>
  <c r="L817" i="5"/>
  <c r="F818" i="5"/>
  <c r="G818" i="5"/>
  <c r="H818" i="5"/>
  <c r="I818" i="5"/>
  <c r="J818" i="5"/>
  <c r="K818" i="5"/>
  <c r="L818" i="5"/>
  <c r="F819" i="5"/>
  <c r="G819" i="5"/>
  <c r="H819" i="5"/>
  <c r="I819" i="5"/>
  <c r="J819" i="5"/>
  <c r="K819" i="5"/>
  <c r="L819" i="5"/>
  <c r="F820" i="5"/>
  <c r="G820" i="5"/>
  <c r="H820" i="5"/>
  <c r="I820" i="5"/>
  <c r="J820" i="5"/>
  <c r="K820" i="5"/>
  <c r="L820" i="5"/>
  <c r="F821" i="5"/>
  <c r="G821" i="5"/>
  <c r="H821" i="5"/>
  <c r="I821" i="5"/>
  <c r="J821" i="5"/>
  <c r="K821" i="5"/>
  <c r="L821" i="5"/>
  <c r="F822" i="5"/>
  <c r="G822" i="5"/>
  <c r="H822" i="5"/>
  <c r="I822" i="5"/>
  <c r="J822" i="5"/>
  <c r="K822" i="5"/>
  <c r="L822" i="5"/>
  <c r="F823" i="5"/>
  <c r="G823" i="5"/>
  <c r="H823" i="5"/>
  <c r="I823" i="5"/>
  <c r="J823" i="5"/>
  <c r="K823" i="5"/>
  <c r="L823" i="5"/>
  <c r="F824" i="5"/>
  <c r="G824" i="5"/>
  <c r="H824" i="5"/>
  <c r="I824" i="5"/>
  <c r="J824" i="5"/>
  <c r="K824" i="5"/>
  <c r="L824" i="5"/>
  <c r="F825" i="5"/>
  <c r="G825" i="5"/>
  <c r="H825" i="5"/>
  <c r="I825" i="5"/>
  <c r="J825" i="5"/>
  <c r="K825" i="5"/>
  <c r="L825" i="5"/>
  <c r="F826" i="5"/>
  <c r="G826" i="5"/>
  <c r="H826" i="5"/>
  <c r="I826" i="5"/>
  <c r="J826" i="5"/>
  <c r="K826" i="5"/>
  <c r="L826" i="5"/>
  <c r="F827" i="5"/>
  <c r="G827" i="5"/>
  <c r="H827" i="5"/>
  <c r="I827" i="5"/>
  <c r="J827" i="5"/>
  <c r="K827" i="5"/>
  <c r="L827" i="5"/>
  <c r="F828" i="5"/>
  <c r="G828" i="5"/>
  <c r="H828" i="5"/>
  <c r="I828" i="5"/>
  <c r="J828" i="5"/>
  <c r="K828" i="5"/>
  <c r="L828" i="5"/>
  <c r="F829" i="5"/>
  <c r="G829" i="5"/>
  <c r="H829" i="5"/>
  <c r="I829" i="5"/>
  <c r="J829" i="5"/>
  <c r="K829" i="5"/>
  <c r="L829" i="5"/>
  <c r="F830" i="5"/>
  <c r="G830" i="5"/>
  <c r="H830" i="5"/>
  <c r="I830" i="5"/>
  <c r="J830" i="5"/>
  <c r="K830" i="5"/>
  <c r="L830" i="5"/>
  <c r="F831" i="5"/>
  <c r="G831" i="5"/>
  <c r="H831" i="5"/>
  <c r="I831" i="5"/>
  <c r="J831" i="5"/>
  <c r="K831" i="5"/>
  <c r="L831" i="5"/>
  <c r="F832" i="5"/>
  <c r="G832" i="5"/>
  <c r="H832" i="5"/>
  <c r="I832" i="5"/>
  <c r="J832" i="5"/>
  <c r="K832" i="5"/>
  <c r="L832" i="5"/>
  <c r="F833" i="5"/>
  <c r="G833" i="5"/>
  <c r="H833" i="5"/>
  <c r="I833" i="5"/>
  <c r="J833" i="5"/>
  <c r="K833" i="5"/>
  <c r="L833" i="5"/>
  <c r="F834" i="5"/>
  <c r="G834" i="5"/>
  <c r="H834" i="5"/>
  <c r="I834" i="5"/>
  <c r="J834" i="5"/>
  <c r="K834" i="5"/>
  <c r="L834" i="5"/>
  <c r="F835" i="5"/>
  <c r="G835" i="5"/>
  <c r="H835" i="5"/>
  <c r="I835" i="5"/>
  <c r="J835" i="5"/>
  <c r="K835" i="5"/>
  <c r="L835" i="5"/>
  <c r="F836" i="5"/>
  <c r="G836" i="5"/>
  <c r="H836" i="5"/>
  <c r="I836" i="5"/>
  <c r="J836" i="5"/>
  <c r="K836" i="5"/>
  <c r="L836" i="5"/>
  <c r="F837" i="5"/>
  <c r="G837" i="5"/>
  <c r="H837" i="5"/>
  <c r="I837" i="5"/>
  <c r="J837" i="5"/>
  <c r="K837" i="5"/>
  <c r="L837" i="5"/>
  <c r="F838" i="5"/>
  <c r="G838" i="5"/>
  <c r="H838" i="5"/>
  <c r="I838" i="5"/>
  <c r="J838" i="5"/>
  <c r="K838" i="5"/>
  <c r="L838" i="5"/>
  <c r="F839" i="5"/>
  <c r="G839" i="5"/>
  <c r="H839" i="5"/>
  <c r="I839" i="5"/>
  <c r="J839" i="5"/>
  <c r="K839" i="5"/>
  <c r="L839" i="5"/>
  <c r="F840" i="5"/>
  <c r="G840" i="5"/>
  <c r="H840" i="5"/>
  <c r="I840" i="5"/>
  <c r="J840" i="5"/>
  <c r="K840" i="5"/>
  <c r="L840" i="5"/>
  <c r="F841" i="5"/>
  <c r="G841" i="5"/>
  <c r="H841" i="5"/>
  <c r="I841" i="5"/>
  <c r="J841" i="5"/>
  <c r="K841" i="5"/>
  <c r="L841" i="5"/>
  <c r="F842" i="5"/>
  <c r="G842" i="5"/>
  <c r="H842" i="5"/>
  <c r="I842" i="5"/>
  <c r="J842" i="5"/>
  <c r="K842" i="5"/>
  <c r="L842" i="5"/>
  <c r="F843" i="5"/>
  <c r="G843" i="5"/>
  <c r="H843" i="5"/>
  <c r="I843" i="5"/>
  <c r="J843" i="5"/>
  <c r="K843" i="5"/>
  <c r="L843" i="5"/>
  <c r="F844" i="5"/>
  <c r="G844" i="5"/>
  <c r="H844" i="5"/>
  <c r="I844" i="5"/>
  <c r="J844" i="5"/>
  <c r="K844" i="5"/>
  <c r="L844" i="5"/>
  <c r="F845" i="5"/>
  <c r="G845" i="5"/>
  <c r="H845" i="5"/>
  <c r="I845" i="5"/>
  <c r="J845" i="5"/>
  <c r="K845" i="5"/>
  <c r="L845" i="5"/>
  <c r="F846" i="5"/>
  <c r="G846" i="5"/>
  <c r="H846" i="5"/>
  <c r="I846" i="5"/>
  <c r="J846" i="5"/>
  <c r="K846" i="5"/>
  <c r="L846" i="5"/>
  <c r="F847" i="5"/>
  <c r="G847" i="5"/>
  <c r="H847" i="5"/>
  <c r="I847" i="5"/>
  <c r="J847" i="5"/>
  <c r="K847" i="5"/>
  <c r="L847" i="5"/>
  <c r="F848" i="5"/>
  <c r="G848" i="5"/>
  <c r="H848" i="5"/>
  <c r="I848" i="5"/>
  <c r="J848" i="5"/>
  <c r="K848" i="5"/>
  <c r="L848" i="5"/>
  <c r="F849" i="5"/>
  <c r="G849" i="5"/>
  <c r="H849" i="5"/>
  <c r="I849" i="5"/>
  <c r="J849" i="5"/>
  <c r="K849" i="5"/>
  <c r="L849" i="5"/>
  <c r="F850" i="5"/>
  <c r="G850" i="5"/>
  <c r="H850" i="5"/>
  <c r="I850" i="5"/>
  <c r="J850" i="5"/>
  <c r="K850" i="5"/>
  <c r="L850" i="5"/>
  <c r="F851" i="5"/>
  <c r="G851" i="5"/>
  <c r="H851" i="5"/>
  <c r="I851" i="5"/>
  <c r="J851" i="5"/>
  <c r="K851" i="5"/>
  <c r="L851" i="5"/>
  <c r="F852" i="5"/>
  <c r="G852" i="5"/>
  <c r="H852" i="5"/>
  <c r="I852" i="5"/>
  <c r="J852" i="5"/>
  <c r="K852" i="5"/>
  <c r="L852" i="5"/>
  <c r="F853" i="5"/>
  <c r="G853" i="5"/>
  <c r="H853" i="5"/>
  <c r="I853" i="5"/>
  <c r="J853" i="5"/>
  <c r="K853" i="5"/>
  <c r="L853" i="5"/>
  <c r="F854" i="5"/>
  <c r="G854" i="5"/>
  <c r="H854" i="5"/>
  <c r="I854" i="5"/>
  <c r="J854" i="5"/>
  <c r="K854" i="5"/>
  <c r="L854" i="5"/>
  <c r="F855" i="5"/>
  <c r="G855" i="5"/>
  <c r="H855" i="5"/>
  <c r="I855" i="5"/>
  <c r="J855" i="5"/>
  <c r="K855" i="5"/>
  <c r="L855" i="5"/>
  <c r="F856" i="5"/>
  <c r="G856" i="5"/>
  <c r="H856" i="5"/>
  <c r="I856" i="5"/>
  <c r="J856" i="5"/>
  <c r="K856" i="5"/>
  <c r="L856" i="5"/>
  <c r="F857" i="5"/>
  <c r="G857" i="5"/>
  <c r="H857" i="5"/>
  <c r="I857" i="5"/>
  <c r="J857" i="5"/>
  <c r="K857" i="5"/>
  <c r="L857" i="5"/>
  <c r="F858" i="5"/>
  <c r="G858" i="5"/>
  <c r="H858" i="5"/>
  <c r="I858" i="5"/>
  <c r="J858" i="5"/>
  <c r="K858" i="5"/>
  <c r="L858" i="5"/>
  <c r="F859" i="5"/>
  <c r="G859" i="5"/>
  <c r="H859" i="5"/>
  <c r="I859" i="5"/>
  <c r="J859" i="5"/>
  <c r="K859" i="5"/>
  <c r="L859" i="5"/>
  <c r="F860" i="5"/>
  <c r="G860" i="5"/>
  <c r="H860" i="5"/>
  <c r="I860" i="5"/>
  <c r="J860" i="5"/>
  <c r="K860" i="5"/>
  <c r="L860" i="5"/>
  <c r="F861" i="5"/>
  <c r="G861" i="5"/>
  <c r="H861" i="5"/>
  <c r="I861" i="5"/>
  <c r="J861" i="5"/>
  <c r="K861" i="5"/>
  <c r="L861" i="5"/>
  <c r="F862" i="5"/>
  <c r="G862" i="5"/>
  <c r="H862" i="5"/>
  <c r="I862" i="5"/>
  <c r="J862" i="5"/>
  <c r="K862" i="5"/>
  <c r="L862" i="5"/>
  <c r="F863" i="5"/>
  <c r="G863" i="5"/>
  <c r="H863" i="5"/>
  <c r="I863" i="5"/>
  <c r="J863" i="5"/>
  <c r="K863" i="5"/>
  <c r="L863" i="5"/>
  <c r="F864" i="5"/>
  <c r="G864" i="5"/>
  <c r="H864" i="5"/>
  <c r="I864" i="5"/>
  <c r="J864" i="5"/>
  <c r="K864" i="5"/>
  <c r="L864" i="5"/>
  <c r="F865" i="5"/>
  <c r="G865" i="5"/>
  <c r="H865" i="5"/>
  <c r="I865" i="5"/>
  <c r="J865" i="5"/>
  <c r="K865" i="5"/>
  <c r="L865" i="5"/>
  <c r="F866" i="5"/>
  <c r="G866" i="5"/>
  <c r="H866" i="5"/>
  <c r="I866" i="5"/>
  <c r="J866" i="5"/>
  <c r="K866" i="5"/>
  <c r="L866" i="5"/>
  <c r="F867" i="5"/>
  <c r="G867" i="5"/>
  <c r="H867" i="5"/>
  <c r="I867" i="5"/>
  <c r="J867" i="5"/>
  <c r="K867" i="5"/>
  <c r="L867" i="5"/>
  <c r="F868" i="5"/>
  <c r="G868" i="5"/>
  <c r="H868" i="5"/>
  <c r="I868" i="5"/>
  <c r="J868" i="5"/>
  <c r="K868" i="5"/>
  <c r="L868" i="5"/>
  <c r="F869" i="5"/>
  <c r="G869" i="5"/>
  <c r="H869" i="5"/>
  <c r="I869" i="5"/>
  <c r="J869" i="5"/>
  <c r="K869" i="5"/>
  <c r="L869" i="5"/>
  <c r="F870" i="5"/>
  <c r="G870" i="5"/>
  <c r="H870" i="5"/>
  <c r="I870" i="5"/>
  <c r="J870" i="5"/>
  <c r="K870" i="5"/>
  <c r="L870" i="5"/>
  <c r="F871" i="5"/>
  <c r="G871" i="5"/>
  <c r="H871" i="5"/>
  <c r="I871" i="5"/>
  <c r="J871" i="5"/>
  <c r="K871" i="5"/>
  <c r="L871" i="5"/>
  <c r="F872" i="5"/>
  <c r="G872" i="5"/>
  <c r="H872" i="5"/>
  <c r="I872" i="5"/>
  <c r="J872" i="5"/>
  <c r="K872" i="5"/>
  <c r="L872" i="5"/>
  <c r="F873" i="5"/>
  <c r="G873" i="5"/>
  <c r="H873" i="5"/>
  <c r="I873" i="5"/>
  <c r="J873" i="5"/>
  <c r="K873" i="5"/>
  <c r="L873" i="5"/>
  <c r="F874" i="5"/>
  <c r="G874" i="5"/>
  <c r="H874" i="5"/>
  <c r="I874" i="5"/>
  <c r="J874" i="5"/>
  <c r="K874" i="5"/>
  <c r="L874" i="5"/>
  <c r="F875" i="5"/>
  <c r="G875" i="5"/>
  <c r="H875" i="5"/>
  <c r="I875" i="5"/>
  <c r="J875" i="5"/>
  <c r="K875" i="5"/>
  <c r="L875" i="5"/>
  <c r="F876" i="5"/>
  <c r="G876" i="5"/>
  <c r="H876" i="5"/>
  <c r="I876" i="5"/>
  <c r="J876" i="5"/>
  <c r="K876" i="5"/>
  <c r="L876" i="5"/>
  <c r="F877" i="5"/>
  <c r="G877" i="5"/>
  <c r="H877" i="5"/>
  <c r="I877" i="5"/>
  <c r="J877" i="5"/>
  <c r="K877" i="5"/>
  <c r="L877" i="5"/>
  <c r="F878" i="5"/>
  <c r="G878" i="5"/>
  <c r="H878" i="5"/>
  <c r="I878" i="5"/>
  <c r="J878" i="5"/>
  <c r="K878" i="5"/>
  <c r="L878" i="5"/>
  <c r="F879" i="5"/>
  <c r="G879" i="5"/>
  <c r="H879" i="5"/>
  <c r="I879" i="5"/>
  <c r="J879" i="5"/>
  <c r="K879" i="5"/>
  <c r="L879" i="5"/>
  <c r="F880" i="5"/>
  <c r="G880" i="5"/>
  <c r="H880" i="5"/>
  <c r="I880" i="5"/>
  <c r="J880" i="5"/>
  <c r="K880" i="5"/>
  <c r="L880" i="5"/>
  <c r="F881" i="5"/>
  <c r="G881" i="5"/>
  <c r="H881" i="5"/>
  <c r="I881" i="5"/>
  <c r="J881" i="5"/>
  <c r="K881" i="5"/>
  <c r="L881" i="5"/>
  <c r="F882" i="5"/>
  <c r="G882" i="5"/>
  <c r="H882" i="5"/>
  <c r="I882" i="5"/>
  <c r="J882" i="5"/>
  <c r="K882" i="5"/>
  <c r="L882" i="5"/>
  <c r="F883" i="5"/>
  <c r="G883" i="5"/>
  <c r="H883" i="5"/>
  <c r="I883" i="5"/>
  <c r="J883" i="5"/>
  <c r="K883" i="5"/>
  <c r="L883" i="5"/>
  <c r="F884" i="5"/>
  <c r="G884" i="5"/>
  <c r="H884" i="5"/>
  <c r="I884" i="5"/>
  <c r="J884" i="5"/>
  <c r="K884" i="5"/>
  <c r="L884" i="5"/>
  <c r="F885" i="5"/>
  <c r="G885" i="5"/>
  <c r="H885" i="5"/>
  <c r="I885" i="5"/>
  <c r="J885" i="5"/>
  <c r="K885" i="5"/>
  <c r="L885" i="5"/>
  <c r="F886" i="5"/>
  <c r="G886" i="5"/>
  <c r="H886" i="5"/>
  <c r="I886" i="5"/>
  <c r="J886" i="5"/>
  <c r="K886" i="5"/>
  <c r="L886" i="5"/>
  <c r="F887" i="5"/>
  <c r="G887" i="5"/>
  <c r="H887" i="5"/>
  <c r="I887" i="5"/>
  <c r="J887" i="5"/>
  <c r="K887" i="5"/>
  <c r="L887" i="5"/>
  <c r="F888" i="5"/>
  <c r="G888" i="5"/>
  <c r="H888" i="5"/>
  <c r="I888" i="5"/>
  <c r="J888" i="5"/>
  <c r="K888" i="5"/>
  <c r="L888" i="5"/>
  <c r="F889" i="5"/>
  <c r="G889" i="5"/>
  <c r="H889" i="5"/>
  <c r="I889" i="5"/>
  <c r="J889" i="5"/>
  <c r="K889" i="5"/>
  <c r="L889" i="5"/>
  <c r="F890" i="5"/>
  <c r="G890" i="5"/>
  <c r="H890" i="5"/>
  <c r="I890" i="5"/>
  <c r="J890" i="5"/>
  <c r="K890" i="5"/>
  <c r="L890" i="5"/>
  <c r="F891" i="5"/>
  <c r="G891" i="5"/>
  <c r="H891" i="5"/>
  <c r="I891" i="5"/>
  <c r="J891" i="5"/>
  <c r="K891" i="5"/>
  <c r="L891" i="5"/>
  <c r="F892" i="5"/>
  <c r="G892" i="5"/>
  <c r="H892" i="5"/>
  <c r="I892" i="5"/>
  <c r="J892" i="5"/>
  <c r="K892" i="5"/>
  <c r="L892" i="5"/>
  <c r="F893" i="5"/>
  <c r="G893" i="5"/>
  <c r="H893" i="5"/>
  <c r="I893" i="5"/>
  <c r="J893" i="5"/>
  <c r="K893" i="5"/>
  <c r="L893" i="5"/>
  <c r="F894" i="5"/>
  <c r="G894" i="5"/>
  <c r="H894" i="5"/>
  <c r="I894" i="5"/>
  <c r="J894" i="5"/>
  <c r="K894" i="5"/>
  <c r="L894" i="5"/>
  <c r="F895" i="5"/>
  <c r="G895" i="5"/>
  <c r="H895" i="5"/>
  <c r="I895" i="5"/>
  <c r="J895" i="5"/>
  <c r="K895" i="5"/>
  <c r="L895" i="5"/>
  <c r="F896" i="5"/>
  <c r="G896" i="5"/>
  <c r="H896" i="5"/>
  <c r="I896" i="5"/>
  <c r="J896" i="5"/>
  <c r="K896" i="5"/>
  <c r="L896" i="5"/>
  <c r="F897" i="5"/>
  <c r="G897" i="5"/>
  <c r="H897" i="5"/>
  <c r="I897" i="5"/>
  <c r="J897" i="5"/>
  <c r="K897" i="5"/>
  <c r="L897" i="5"/>
  <c r="F898" i="5"/>
  <c r="G898" i="5"/>
  <c r="H898" i="5"/>
  <c r="I898" i="5"/>
  <c r="J898" i="5"/>
  <c r="K898" i="5"/>
  <c r="L898" i="5"/>
  <c r="F899" i="5"/>
  <c r="G899" i="5"/>
  <c r="H899" i="5"/>
  <c r="I899" i="5"/>
  <c r="J899" i="5"/>
  <c r="K899" i="5"/>
  <c r="L899" i="5"/>
  <c r="F900" i="5"/>
  <c r="G900" i="5"/>
  <c r="H900" i="5"/>
  <c r="I900" i="5"/>
  <c r="J900" i="5"/>
  <c r="K900" i="5"/>
  <c r="L900" i="5"/>
  <c r="F901" i="5"/>
  <c r="G901" i="5"/>
  <c r="H901" i="5"/>
  <c r="I901" i="5"/>
  <c r="J901" i="5"/>
  <c r="K901" i="5"/>
  <c r="L901" i="5"/>
  <c r="F902" i="5"/>
  <c r="G902" i="5"/>
  <c r="H902" i="5"/>
  <c r="I902" i="5"/>
  <c r="J902" i="5"/>
  <c r="K902" i="5"/>
  <c r="L902" i="5"/>
  <c r="F903" i="5"/>
  <c r="G903" i="5"/>
  <c r="H903" i="5"/>
  <c r="I903" i="5"/>
  <c r="J903" i="5"/>
  <c r="K903" i="5"/>
  <c r="L903" i="5"/>
  <c r="F904" i="5"/>
  <c r="G904" i="5"/>
  <c r="H904" i="5"/>
  <c r="I904" i="5"/>
  <c r="J904" i="5"/>
  <c r="K904" i="5"/>
  <c r="L904" i="5"/>
  <c r="F905" i="5"/>
  <c r="G905" i="5"/>
  <c r="H905" i="5"/>
  <c r="I905" i="5"/>
  <c r="J905" i="5"/>
  <c r="K905" i="5"/>
  <c r="L905" i="5"/>
  <c r="F906" i="5"/>
  <c r="G906" i="5"/>
  <c r="H906" i="5"/>
  <c r="I906" i="5"/>
  <c r="J906" i="5"/>
  <c r="K906" i="5"/>
  <c r="L906" i="5"/>
  <c r="F907" i="5"/>
  <c r="G907" i="5"/>
  <c r="H907" i="5"/>
  <c r="I907" i="5"/>
  <c r="J907" i="5"/>
  <c r="K907" i="5"/>
  <c r="L907" i="5"/>
  <c r="F908" i="5"/>
  <c r="G908" i="5"/>
  <c r="H908" i="5"/>
  <c r="I908" i="5"/>
  <c r="J908" i="5"/>
  <c r="K908" i="5"/>
  <c r="L908" i="5"/>
  <c r="F909" i="5"/>
  <c r="G909" i="5"/>
  <c r="H909" i="5"/>
  <c r="I909" i="5"/>
  <c r="J909" i="5"/>
  <c r="K909" i="5"/>
  <c r="L909" i="5"/>
  <c r="F910" i="5"/>
  <c r="G910" i="5"/>
  <c r="H910" i="5"/>
  <c r="I910" i="5"/>
  <c r="J910" i="5"/>
  <c r="K910" i="5"/>
  <c r="L910" i="5"/>
  <c r="F911" i="5"/>
  <c r="G911" i="5"/>
  <c r="H911" i="5"/>
  <c r="I911" i="5"/>
  <c r="J911" i="5"/>
  <c r="K911" i="5"/>
  <c r="L911" i="5"/>
  <c r="F912" i="5"/>
  <c r="G912" i="5"/>
  <c r="H912" i="5"/>
  <c r="I912" i="5"/>
  <c r="J912" i="5"/>
  <c r="K912" i="5"/>
  <c r="L912" i="5"/>
  <c r="F913" i="5"/>
  <c r="G913" i="5"/>
  <c r="H913" i="5"/>
  <c r="I913" i="5"/>
  <c r="J913" i="5"/>
  <c r="K913" i="5"/>
  <c r="L913" i="5"/>
  <c r="F914" i="5"/>
  <c r="G914" i="5"/>
  <c r="H914" i="5"/>
  <c r="I914" i="5"/>
  <c r="J914" i="5"/>
  <c r="K914" i="5"/>
  <c r="L914" i="5"/>
  <c r="F915" i="5"/>
  <c r="G915" i="5"/>
  <c r="H915" i="5"/>
  <c r="I915" i="5"/>
  <c r="J915" i="5"/>
  <c r="K915" i="5"/>
  <c r="L915" i="5"/>
  <c r="F916" i="5"/>
  <c r="G916" i="5"/>
  <c r="H916" i="5"/>
  <c r="I916" i="5"/>
  <c r="J916" i="5"/>
  <c r="K916" i="5"/>
  <c r="L916" i="5"/>
  <c r="F917" i="5"/>
  <c r="G917" i="5"/>
  <c r="H917" i="5"/>
  <c r="I917" i="5"/>
  <c r="J917" i="5"/>
  <c r="K917" i="5"/>
  <c r="L917" i="5"/>
  <c r="F918" i="5"/>
  <c r="G918" i="5"/>
  <c r="H918" i="5"/>
  <c r="I918" i="5"/>
  <c r="J918" i="5"/>
  <c r="K918" i="5"/>
  <c r="L918" i="5"/>
  <c r="F919" i="5"/>
  <c r="G919" i="5"/>
  <c r="H919" i="5"/>
  <c r="I919" i="5"/>
  <c r="J919" i="5"/>
  <c r="K919" i="5"/>
  <c r="L919" i="5"/>
  <c r="F920" i="5"/>
  <c r="G920" i="5"/>
  <c r="H920" i="5"/>
  <c r="I920" i="5"/>
  <c r="J920" i="5"/>
  <c r="K920" i="5"/>
  <c r="L920" i="5"/>
  <c r="F921" i="5"/>
  <c r="G921" i="5"/>
  <c r="H921" i="5"/>
  <c r="I921" i="5"/>
  <c r="J921" i="5"/>
  <c r="K921" i="5"/>
  <c r="L921" i="5"/>
  <c r="F922" i="5"/>
  <c r="G922" i="5"/>
  <c r="H922" i="5"/>
  <c r="I922" i="5"/>
  <c r="J922" i="5"/>
  <c r="K922" i="5"/>
  <c r="L922" i="5"/>
  <c r="F923" i="5"/>
  <c r="G923" i="5"/>
  <c r="H923" i="5"/>
  <c r="I923" i="5"/>
  <c r="J923" i="5"/>
  <c r="K923" i="5"/>
  <c r="L923" i="5"/>
  <c r="F924" i="5"/>
  <c r="G924" i="5"/>
  <c r="H924" i="5"/>
  <c r="I924" i="5"/>
  <c r="J924" i="5"/>
  <c r="K924" i="5"/>
  <c r="L924" i="5"/>
  <c r="F925" i="5"/>
  <c r="G925" i="5"/>
  <c r="H925" i="5"/>
  <c r="I925" i="5"/>
  <c r="J925" i="5"/>
  <c r="K925" i="5"/>
  <c r="L925" i="5"/>
  <c r="F926" i="5"/>
  <c r="G926" i="5"/>
  <c r="H926" i="5"/>
  <c r="I926" i="5"/>
  <c r="J926" i="5"/>
  <c r="K926" i="5"/>
  <c r="L926" i="5"/>
  <c r="F927" i="5"/>
  <c r="G927" i="5"/>
  <c r="H927" i="5"/>
  <c r="I927" i="5"/>
  <c r="J927" i="5"/>
  <c r="K927" i="5"/>
  <c r="L927" i="5"/>
  <c r="F928" i="5"/>
  <c r="G928" i="5"/>
  <c r="H928" i="5"/>
  <c r="I928" i="5"/>
  <c r="J928" i="5"/>
  <c r="K928" i="5"/>
  <c r="L928" i="5"/>
  <c r="F929" i="5"/>
  <c r="G929" i="5"/>
  <c r="H929" i="5"/>
  <c r="I929" i="5"/>
  <c r="J929" i="5"/>
  <c r="K929" i="5"/>
  <c r="L929" i="5"/>
  <c r="F930" i="5"/>
  <c r="G930" i="5"/>
  <c r="H930" i="5"/>
  <c r="I930" i="5"/>
  <c r="J930" i="5"/>
  <c r="K930" i="5"/>
  <c r="L930" i="5"/>
  <c r="F931" i="5"/>
  <c r="G931" i="5"/>
  <c r="H931" i="5"/>
  <c r="I931" i="5"/>
  <c r="J931" i="5"/>
  <c r="K931" i="5"/>
  <c r="L931" i="5"/>
  <c r="F932" i="5"/>
  <c r="G932" i="5"/>
  <c r="H932" i="5"/>
  <c r="I932" i="5"/>
  <c r="J932" i="5"/>
  <c r="K932" i="5"/>
  <c r="L932" i="5"/>
  <c r="F933" i="5"/>
  <c r="G933" i="5"/>
  <c r="H933" i="5"/>
  <c r="I933" i="5"/>
  <c r="J933" i="5"/>
  <c r="K933" i="5"/>
  <c r="L933" i="5"/>
  <c r="F934" i="5"/>
  <c r="G934" i="5"/>
  <c r="H934" i="5"/>
  <c r="I934" i="5"/>
  <c r="J934" i="5"/>
  <c r="K934" i="5"/>
  <c r="L934" i="5"/>
  <c r="F935" i="5"/>
  <c r="G935" i="5"/>
  <c r="H935" i="5"/>
  <c r="I935" i="5"/>
  <c r="J935" i="5"/>
  <c r="K935" i="5"/>
  <c r="L935" i="5"/>
  <c r="F936" i="5"/>
  <c r="G936" i="5"/>
  <c r="H936" i="5"/>
  <c r="I936" i="5"/>
  <c r="J936" i="5"/>
  <c r="K936" i="5"/>
  <c r="L936" i="5"/>
  <c r="F937" i="5"/>
  <c r="G937" i="5"/>
  <c r="H937" i="5"/>
  <c r="I937" i="5"/>
  <c r="J937" i="5"/>
  <c r="K937" i="5"/>
  <c r="L937" i="5"/>
  <c r="F938" i="5"/>
  <c r="G938" i="5"/>
  <c r="H938" i="5"/>
  <c r="I938" i="5"/>
  <c r="J938" i="5"/>
  <c r="K938" i="5"/>
  <c r="L938" i="5"/>
  <c r="F939" i="5"/>
  <c r="G939" i="5"/>
  <c r="H939" i="5"/>
  <c r="I939" i="5"/>
  <c r="J939" i="5"/>
  <c r="K939" i="5"/>
  <c r="L939" i="5"/>
  <c r="F940" i="5"/>
  <c r="G940" i="5"/>
  <c r="H940" i="5"/>
  <c r="I940" i="5"/>
  <c r="J940" i="5"/>
  <c r="K940" i="5"/>
  <c r="L940" i="5"/>
  <c r="F941" i="5"/>
  <c r="G941" i="5"/>
  <c r="H941" i="5"/>
  <c r="I941" i="5"/>
  <c r="J941" i="5"/>
  <c r="K941" i="5"/>
  <c r="L941" i="5"/>
  <c r="F942" i="5"/>
  <c r="G942" i="5"/>
  <c r="H942" i="5"/>
  <c r="I942" i="5"/>
  <c r="J942" i="5"/>
  <c r="K942" i="5"/>
  <c r="L942" i="5"/>
  <c r="F943" i="5"/>
  <c r="G943" i="5"/>
  <c r="H943" i="5"/>
  <c r="I943" i="5"/>
  <c r="J943" i="5"/>
  <c r="K943" i="5"/>
  <c r="L943" i="5"/>
  <c r="F944" i="5"/>
  <c r="G944" i="5"/>
  <c r="H944" i="5"/>
  <c r="I944" i="5"/>
  <c r="J944" i="5"/>
  <c r="K944" i="5"/>
  <c r="L944" i="5"/>
  <c r="F945" i="5"/>
  <c r="G945" i="5"/>
  <c r="H945" i="5"/>
  <c r="I945" i="5"/>
  <c r="J945" i="5"/>
  <c r="K945" i="5"/>
  <c r="L945" i="5"/>
  <c r="F946" i="5"/>
  <c r="G946" i="5"/>
  <c r="H946" i="5"/>
  <c r="I946" i="5"/>
  <c r="J946" i="5"/>
  <c r="K946" i="5"/>
  <c r="L946" i="5"/>
  <c r="F947" i="5"/>
  <c r="G947" i="5"/>
  <c r="H947" i="5"/>
  <c r="I947" i="5"/>
  <c r="J947" i="5"/>
  <c r="K947" i="5"/>
  <c r="L947" i="5"/>
  <c r="F948" i="5"/>
  <c r="G948" i="5"/>
  <c r="H948" i="5"/>
  <c r="I948" i="5"/>
  <c r="J948" i="5"/>
  <c r="K948" i="5"/>
  <c r="L948" i="5"/>
  <c r="F949" i="5"/>
  <c r="G949" i="5"/>
  <c r="H949" i="5"/>
  <c r="I949" i="5"/>
  <c r="J949" i="5"/>
  <c r="K949" i="5"/>
  <c r="L949" i="5"/>
  <c r="F950" i="5"/>
  <c r="G950" i="5"/>
  <c r="H950" i="5"/>
  <c r="I950" i="5"/>
  <c r="J950" i="5"/>
  <c r="K950" i="5"/>
  <c r="L950" i="5"/>
  <c r="F951" i="5"/>
  <c r="G951" i="5"/>
  <c r="H951" i="5"/>
  <c r="I951" i="5"/>
  <c r="J951" i="5"/>
  <c r="K951" i="5"/>
  <c r="L951" i="5"/>
  <c r="B502" i="5"/>
  <c r="C502" i="5"/>
  <c r="D502" i="5"/>
  <c r="E502" i="5"/>
  <c r="B503" i="5"/>
  <c r="C503" i="5"/>
  <c r="D503" i="5"/>
  <c r="E503" i="5"/>
  <c r="B504" i="5"/>
  <c r="C504" i="5"/>
  <c r="D504" i="5"/>
  <c r="E504" i="5"/>
  <c r="B505" i="5"/>
  <c r="C505" i="5"/>
  <c r="D505" i="5"/>
  <c r="E505" i="5"/>
  <c r="B506" i="5"/>
  <c r="C506" i="5"/>
  <c r="D506" i="5"/>
  <c r="E506" i="5"/>
  <c r="B507" i="5"/>
  <c r="C507" i="5"/>
  <c r="D507" i="5"/>
  <c r="E507" i="5"/>
  <c r="B508" i="5"/>
  <c r="C508" i="5"/>
  <c r="D508" i="5"/>
  <c r="E508" i="5"/>
  <c r="B509" i="5"/>
  <c r="C509" i="5"/>
  <c r="D509" i="5"/>
  <c r="E509" i="5"/>
  <c r="B510" i="5"/>
  <c r="C510" i="5"/>
  <c r="D510" i="5"/>
  <c r="E510" i="5"/>
  <c r="B511" i="5"/>
  <c r="C511" i="5"/>
  <c r="D511" i="5"/>
  <c r="E511" i="5"/>
  <c r="B512" i="5"/>
  <c r="C512" i="5"/>
  <c r="D512" i="5"/>
  <c r="E512" i="5"/>
  <c r="B513" i="5"/>
  <c r="C513" i="5"/>
  <c r="D513" i="5"/>
  <c r="E513" i="5"/>
  <c r="B514" i="5"/>
  <c r="C514" i="5"/>
  <c r="D514" i="5"/>
  <c r="E514" i="5"/>
  <c r="B515" i="5"/>
  <c r="C515" i="5"/>
  <c r="D515" i="5"/>
  <c r="E515" i="5"/>
  <c r="B516" i="5"/>
  <c r="C516" i="5"/>
  <c r="D516" i="5"/>
  <c r="E516" i="5"/>
  <c r="B517" i="5"/>
  <c r="C517" i="5"/>
  <c r="D517" i="5"/>
  <c r="E517" i="5"/>
  <c r="B518" i="5"/>
  <c r="C518" i="5"/>
  <c r="D518" i="5"/>
  <c r="E518" i="5"/>
  <c r="B519" i="5"/>
  <c r="C519" i="5"/>
  <c r="D519" i="5"/>
  <c r="E519" i="5"/>
  <c r="B520" i="5"/>
  <c r="C520" i="5"/>
  <c r="D520" i="5"/>
  <c r="E520" i="5"/>
  <c r="B521" i="5"/>
  <c r="C521" i="5"/>
  <c r="D521" i="5"/>
  <c r="E521" i="5"/>
  <c r="B522" i="5"/>
  <c r="C522" i="5"/>
  <c r="D522" i="5"/>
  <c r="E522" i="5"/>
  <c r="B523" i="5"/>
  <c r="C523" i="5"/>
  <c r="D523" i="5"/>
  <c r="E523" i="5"/>
  <c r="B524" i="5"/>
  <c r="C524" i="5"/>
  <c r="D524" i="5"/>
  <c r="E524" i="5"/>
  <c r="B525" i="5"/>
  <c r="C525" i="5"/>
  <c r="D525" i="5"/>
  <c r="E525" i="5"/>
  <c r="B526" i="5"/>
  <c r="C526" i="5"/>
  <c r="D526" i="5"/>
  <c r="E526" i="5"/>
  <c r="B527" i="5"/>
  <c r="C527" i="5"/>
  <c r="D527" i="5"/>
  <c r="E527" i="5"/>
  <c r="B528" i="5"/>
  <c r="C528" i="5"/>
  <c r="D528" i="5"/>
  <c r="E528" i="5"/>
  <c r="B529" i="5"/>
  <c r="C529" i="5"/>
  <c r="D529" i="5"/>
  <c r="E529" i="5"/>
  <c r="B530" i="5"/>
  <c r="C530" i="5"/>
  <c r="D530" i="5"/>
  <c r="E530" i="5"/>
  <c r="B531" i="5"/>
  <c r="C531" i="5"/>
  <c r="D531" i="5"/>
  <c r="E531" i="5"/>
  <c r="B532" i="5"/>
  <c r="C532" i="5"/>
  <c r="D532" i="5"/>
  <c r="E532" i="5"/>
  <c r="B533" i="5"/>
  <c r="C533" i="5"/>
  <c r="D533" i="5"/>
  <c r="E533" i="5"/>
  <c r="B534" i="5"/>
  <c r="C534" i="5"/>
  <c r="D534" i="5"/>
  <c r="E534" i="5"/>
  <c r="B535" i="5"/>
  <c r="C535" i="5"/>
  <c r="D535" i="5"/>
  <c r="E535" i="5"/>
  <c r="B536" i="5"/>
  <c r="C536" i="5"/>
  <c r="D536" i="5"/>
  <c r="E536" i="5"/>
  <c r="B537" i="5"/>
  <c r="C537" i="5"/>
  <c r="D537" i="5"/>
  <c r="E537" i="5"/>
  <c r="B538" i="5"/>
  <c r="C538" i="5"/>
  <c r="D538" i="5"/>
  <c r="E538" i="5"/>
  <c r="B539" i="5"/>
  <c r="C539" i="5"/>
  <c r="D539" i="5"/>
  <c r="E539" i="5"/>
  <c r="B540" i="5"/>
  <c r="C540" i="5"/>
  <c r="D540" i="5"/>
  <c r="E540" i="5"/>
  <c r="B541" i="5"/>
  <c r="C541" i="5"/>
  <c r="D541" i="5"/>
  <c r="E541" i="5"/>
  <c r="B542" i="5"/>
  <c r="C542" i="5"/>
  <c r="D542" i="5"/>
  <c r="E542" i="5"/>
  <c r="B543" i="5"/>
  <c r="C543" i="5"/>
  <c r="D543" i="5"/>
  <c r="E543" i="5"/>
  <c r="B544" i="5"/>
  <c r="C544" i="5"/>
  <c r="D544" i="5"/>
  <c r="E544" i="5"/>
  <c r="B545" i="5"/>
  <c r="C545" i="5"/>
  <c r="D545" i="5"/>
  <c r="E545" i="5"/>
  <c r="B546" i="5"/>
  <c r="C546" i="5"/>
  <c r="D546" i="5"/>
  <c r="E546" i="5"/>
  <c r="B547" i="5"/>
  <c r="C547" i="5"/>
  <c r="D547" i="5"/>
  <c r="E547" i="5"/>
  <c r="B548" i="5"/>
  <c r="C548" i="5"/>
  <c r="D548" i="5"/>
  <c r="E548" i="5"/>
  <c r="B549" i="5"/>
  <c r="C549" i="5"/>
  <c r="D549" i="5"/>
  <c r="E549" i="5"/>
  <c r="B550" i="5"/>
  <c r="C550" i="5"/>
  <c r="D550" i="5"/>
  <c r="E550" i="5"/>
  <c r="B551" i="5"/>
  <c r="C551" i="5"/>
  <c r="D551" i="5"/>
  <c r="E551" i="5"/>
  <c r="B552" i="5"/>
  <c r="C552" i="5"/>
  <c r="D552" i="5"/>
  <c r="E552" i="5"/>
  <c r="B553" i="5"/>
  <c r="C553" i="5"/>
  <c r="D553" i="5"/>
  <c r="E553" i="5"/>
  <c r="B554" i="5"/>
  <c r="C554" i="5"/>
  <c r="D554" i="5"/>
  <c r="E554" i="5"/>
  <c r="B555" i="5"/>
  <c r="C555" i="5"/>
  <c r="D555" i="5"/>
  <c r="E555" i="5"/>
  <c r="B556" i="5"/>
  <c r="C556" i="5"/>
  <c r="D556" i="5"/>
  <c r="E556" i="5"/>
  <c r="B557" i="5"/>
  <c r="C557" i="5"/>
  <c r="D557" i="5"/>
  <c r="E557" i="5"/>
  <c r="B558" i="5"/>
  <c r="C558" i="5"/>
  <c r="D558" i="5"/>
  <c r="E558" i="5"/>
  <c r="B559" i="5"/>
  <c r="C559" i="5"/>
  <c r="D559" i="5"/>
  <c r="E559" i="5"/>
  <c r="B560" i="5"/>
  <c r="C560" i="5"/>
  <c r="D560" i="5"/>
  <c r="E560" i="5"/>
  <c r="B561" i="5"/>
  <c r="C561" i="5"/>
  <c r="D561" i="5"/>
  <c r="E561" i="5"/>
  <c r="B562" i="5"/>
  <c r="C562" i="5"/>
  <c r="D562" i="5"/>
  <c r="E562" i="5"/>
  <c r="B563" i="5"/>
  <c r="C563" i="5"/>
  <c r="D563" i="5"/>
  <c r="E563" i="5"/>
  <c r="B564" i="5"/>
  <c r="C564" i="5"/>
  <c r="D564" i="5"/>
  <c r="E564" i="5"/>
  <c r="B565" i="5"/>
  <c r="C565" i="5"/>
  <c r="D565" i="5"/>
  <c r="E565" i="5"/>
  <c r="B566" i="5"/>
  <c r="C566" i="5"/>
  <c r="D566" i="5"/>
  <c r="E566" i="5"/>
  <c r="B567" i="5"/>
  <c r="C567" i="5"/>
  <c r="D567" i="5"/>
  <c r="E567" i="5"/>
  <c r="B568" i="5"/>
  <c r="C568" i="5"/>
  <c r="D568" i="5"/>
  <c r="E568" i="5"/>
  <c r="B569" i="5"/>
  <c r="C569" i="5"/>
  <c r="D569" i="5"/>
  <c r="E569" i="5"/>
  <c r="B570" i="5"/>
  <c r="C570" i="5"/>
  <c r="D570" i="5"/>
  <c r="E570" i="5"/>
  <c r="B571" i="5"/>
  <c r="C571" i="5"/>
  <c r="D571" i="5"/>
  <c r="E571" i="5"/>
  <c r="B572" i="5"/>
  <c r="C572" i="5"/>
  <c r="D572" i="5"/>
  <c r="E572" i="5"/>
  <c r="B573" i="5"/>
  <c r="C573" i="5"/>
  <c r="D573" i="5"/>
  <c r="E573" i="5"/>
  <c r="B574" i="5"/>
  <c r="C574" i="5"/>
  <c r="D574" i="5"/>
  <c r="E574" i="5"/>
  <c r="B575" i="5"/>
  <c r="C575" i="5"/>
  <c r="D575" i="5"/>
  <c r="E575" i="5"/>
  <c r="B576" i="5"/>
  <c r="C576" i="5"/>
  <c r="D576" i="5"/>
  <c r="E576" i="5"/>
  <c r="B577" i="5"/>
  <c r="C577" i="5"/>
  <c r="D577" i="5"/>
  <c r="E577" i="5"/>
  <c r="B578" i="5"/>
  <c r="C578" i="5"/>
  <c r="D578" i="5"/>
  <c r="E578" i="5"/>
  <c r="B579" i="5"/>
  <c r="C579" i="5"/>
  <c r="D579" i="5"/>
  <c r="E579" i="5"/>
  <c r="B580" i="5"/>
  <c r="C580" i="5"/>
  <c r="D580" i="5"/>
  <c r="E580" i="5"/>
  <c r="B581" i="5"/>
  <c r="C581" i="5"/>
  <c r="D581" i="5"/>
  <c r="E581" i="5"/>
  <c r="B582" i="5"/>
  <c r="C582" i="5"/>
  <c r="D582" i="5"/>
  <c r="E582" i="5"/>
  <c r="B583" i="5"/>
  <c r="C583" i="5"/>
  <c r="D583" i="5"/>
  <c r="E583" i="5"/>
  <c r="B584" i="5"/>
  <c r="C584" i="5"/>
  <c r="D584" i="5"/>
  <c r="E584" i="5"/>
  <c r="B585" i="5"/>
  <c r="C585" i="5"/>
  <c r="D585" i="5"/>
  <c r="E585" i="5"/>
  <c r="B586" i="5"/>
  <c r="C586" i="5"/>
  <c r="D586" i="5"/>
  <c r="E586" i="5"/>
  <c r="B587" i="5"/>
  <c r="C587" i="5"/>
  <c r="D587" i="5"/>
  <c r="E587" i="5"/>
  <c r="B588" i="5"/>
  <c r="C588" i="5"/>
  <c r="D588" i="5"/>
  <c r="E588" i="5"/>
  <c r="B589" i="5"/>
  <c r="C589" i="5"/>
  <c r="D589" i="5"/>
  <c r="E589" i="5"/>
  <c r="B590" i="5"/>
  <c r="C590" i="5"/>
  <c r="D590" i="5"/>
  <c r="E590" i="5"/>
  <c r="B591" i="5"/>
  <c r="C591" i="5"/>
  <c r="D591" i="5"/>
  <c r="E591" i="5"/>
  <c r="B592" i="5"/>
  <c r="C592" i="5"/>
  <c r="D592" i="5"/>
  <c r="E592" i="5"/>
  <c r="B593" i="5"/>
  <c r="C593" i="5"/>
  <c r="D593" i="5"/>
  <c r="E593" i="5"/>
  <c r="B594" i="5"/>
  <c r="C594" i="5"/>
  <c r="D594" i="5"/>
  <c r="E594" i="5"/>
  <c r="B595" i="5"/>
  <c r="C595" i="5"/>
  <c r="D595" i="5"/>
  <c r="E595" i="5"/>
  <c r="B596" i="5"/>
  <c r="C596" i="5"/>
  <c r="D596" i="5"/>
  <c r="E596" i="5"/>
  <c r="B597" i="5"/>
  <c r="C597" i="5"/>
  <c r="D597" i="5"/>
  <c r="E597" i="5"/>
  <c r="B598" i="5"/>
  <c r="C598" i="5"/>
  <c r="D598" i="5"/>
  <c r="E598" i="5"/>
  <c r="B599" i="5"/>
  <c r="C599" i="5"/>
  <c r="D599" i="5"/>
  <c r="E599" i="5"/>
  <c r="B600" i="5"/>
  <c r="C600" i="5"/>
  <c r="D600" i="5"/>
  <c r="E600" i="5"/>
  <c r="B601" i="5"/>
  <c r="C601" i="5"/>
  <c r="D601" i="5"/>
  <c r="E601" i="5"/>
  <c r="B602" i="5"/>
  <c r="C602" i="5"/>
  <c r="D602" i="5"/>
  <c r="E602" i="5"/>
  <c r="B603" i="5"/>
  <c r="C603" i="5"/>
  <c r="D603" i="5"/>
  <c r="E603" i="5"/>
  <c r="B604" i="5"/>
  <c r="C604" i="5"/>
  <c r="D604" i="5"/>
  <c r="E604" i="5"/>
  <c r="B605" i="5"/>
  <c r="C605" i="5"/>
  <c r="D605" i="5"/>
  <c r="E605" i="5"/>
  <c r="B606" i="5"/>
  <c r="C606" i="5"/>
  <c r="D606" i="5"/>
  <c r="E606" i="5"/>
  <c r="B607" i="5"/>
  <c r="C607" i="5"/>
  <c r="D607" i="5"/>
  <c r="E607" i="5"/>
  <c r="B608" i="5"/>
  <c r="C608" i="5"/>
  <c r="D608" i="5"/>
  <c r="E608" i="5"/>
  <c r="B609" i="5"/>
  <c r="C609" i="5"/>
  <c r="D609" i="5"/>
  <c r="E609" i="5"/>
  <c r="B610" i="5"/>
  <c r="C610" i="5"/>
  <c r="D610" i="5"/>
  <c r="E610" i="5"/>
  <c r="B611" i="5"/>
  <c r="C611" i="5"/>
  <c r="D611" i="5"/>
  <c r="E611" i="5"/>
  <c r="B612" i="5"/>
  <c r="C612" i="5"/>
  <c r="D612" i="5"/>
  <c r="E612" i="5"/>
  <c r="B613" i="5"/>
  <c r="C613" i="5"/>
  <c r="D613" i="5"/>
  <c r="E613" i="5"/>
  <c r="B614" i="5"/>
  <c r="C614" i="5"/>
  <c r="D614" i="5"/>
  <c r="E614" i="5"/>
  <c r="B615" i="5"/>
  <c r="C615" i="5"/>
  <c r="D615" i="5"/>
  <c r="E615" i="5"/>
  <c r="B616" i="5"/>
  <c r="C616" i="5"/>
  <c r="D616" i="5"/>
  <c r="E616" i="5"/>
  <c r="B617" i="5"/>
  <c r="C617" i="5"/>
  <c r="D617" i="5"/>
  <c r="E617" i="5"/>
  <c r="B618" i="5"/>
  <c r="C618" i="5"/>
  <c r="D618" i="5"/>
  <c r="E618" i="5"/>
  <c r="B619" i="5"/>
  <c r="C619" i="5"/>
  <c r="D619" i="5"/>
  <c r="E619" i="5"/>
  <c r="B620" i="5"/>
  <c r="C620" i="5"/>
  <c r="D620" i="5"/>
  <c r="E620" i="5"/>
  <c r="B621" i="5"/>
  <c r="C621" i="5"/>
  <c r="D621" i="5"/>
  <c r="E621" i="5"/>
  <c r="B622" i="5"/>
  <c r="C622" i="5"/>
  <c r="D622" i="5"/>
  <c r="E622" i="5"/>
  <c r="B623" i="5"/>
  <c r="C623" i="5"/>
  <c r="D623" i="5"/>
  <c r="E623" i="5"/>
  <c r="B624" i="5"/>
  <c r="C624" i="5"/>
  <c r="D624" i="5"/>
  <c r="E624" i="5"/>
  <c r="B625" i="5"/>
  <c r="C625" i="5"/>
  <c r="D625" i="5"/>
  <c r="E625" i="5"/>
  <c r="B626" i="5"/>
  <c r="C626" i="5"/>
  <c r="D626" i="5"/>
  <c r="E626" i="5"/>
  <c r="B627" i="5"/>
  <c r="C627" i="5"/>
  <c r="D627" i="5"/>
  <c r="E627" i="5"/>
  <c r="B628" i="5"/>
  <c r="C628" i="5"/>
  <c r="D628" i="5"/>
  <c r="E628" i="5"/>
  <c r="B629" i="5"/>
  <c r="C629" i="5"/>
  <c r="D629" i="5"/>
  <c r="E629" i="5"/>
  <c r="B630" i="5"/>
  <c r="C630" i="5"/>
  <c r="D630" i="5"/>
  <c r="E630" i="5"/>
  <c r="B631" i="5"/>
  <c r="C631" i="5"/>
  <c r="D631" i="5"/>
  <c r="E631" i="5"/>
  <c r="B632" i="5"/>
  <c r="C632" i="5"/>
  <c r="D632" i="5"/>
  <c r="E632" i="5"/>
  <c r="B633" i="5"/>
  <c r="C633" i="5"/>
  <c r="D633" i="5"/>
  <c r="E633" i="5"/>
  <c r="B634" i="5"/>
  <c r="C634" i="5"/>
  <c r="D634" i="5"/>
  <c r="E634" i="5"/>
  <c r="B635" i="5"/>
  <c r="C635" i="5"/>
  <c r="D635" i="5"/>
  <c r="E635" i="5"/>
  <c r="B636" i="5"/>
  <c r="C636" i="5"/>
  <c r="D636" i="5"/>
  <c r="E636" i="5"/>
  <c r="B637" i="5"/>
  <c r="C637" i="5"/>
  <c r="D637" i="5"/>
  <c r="E637" i="5"/>
  <c r="B638" i="5"/>
  <c r="C638" i="5"/>
  <c r="D638" i="5"/>
  <c r="E638" i="5"/>
  <c r="B639" i="5"/>
  <c r="C639" i="5"/>
  <c r="D639" i="5"/>
  <c r="E639" i="5"/>
  <c r="B640" i="5"/>
  <c r="C640" i="5"/>
  <c r="D640" i="5"/>
  <c r="E640" i="5"/>
  <c r="B641" i="5"/>
  <c r="C641" i="5"/>
  <c r="D641" i="5"/>
  <c r="E641" i="5"/>
  <c r="B642" i="5"/>
  <c r="C642" i="5"/>
  <c r="D642" i="5"/>
  <c r="E642" i="5"/>
  <c r="B643" i="5"/>
  <c r="C643" i="5"/>
  <c r="D643" i="5"/>
  <c r="E643" i="5"/>
  <c r="B644" i="5"/>
  <c r="C644" i="5"/>
  <c r="D644" i="5"/>
  <c r="E644" i="5"/>
  <c r="B645" i="5"/>
  <c r="C645" i="5"/>
  <c r="D645" i="5"/>
  <c r="E645" i="5"/>
  <c r="B646" i="5"/>
  <c r="C646" i="5"/>
  <c r="D646" i="5"/>
  <c r="E646" i="5"/>
  <c r="B647" i="5"/>
  <c r="C647" i="5"/>
  <c r="D647" i="5"/>
  <c r="E647" i="5"/>
  <c r="B648" i="5"/>
  <c r="C648" i="5"/>
  <c r="D648" i="5"/>
  <c r="E648" i="5"/>
  <c r="B649" i="5"/>
  <c r="C649" i="5"/>
  <c r="D649" i="5"/>
  <c r="E649" i="5"/>
  <c r="B650" i="5"/>
  <c r="C650" i="5"/>
  <c r="D650" i="5"/>
  <c r="E650" i="5"/>
  <c r="B651" i="5"/>
  <c r="C651" i="5"/>
  <c r="D651" i="5"/>
  <c r="E651" i="5"/>
  <c r="B652" i="5"/>
  <c r="C652" i="5"/>
  <c r="D652" i="5"/>
  <c r="E652" i="5"/>
  <c r="B653" i="5"/>
  <c r="C653" i="5"/>
  <c r="D653" i="5"/>
  <c r="E653" i="5"/>
  <c r="B654" i="5"/>
  <c r="C654" i="5"/>
  <c r="D654" i="5"/>
  <c r="E654" i="5"/>
  <c r="B655" i="5"/>
  <c r="C655" i="5"/>
  <c r="D655" i="5"/>
  <c r="E655" i="5"/>
  <c r="B656" i="5"/>
  <c r="C656" i="5"/>
  <c r="D656" i="5"/>
  <c r="E656" i="5"/>
  <c r="B657" i="5"/>
  <c r="C657" i="5"/>
  <c r="D657" i="5"/>
  <c r="E657" i="5"/>
  <c r="B658" i="5"/>
  <c r="C658" i="5"/>
  <c r="D658" i="5"/>
  <c r="E658" i="5"/>
  <c r="B659" i="5"/>
  <c r="C659" i="5"/>
  <c r="D659" i="5"/>
  <c r="E659" i="5"/>
  <c r="B660" i="5"/>
  <c r="C660" i="5"/>
  <c r="D660" i="5"/>
  <c r="E660" i="5"/>
  <c r="B661" i="5"/>
  <c r="C661" i="5"/>
  <c r="D661" i="5"/>
  <c r="E661" i="5"/>
  <c r="B662" i="5"/>
  <c r="C662" i="5"/>
  <c r="D662" i="5"/>
  <c r="E662" i="5"/>
  <c r="B663" i="5"/>
  <c r="C663" i="5"/>
  <c r="D663" i="5"/>
  <c r="E663" i="5"/>
  <c r="B664" i="5"/>
  <c r="C664" i="5"/>
  <c r="D664" i="5"/>
  <c r="E664" i="5"/>
  <c r="B665" i="5"/>
  <c r="C665" i="5"/>
  <c r="D665" i="5"/>
  <c r="E665" i="5"/>
  <c r="B666" i="5"/>
  <c r="C666" i="5"/>
  <c r="D666" i="5"/>
  <c r="E666" i="5"/>
  <c r="B667" i="5"/>
  <c r="C667" i="5"/>
  <c r="D667" i="5"/>
  <c r="E667" i="5"/>
  <c r="B668" i="5"/>
  <c r="C668" i="5"/>
  <c r="D668" i="5"/>
  <c r="E668" i="5"/>
  <c r="B669" i="5"/>
  <c r="C669" i="5"/>
  <c r="D669" i="5"/>
  <c r="E669" i="5"/>
  <c r="B670" i="5"/>
  <c r="C670" i="5"/>
  <c r="D670" i="5"/>
  <c r="E670" i="5"/>
  <c r="B671" i="5"/>
  <c r="C671" i="5"/>
  <c r="D671" i="5"/>
  <c r="E671" i="5"/>
  <c r="B672" i="5"/>
  <c r="C672" i="5"/>
  <c r="D672" i="5"/>
  <c r="E672" i="5"/>
  <c r="B673" i="5"/>
  <c r="C673" i="5"/>
  <c r="D673" i="5"/>
  <c r="E673" i="5"/>
  <c r="B674" i="5"/>
  <c r="C674" i="5"/>
  <c r="D674" i="5"/>
  <c r="E674" i="5"/>
  <c r="B675" i="5"/>
  <c r="C675" i="5"/>
  <c r="D675" i="5"/>
  <c r="E675" i="5"/>
  <c r="B676" i="5"/>
  <c r="C676" i="5"/>
  <c r="D676" i="5"/>
  <c r="E676" i="5"/>
  <c r="B677" i="5"/>
  <c r="C677" i="5"/>
  <c r="D677" i="5"/>
  <c r="E677" i="5"/>
  <c r="B678" i="5"/>
  <c r="C678" i="5"/>
  <c r="D678" i="5"/>
  <c r="E678" i="5"/>
  <c r="B679" i="5"/>
  <c r="C679" i="5"/>
  <c r="D679" i="5"/>
  <c r="E679" i="5"/>
  <c r="B680" i="5"/>
  <c r="C680" i="5"/>
  <c r="D680" i="5"/>
  <c r="E680" i="5"/>
  <c r="B681" i="5"/>
  <c r="C681" i="5"/>
  <c r="D681" i="5"/>
  <c r="E681" i="5"/>
  <c r="B682" i="5"/>
  <c r="C682" i="5"/>
  <c r="D682" i="5"/>
  <c r="E682" i="5"/>
  <c r="B683" i="5"/>
  <c r="C683" i="5"/>
  <c r="D683" i="5"/>
  <c r="E683" i="5"/>
  <c r="B684" i="5"/>
  <c r="C684" i="5"/>
  <c r="D684" i="5"/>
  <c r="E684" i="5"/>
  <c r="B685" i="5"/>
  <c r="C685" i="5"/>
  <c r="D685" i="5"/>
  <c r="E685" i="5"/>
  <c r="B686" i="5"/>
  <c r="C686" i="5"/>
  <c r="D686" i="5"/>
  <c r="E686" i="5"/>
  <c r="B687" i="5"/>
  <c r="C687" i="5"/>
  <c r="D687" i="5"/>
  <c r="E687" i="5"/>
  <c r="B688" i="5"/>
  <c r="C688" i="5"/>
  <c r="D688" i="5"/>
  <c r="E688" i="5"/>
  <c r="B689" i="5"/>
  <c r="C689" i="5"/>
  <c r="D689" i="5"/>
  <c r="E689" i="5"/>
  <c r="B690" i="5"/>
  <c r="C690" i="5"/>
  <c r="D690" i="5"/>
  <c r="E690" i="5"/>
  <c r="B691" i="5"/>
  <c r="C691" i="5"/>
  <c r="D691" i="5"/>
  <c r="E691" i="5"/>
  <c r="B692" i="5"/>
  <c r="C692" i="5"/>
  <c r="D692" i="5"/>
  <c r="E692" i="5"/>
  <c r="B693" i="5"/>
  <c r="C693" i="5"/>
  <c r="D693" i="5"/>
  <c r="E693" i="5"/>
  <c r="B694" i="5"/>
  <c r="C694" i="5"/>
  <c r="D694" i="5"/>
  <c r="E694" i="5"/>
  <c r="B695" i="5"/>
  <c r="C695" i="5"/>
  <c r="D695" i="5"/>
  <c r="E695" i="5"/>
  <c r="B696" i="5"/>
  <c r="C696" i="5"/>
  <c r="D696" i="5"/>
  <c r="E696" i="5"/>
  <c r="B697" i="5"/>
  <c r="C697" i="5"/>
  <c r="D697" i="5"/>
  <c r="E697" i="5"/>
  <c r="B698" i="5"/>
  <c r="C698" i="5"/>
  <c r="D698" i="5"/>
  <c r="E698" i="5"/>
  <c r="B699" i="5"/>
  <c r="C699" i="5"/>
  <c r="D699" i="5"/>
  <c r="E699" i="5"/>
  <c r="B700" i="5"/>
  <c r="C700" i="5"/>
  <c r="D700" i="5"/>
  <c r="E700" i="5"/>
  <c r="B701" i="5"/>
  <c r="C701" i="5"/>
  <c r="D701" i="5"/>
  <c r="E701" i="5"/>
  <c r="B702" i="5"/>
  <c r="C702" i="5"/>
  <c r="D702" i="5"/>
  <c r="E702" i="5"/>
  <c r="B703" i="5"/>
  <c r="C703" i="5"/>
  <c r="D703" i="5"/>
  <c r="E703" i="5"/>
  <c r="B704" i="5"/>
  <c r="C704" i="5"/>
  <c r="D704" i="5"/>
  <c r="E704" i="5"/>
  <c r="B705" i="5"/>
  <c r="C705" i="5"/>
  <c r="D705" i="5"/>
  <c r="E705" i="5"/>
  <c r="B706" i="5"/>
  <c r="C706" i="5"/>
  <c r="D706" i="5"/>
  <c r="E706" i="5"/>
  <c r="B707" i="5"/>
  <c r="C707" i="5"/>
  <c r="D707" i="5"/>
  <c r="E707" i="5"/>
  <c r="B708" i="5"/>
  <c r="C708" i="5"/>
  <c r="D708" i="5"/>
  <c r="E708" i="5"/>
  <c r="B709" i="5"/>
  <c r="C709" i="5"/>
  <c r="D709" i="5"/>
  <c r="E709" i="5"/>
  <c r="B710" i="5"/>
  <c r="C710" i="5"/>
  <c r="D710" i="5"/>
  <c r="E710" i="5"/>
  <c r="B711" i="5"/>
  <c r="C711" i="5"/>
  <c r="D711" i="5"/>
  <c r="E711" i="5"/>
  <c r="B712" i="5"/>
  <c r="C712" i="5"/>
  <c r="D712" i="5"/>
  <c r="E712" i="5"/>
  <c r="B713" i="5"/>
  <c r="C713" i="5"/>
  <c r="D713" i="5"/>
  <c r="E713" i="5"/>
  <c r="B714" i="5"/>
  <c r="C714" i="5"/>
  <c r="D714" i="5"/>
  <c r="E714" i="5"/>
  <c r="B715" i="5"/>
  <c r="C715" i="5"/>
  <c r="D715" i="5"/>
  <c r="E715" i="5"/>
  <c r="B716" i="5"/>
  <c r="C716" i="5"/>
  <c r="D716" i="5"/>
  <c r="E716" i="5"/>
  <c r="B717" i="5"/>
  <c r="C717" i="5"/>
  <c r="D717" i="5"/>
  <c r="E717" i="5"/>
  <c r="B718" i="5"/>
  <c r="C718" i="5"/>
  <c r="D718" i="5"/>
  <c r="E718" i="5"/>
  <c r="B719" i="5"/>
  <c r="C719" i="5"/>
  <c r="D719" i="5"/>
  <c r="E719" i="5"/>
  <c r="B720" i="5"/>
  <c r="C720" i="5"/>
  <c r="D720" i="5"/>
  <c r="E720" i="5"/>
  <c r="B721" i="5"/>
  <c r="C721" i="5"/>
  <c r="D721" i="5"/>
  <c r="E721" i="5"/>
  <c r="B722" i="5"/>
  <c r="C722" i="5"/>
  <c r="D722" i="5"/>
  <c r="E722" i="5"/>
  <c r="B723" i="5"/>
  <c r="C723" i="5"/>
  <c r="D723" i="5"/>
  <c r="E723" i="5"/>
  <c r="B724" i="5"/>
  <c r="C724" i="5"/>
  <c r="D724" i="5"/>
  <c r="E724" i="5"/>
  <c r="B725" i="5"/>
  <c r="C725" i="5"/>
  <c r="D725" i="5"/>
  <c r="E725" i="5"/>
  <c r="B726" i="5"/>
  <c r="C726" i="5"/>
  <c r="D726" i="5"/>
  <c r="E726" i="5"/>
  <c r="B727" i="5"/>
  <c r="C727" i="5"/>
  <c r="D727" i="5"/>
  <c r="E727" i="5"/>
  <c r="B728" i="5"/>
  <c r="C728" i="5"/>
  <c r="D728" i="5"/>
  <c r="E728" i="5"/>
  <c r="B729" i="5"/>
  <c r="C729" i="5"/>
  <c r="D729" i="5"/>
  <c r="E729" i="5"/>
  <c r="B730" i="5"/>
  <c r="C730" i="5"/>
  <c r="D730" i="5"/>
  <c r="E730" i="5"/>
  <c r="B731" i="5"/>
  <c r="C731" i="5"/>
  <c r="D731" i="5"/>
  <c r="E731" i="5"/>
  <c r="B732" i="5"/>
  <c r="C732" i="5"/>
  <c r="D732" i="5"/>
  <c r="E732" i="5"/>
  <c r="B733" i="5"/>
  <c r="C733" i="5"/>
  <c r="D733" i="5"/>
  <c r="E733" i="5"/>
  <c r="B734" i="5"/>
  <c r="C734" i="5"/>
  <c r="D734" i="5"/>
  <c r="E734" i="5"/>
  <c r="B735" i="5"/>
  <c r="C735" i="5"/>
  <c r="D735" i="5"/>
  <c r="E735" i="5"/>
  <c r="B736" i="5"/>
  <c r="C736" i="5"/>
  <c r="D736" i="5"/>
  <c r="E736" i="5"/>
  <c r="B737" i="5"/>
  <c r="C737" i="5"/>
  <c r="D737" i="5"/>
  <c r="E737" i="5"/>
  <c r="B738" i="5"/>
  <c r="C738" i="5"/>
  <c r="D738" i="5"/>
  <c r="E738" i="5"/>
  <c r="B739" i="5"/>
  <c r="C739" i="5"/>
  <c r="D739" i="5"/>
  <c r="E739" i="5"/>
  <c r="B740" i="5"/>
  <c r="C740" i="5"/>
  <c r="D740" i="5"/>
  <c r="E740" i="5"/>
  <c r="B741" i="5"/>
  <c r="C741" i="5"/>
  <c r="D741" i="5"/>
  <c r="E741" i="5"/>
  <c r="B742" i="5"/>
  <c r="C742" i="5"/>
  <c r="D742" i="5"/>
  <c r="E742" i="5"/>
  <c r="B743" i="5"/>
  <c r="C743" i="5"/>
  <c r="D743" i="5"/>
  <c r="E743" i="5"/>
  <c r="B744" i="5"/>
  <c r="C744" i="5"/>
  <c r="D744" i="5"/>
  <c r="E744" i="5"/>
  <c r="B745" i="5"/>
  <c r="C745" i="5"/>
  <c r="D745" i="5"/>
  <c r="E745" i="5"/>
  <c r="B746" i="5"/>
  <c r="C746" i="5"/>
  <c r="D746" i="5"/>
  <c r="E746" i="5"/>
  <c r="B747" i="5"/>
  <c r="C747" i="5"/>
  <c r="D747" i="5"/>
  <c r="E747" i="5"/>
  <c r="B748" i="5"/>
  <c r="C748" i="5"/>
  <c r="D748" i="5"/>
  <c r="E748" i="5"/>
  <c r="B749" i="5"/>
  <c r="C749" i="5"/>
  <c r="D749" i="5"/>
  <c r="E749" i="5"/>
  <c r="B750" i="5"/>
  <c r="C750" i="5"/>
  <c r="D750" i="5"/>
  <c r="E750" i="5"/>
  <c r="B751" i="5"/>
  <c r="C751" i="5"/>
  <c r="D751" i="5"/>
  <c r="E751" i="5"/>
  <c r="B752" i="5"/>
  <c r="C752" i="5"/>
  <c r="D752" i="5"/>
  <c r="E752" i="5"/>
  <c r="B753" i="5"/>
  <c r="C753" i="5"/>
  <c r="D753" i="5"/>
  <c r="E753" i="5"/>
  <c r="B754" i="5"/>
  <c r="C754" i="5"/>
  <c r="D754" i="5"/>
  <c r="E754" i="5"/>
  <c r="B755" i="5"/>
  <c r="C755" i="5"/>
  <c r="D755" i="5"/>
  <c r="E755" i="5"/>
  <c r="B756" i="5"/>
  <c r="C756" i="5"/>
  <c r="D756" i="5"/>
  <c r="E756" i="5"/>
  <c r="B757" i="5"/>
  <c r="C757" i="5"/>
  <c r="D757" i="5"/>
  <c r="E757" i="5"/>
  <c r="B758" i="5"/>
  <c r="C758" i="5"/>
  <c r="D758" i="5"/>
  <c r="E758" i="5"/>
  <c r="B759" i="5"/>
  <c r="C759" i="5"/>
  <c r="D759" i="5"/>
  <c r="E759" i="5"/>
  <c r="B760" i="5"/>
  <c r="C760" i="5"/>
  <c r="D760" i="5"/>
  <c r="E760" i="5"/>
  <c r="B761" i="5"/>
  <c r="C761" i="5"/>
  <c r="D761" i="5"/>
  <c r="E761" i="5"/>
  <c r="B762" i="5"/>
  <c r="C762" i="5"/>
  <c r="D762" i="5"/>
  <c r="E762" i="5"/>
  <c r="B763" i="5"/>
  <c r="C763" i="5"/>
  <c r="D763" i="5"/>
  <c r="E763" i="5"/>
  <c r="B764" i="5"/>
  <c r="C764" i="5"/>
  <c r="D764" i="5"/>
  <c r="E764" i="5"/>
  <c r="B765" i="5"/>
  <c r="C765" i="5"/>
  <c r="D765" i="5"/>
  <c r="E765" i="5"/>
  <c r="B766" i="5"/>
  <c r="C766" i="5"/>
  <c r="D766" i="5"/>
  <c r="E766" i="5"/>
  <c r="B767" i="5"/>
  <c r="C767" i="5"/>
  <c r="D767" i="5"/>
  <c r="E767" i="5"/>
  <c r="B768" i="5"/>
  <c r="C768" i="5"/>
  <c r="D768" i="5"/>
  <c r="E768" i="5"/>
  <c r="B769" i="5"/>
  <c r="C769" i="5"/>
  <c r="D769" i="5"/>
  <c r="E769" i="5"/>
  <c r="B770" i="5"/>
  <c r="C770" i="5"/>
  <c r="D770" i="5"/>
  <c r="E770" i="5"/>
  <c r="B771" i="5"/>
  <c r="C771" i="5"/>
  <c r="D771" i="5"/>
  <c r="E771" i="5"/>
  <c r="B772" i="5"/>
  <c r="C772" i="5"/>
  <c r="D772" i="5"/>
  <c r="E772" i="5"/>
  <c r="B773" i="5"/>
  <c r="C773" i="5"/>
  <c r="D773" i="5"/>
  <c r="E773" i="5"/>
  <c r="B774" i="5"/>
  <c r="C774" i="5"/>
  <c r="D774" i="5"/>
  <c r="E774" i="5"/>
  <c r="B775" i="5"/>
  <c r="C775" i="5"/>
  <c r="D775" i="5"/>
  <c r="E775" i="5"/>
  <c r="B776" i="5"/>
  <c r="C776" i="5"/>
  <c r="D776" i="5"/>
  <c r="E776" i="5"/>
  <c r="B777" i="5"/>
  <c r="C777" i="5"/>
  <c r="D777" i="5"/>
  <c r="E777" i="5"/>
  <c r="B778" i="5"/>
  <c r="C778" i="5"/>
  <c r="D778" i="5"/>
  <c r="E778" i="5"/>
  <c r="B779" i="5"/>
  <c r="C779" i="5"/>
  <c r="D779" i="5"/>
  <c r="E779" i="5"/>
  <c r="B780" i="5"/>
  <c r="C780" i="5"/>
  <c r="D780" i="5"/>
  <c r="E780" i="5"/>
  <c r="B781" i="5"/>
  <c r="C781" i="5"/>
  <c r="D781" i="5"/>
  <c r="E781" i="5"/>
  <c r="B782" i="5"/>
  <c r="C782" i="5"/>
  <c r="D782" i="5"/>
  <c r="E782" i="5"/>
  <c r="B783" i="5"/>
  <c r="C783" i="5"/>
  <c r="D783" i="5"/>
  <c r="E783" i="5"/>
  <c r="B784" i="5"/>
  <c r="C784" i="5"/>
  <c r="D784" i="5"/>
  <c r="E784" i="5"/>
  <c r="B785" i="5"/>
  <c r="C785" i="5"/>
  <c r="D785" i="5"/>
  <c r="E785" i="5"/>
  <c r="B786" i="5"/>
  <c r="C786" i="5"/>
  <c r="D786" i="5"/>
  <c r="E786" i="5"/>
  <c r="B787" i="5"/>
  <c r="C787" i="5"/>
  <c r="D787" i="5"/>
  <c r="E787" i="5"/>
  <c r="B788" i="5"/>
  <c r="C788" i="5"/>
  <c r="D788" i="5"/>
  <c r="E788" i="5"/>
  <c r="B789" i="5"/>
  <c r="C789" i="5"/>
  <c r="D789" i="5"/>
  <c r="E789" i="5"/>
  <c r="B790" i="5"/>
  <c r="C790" i="5"/>
  <c r="D790" i="5"/>
  <c r="E790" i="5"/>
  <c r="B791" i="5"/>
  <c r="C791" i="5"/>
  <c r="D791" i="5"/>
  <c r="E791" i="5"/>
  <c r="B792" i="5"/>
  <c r="C792" i="5"/>
  <c r="D792" i="5"/>
  <c r="E792" i="5"/>
  <c r="B793" i="5"/>
  <c r="C793" i="5"/>
  <c r="D793" i="5"/>
  <c r="E793" i="5"/>
  <c r="B794" i="5"/>
  <c r="C794" i="5"/>
  <c r="D794" i="5"/>
  <c r="E794" i="5"/>
  <c r="B795" i="5"/>
  <c r="C795" i="5"/>
  <c r="D795" i="5"/>
  <c r="E795" i="5"/>
  <c r="B796" i="5"/>
  <c r="C796" i="5"/>
  <c r="D796" i="5"/>
  <c r="E796" i="5"/>
  <c r="B797" i="5"/>
  <c r="C797" i="5"/>
  <c r="D797" i="5"/>
  <c r="E797" i="5"/>
  <c r="B798" i="5"/>
  <c r="C798" i="5"/>
  <c r="D798" i="5"/>
  <c r="E798" i="5"/>
  <c r="B799" i="5"/>
  <c r="C799" i="5"/>
  <c r="D799" i="5"/>
  <c r="E799" i="5"/>
  <c r="B800" i="5"/>
  <c r="C800" i="5"/>
  <c r="D800" i="5"/>
  <c r="E800" i="5"/>
  <c r="B801" i="5"/>
  <c r="C801" i="5"/>
  <c r="D801" i="5"/>
  <c r="E801" i="5"/>
  <c r="B802" i="5"/>
  <c r="C802" i="5"/>
  <c r="D802" i="5"/>
  <c r="E802" i="5"/>
  <c r="B803" i="5"/>
  <c r="C803" i="5"/>
  <c r="D803" i="5"/>
  <c r="E803" i="5"/>
  <c r="B804" i="5"/>
  <c r="C804" i="5"/>
  <c r="D804" i="5"/>
  <c r="E804" i="5"/>
  <c r="B805" i="5"/>
  <c r="C805" i="5"/>
  <c r="D805" i="5"/>
  <c r="E805" i="5"/>
  <c r="B806" i="5"/>
  <c r="C806" i="5"/>
  <c r="D806" i="5"/>
  <c r="E806" i="5"/>
  <c r="B807" i="5"/>
  <c r="C807" i="5"/>
  <c r="D807" i="5"/>
  <c r="E807" i="5"/>
  <c r="B808" i="5"/>
  <c r="C808" i="5"/>
  <c r="D808" i="5"/>
  <c r="E808" i="5"/>
  <c r="B809" i="5"/>
  <c r="C809" i="5"/>
  <c r="D809" i="5"/>
  <c r="E809" i="5"/>
  <c r="B810" i="5"/>
  <c r="C810" i="5"/>
  <c r="D810" i="5"/>
  <c r="E810" i="5"/>
  <c r="B811" i="5"/>
  <c r="C811" i="5"/>
  <c r="D811" i="5"/>
  <c r="E811" i="5"/>
  <c r="B812" i="5"/>
  <c r="C812" i="5"/>
  <c r="D812" i="5"/>
  <c r="E812" i="5"/>
  <c r="B813" i="5"/>
  <c r="C813" i="5"/>
  <c r="D813" i="5"/>
  <c r="E813" i="5"/>
  <c r="B814" i="5"/>
  <c r="C814" i="5"/>
  <c r="D814" i="5"/>
  <c r="E814" i="5"/>
  <c r="B815" i="5"/>
  <c r="C815" i="5"/>
  <c r="D815" i="5"/>
  <c r="E815" i="5"/>
  <c r="B816" i="5"/>
  <c r="C816" i="5"/>
  <c r="D816" i="5"/>
  <c r="E816" i="5"/>
  <c r="B817" i="5"/>
  <c r="C817" i="5"/>
  <c r="D817" i="5"/>
  <c r="E817" i="5"/>
  <c r="B818" i="5"/>
  <c r="C818" i="5"/>
  <c r="D818" i="5"/>
  <c r="E818" i="5"/>
  <c r="B819" i="5"/>
  <c r="C819" i="5"/>
  <c r="D819" i="5"/>
  <c r="E819" i="5"/>
  <c r="B820" i="5"/>
  <c r="C820" i="5"/>
  <c r="D820" i="5"/>
  <c r="E820" i="5"/>
  <c r="B821" i="5"/>
  <c r="C821" i="5"/>
  <c r="D821" i="5"/>
  <c r="E821" i="5"/>
  <c r="B822" i="5"/>
  <c r="C822" i="5"/>
  <c r="D822" i="5"/>
  <c r="E822" i="5"/>
  <c r="B823" i="5"/>
  <c r="C823" i="5"/>
  <c r="D823" i="5"/>
  <c r="E823" i="5"/>
  <c r="B824" i="5"/>
  <c r="C824" i="5"/>
  <c r="D824" i="5"/>
  <c r="E824" i="5"/>
  <c r="B825" i="5"/>
  <c r="C825" i="5"/>
  <c r="D825" i="5"/>
  <c r="E825" i="5"/>
  <c r="B826" i="5"/>
  <c r="C826" i="5"/>
  <c r="D826" i="5"/>
  <c r="E826" i="5"/>
  <c r="B827" i="5"/>
  <c r="C827" i="5"/>
  <c r="D827" i="5"/>
  <c r="E827" i="5"/>
  <c r="B828" i="5"/>
  <c r="C828" i="5"/>
  <c r="D828" i="5"/>
  <c r="E828" i="5"/>
  <c r="B829" i="5"/>
  <c r="C829" i="5"/>
  <c r="D829" i="5"/>
  <c r="E829" i="5"/>
  <c r="B830" i="5"/>
  <c r="C830" i="5"/>
  <c r="D830" i="5"/>
  <c r="E830" i="5"/>
  <c r="B831" i="5"/>
  <c r="C831" i="5"/>
  <c r="D831" i="5"/>
  <c r="E831" i="5"/>
  <c r="B832" i="5"/>
  <c r="C832" i="5"/>
  <c r="D832" i="5"/>
  <c r="E832" i="5"/>
  <c r="B833" i="5"/>
  <c r="C833" i="5"/>
  <c r="D833" i="5"/>
  <c r="E833" i="5"/>
  <c r="B834" i="5"/>
  <c r="C834" i="5"/>
  <c r="D834" i="5"/>
  <c r="E834" i="5"/>
  <c r="B835" i="5"/>
  <c r="C835" i="5"/>
  <c r="D835" i="5"/>
  <c r="E835" i="5"/>
  <c r="B836" i="5"/>
  <c r="C836" i="5"/>
  <c r="D836" i="5"/>
  <c r="E836" i="5"/>
  <c r="B837" i="5"/>
  <c r="C837" i="5"/>
  <c r="D837" i="5"/>
  <c r="E837" i="5"/>
  <c r="B838" i="5"/>
  <c r="C838" i="5"/>
  <c r="D838" i="5"/>
  <c r="E838" i="5"/>
  <c r="B839" i="5"/>
  <c r="C839" i="5"/>
  <c r="D839" i="5"/>
  <c r="E839" i="5"/>
  <c r="B840" i="5"/>
  <c r="C840" i="5"/>
  <c r="D840" i="5"/>
  <c r="E840" i="5"/>
  <c r="B841" i="5"/>
  <c r="C841" i="5"/>
  <c r="D841" i="5"/>
  <c r="E841" i="5"/>
  <c r="B842" i="5"/>
  <c r="C842" i="5"/>
  <c r="D842" i="5"/>
  <c r="E842" i="5"/>
  <c r="B843" i="5"/>
  <c r="C843" i="5"/>
  <c r="D843" i="5"/>
  <c r="E843" i="5"/>
  <c r="B844" i="5"/>
  <c r="C844" i="5"/>
  <c r="D844" i="5"/>
  <c r="E844" i="5"/>
  <c r="B845" i="5"/>
  <c r="C845" i="5"/>
  <c r="D845" i="5"/>
  <c r="E845" i="5"/>
  <c r="B846" i="5"/>
  <c r="C846" i="5"/>
  <c r="D846" i="5"/>
  <c r="E846" i="5"/>
  <c r="B847" i="5"/>
  <c r="C847" i="5"/>
  <c r="D847" i="5"/>
  <c r="E847" i="5"/>
  <c r="B848" i="5"/>
  <c r="C848" i="5"/>
  <c r="D848" i="5"/>
  <c r="E848" i="5"/>
  <c r="B849" i="5"/>
  <c r="C849" i="5"/>
  <c r="D849" i="5"/>
  <c r="E849" i="5"/>
  <c r="B850" i="5"/>
  <c r="C850" i="5"/>
  <c r="D850" i="5"/>
  <c r="E850" i="5"/>
  <c r="B851" i="5"/>
  <c r="C851" i="5"/>
  <c r="D851" i="5"/>
  <c r="E851" i="5"/>
  <c r="B852" i="5"/>
  <c r="C852" i="5"/>
  <c r="D852" i="5"/>
  <c r="E852" i="5"/>
  <c r="B853" i="5"/>
  <c r="C853" i="5"/>
  <c r="D853" i="5"/>
  <c r="E853" i="5"/>
  <c r="B854" i="5"/>
  <c r="C854" i="5"/>
  <c r="D854" i="5"/>
  <c r="E854" i="5"/>
  <c r="B855" i="5"/>
  <c r="C855" i="5"/>
  <c r="D855" i="5"/>
  <c r="E855" i="5"/>
  <c r="B856" i="5"/>
  <c r="C856" i="5"/>
  <c r="D856" i="5"/>
  <c r="E856" i="5"/>
  <c r="B857" i="5"/>
  <c r="C857" i="5"/>
  <c r="D857" i="5"/>
  <c r="E857" i="5"/>
  <c r="B858" i="5"/>
  <c r="C858" i="5"/>
  <c r="D858" i="5"/>
  <c r="E858" i="5"/>
  <c r="B859" i="5"/>
  <c r="C859" i="5"/>
  <c r="D859" i="5"/>
  <c r="E859" i="5"/>
  <c r="B860" i="5"/>
  <c r="C860" i="5"/>
  <c r="D860" i="5"/>
  <c r="E860" i="5"/>
  <c r="B861" i="5"/>
  <c r="C861" i="5"/>
  <c r="D861" i="5"/>
  <c r="E861" i="5"/>
  <c r="B862" i="5"/>
  <c r="C862" i="5"/>
  <c r="D862" i="5"/>
  <c r="E862" i="5"/>
  <c r="B863" i="5"/>
  <c r="C863" i="5"/>
  <c r="D863" i="5"/>
  <c r="E863" i="5"/>
  <c r="B864" i="5"/>
  <c r="C864" i="5"/>
  <c r="D864" i="5"/>
  <c r="E864" i="5"/>
  <c r="B865" i="5"/>
  <c r="C865" i="5"/>
  <c r="D865" i="5"/>
  <c r="E865" i="5"/>
  <c r="B866" i="5"/>
  <c r="C866" i="5"/>
  <c r="D866" i="5"/>
  <c r="E866" i="5"/>
  <c r="B867" i="5"/>
  <c r="C867" i="5"/>
  <c r="D867" i="5"/>
  <c r="E867" i="5"/>
  <c r="B868" i="5"/>
  <c r="C868" i="5"/>
  <c r="D868" i="5"/>
  <c r="E868" i="5"/>
  <c r="B869" i="5"/>
  <c r="C869" i="5"/>
  <c r="D869" i="5"/>
  <c r="E869" i="5"/>
  <c r="B870" i="5"/>
  <c r="C870" i="5"/>
  <c r="D870" i="5"/>
  <c r="E870" i="5"/>
  <c r="B871" i="5"/>
  <c r="C871" i="5"/>
  <c r="D871" i="5"/>
  <c r="E871" i="5"/>
  <c r="B872" i="5"/>
  <c r="C872" i="5"/>
  <c r="D872" i="5"/>
  <c r="E872" i="5"/>
  <c r="B873" i="5"/>
  <c r="C873" i="5"/>
  <c r="D873" i="5"/>
  <c r="E873" i="5"/>
  <c r="B874" i="5"/>
  <c r="C874" i="5"/>
  <c r="D874" i="5"/>
  <c r="E874" i="5"/>
  <c r="B875" i="5"/>
  <c r="C875" i="5"/>
  <c r="D875" i="5"/>
  <c r="E875" i="5"/>
  <c r="B876" i="5"/>
  <c r="C876" i="5"/>
  <c r="D876" i="5"/>
  <c r="E876" i="5"/>
  <c r="B877" i="5"/>
  <c r="C877" i="5"/>
  <c r="D877" i="5"/>
  <c r="E877" i="5"/>
  <c r="B878" i="5"/>
  <c r="C878" i="5"/>
  <c r="D878" i="5"/>
  <c r="E878" i="5"/>
  <c r="B879" i="5"/>
  <c r="C879" i="5"/>
  <c r="D879" i="5"/>
  <c r="E879" i="5"/>
  <c r="B880" i="5"/>
  <c r="C880" i="5"/>
  <c r="D880" i="5"/>
  <c r="E880" i="5"/>
  <c r="B881" i="5"/>
  <c r="C881" i="5"/>
  <c r="D881" i="5"/>
  <c r="E881" i="5"/>
  <c r="B882" i="5"/>
  <c r="C882" i="5"/>
  <c r="D882" i="5"/>
  <c r="E882" i="5"/>
  <c r="B883" i="5"/>
  <c r="C883" i="5"/>
  <c r="D883" i="5"/>
  <c r="E883" i="5"/>
  <c r="B884" i="5"/>
  <c r="C884" i="5"/>
  <c r="D884" i="5"/>
  <c r="E884" i="5"/>
  <c r="B885" i="5"/>
  <c r="C885" i="5"/>
  <c r="D885" i="5"/>
  <c r="E885" i="5"/>
  <c r="B886" i="5"/>
  <c r="C886" i="5"/>
  <c r="D886" i="5"/>
  <c r="E886" i="5"/>
  <c r="B887" i="5"/>
  <c r="C887" i="5"/>
  <c r="D887" i="5"/>
  <c r="E887" i="5"/>
  <c r="B888" i="5"/>
  <c r="C888" i="5"/>
  <c r="D888" i="5"/>
  <c r="E888" i="5"/>
  <c r="B889" i="5"/>
  <c r="C889" i="5"/>
  <c r="D889" i="5"/>
  <c r="E889" i="5"/>
  <c r="B890" i="5"/>
  <c r="C890" i="5"/>
  <c r="D890" i="5"/>
  <c r="E890" i="5"/>
  <c r="B891" i="5"/>
  <c r="C891" i="5"/>
  <c r="D891" i="5"/>
  <c r="E891" i="5"/>
  <c r="B892" i="5"/>
  <c r="C892" i="5"/>
  <c r="D892" i="5"/>
  <c r="E892" i="5"/>
  <c r="B893" i="5"/>
  <c r="C893" i="5"/>
  <c r="D893" i="5"/>
  <c r="E893" i="5"/>
  <c r="B894" i="5"/>
  <c r="C894" i="5"/>
  <c r="D894" i="5"/>
  <c r="E894" i="5"/>
  <c r="B895" i="5"/>
  <c r="C895" i="5"/>
  <c r="D895" i="5"/>
  <c r="E895" i="5"/>
  <c r="B896" i="5"/>
  <c r="C896" i="5"/>
  <c r="D896" i="5"/>
  <c r="E896" i="5"/>
  <c r="B897" i="5"/>
  <c r="C897" i="5"/>
  <c r="D897" i="5"/>
  <c r="E897" i="5"/>
  <c r="B898" i="5"/>
  <c r="C898" i="5"/>
  <c r="D898" i="5"/>
  <c r="E898" i="5"/>
  <c r="B899" i="5"/>
  <c r="C899" i="5"/>
  <c r="D899" i="5"/>
  <c r="E899" i="5"/>
  <c r="B900" i="5"/>
  <c r="C900" i="5"/>
  <c r="D900" i="5"/>
  <c r="E900" i="5"/>
  <c r="B901" i="5"/>
  <c r="C901" i="5"/>
  <c r="D901" i="5"/>
  <c r="E901" i="5"/>
  <c r="B902" i="5"/>
  <c r="C902" i="5"/>
  <c r="D902" i="5"/>
  <c r="E902" i="5"/>
  <c r="B903" i="5"/>
  <c r="C903" i="5"/>
  <c r="D903" i="5"/>
  <c r="E903" i="5"/>
  <c r="B904" i="5"/>
  <c r="C904" i="5"/>
  <c r="D904" i="5"/>
  <c r="E904" i="5"/>
  <c r="B905" i="5"/>
  <c r="C905" i="5"/>
  <c r="D905" i="5"/>
  <c r="E905" i="5"/>
  <c r="B906" i="5"/>
  <c r="C906" i="5"/>
  <c r="D906" i="5"/>
  <c r="E906" i="5"/>
  <c r="B907" i="5"/>
  <c r="C907" i="5"/>
  <c r="D907" i="5"/>
  <c r="E907" i="5"/>
  <c r="B908" i="5"/>
  <c r="C908" i="5"/>
  <c r="D908" i="5"/>
  <c r="E908" i="5"/>
  <c r="B909" i="5"/>
  <c r="C909" i="5"/>
  <c r="D909" i="5"/>
  <c r="E909" i="5"/>
  <c r="B910" i="5"/>
  <c r="C910" i="5"/>
  <c r="D910" i="5"/>
  <c r="E910" i="5"/>
  <c r="B911" i="5"/>
  <c r="C911" i="5"/>
  <c r="D911" i="5"/>
  <c r="E911" i="5"/>
  <c r="B912" i="5"/>
  <c r="C912" i="5"/>
  <c r="D912" i="5"/>
  <c r="E912" i="5"/>
  <c r="B913" i="5"/>
  <c r="C913" i="5"/>
  <c r="D913" i="5"/>
  <c r="E913" i="5"/>
  <c r="B914" i="5"/>
  <c r="C914" i="5"/>
  <c r="D914" i="5"/>
  <c r="E914" i="5"/>
  <c r="B915" i="5"/>
  <c r="C915" i="5"/>
  <c r="D915" i="5"/>
  <c r="E915" i="5"/>
  <c r="B916" i="5"/>
  <c r="C916" i="5"/>
  <c r="D916" i="5"/>
  <c r="E916" i="5"/>
  <c r="B917" i="5"/>
  <c r="C917" i="5"/>
  <c r="D917" i="5"/>
  <c r="E917" i="5"/>
  <c r="B918" i="5"/>
  <c r="C918" i="5"/>
  <c r="D918" i="5"/>
  <c r="E918" i="5"/>
  <c r="B919" i="5"/>
  <c r="C919" i="5"/>
  <c r="D919" i="5"/>
  <c r="E919" i="5"/>
  <c r="B920" i="5"/>
  <c r="C920" i="5"/>
  <c r="D920" i="5"/>
  <c r="E920" i="5"/>
  <c r="B921" i="5"/>
  <c r="C921" i="5"/>
  <c r="D921" i="5"/>
  <c r="E921" i="5"/>
  <c r="B922" i="5"/>
  <c r="C922" i="5"/>
  <c r="D922" i="5"/>
  <c r="E922" i="5"/>
  <c r="B923" i="5"/>
  <c r="C923" i="5"/>
  <c r="D923" i="5"/>
  <c r="E923" i="5"/>
  <c r="B924" i="5"/>
  <c r="C924" i="5"/>
  <c r="D924" i="5"/>
  <c r="E924" i="5"/>
  <c r="B925" i="5"/>
  <c r="C925" i="5"/>
  <c r="D925" i="5"/>
  <c r="E925" i="5"/>
  <c r="B926" i="5"/>
  <c r="C926" i="5"/>
  <c r="D926" i="5"/>
  <c r="E926" i="5"/>
  <c r="B927" i="5"/>
  <c r="C927" i="5"/>
  <c r="D927" i="5"/>
  <c r="E927" i="5"/>
  <c r="B928" i="5"/>
  <c r="C928" i="5"/>
  <c r="D928" i="5"/>
  <c r="E928" i="5"/>
  <c r="B929" i="5"/>
  <c r="C929" i="5"/>
  <c r="D929" i="5"/>
  <c r="E929" i="5"/>
  <c r="B930" i="5"/>
  <c r="C930" i="5"/>
  <c r="D930" i="5"/>
  <c r="E930" i="5"/>
  <c r="B931" i="5"/>
  <c r="C931" i="5"/>
  <c r="D931" i="5"/>
  <c r="E931" i="5"/>
  <c r="B932" i="5"/>
  <c r="C932" i="5"/>
  <c r="D932" i="5"/>
  <c r="E932" i="5"/>
  <c r="B933" i="5"/>
  <c r="C933" i="5"/>
  <c r="D933" i="5"/>
  <c r="E933" i="5"/>
  <c r="B934" i="5"/>
  <c r="C934" i="5"/>
  <c r="D934" i="5"/>
  <c r="E934" i="5"/>
  <c r="B935" i="5"/>
  <c r="C935" i="5"/>
  <c r="D935" i="5"/>
  <c r="E935" i="5"/>
  <c r="B936" i="5"/>
  <c r="C936" i="5"/>
  <c r="D936" i="5"/>
  <c r="E936" i="5"/>
  <c r="B937" i="5"/>
  <c r="C937" i="5"/>
  <c r="D937" i="5"/>
  <c r="E937" i="5"/>
  <c r="B938" i="5"/>
  <c r="C938" i="5"/>
  <c r="D938" i="5"/>
  <c r="E938" i="5"/>
  <c r="B939" i="5"/>
  <c r="C939" i="5"/>
  <c r="D939" i="5"/>
  <c r="E939" i="5"/>
  <c r="B940" i="5"/>
  <c r="C940" i="5"/>
  <c r="D940" i="5"/>
  <c r="E940" i="5"/>
  <c r="B941" i="5"/>
  <c r="C941" i="5"/>
  <c r="D941" i="5"/>
  <c r="E941" i="5"/>
  <c r="B942" i="5"/>
  <c r="C942" i="5"/>
  <c r="D942" i="5"/>
  <c r="E942" i="5"/>
  <c r="B943" i="5"/>
  <c r="C943" i="5"/>
  <c r="D943" i="5"/>
  <c r="E943" i="5"/>
  <c r="B944" i="5"/>
  <c r="C944" i="5"/>
  <c r="D944" i="5"/>
  <c r="E944" i="5"/>
  <c r="B945" i="5"/>
  <c r="C945" i="5"/>
  <c r="D945" i="5"/>
  <c r="E945" i="5"/>
  <c r="B946" i="5"/>
  <c r="C946" i="5"/>
  <c r="D946" i="5"/>
  <c r="E946" i="5"/>
  <c r="B947" i="5"/>
  <c r="C947" i="5"/>
  <c r="D947" i="5"/>
  <c r="E947" i="5"/>
  <c r="B948" i="5"/>
  <c r="C948" i="5"/>
  <c r="D948" i="5"/>
  <c r="E948" i="5"/>
  <c r="B949" i="5"/>
  <c r="C949" i="5"/>
  <c r="D949" i="5"/>
  <c r="E949" i="5"/>
  <c r="B950" i="5"/>
  <c r="C950" i="5"/>
  <c r="D950" i="5"/>
  <c r="E950" i="5"/>
  <c r="B951" i="5"/>
  <c r="C951" i="5"/>
  <c r="D951" i="5"/>
  <c r="E951" i="5"/>
  <c r="F3" i="5"/>
  <c r="G3" i="5"/>
  <c r="H3" i="5"/>
  <c r="I3" i="5"/>
  <c r="J3" i="5"/>
  <c r="K3" i="5"/>
  <c r="L3" i="5"/>
  <c r="M3" i="5"/>
  <c r="N3" i="5"/>
  <c r="O3" i="5"/>
  <c r="P3" i="5"/>
  <c r="Q3" i="5"/>
  <c r="R3" i="5"/>
  <c r="F4" i="5"/>
  <c r="G4" i="5"/>
  <c r="H4" i="5"/>
  <c r="I4" i="5"/>
  <c r="J4" i="5"/>
  <c r="K4" i="5"/>
  <c r="L4" i="5"/>
  <c r="M4" i="5"/>
  <c r="N4" i="5"/>
  <c r="O4" i="5"/>
  <c r="P4" i="5"/>
  <c r="Q4" i="5"/>
  <c r="R4" i="5"/>
  <c r="F5" i="5"/>
  <c r="G5" i="5"/>
  <c r="H5" i="5"/>
  <c r="I5" i="5"/>
  <c r="J5" i="5"/>
  <c r="K5" i="5"/>
  <c r="L5" i="5"/>
  <c r="M5" i="5"/>
  <c r="N5" i="5"/>
  <c r="O5" i="5"/>
  <c r="P5" i="5"/>
  <c r="Q5" i="5"/>
  <c r="R5" i="5"/>
  <c r="F6" i="5"/>
  <c r="G6" i="5"/>
  <c r="H6" i="5"/>
  <c r="I6" i="5"/>
  <c r="J6" i="5"/>
  <c r="K6" i="5"/>
  <c r="L6" i="5"/>
  <c r="M6" i="5"/>
  <c r="N6" i="5"/>
  <c r="O6" i="5"/>
  <c r="P6" i="5"/>
  <c r="Q6" i="5"/>
  <c r="R6" i="5"/>
  <c r="F7" i="5"/>
  <c r="G7" i="5"/>
  <c r="H7" i="5"/>
  <c r="I7" i="5"/>
  <c r="J7" i="5"/>
  <c r="K7" i="5"/>
  <c r="L7" i="5"/>
  <c r="M7" i="5"/>
  <c r="N7" i="5"/>
  <c r="O7" i="5"/>
  <c r="P7" i="5"/>
  <c r="Q7" i="5"/>
  <c r="R7" i="5"/>
  <c r="F8" i="5"/>
  <c r="G8" i="5"/>
  <c r="H8" i="5"/>
  <c r="I8" i="5"/>
  <c r="J8" i="5"/>
  <c r="K8" i="5"/>
  <c r="L8" i="5"/>
  <c r="M8" i="5"/>
  <c r="N8" i="5"/>
  <c r="O8" i="5"/>
  <c r="P8" i="5"/>
  <c r="Q8" i="5"/>
  <c r="R8" i="5"/>
  <c r="F9" i="5"/>
  <c r="G9" i="5"/>
  <c r="H9" i="5"/>
  <c r="I9" i="5"/>
  <c r="J9" i="5"/>
  <c r="K9" i="5"/>
  <c r="L9" i="5"/>
  <c r="M9" i="5"/>
  <c r="N9" i="5"/>
  <c r="O9" i="5"/>
  <c r="P9" i="5"/>
  <c r="Q9" i="5"/>
  <c r="R9" i="5"/>
  <c r="F10" i="5"/>
  <c r="G10" i="5"/>
  <c r="H10" i="5"/>
  <c r="I10" i="5"/>
  <c r="J10" i="5"/>
  <c r="K10" i="5"/>
  <c r="L10" i="5"/>
  <c r="M10" i="5"/>
  <c r="N10" i="5"/>
  <c r="O10" i="5"/>
  <c r="P10" i="5"/>
  <c r="Q10" i="5"/>
  <c r="R10" i="5"/>
  <c r="F11" i="5"/>
  <c r="G11" i="5"/>
  <c r="H11" i="5"/>
  <c r="I11" i="5"/>
  <c r="J11" i="5"/>
  <c r="K11" i="5"/>
  <c r="L11" i="5"/>
  <c r="M11" i="5"/>
  <c r="N11" i="5"/>
  <c r="O11" i="5"/>
  <c r="P11" i="5"/>
  <c r="Q11" i="5"/>
  <c r="R11" i="5"/>
  <c r="F12" i="5"/>
  <c r="G12" i="5"/>
  <c r="H12" i="5"/>
  <c r="I12" i="5"/>
  <c r="J12" i="5"/>
  <c r="K12" i="5"/>
  <c r="L12" i="5"/>
  <c r="M12" i="5"/>
  <c r="N12" i="5"/>
  <c r="O12" i="5"/>
  <c r="P12" i="5"/>
  <c r="Q12" i="5"/>
  <c r="R12" i="5"/>
  <c r="F13" i="5"/>
  <c r="G13" i="5"/>
  <c r="H13" i="5"/>
  <c r="I13" i="5"/>
  <c r="J13" i="5"/>
  <c r="K13" i="5"/>
  <c r="L13" i="5"/>
  <c r="M13" i="5"/>
  <c r="N13" i="5"/>
  <c r="O13" i="5"/>
  <c r="P13" i="5"/>
  <c r="Q13" i="5"/>
  <c r="R13" i="5"/>
  <c r="F14" i="5"/>
  <c r="G14" i="5"/>
  <c r="H14" i="5"/>
  <c r="I14" i="5"/>
  <c r="J14" i="5"/>
  <c r="K14" i="5"/>
  <c r="L14" i="5"/>
  <c r="M14" i="5"/>
  <c r="N14" i="5"/>
  <c r="O14" i="5"/>
  <c r="P14" i="5"/>
  <c r="Q14" i="5"/>
  <c r="R14" i="5"/>
  <c r="F15" i="5"/>
  <c r="G15" i="5"/>
  <c r="H15" i="5"/>
  <c r="I15" i="5"/>
  <c r="J15" i="5"/>
  <c r="K15" i="5"/>
  <c r="L15" i="5"/>
  <c r="M15" i="5"/>
  <c r="N15" i="5"/>
  <c r="O15" i="5"/>
  <c r="P15" i="5"/>
  <c r="Q15" i="5"/>
  <c r="R15" i="5"/>
  <c r="F16" i="5"/>
  <c r="G16" i="5"/>
  <c r="H16" i="5"/>
  <c r="I16" i="5"/>
  <c r="J16" i="5"/>
  <c r="K16" i="5"/>
  <c r="L16" i="5"/>
  <c r="M16" i="5"/>
  <c r="N16" i="5"/>
  <c r="O16" i="5"/>
  <c r="P16" i="5"/>
  <c r="Q16" i="5"/>
  <c r="R16" i="5"/>
  <c r="F17" i="5"/>
  <c r="G17" i="5"/>
  <c r="H17" i="5"/>
  <c r="I17" i="5"/>
  <c r="J17" i="5"/>
  <c r="K17" i="5"/>
  <c r="L17" i="5"/>
  <c r="M17" i="5"/>
  <c r="N17" i="5"/>
  <c r="O17" i="5"/>
  <c r="P17" i="5"/>
  <c r="Q17" i="5"/>
  <c r="R17" i="5"/>
  <c r="F18" i="5"/>
  <c r="G18" i="5"/>
  <c r="H18" i="5"/>
  <c r="I18" i="5"/>
  <c r="J18" i="5"/>
  <c r="K18" i="5"/>
  <c r="L18" i="5"/>
  <c r="M18" i="5"/>
  <c r="N18" i="5"/>
  <c r="O18" i="5"/>
  <c r="P18" i="5"/>
  <c r="Q18" i="5"/>
  <c r="R18" i="5"/>
  <c r="F19" i="5"/>
  <c r="G19" i="5"/>
  <c r="H19" i="5"/>
  <c r="I19" i="5"/>
  <c r="J19" i="5"/>
  <c r="K19" i="5"/>
  <c r="L19" i="5"/>
  <c r="M19" i="5"/>
  <c r="N19" i="5"/>
  <c r="O19" i="5"/>
  <c r="P19" i="5"/>
  <c r="Q19" i="5"/>
  <c r="R19" i="5"/>
  <c r="F20" i="5"/>
  <c r="G20" i="5"/>
  <c r="H20" i="5"/>
  <c r="I20" i="5"/>
  <c r="J20" i="5"/>
  <c r="K20" i="5"/>
  <c r="L20" i="5"/>
  <c r="M20" i="5"/>
  <c r="N20" i="5"/>
  <c r="O20" i="5"/>
  <c r="P20" i="5"/>
  <c r="Q20" i="5"/>
  <c r="R20" i="5"/>
  <c r="F21" i="5"/>
  <c r="G21" i="5"/>
  <c r="H21" i="5"/>
  <c r="I21" i="5"/>
  <c r="J21" i="5"/>
  <c r="K21" i="5"/>
  <c r="L21" i="5"/>
  <c r="M21" i="5"/>
  <c r="N21" i="5"/>
  <c r="O21" i="5"/>
  <c r="P21" i="5"/>
  <c r="Q21" i="5"/>
  <c r="R21" i="5"/>
  <c r="F22" i="5"/>
  <c r="G22" i="5"/>
  <c r="H22" i="5"/>
  <c r="I22" i="5"/>
  <c r="J22" i="5"/>
  <c r="K22" i="5"/>
  <c r="L22" i="5"/>
  <c r="M22" i="5"/>
  <c r="N22" i="5"/>
  <c r="O22" i="5"/>
  <c r="P22" i="5"/>
  <c r="Q22" i="5"/>
  <c r="R22" i="5"/>
  <c r="F23" i="5"/>
  <c r="G23" i="5"/>
  <c r="H23" i="5"/>
  <c r="I23" i="5"/>
  <c r="J23" i="5"/>
  <c r="K23" i="5"/>
  <c r="L23" i="5"/>
  <c r="M23" i="5"/>
  <c r="N23" i="5"/>
  <c r="O23" i="5"/>
  <c r="P23" i="5"/>
  <c r="Q23" i="5"/>
  <c r="R23" i="5"/>
  <c r="F24" i="5"/>
  <c r="G24" i="5"/>
  <c r="H24" i="5"/>
  <c r="I24" i="5"/>
  <c r="J24" i="5"/>
  <c r="K24" i="5"/>
  <c r="L24" i="5"/>
  <c r="M24" i="5"/>
  <c r="N24" i="5"/>
  <c r="O24" i="5"/>
  <c r="P24" i="5"/>
  <c r="Q24" i="5"/>
  <c r="R24" i="5"/>
  <c r="F25" i="5"/>
  <c r="G25" i="5"/>
  <c r="H25" i="5"/>
  <c r="I25" i="5"/>
  <c r="J25" i="5"/>
  <c r="K25" i="5"/>
  <c r="L25" i="5"/>
  <c r="M25" i="5"/>
  <c r="N25" i="5"/>
  <c r="O25" i="5"/>
  <c r="P25" i="5"/>
  <c r="Q25" i="5"/>
  <c r="R25" i="5"/>
  <c r="F26" i="5"/>
  <c r="G26" i="5"/>
  <c r="H26" i="5"/>
  <c r="I26" i="5"/>
  <c r="J26" i="5"/>
  <c r="K26" i="5"/>
  <c r="L26" i="5"/>
  <c r="M26" i="5"/>
  <c r="N26" i="5"/>
  <c r="O26" i="5"/>
  <c r="P26" i="5"/>
  <c r="Q26" i="5"/>
  <c r="R26" i="5"/>
  <c r="F27" i="5"/>
  <c r="G27" i="5"/>
  <c r="H27" i="5"/>
  <c r="I27" i="5"/>
  <c r="J27" i="5"/>
  <c r="K27" i="5"/>
  <c r="L27" i="5"/>
  <c r="M27" i="5"/>
  <c r="N27" i="5"/>
  <c r="O27" i="5"/>
  <c r="P27" i="5"/>
  <c r="Q27" i="5"/>
  <c r="R27" i="5"/>
  <c r="F28" i="5"/>
  <c r="G28" i="5"/>
  <c r="H28" i="5"/>
  <c r="I28" i="5"/>
  <c r="J28" i="5"/>
  <c r="K28" i="5"/>
  <c r="L28" i="5"/>
  <c r="M28" i="5"/>
  <c r="N28" i="5"/>
  <c r="O28" i="5"/>
  <c r="P28" i="5"/>
  <c r="Q28" i="5"/>
  <c r="R28" i="5"/>
  <c r="F29" i="5"/>
  <c r="G29" i="5"/>
  <c r="H29" i="5"/>
  <c r="I29" i="5"/>
  <c r="J29" i="5"/>
  <c r="K29" i="5"/>
  <c r="L29" i="5"/>
  <c r="M29" i="5"/>
  <c r="N29" i="5"/>
  <c r="O29" i="5"/>
  <c r="P29" i="5"/>
  <c r="Q29" i="5"/>
  <c r="R29" i="5"/>
  <c r="F30" i="5"/>
  <c r="G30" i="5"/>
  <c r="H30" i="5"/>
  <c r="I30" i="5"/>
  <c r="J30" i="5"/>
  <c r="K30" i="5"/>
  <c r="L30" i="5"/>
  <c r="M30" i="5"/>
  <c r="N30" i="5"/>
  <c r="O30" i="5"/>
  <c r="P30" i="5"/>
  <c r="Q30" i="5"/>
  <c r="R30" i="5"/>
  <c r="F31" i="5"/>
  <c r="G31" i="5"/>
  <c r="H31" i="5"/>
  <c r="I31" i="5"/>
  <c r="J31" i="5"/>
  <c r="K31" i="5"/>
  <c r="L31" i="5"/>
  <c r="M31" i="5"/>
  <c r="N31" i="5"/>
  <c r="O31" i="5"/>
  <c r="P31" i="5"/>
  <c r="Q31" i="5"/>
  <c r="R31" i="5"/>
  <c r="F32" i="5"/>
  <c r="G32" i="5"/>
  <c r="H32" i="5"/>
  <c r="I32" i="5"/>
  <c r="J32" i="5"/>
  <c r="K32" i="5"/>
  <c r="L32" i="5"/>
  <c r="M32" i="5"/>
  <c r="N32" i="5"/>
  <c r="O32" i="5"/>
  <c r="P32" i="5"/>
  <c r="Q32" i="5"/>
  <c r="R32" i="5"/>
  <c r="F33" i="5"/>
  <c r="G33" i="5"/>
  <c r="H33" i="5"/>
  <c r="I33" i="5"/>
  <c r="J33" i="5"/>
  <c r="K33" i="5"/>
  <c r="L33" i="5"/>
  <c r="M33" i="5"/>
  <c r="N33" i="5"/>
  <c r="O33" i="5"/>
  <c r="P33" i="5"/>
  <c r="Q33" i="5"/>
  <c r="R33" i="5"/>
  <c r="F34" i="5"/>
  <c r="G34" i="5"/>
  <c r="H34" i="5"/>
  <c r="I34" i="5"/>
  <c r="J34" i="5"/>
  <c r="K34" i="5"/>
  <c r="L34" i="5"/>
  <c r="M34" i="5"/>
  <c r="N34" i="5"/>
  <c r="O34" i="5"/>
  <c r="P34" i="5"/>
  <c r="Q34" i="5"/>
  <c r="R34" i="5"/>
  <c r="F35" i="5"/>
  <c r="G35" i="5"/>
  <c r="H35" i="5"/>
  <c r="I35" i="5"/>
  <c r="J35" i="5"/>
  <c r="K35" i="5"/>
  <c r="L35" i="5"/>
  <c r="M35" i="5"/>
  <c r="N35" i="5"/>
  <c r="O35" i="5"/>
  <c r="P35" i="5"/>
  <c r="Q35" i="5"/>
  <c r="R35" i="5"/>
  <c r="F36" i="5"/>
  <c r="G36" i="5"/>
  <c r="H36" i="5"/>
  <c r="I36" i="5"/>
  <c r="J36" i="5"/>
  <c r="K36" i="5"/>
  <c r="L36" i="5"/>
  <c r="M36" i="5"/>
  <c r="N36" i="5"/>
  <c r="O36" i="5"/>
  <c r="P36" i="5"/>
  <c r="Q36" i="5"/>
  <c r="R36" i="5"/>
  <c r="F37" i="5"/>
  <c r="G37" i="5"/>
  <c r="H37" i="5"/>
  <c r="I37" i="5"/>
  <c r="J37" i="5"/>
  <c r="K37" i="5"/>
  <c r="L37" i="5"/>
  <c r="M37" i="5"/>
  <c r="N37" i="5"/>
  <c r="O37" i="5"/>
  <c r="P37" i="5"/>
  <c r="Q37" i="5"/>
  <c r="R37" i="5"/>
  <c r="F38" i="5"/>
  <c r="G38" i="5"/>
  <c r="H38" i="5"/>
  <c r="I38" i="5"/>
  <c r="J38" i="5"/>
  <c r="K38" i="5"/>
  <c r="L38" i="5"/>
  <c r="M38" i="5"/>
  <c r="N38" i="5"/>
  <c r="O38" i="5"/>
  <c r="P38" i="5"/>
  <c r="Q38" i="5"/>
  <c r="R38" i="5"/>
  <c r="F39" i="5"/>
  <c r="G39" i="5"/>
  <c r="H39" i="5"/>
  <c r="I39" i="5"/>
  <c r="J39" i="5"/>
  <c r="K39" i="5"/>
  <c r="L39" i="5"/>
  <c r="M39" i="5"/>
  <c r="N39" i="5"/>
  <c r="O39" i="5"/>
  <c r="P39" i="5"/>
  <c r="Q39" i="5"/>
  <c r="R39" i="5"/>
  <c r="F40" i="5"/>
  <c r="G40" i="5"/>
  <c r="H40" i="5"/>
  <c r="I40" i="5"/>
  <c r="J40" i="5"/>
  <c r="K40" i="5"/>
  <c r="L40" i="5"/>
  <c r="M40" i="5"/>
  <c r="N40" i="5"/>
  <c r="O40" i="5"/>
  <c r="P40" i="5"/>
  <c r="Q40" i="5"/>
  <c r="R40" i="5"/>
  <c r="F41" i="5"/>
  <c r="G41" i="5"/>
  <c r="H41" i="5"/>
  <c r="I41" i="5"/>
  <c r="J41" i="5"/>
  <c r="K41" i="5"/>
  <c r="L41" i="5"/>
  <c r="M41" i="5"/>
  <c r="N41" i="5"/>
  <c r="O41" i="5"/>
  <c r="P41" i="5"/>
  <c r="Q41" i="5"/>
  <c r="R41" i="5"/>
  <c r="F42" i="5"/>
  <c r="G42" i="5"/>
  <c r="H42" i="5"/>
  <c r="I42" i="5"/>
  <c r="J42" i="5"/>
  <c r="K42" i="5"/>
  <c r="L42" i="5"/>
  <c r="M42" i="5"/>
  <c r="N42" i="5"/>
  <c r="O42" i="5"/>
  <c r="P42" i="5"/>
  <c r="Q42" i="5"/>
  <c r="R42" i="5"/>
  <c r="F43" i="5"/>
  <c r="G43" i="5"/>
  <c r="H43" i="5"/>
  <c r="I43" i="5"/>
  <c r="J43" i="5"/>
  <c r="K43" i="5"/>
  <c r="L43" i="5"/>
  <c r="M43" i="5"/>
  <c r="N43" i="5"/>
  <c r="O43" i="5"/>
  <c r="P43" i="5"/>
  <c r="Q43" i="5"/>
  <c r="R43" i="5"/>
  <c r="F44" i="5"/>
  <c r="G44" i="5"/>
  <c r="H44" i="5"/>
  <c r="I44" i="5"/>
  <c r="J44" i="5"/>
  <c r="K44" i="5"/>
  <c r="L44" i="5"/>
  <c r="M44" i="5"/>
  <c r="N44" i="5"/>
  <c r="O44" i="5"/>
  <c r="P44" i="5"/>
  <c r="Q44" i="5"/>
  <c r="R44" i="5"/>
  <c r="F45" i="5"/>
  <c r="G45" i="5"/>
  <c r="H45" i="5"/>
  <c r="I45" i="5"/>
  <c r="J45" i="5"/>
  <c r="K45" i="5"/>
  <c r="L45" i="5"/>
  <c r="M45" i="5"/>
  <c r="N45" i="5"/>
  <c r="O45" i="5"/>
  <c r="P45" i="5"/>
  <c r="Q45" i="5"/>
  <c r="R45" i="5"/>
  <c r="F46" i="5"/>
  <c r="G46" i="5"/>
  <c r="H46" i="5"/>
  <c r="I46" i="5"/>
  <c r="J46" i="5"/>
  <c r="K46" i="5"/>
  <c r="L46" i="5"/>
  <c r="M46" i="5"/>
  <c r="N46" i="5"/>
  <c r="O46" i="5"/>
  <c r="P46" i="5"/>
  <c r="Q46" i="5"/>
  <c r="R46" i="5"/>
  <c r="F47" i="5"/>
  <c r="G47" i="5"/>
  <c r="H47" i="5"/>
  <c r="I47" i="5"/>
  <c r="J47" i="5"/>
  <c r="K47" i="5"/>
  <c r="L47" i="5"/>
  <c r="M47" i="5"/>
  <c r="N47" i="5"/>
  <c r="O47" i="5"/>
  <c r="P47" i="5"/>
  <c r="Q47" i="5"/>
  <c r="R47" i="5"/>
  <c r="F48" i="5"/>
  <c r="G48" i="5"/>
  <c r="H48" i="5"/>
  <c r="I48" i="5"/>
  <c r="J48" i="5"/>
  <c r="K48" i="5"/>
  <c r="L48" i="5"/>
  <c r="M48" i="5"/>
  <c r="N48" i="5"/>
  <c r="O48" i="5"/>
  <c r="P48" i="5"/>
  <c r="Q48" i="5"/>
  <c r="R48" i="5"/>
  <c r="F49" i="5"/>
  <c r="G49" i="5"/>
  <c r="H49" i="5"/>
  <c r="I49" i="5"/>
  <c r="J49" i="5"/>
  <c r="K49" i="5"/>
  <c r="L49" i="5"/>
  <c r="M49" i="5"/>
  <c r="N49" i="5"/>
  <c r="O49" i="5"/>
  <c r="P49" i="5"/>
  <c r="Q49" i="5"/>
  <c r="R49" i="5"/>
  <c r="F50" i="5"/>
  <c r="G50" i="5"/>
  <c r="H50" i="5"/>
  <c r="I50" i="5"/>
  <c r="J50" i="5"/>
  <c r="K50" i="5"/>
  <c r="L50" i="5"/>
  <c r="M50" i="5"/>
  <c r="N50" i="5"/>
  <c r="O50" i="5"/>
  <c r="P50" i="5"/>
  <c r="Q50" i="5"/>
  <c r="R50" i="5"/>
  <c r="F51" i="5"/>
  <c r="G51" i="5"/>
  <c r="H51" i="5"/>
  <c r="I51" i="5"/>
  <c r="J51" i="5"/>
  <c r="K51" i="5"/>
  <c r="L51" i="5"/>
  <c r="M51" i="5"/>
  <c r="N51" i="5"/>
  <c r="O51" i="5"/>
  <c r="P51" i="5"/>
  <c r="Q51" i="5"/>
  <c r="R51" i="5"/>
  <c r="F52" i="5"/>
  <c r="G52" i="5"/>
  <c r="H52" i="5"/>
  <c r="I52" i="5"/>
  <c r="J52" i="5"/>
  <c r="K52" i="5"/>
  <c r="L52" i="5"/>
  <c r="M52" i="5"/>
  <c r="N52" i="5"/>
  <c r="O52" i="5"/>
  <c r="P52" i="5"/>
  <c r="Q52" i="5"/>
  <c r="R52" i="5"/>
  <c r="F53" i="5"/>
  <c r="G53" i="5"/>
  <c r="H53" i="5"/>
  <c r="I53" i="5"/>
  <c r="J53" i="5"/>
  <c r="K53" i="5"/>
  <c r="L53" i="5"/>
  <c r="M53" i="5"/>
  <c r="N53" i="5"/>
  <c r="O53" i="5"/>
  <c r="P53" i="5"/>
  <c r="Q53" i="5"/>
  <c r="R53" i="5"/>
  <c r="F54" i="5"/>
  <c r="G54" i="5"/>
  <c r="H54" i="5"/>
  <c r="I54" i="5"/>
  <c r="J54" i="5"/>
  <c r="K54" i="5"/>
  <c r="L54" i="5"/>
  <c r="M54" i="5"/>
  <c r="N54" i="5"/>
  <c r="O54" i="5"/>
  <c r="P54" i="5"/>
  <c r="Q54" i="5"/>
  <c r="R54" i="5"/>
  <c r="F55" i="5"/>
  <c r="G55" i="5"/>
  <c r="H55" i="5"/>
  <c r="I55" i="5"/>
  <c r="J55" i="5"/>
  <c r="K55" i="5"/>
  <c r="L55" i="5"/>
  <c r="M55" i="5"/>
  <c r="N55" i="5"/>
  <c r="O55" i="5"/>
  <c r="P55" i="5"/>
  <c r="Q55" i="5"/>
  <c r="R55" i="5"/>
  <c r="F56" i="5"/>
  <c r="G56" i="5"/>
  <c r="H56" i="5"/>
  <c r="I56" i="5"/>
  <c r="J56" i="5"/>
  <c r="K56" i="5"/>
  <c r="L56" i="5"/>
  <c r="M56" i="5"/>
  <c r="N56" i="5"/>
  <c r="O56" i="5"/>
  <c r="P56" i="5"/>
  <c r="Q56" i="5"/>
  <c r="R56" i="5"/>
  <c r="F57" i="5"/>
  <c r="G57" i="5"/>
  <c r="H57" i="5"/>
  <c r="I57" i="5"/>
  <c r="J57" i="5"/>
  <c r="K57" i="5"/>
  <c r="L57" i="5"/>
  <c r="M57" i="5"/>
  <c r="N57" i="5"/>
  <c r="O57" i="5"/>
  <c r="P57" i="5"/>
  <c r="Q57" i="5"/>
  <c r="R57" i="5"/>
  <c r="F58" i="5"/>
  <c r="G58" i="5"/>
  <c r="H58" i="5"/>
  <c r="I58" i="5"/>
  <c r="J58" i="5"/>
  <c r="K58" i="5"/>
  <c r="L58" i="5"/>
  <c r="M58" i="5"/>
  <c r="N58" i="5"/>
  <c r="O58" i="5"/>
  <c r="P58" i="5"/>
  <c r="Q58" i="5"/>
  <c r="R58" i="5"/>
  <c r="F59" i="5"/>
  <c r="G59" i="5"/>
  <c r="H59" i="5"/>
  <c r="I59" i="5"/>
  <c r="J59" i="5"/>
  <c r="K59" i="5"/>
  <c r="L59" i="5"/>
  <c r="M59" i="5"/>
  <c r="N59" i="5"/>
  <c r="O59" i="5"/>
  <c r="P59" i="5"/>
  <c r="Q59" i="5"/>
  <c r="R59" i="5"/>
  <c r="F60" i="5"/>
  <c r="G60" i="5"/>
  <c r="H60" i="5"/>
  <c r="I60" i="5"/>
  <c r="J60" i="5"/>
  <c r="K60" i="5"/>
  <c r="L60" i="5"/>
  <c r="M60" i="5"/>
  <c r="N60" i="5"/>
  <c r="O60" i="5"/>
  <c r="P60" i="5"/>
  <c r="Q60" i="5"/>
  <c r="R60" i="5"/>
  <c r="F61" i="5"/>
  <c r="G61" i="5"/>
  <c r="H61" i="5"/>
  <c r="I61" i="5"/>
  <c r="J61" i="5"/>
  <c r="K61" i="5"/>
  <c r="L61" i="5"/>
  <c r="M61" i="5"/>
  <c r="N61" i="5"/>
  <c r="O61" i="5"/>
  <c r="P61" i="5"/>
  <c r="Q61" i="5"/>
  <c r="R61" i="5"/>
  <c r="F62" i="5"/>
  <c r="G62" i="5"/>
  <c r="H62" i="5"/>
  <c r="I62" i="5"/>
  <c r="J62" i="5"/>
  <c r="K62" i="5"/>
  <c r="L62" i="5"/>
  <c r="M62" i="5"/>
  <c r="N62" i="5"/>
  <c r="O62" i="5"/>
  <c r="P62" i="5"/>
  <c r="Q62" i="5"/>
  <c r="R62" i="5"/>
  <c r="F63" i="5"/>
  <c r="G63" i="5"/>
  <c r="H63" i="5"/>
  <c r="I63" i="5"/>
  <c r="J63" i="5"/>
  <c r="K63" i="5"/>
  <c r="L63" i="5"/>
  <c r="M63" i="5"/>
  <c r="N63" i="5"/>
  <c r="O63" i="5"/>
  <c r="P63" i="5"/>
  <c r="Q63" i="5"/>
  <c r="R63" i="5"/>
  <c r="F64" i="5"/>
  <c r="G64" i="5"/>
  <c r="H64" i="5"/>
  <c r="I64" i="5"/>
  <c r="J64" i="5"/>
  <c r="K64" i="5"/>
  <c r="L64" i="5"/>
  <c r="M64" i="5"/>
  <c r="N64" i="5"/>
  <c r="O64" i="5"/>
  <c r="P64" i="5"/>
  <c r="Q64" i="5"/>
  <c r="R64" i="5"/>
  <c r="F65" i="5"/>
  <c r="G65" i="5"/>
  <c r="H65" i="5"/>
  <c r="I65" i="5"/>
  <c r="J65" i="5"/>
  <c r="K65" i="5"/>
  <c r="L65" i="5"/>
  <c r="M65" i="5"/>
  <c r="N65" i="5"/>
  <c r="O65" i="5"/>
  <c r="P65" i="5"/>
  <c r="Q65" i="5"/>
  <c r="R65" i="5"/>
  <c r="F66" i="5"/>
  <c r="G66" i="5"/>
  <c r="H66" i="5"/>
  <c r="I66" i="5"/>
  <c r="J66" i="5"/>
  <c r="K66" i="5"/>
  <c r="L66" i="5"/>
  <c r="M66" i="5"/>
  <c r="N66" i="5"/>
  <c r="O66" i="5"/>
  <c r="P66" i="5"/>
  <c r="Q66" i="5"/>
  <c r="R66" i="5"/>
  <c r="F67" i="5"/>
  <c r="G67" i="5"/>
  <c r="H67" i="5"/>
  <c r="I67" i="5"/>
  <c r="J67" i="5"/>
  <c r="K67" i="5"/>
  <c r="L67" i="5"/>
  <c r="M67" i="5"/>
  <c r="N67" i="5"/>
  <c r="O67" i="5"/>
  <c r="P67" i="5"/>
  <c r="Q67" i="5"/>
  <c r="R67" i="5"/>
  <c r="F68" i="5"/>
  <c r="G68" i="5"/>
  <c r="H68" i="5"/>
  <c r="I68" i="5"/>
  <c r="J68" i="5"/>
  <c r="K68" i="5"/>
  <c r="L68" i="5"/>
  <c r="M68" i="5"/>
  <c r="N68" i="5"/>
  <c r="O68" i="5"/>
  <c r="P68" i="5"/>
  <c r="Q68" i="5"/>
  <c r="R68" i="5"/>
  <c r="F69" i="5"/>
  <c r="G69" i="5"/>
  <c r="H69" i="5"/>
  <c r="I69" i="5"/>
  <c r="J69" i="5"/>
  <c r="K69" i="5"/>
  <c r="L69" i="5"/>
  <c r="M69" i="5"/>
  <c r="N69" i="5"/>
  <c r="O69" i="5"/>
  <c r="P69" i="5"/>
  <c r="Q69" i="5"/>
  <c r="R69" i="5"/>
  <c r="F70" i="5"/>
  <c r="G70" i="5"/>
  <c r="H70" i="5"/>
  <c r="I70" i="5"/>
  <c r="J70" i="5"/>
  <c r="K70" i="5"/>
  <c r="L70" i="5"/>
  <c r="M70" i="5"/>
  <c r="N70" i="5"/>
  <c r="O70" i="5"/>
  <c r="P70" i="5"/>
  <c r="Q70" i="5"/>
  <c r="R70" i="5"/>
  <c r="F71" i="5"/>
  <c r="G71" i="5"/>
  <c r="H71" i="5"/>
  <c r="I71" i="5"/>
  <c r="J71" i="5"/>
  <c r="K71" i="5"/>
  <c r="L71" i="5"/>
  <c r="M71" i="5"/>
  <c r="N71" i="5"/>
  <c r="O71" i="5"/>
  <c r="P71" i="5"/>
  <c r="Q71" i="5"/>
  <c r="R71" i="5"/>
  <c r="F72" i="5"/>
  <c r="G72" i="5"/>
  <c r="H72" i="5"/>
  <c r="I72" i="5"/>
  <c r="J72" i="5"/>
  <c r="K72" i="5"/>
  <c r="L72" i="5"/>
  <c r="M72" i="5"/>
  <c r="N72" i="5"/>
  <c r="O72" i="5"/>
  <c r="P72" i="5"/>
  <c r="Q72" i="5"/>
  <c r="R72" i="5"/>
  <c r="F73" i="5"/>
  <c r="G73" i="5"/>
  <c r="H73" i="5"/>
  <c r="I73" i="5"/>
  <c r="J73" i="5"/>
  <c r="K73" i="5"/>
  <c r="L73" i="5"/>
  <c r="M73" i="5"/>
  <c r="N73" i="5"/>
  <c r="O73" i="5"/>
  <c r="P73" i="5"/>
  <c r="Q73" i="5"/>
  <c r="R73" i="5"/>
  <c r="F74" i="5"/>
  <c r="G74" i="5"/>
  <c r="H74" i="5"/>
  <c r="I74" i="5"/>
  <c r="J74" i="5"/>
  <c r="K74" i="5"/>
  <c r="L74" i="5"/>
  <c r="M74" i="5"/>
  <c r="N74" i="5"/>
  <c r="O74" i="5"/>
  <c r="P74" i="5"/>
  <c r="Q74" i="5"/>
  <c r="R74" i="5"/>
  <c r="F75" i="5"/>
  <c r="G75" i="5"/>
  <c r="H75" i="5"/>
  <c r="I75" i="5"/>
  <c r="J75" i="5"/>
  <c r="K75" i="5"/>
  <c r="L75" i="5"/>
  <c r="M75" i="5"/>
  <c r="N75" i="5"/>
  <c r="O75" i="5"/>
  <c r="P75" i="5"/>
  <c r="Q75" i="5"/>
  <c r="R75" i="5"/>
  <c r="F76" i="5"/>
  <c r="G76" i="5"/>
  <c r="H76" i="5"/>
  <c r="I76" i="5"/>
  <c r="J76" i="5"/>
  <c r="K76" i="5"/>
  <c r="L76" i="5"/>
  <c r="M76" i="5"/>
  <c r="N76" i="5"/>
  <c r="O76" i="5"/>
  <c r="P76" i="5"/>
  <c r="Q76" i="5"/>
  <c r="R76" i="5"/>
  <c r="F77" i="5"/>
  <c r="G77" i="5"/>
  <c r="H77" i="5"/>
  <c r="I77" i="5"/>
  <c r="J77" i="5"/>
  <c r="K77" i="5"/>
  <c r="L77" i="5"/>
  <c r="M77" i="5"/>
  <c r="N77" i="5"/>
  <c r="O77" i="5"/>
  <c r="P77" i="5"/>
  <c r="Q77" i="5"/>
  <c r="R77" i="5"/>
  <c r="F78" i="5"/>
  <c r="G78" i="5"/>
  <c r="H78" i="5"/>
  <c r="I78" i="5"/>
  <c r="J78" i="5"/>
  <c r="K78" i="5"/>
  <c r="L78" i="5"/>
  <c r="M78" i="5"/>
  <c r="N78" i="5"/>
  <c r="O78" i="5"/>
  <c r="P78" i="5"/>
  <c r="Q78" i="5"/>
  <c r="R78" i="5"/>
  <c r="F79" i="5"/>
  <c r="G79" i="5"/>
  <c r="H79" i="5"/>
  <c r="I79" i="5"/>
  <c r="J79" i="5"/>
  <c r="K79" i="5"/>
  <c r="L79" i="5"/>
  <c r="M79" i="5"/>
  <c r="N79" i="5"/>
  <c r="O79" i="5"/>
  <c r="P79" i="5"/>
  <c r="Q79" i="5"/>
  <c r="R79" i="5"/>
  <c r="F80" i="5"/>
  <c r="G80" i="5"/>
  <c r="H80" i="5"/>
  <c r="I80" i="5"/>
  <c r="J80" i="5"/>
  <c r="K80" i="5"/>
  <c r="L80" i="5"/>
  <c r="M80" i="5"/>
  <c r="N80" i="5"/>
  <c r="O80" i="5"/>
  <c r="P80" i="5"/>
  <c r="Q80" i="5"/>
  <c r="R80" i="5"/>
  <c r="F81" i="5"/>
  <c r="G81" i="5"/>
  <c r="H81" i="5"/>
  <c r="I81" i="5"/>
  <c r="J81" i="5"/>
  <c r="K81" i="5"/>
  <c r="L81" i="5"/>
  <c r="M81" i="5"/>
  <c r="N81" i="5"/>
  <c r="O81" i="5"/>
  <c r="P81" i="5"/>
  <c r="Q81" i="5"/>
  <c r="R81" i="5"/>
  <c r="F82" i="5"/>
  <c r="G82" i="5"/>
  <c r="H82" i="5"/>
  <c r="I82" i="5"/>
  <c r="J82" i="5"/>
  <c r="K82" i="5"/>
  <c r="L82" i="5"/>
  <c r="M82" i="5"/>
  <c r="N82" i="5"/>
  <c r="O82" i="5"/>
  <c r="P82" i="5"/>
  <c r="Q82" i="5"/>
  <c r="R82" i="5"/>
  <c r="F83" i="5"/>
  <c r="G83" i="5"/>
  <c r="H83" i="5"/>
  <c r="I83" i="5"/>
  <c r="J83" i="5"/>
  <c r="K83" i="5"/>
  <c r="L83" i="5"/>
  <c r="M83" i="5"/>
  <c r="N83" i="5"/>
  <c r="O83" i="5"/>
  <c r="P83" i="5"/>
  <c r="Q83" i="5"/>
  <c r="R83" i="5"/>
  <c r="F84" i="5"/>
  <c r="G84" i="5"/>
  <c r="H84" i="5"/>
  <c r="I84" i="5"/>
  <c r="J84" i="5"/>
  <c r="K84" i="5"/>
  <c r="L84" i="5"/>
  <c r="M84" i="5"/>
  <c r="N84" i="5"/>
  <c r="O84" i="5"/>
  <c r="P84" i="5"/>
  <c r="Q84" i="5"/>
  <c r="R84" i="5"/>
  <c r="F85" i="5"/>
  <c r="G85" i="5"/>
  <c r="H85" i="5"/>
  <c r="I85" i="5"/>
  <c r="J85" i="5"/>
  <c r="K85" i="5"/>
  <c r="L85" i="5"/>
  <c r="M85" i="5"/>
  <c r="N85" i="5"/>
  <c r="O85" i="5"/>
  <c r="P85" i="5"/>
  <c r="Q85" i="5"/>
  <c r="R85" i="5"/>
  <c r="F86" i="5"/>
  <c r="G86" i="5"/>
  <c r="H86" i="5"/>
  <c r="I86" i="5"/>
  <c r="J86" i="5"/>
  <c r="K86" i="5"/>
  <c r="L86" i="5"/>
  <c r="M86" i="5"/>
  <c r="N86" i="5"/>
  <c r="O86" i="5"/>
  <c r="P86" i="5"/>
  <c r="Q86" i="5"/>
  <c r="R86" i="5"/>
  <c r="F87" i="5"/>
  <c r="G87" i="5"/>
  <c r="H87" i="5"/>
  <c r="I87" i="5"/>
  <c r="J87" i="5"/>
  <c r="K87" i="5"/>
  <c r="L87" i="5"/>
  <c r="M87" i="5"/>
  <c r="N87" i="5"/>
  <c r="O87" i="5"/>
  <c r="P87" i="5"/>
  <c r="Q87" i="5"/>
  <c r="R87" i="5"/>
  <c r="F88" i="5"/>
  <c r="G88" i="5"/>
  <c r="H88" i="5"/>
  <c r="I88" i="5"/>
  <c r="J88" i="5"/>
  <c r="K88" i="5"/>
  <c r="L88" i="5"/>
  <c r="M88" i="5"/>
  <c r="N88" i="5"/>
  <c r="O88" i="5"/>
  <c r="P88" i="5"/>
  <c r="Q88" i="5"/>
  <c r="R88" i="5"/>
  <c r="F89" i="5"/>
  <c r="G89" i="5"/>
  <c r="H89" i="5"/>
  <c r="I89" i="5"/>
  <c r="J89" i="5"/>
  <c r="K89" i="5"/>
  <c r="L89" i="5"/>
  <c r="M89" i="5"/>
  <c r="N89" i="5"/>
  <c r="O89" i="5"/>
  <c r="P89" i="5"/>
  <c r="Q89" i="5"/>
  <c r="R89" i="5"/>
  <c r="F90" i="5"/>
  <c r="G90" i="5"/>
  <c r="H90" i="5"/>
  <c r="I90" i="5"/>
  <c r="J90" i="5"/>
  <c r="K90" i="5"/>
  <c r="L90" i="5"/>
  <c r="M90" i="5"/>
  <c r="N90" i="5"/>
  <c r="O90" i="5"/>
  <c r="P90" i="5"/>
  <c r="Q90" i="5"/>
  <c r="R90" i="5"/>
  <c r="F91" i="5"/>
  <c r="G91" i="5"/>
  <c r="H91" i="5"/>
  <c r="I91" i="5"/>
  <c r="J91" i="5"/>
  <c r="K91" i="5"/>
  <c r="L91" i="5"/>
  <c r="M91" i="5"/>
  <c r="N91" i="5"/>
  <c r="O91" i="5"/>
  <c r="P91" i="5"/>
  <c r="Q91" i="5"/>
  <c r="R91" i="5"/>
  <c r="F92" i="5"/>
  <c r="G92" i="5"/>
  <c r="H92" i="5"/>
  <c r="I92" i="5"/>
  <c r="J92" i="5"/>
  <c r="K92" i="5"/>
  <c r="L92" i="5"/>
  <c r="M92" i="5"/>
  <c r="N92" i="5"/>
  <c r="O92" i="5"/>
  <c r="P92" i="5"/>
  <c r="Q92" i="5"/>
  <c r="R92" i="5"/>
  <c r="F93" i="5"/>
  <c r="G93" i="5"/>
  <c r="H93" i="5"/>
  <c r="I93" i="5"/>
  <c r="J93" i="5"/>
  <c r="K93" i="5"/>
  <c r="L93" i="5"/>
  <c r="M93" i="5"/>
  <c r="N93" i="5"/>
  <c r="O93" i="5"/>
  <c r="P93" i="5"/>
  <c r="Q93" i="5"/>
  <c r="R93" i="5"/>
  <c r="F94" i="5"/>
  <c r="G94" i="5"/>
  <c r="H94" i="5"/>
  <c r="I94" i="5"/>
  <c r="J94" i="5"/>
  <c r="K94" i="5"/>
  <c r="L94" i="5"/>
  <c r="M94" i="5"/>
  <c r="N94" i="5"/>
  <c r="O94" i="5"/>
  <c r="P94" i="5"/>
  <c r="Q94" i="5"/>
  <c r="R94" i="5"/>
  <c r="F95" i="5"/>
  <c r="G95" i="5"/>
  <c r="H95" i="5"/>
  <c r="I95" i="5"/>
  <c r="J95" i="5"/>
  <c r="K95" i="5"/>
  <c r="L95" i="5"/>
  <c r="M95" i="5"/>
  <c r="N95" i="5"/>
  <c r="O95" i="5"/>
  <c r="P95" i="5"/>
  <c r="Q95" i="5"/>
  <c r="R95" i="5"/>
  <c r="F96" i="5"/>
  <c r="G96" i="5"/>
  <c r="H96" i="5"/>
  <c r="I96" i="5"/>
  <c r="J96" i="5"/>
  <c r="K96" i="5"/>
  <c r="L96" i="5"/>
  <c r="M96" i="5"/>
  <c r="N96" i="5"/>
  <c r="O96" i="5"/>
  <c r="P96" i="5"/>
  <c r="Q96" i="5"/>
  <c r="R96" i="5"/>
  <c r="F97" i="5"/>
  <c r="G97" i="5"/>
  <c r="H97" i="5"/>
  <c r="I97" i="5"/>
  <c r="J97" i="5"/>
  <c r="K97" i="5"/>
  <c r="L97" i="5"/>
  <c r="M97" i="5"/>
  <c r="N97" i="5"/>
  <c r="O97" i="5"/>
  <c r="P97" i="5"/>
  <c r="Q97" i="5"/>
  <c r="R97" i="5"/>
  <c r="F98" i="5"/>
  <c r="G98" i="5"/>
  <c r="H98" i="5"/>
  <c r="I98" i="5"/>
  <c r="J98" i="5"/>
  <c r="K98" i="5"/>
  <c r="L98" i="5"/>
  <c r="M98" i="5"/>
  <c r="N98" i="5"/>
  <c r="O98" i="5"/>
  <c r="P98" i="5"/>
  <c r="Q98" i="5"/>
  <c r="R98" i="5"/>
  <c r="F99" i="5"/>
  <c r="G99" i="5"/>
  <c r="H99" i="5"/>
  <c r="I99" i="5"/>
  <c r="J99" i="5"/>
  <c r="K99" i="5"/>
  <c r="L99" i="5"/>
  <c r="M99" i="5"/>
  <c r="N99" i="5"/>
  <c r="O99" i="5"/>
  <c r="P99" i="5"/>
  <c r="Q99" i="5"/>
  <c r="R99" i="5"/>
  <c r="F100" i="5"/>
  <c r="G100" i="5"/>
  <c r="H100" i="5"/>
  <c r="I100" i="5"/>
  <c r="J100" i="5"/>
  <c r="K100" i="5"/>
  <c r="L100" i="5"/>
  <c r="M100" i="5"/>
  <c r="N100" i="5"/>
  <c r="O100" i="5"/>
  <c r="P100" i="5"/>
  <c r="Q100" i="5"/>
  <c r="R100" i="5"/>
  <c r="F101" i="5"/>
  <c r="G101" i="5"/>
  <c r="H101" i="5"/>
  <c r="I101" i="5"/>
  <c r="J101" i="5"/>
  <c r="K101" i="5"/>
  <c r="L101" i="5"/>
  <c r="M101" i="5"/>
  <c r="N101" i="5"/>
  <c r="O101" i="5"/>
  <c r="P101" i="5"/>
  <c r="Q101" i="5"/>
  <c r="R101" i="5"/>
  <c r="F102" i="5"/>
  <c r="G102" i="5"/>
  <c r="H102" i="5"/>
  <c r="I102" i="5"/>
  <c r="J102" i="5"/>
  <c r="K102" i="5"/>
  <c r="L102" i="5"/>
  <c r="M102" i="5"/>
  <c r="N102" i="5"/>
  <c r="O102" i="5"/>
  <c r="P102" i="5"/>
  <c r="Q102" i="5"/>
  <c r="R102" i="5"/>
  <c r="F103" i="5"/>
  <c r="G103" i="5"/>
  <c r="H103" i="5"/>
  <c r="I103" i="5"/>
  <c r="J103" i="5"/>
  <c r="K103" i="5"/>
  <c r="L103" i="5"/>
  <c r="M103" i="5"/>
  <c r="N103" i="5"/>
  <c r="O103" i="5"/>
  <c r="P103" i="5"/>
  <c r="Q103" i="5"/>
  <c r="R103" i="5"/>
  <c r="F104" i="5"/>
  <c r="G104" i="5"/>
  <c r="H104" i="5"/>
  <c r="I104" i="5"/>
  <c r="J104" i="5"/>
  <c r="K104" i="5"/>
  <c r="L104" i="5"/>
  <c r="M104" i="5"/>
  <c r="N104" i="5"/>
  <c r="O104" i="5"/>
  <c r="P104" i="5"/>
  <c r="Q104" i="5"/>
  <c r="R104" i="5"/>
  <c r="F105" i="5"/>
  <c r="G105" i="5"/>
  <c r="H105" i="5"/>
  <c r="I105" i="5"/>
  <c r="J105" i="5"/>
  <c r="K105" i="5"/>
  <c r="L105" i="5"/>
  <c r="M105" i="5"/>
  <c r="N105" i="5"/>
  <c r="O105" i="5"/>
  <c r="P105" i="5"/>
  <c r="Q105" i="5"/>
  <c r="R105" i="5"/>
  <c r="F106" i="5"/>
  <c r="G106" i="5"/>
  <c r="H106" i="5"/>
  <c r="I106" i="5"/>
  <c r="J106" i="5"/>
  <c r="K106" i="5"/>
  <c r="L106" i="5"/>
  <c r="M106" i="5"/>
  <c r="N106" i="5"/>
  <c r="O106" i="5"/>
  <c r="P106" i="5"/>
  <c r="Q106" i="5"/>
  <c r="R106" i="5"/>
  <c r="F107" i="5"/>
  <c r="G107" i="5"/>
  <c r="H107" i="5"/>
  <c r="I107" i="5"/>
  <c r="J107" i="5"/>
  <c r="K107" i="5"/>
  <c r="L107" i="5"/>
  <c r="M107" i="5"/>
  <c r="N107" i="5"/>
  <c r="O107" i="5"/>
  <c r="P107" i="5"/>
  <c r="Q107" i="5"/>
  <c r="R107" i="5"/>
  <c r="F108" i="5"/>
  <c r="G108" i="5"/>
  <c r="H108" i="5"/>
  <c r="I108" i="5"/>
  <c r="J108" i="5"/>
  <c r="K108" i="5"/>
  <c r="L108" i="5"/>
  <c r="M108" i="5"/>
  <c r="N108" i="5"/>
  <c r="O108" i="5"/>
  <c r="P108" i="5"/>
  <c r="Q108" i="5"/>
  <c r="R108" i="5"/>
  <c r="F109" i="5"/>
  <c r="G109" i="5"/>
  <c r="H109" i="5"/>
  <c r="I109" i="5"/>
  <c r="J109" i="5"/>
  <c r="K109" i="5"/>
  <c r="L109" i="5"/>
  <c r="M109" i="5"/>
  <c r="N109" i="5"/>
  <c r="O109" i="5"/>
  <c r="P109" i="5"/>
  <c r="Q109" i="5"/>
  <c r="R109" i="5"/>
  <c r="F110" i="5"/>
  <c r="G110" i="5"/>
  <c r="H110" i="5"/>
  <c r="I110" i="5"/>
  <c r="J110" i="5"/>
  <c r="K110" i="5"/>
  <c r="L110" i="5"/>
  <c r="M110" i="5"/>
  <c r="N110" i="5"/>
  <c r="O110" i="5"/>
  <c r="P110" i="5"/>
  <c r="Q110" i="5"/>
  <c r="R110" i="5"/>
  <c r="F111" i="5"/>
  <c r="G111" i="5"/>
  <c r="H111" i="5"/>
  <c r="I111" i="5"/>
  <c r="J111" i="5"/>
  <c r="K111" i="5"/>
  <c r="L111" i="5"/>
  <c r="M111" i="5"/>
  <c r="N111" i="5"/>
  <c r="O111" i="5"/>
  <c r="P111" i="5"/>
  <c r="Q111" i="5"/>
  <c r="R111" i="5"/>
  <c r="F112" i="5"/>
  <c r="G112" i="5"/>
  <c r="H112" i="5"/>
  <c r="I112" i="5"/>
  <c r="J112" i="5"/>
  <c r="K112" i="5"/>
  <c r="L112" i="5"/>
  <c r="M112" i="5"/>
  <c r="N112" i="5"/>
  <c r="O112" i="5"/>
  <c r="P112" i="5"/>
  <c r="Q112" i="5"/>
  <c r="R112" i="5"/>
  <c r="F113" i="5"/>
  <c r="G113" i="5"/>
  <c r="H113" i="5"/>
  <c r="I113" i="5"/>
  <c r="J113" i="5"/>
  <c r="K113" i="5"/>
  <c r="L113" i="5"/>
  <c r="M113" i="5"/>
  <c r="N113" i="5"/>
  <c r="O113" i="5"/>
  <c r="P113" i="5"/>
  <c r="Q113" i="5"/>
  <c r="R113" i="5"/>
  <c r="F114" i="5"/>
  <c r="G114" i="5"/>
  <c r="H114" i="5"/>
  <c r="I114" i="5"/>
  <c r="J114" i="5"/>
  <c r="K114" i="5"/>
  <c r="L114" i="5"/>
  <c r="M114" i="5"/>
  <c r="N114" i="5"/>
  <c r="O114" i="5"/>
  <c r="P114" i="5"/>
  <c r="Q114" i="5"/>
  <c r="R114" i="5"/>
  <c r="F115" i="5"/>
  <c r="G115" i="5"/>
  <c r="H115" i="5"/>
  <c r="I115" i="5"/>
  <c r="J115" i="5"/>
  <c r="K115" i="5"/>
  <c r="L115" i="5"/>
  <c r="M115" i="5"/>
  <c r="N115" i="5"/>
  <c r="O115" i="5"/>
  <c r="P115" i="5"/>
  <c r="Q115" i="5"/>
  <c r="R115" i="5"/>
  <c r="F116" i="5"/>
  <c r="G116" i="5"/>
  <c r="H116" i="5"/>
  <c r="I116" i="5"/>
  <c r="J116" i="5"/>
  <c r="K116" i="5"/>
  <c r="L116" i="5"/>
  <c r="M116" i="5"/>
  <c r="N116" i="5"/>
  <c r="O116" i="5"/>
  <c r="P116" i="5"/>
  <c r="Q116" i="5"/>
  <c r="R116" i="5"/>
  <c r="F117" i="5"/>
  <c r="G117" i="5"/>
  <c r="H117" i="5"/>
  <c r="I117" i="5"/>
  <c r="J117" i="5"/>
  <c r="K117" i="5"/>
  <c r="L117" i="5"/>
  <c r="M117" i="5"/>
  <c r="N117" i="5"/>
  <c r="O117" i="5"/>
  <c r="P117" i="5"/>
  <c r="Q117" i="5"/>
  <c r="R117" i="5"/>
  <c r="F118" i="5"/>
  <c r="G118" i="5"/>
  <c r="H118" i="5"/>
  <c r="I118" i="5"/>
  <c r="J118" i="5"/>
  <c r="K118" i="5"/>
  <c r="L118" i="5"/>
  <c r="M118" i="5"/>
  <c r="N118" i="5"/>
  <c r="O118" i="5"/>
  <c r="P118" i="5"/>
  <c r="Q118" i="5"/>
  <c r="R118" i="5"/>
  <c r="F119" i="5"/>
  <c r="G119" i="5"/>
  <c r="H119" i="5"/>
  <c r="I119" i="5"/>
  <c r="J119" i="5"/>
  <c r="K119" i="5"/>
  <c r="L119" i="5"/>
  <c r="M119" i="5"/>
  <c r="N119" i="5"/>
  <c r="O119" i="5"/>
  <c r="P119" i="5"/>
  <c r="Q119" i="5"/>
  <c r="R119" i="5"/>
  <c r="F120" i="5"/>
  <c r="G120" i="5"/>
  <c r="H120" i="5"/>
  <c r="I120" i="5"/>
  <c r="J120" i="5"/>
  <c r="K120" i="5"/>
  <c r="L120" i="5"/>
  <c r="M120" i="5"/>
  <c r="N120" i="5"/>
  <c r="O120" i="5"/>
  <c r="P120" i="5"/>
  <c r="Q120" i="5"/>
  <c r="R120" i="5"/>
  <c r="F121" i="5"/>
  <c r="G121" i="5"/>
  <c r="H121" i="5"/>
  <c r="I121" i="5"/>
  <c r="J121" i="5"/>
  <c r="K121" i="5"/>
  <c r="L121" i="5"/>
  <c r="M121" i="5"/>
  <c r="N121" i="5"/>
  <c r="O121" i="5"/>
  <c r="P121" i="5"/>
  <c r="Q121" i="5"/>
  <c r="R121" i="5"/>
  <c r="F122" i="5"/>
  <c r="G122" i="5"/>
  <c r="H122" i="5"/>
  <c r="I122" i="5"/>
  <c r="J122" i="5"/>
  <c r="K122" i="5"/>
  <c r="L122" i="5"/>
  <c r="M122" i="5"/>
  <c r="N122" i="5"/>
  <c r="O122" i="5"/>
  <c r="P122" i="5"/>
  <c r="Q122" i="5"/>
  <c r="R122" i="5"/>
  <c r="F123" i="5"/>
  <c r="G123" i="5"/>
  <c r="H123" i="5"/>
  <c r="I123" i="5"/>
  <c r="J123" i="5"/>
  <c r="K123" i="5"/>
  <c r="L123" i="5"/>
  <c r="M123" i="5"/>
  <c r="N123" i="5"/>
  <c r="O123" i="5"/>
  <c r="P123" i="5"/>
  <c r="Q123" i="5"/>
  <c r="R123" i="5"/>
  <c r="F124" i="5"/>
  <c r="G124" i="5"/>
  <c r="H124" i="5"/>
  <c r="I124" i="5"/>
  <c r="J124" i="5"/>
  <c r="K124" i="5"/>
  <c r="L124" i="5"/>
  <c r="M124" i="5"/>
  <c r="N124" i="5"/>
  <c r="O124" i="5"/>
  <c r="P124" i="5"/>
  <c r="Q124" i="5"/>
  <c r="R124" i="5"/>
  <c r="F125" i="5"/>
  <c r="G125" i="5"/>
  <c r="H125" i="5"/>
  <c r="I125" i="5"/>
  <c r="J125" i="5"/>
  <c r="K125" i="5"/>
  <c r="L125" i="5"/>
  <c r="M125" i="5"/>
  <c r="N125" i="5"/>
  <c r="O125" i="5"/>
  <c r="P125" i="5"/>
  <c r="Q125" i="5"/>
  <c r="R125" i="5"/>
  <c r="F126" i="5"/>
  <c r="G126" i="5"/>
  <c r="H126" i="5"/>
  <c r="I126" i="5"/>
  <c r="J126" i="5"/>
  <c r="K126" i="5"/>
  <c r="L126" i="5"/>
  <c r="M126" i="5"/>
  <c r="N126" i="5"/>
  <c r="O126" i="5"/>
  <c r="P126" i="5"/>
  <c r="Q126" i="5"/>
  <c r="R126" i="5"/>
  <c r="F127" i="5"/>
  <c r="G127" i="5"/>
  <c r="H127" i="5"/>
  <c r="I127" i="5"/>
  <c r="J127" i="5"/>
  <c r="K127" i="5"/>
  <c r="L127" i="5"/>
  <c r="M127" i="5"/>
  <c r="N127" i="5"/>
  <c r="O127" i="5"/>
  <c r="P127" i="5"/>
  <c r="Q127" i="5"/>
  <c r="R127" i="5"/>
  <c r="F128" i="5"/>
  <c r="G128" i="5"/>
  <c r="H128" i="5"/>
  <c r="I128" i="5"/>
  <c r="J128" i="5"/>
  <c r="K128" i="5"/>
  <c r="L128" i="5"/>
  <c r="M128" i="5"/>
  <c r="N128" i="5"/>
  <c r="O128" i="5"/>
  <c r="P128" i="5"/>
  <c r="Q128" i="5"/>
  <c r="R128" i="5"/>
  <c r="F129" i="5"/>
  <c r="G129" i="5"/>
  <c r="H129" i="5"/>
  <c r="I129" i="5"/>
  <c r="J129" i="5"/>
  <c r="K129" i="5"/>
  <c r="L129" i="5"/>
  <c r="M129" i="5"/>
  <c r="N129" i="5"/>
  <c r="O129" i="5"/>
  <c r="P129" i="5"/>
  <c r="Q129" i="5"/>
  <c r="R129" i="5"/>
  <c r="F130" i="5"/>
  <c r="G130" i="5"/>
  <c r="H130" i="5"/>
  <c r="I130" i="5"/>
  <c r="J130" i="5"/>
  <c r="K130" i="5"/>
  <c r="L130" i="5"/>
  <c r="M130" i="5"/>
  <c r="N130" i="5"/>
  <c r="O130" i="5"/>
  <c r="P130" i="5"/>
  <c r="Q130" i="5"/>
  <c r="R130" i="5"/>
  <c r="F131" i="5"/>
  <c r="G131" i="5"/>
  <c r="H131" i="5"/>
  <c r="I131" i="5"/>
  <c r="J131" i="5"/>
  <c r="K131" i="5"/>
  <c r="L131" i="5"/>
  <c r="M131" i="5"/>
  <c r="N131" i="5"/>
  <c r="O131" i="5"/>
  <c r="P131" i="5"/>
  <c r="Q131" i="5"/>
  <c r="R131" i="5"/>
  <c r="F132" i="5"/>
  <c r="G132" i="5"/>
  <c r="H132" i="5"/>
  <c r="I132" i="5"/>
  <c r="J132" i="5"/>
  <c r="K132" i="5"/>
  <c r="L132" i="5"/>
  <c r="M132" i="5"/>
  <c r="N132" i="5"/>
  <c r="O132" i="5"/>
  <c r="P132" i="5"/>
  <c r="Q132" i="5"/>
  <c r="R132" i="5"/>
  <c r="F133" i="5"/>
  <c r="G133" i="5"/>
  <c r="H133" i="5"/>
  <c r="I133" i="5"/>
  <c r="J133" i="5"/>
  <c r="K133" i="5"/>
  <c r="L133" i="5"/>
  <c r="M133" i="5"/>
  <c r="N133" i="5"/>
  <c r="O133" i="5"/>
  <c r="P133" i="5"/>
  <c r="Q133" i="5"/>
  <c r="R133" i="5"/>
  <c r="F134" i="5"/>
  <c r="G134" i="5"/>
  <c r="H134" i="5"/>
  <c r="I134" i="5"/>
  <c r="J134" i="5"/>
  <c r="K134" i="5"/>
  <c r="L134" i="5"/>
  <c r="M134" i="5"/>
  <c r="N134" i="5"/>
  <c r="O134" i="5"/>
  <c r="P134" i="5"/>
  <c r="Q134" i="5"/>
  <c r="R134" i="5"/>
  <c r="F135" i="5"/>
  <c r="G135" i="5"/>
  <c r="H135" i="5"/>
  <c r="I135" i="5"/>
  <c r="J135" i="5"/>
  <c r="K135" i="5"/>
  <c r="L135" i="5"/>
  <c r="M135" i="5"/>
  <c r="N135" i="5"/>
  <c r="O135" i="5"/>
  <c r="P135" i="5"/>
  <c r="Q135" i="5"/>
  <c r="R135" i="5"/>
  <c r="F136" i="5"/>
  <c r="G136" i="5"/>
  <c r="H136" i="5"/>
  <c r="I136" i="5"/>
  <c r="J136" i="5"/>
  <c r="K136" i="5"/>
  <c r="L136" i="5"/>
  <c r="M136" i="5"/>
  <c r="N136" i="5"/>
  <c r="O136" i="5"/>
  <c r="P136" i="5"/>
  <c r="Q136" i="5"/>
  <c r="R136" i="5"/>
  <c r="F137" i="5"/>
  <c r="G137" i="5"/>
  <c r="H137" i="5"/>
  <c r="I137" i="5"/>
  <c r="J137" i="5"/>
  <c r="K137" i="5"/>
  <c r="L137" i="5"/>
  <c r="M137" i="5"/>
  <c r="N137" i="5"/>
  <c r="O137" i="5"/>
  <c r="P137" i="5"/>
  <c r="Q137" i="5"/>
  <c r="R137" i="5"/>
  <c r="F138" i="5"/>
  <c r="G138" i="5"/>
  <c r="H138" i="5"/>
  <c r="I138" i="5"/>
  <c r="J138" i="5"/>
  <c r="K138" i="5"/>
  <c r="L138" i="5"/>
  <c r="M138" i="5"/>
  <c r="N138" i="5"/>
  <c r="O138" i="5"/>
  <c r="P138" i="5"/>
  <c r="Q138" i="5"/>
  <c r="R138" i="5"/>
  <c r="F139" i="5"/>
  <c r="G139" i="5"/>
  <c r="H139" i="5"/>
  <c r="I139" i="5"/>
  <c r="J139" i="5"/>
  <c r="K139" i="5"/>
  <c r="L139" i="5"/>
  <c r="M139" i="5"/>
  <c r="N139" i="5"/>
  <c r="O139" i="5"/>
  <c r="P139" i="5"/>
  <c r="Q139" i="5"/>
  <c r="R139" i="5"/>
  <c r="F140" i="5"/>
  <c r="G140" i="5"/>
  <c r="H140" i="5"/>
  <c r="I140" i="5"/>
  <c r="J140" i="5"/>
  <c r="K140" i="5"/>
  <c r="L140" i="5"/>
  <c r="M140" i="5"/>
  <c r="N140" i="5"/>
  <c r="O140" i="5"/>
  <c r="P140" i="5"/>
  <c r="Q140" i="5"/>
  <c r="R140" i="5"/>
  <c r="F141" i="5"/>
  <c r="G141" i="5"/>
  <c r="H141" i="5"/>
  <c r="I141" i="5"/>
  <c r="J141" i="5"/>
  <c r="K141" i="5"/>
  <c r="L141" i="5"/>
  <c r="M141" i="5"/>
  <c r="N141" i="5"/>
  <c r="O141" i="5"/>
  <c r="P141" i="5"/>
  <c r="Q141" i="5"/>
  <c r="R141" i="5"/>
  <c r="F142" i="5"/>
  <c r="G142" i="5"/>
  <c r="H142" i="5"/>
  <c r="I142" i="5"/>
  <c r="J142" i="5"/>
  <c r="K142" i="5"/>
  <c r="L142" i="5"/>
  <c r="M142" i="5"/>
  <c r="N142" i="5"/>
  <c r="O142" i="5"/>
  <c r="P142" i="5"/>
  <c r="Q142" i="5"/>
  <c r="R142" i="5"/>
  <c r="F143" i="5"/>
  <c r="G143" i="5"/>
  <c r="H143" i="5"/>
  <c r="I143" i="5"/>
  <c r="J143" i="5"/>
  <c r="K143" i="5"/>
  <c r="L143" i="5"/>
  <c r="M143" i="5"/>
  <c r="N143" i="5"/>
  <c r="O143" i="5"/>
  <c r="P143" i="5"/>
  <c r="Q143" i="5"/>
  <c r="R143" i="5"/>
  <c r="F144" i="5"/>
  <c r="G144" i="5"/>
  <c r="H144" i="5"/>
  <c r="I144" i="5"/>
  <c r="J144" i="5"/>
  <c r="K144" i="5"/>
  <c r="L144" i="5"/>
  <c r="M144" i="5"/>
  <c r="N144" i="5"/>
  <c r="O144" i="5"/>
  <c r="P144" i="5"/>
  <c r="Q144" i="5"/>
  <c r="R144" i="5"/>
  <c r="F145" i="5"/>
  <c r="G145" i="5"/>
  <c r="H145" i="5"/>
  <c r="I145" i="5"/>
  <c r="J145" i="5"/>
  <c r="K145" i="5"/>
  <c r="L145" i="5"/>
  <c r="M145" i="5"/>
  <c r="N145" i="5"/>
  <c r="O145" i="5"/>
  <c r="P145" i="5"/>
  <c r="Q145" i="5"/>
  <c r="R145" i="5"/>
  <c r="F146" i="5"/>
  <c r="G146" i="5"/>
  <c r="H146" i="5"/>
  <c r="I146" i="5"/>
  <c r="J146" i="5"/>
  <c r="K146" i="5"/>
  <c r="L146" i="5"/>
  <c r="M146" i="5"/>
  <c r="N146" i="5"/>
  <c r="O146" i="5"/>
  <c r="P146" i="5"/>
  <c r="Q146" i="5"/>
  <c r="R146" i="5"/>
  <c r="F147" i="5"/>
  <c r="G147" i="5"/>
  <c r="H147" i="5"/>
  <c r="I147" i="5"/>
  <c r="J147" i="5"/>
  <c r="K147" i="5"/>
  <c r="L147" i="5"/>
  <c r="M147" i="5"/>
  <c r="N147" i="5"/>
  <c r="O147" i="5"/>
  <c r="P147" i="5"/>
  <c r="Q147" i="5"/>
  <c r="R147" i="5"/>
  <c r="F148" i="5"/>
  <c r="G148" i="5"/>
  <c r="H148" i="5"/>
  <c r="I148" i="5"/>
  <c r="J148" i="5"/>
  <c r="K148" i="5"/>
  <c r="L148" i="5"/>
  <c r="M148" i="5"/>
  <c r="N148" i="5"/>
  <c r="O148" i="5"/>
  <c r="P148" i="5"/>
  <c r="Q148" i="5"/>
  <c r="R148" i="5"/>
  <c r="F149" i="5"/>
  <c r="G149" i="5"/>
  <c r="H149" i="5"/>
  <c r="I149" i="5"/>
  <c r="J149" i="5"/>
  <c r="K149" i="5"/>
  <c r="L149" i="5"/>
  <c r="M149" i="5"/>
  <c r="N149" i="5"/>
  <c r="O149" i="5"/>
  <c r="P149" i="5"/>
  <c r="Q149" i="5"/>
  <c r="R149" i="5"/>
  <c r="F150" i="5"/>
  <c r="G150" i="5"/>
  <c r="H150" i="5"/>
  <c r="I150" i="5"/>
  <c r="J150" i="5"/>
  <c r="K150" i="5"/>
  <c r="L150" i="5"/>
  <c r="M150" i="5"/>
  <c r="N150" i="5"/>
  <c r="O150" i="5"/>
  <c r="P150" i="5"/>
  <c r="Q150" i="5"/>
  <c r="R150" i="5"/>
  <c r="F151" i="5"/>
  <c r="G151" i="5"/>
  <c r="H151" i="5"/>
  <c r="I151" i="5"/>
  <c r="J151" i="5"/>
  <c r="K151" i="5"/>
  <c r="L151" i="5"/>
  <c r="M151" i="5"/>
  <c r="N151" i="5"/>
  <c r="O151" i="5"/>
  <c r="P151" i="5"/>
  <c r="Q151" i="5"/>
  <c r="R151" i="5"/>
  <c r="F152" i="5"/>
  <c r="G152" i="5"/>
  <c r="H152" i="5"/>
  <c r="I152" i="5"/>
  <c r="J152" i="5"/>
  <c r="K152" i="5"/>
  <c r="L152" i="5"/>
  <c r="M152" i="5"/>
  <c r="N152" i="5"/>
  <c r="O152" i="5"/>
  <c r="P152" i="5"/>
  <c r="Q152" i="5"/>
  <c r="R152" i="5"/>
  <c r="F153" i="5"/>
  <c r="G153" i="5"/>
  <c r="H153" i="5"/>
  <c r="I153" i="5"/>
  <c r="J153" i="5"/>
  <c r="K153" i="5"/>
  <c r="L153" i="5"/>
  <c r="M153" i="5"/>
  <c r="N153" i="5"/>
  <c r="O153" i="5"/>
  <c r="P153" i="5"/>
  <c r="Q153" i="5"/>
  <c r="R153" i="5"/>
  <c r="F154" i="5"/>
  <c r="G154" i="5"/>
  <c r="H154" i="5"/>
  <c r="I154" i="5"/>
  <c r="J154" i="5"/>
  <c r="K154" i="5"/>
  <c r="L154" i="5"/>
  <c r="M154" i="5"/>
  <c r="N154" i="5"/>
  <c r="O154" i="5"/>
  <c r="P154" i="5"/>
  <c r="Q154" i="5"/>
  <c r="R154" i="5"/>
  <c r="F155" i="5"/>
  <c r="G155" i="5"/>
  <c r="H155" i="5"/>
  <c r="I155" i="5"/>
  <c r="J155" i="5"/>
  <c r="K155" i="5"/>
  <c r="L155" i="5"/>
  <c r="M155" i="5"/>
  <c r="N155" i="5"/>
  <c r="O155" i="5"/>
  <c r="P155" i="5"/>
  <c r="Q155" i="5"/>
  <c r="R155" i="5"/>
  <c r="F156" i="5"/>
  <c r="G156" i="5"/>
  <c r="H156" i="5"/>
  <c r="I156" i="5"/>
  <c r="J156" i="5"/>
  <c r="K156" i="5"/>
  <c r="L156" i="5"/>
  <c r="M156" i="5"/>
  <c r="N156" i="5"/>
  <c r="O156" i="5"/>
  <c r="P156" i="5"/>
  <c r="Q156" i="5"/>
  <c r="R156" i="5"/>
  <c r="F157" i="5"/>
  <c r="G157" i="5"/>
  <c r="H157" i="5"/>
  <c r="I157" i="5"/>
  <c r="J157" i="5"/>
  <c r="K157" i="5"/>
  <c r="L157" i="5"/>
  <c r="M157" i="5"/>
  <c r="N157" i="5"/>
  <c r="O157" i="5"/>
  <c r="P157" i="5"/>
  <c r="Q157" i="5"/>
  <c r="R157" i="5"/>
  <c r="F158" i="5"/>
  <c r="G158" i="5"/>
  <c r="H158" i="5"/>
  <c r="I158" i="5"/>
  <c r="J158" i="5"/>
  <c r="K158" i="5"/>
  <c r="L158" i="5"/>
  <c r="M158" i="5"/>
  <c r="N158" i="5"/>
  <c r="O158" i="5"/>
  <c r="P158" i="5"/>
  <c r="Q158" i="5"/>
  <c r="R158" i="5"/>
  <c r="F159" i="5"/>
  <c r="G159" i="5"/>
  <c r="H159" i="5"/>
  <c r="I159" i="5"/>
  <c r="J159" i="5"/>
  <c r="K159" i="5"/>
  <c r="L159" i="5"/>
  <c r="M159" i="5"/>
  <c r="N159" i="5"/>
  <c r="O159" i="5"/>
  <c r="P159" i="5"/>
  <c r="Q159" i="5"/>
  <c r="R159" i="5"/>
  <c r="F160" i="5"/>
  <c r="G160" i="5"/>
  <c r="H160" i="5"/>
  <c r="I160" i="5"/>
  <c r="J160" i="5"/>
  <c r="K160" i="5"/>
  <c r="L160" i="5"/>
  <c r="M160" i="5"/>
  <c r="N160" i="5"/>
  <c r="O160" i="5"/>
  <c r="P160" i="5"/>
  <c r="Q160" i="5"/>
  <c r="R160" i="5"/>
  <c r="F161" i="5"/>
  <c r="G161" i="5"/>
  <c r="H161" i="5"/>
  <c r="I161" i="5"/>
  <c r="J161" i="5"/>
  <c r="K161" i="5"/>
  <c r="L161" i="5"/>
  <c r="M161" i="5"/>
  <c r="N161" i="5"/>
  <c r="O161" i="5"/>
  <c r="P161" i="5"/>
  <c r="Q161" i="5"/>
  <c r="R161" i="5"/>
  <c r="F162" i="5"/>
  <c r="G162" i="5"/>
  <c r="H162" i="5"/>
  <c r="I162" i="5"/>
  <c r="J162" i="5"/>
  <c r="K162" i="5"/>
  <c r="L162" i="5"/>
  <c r="M162" i="5"/>
  <c r="N162" i="5"/>
  <c r="O162" i="5"/>
  <c r="P162" i="5"/>
  <c r="Q162" i="5"/>
  <c r="R162" i="5"/>
  <c r="F163" i="5"/>
  <c r="G163" i="5"/>
  <c r="H163" i="5"/>
  <c r="I163" i="5"/>
  <c r="J163" i="5"/>
  <c r="K163" i="5"/>
  <c r="L163" i="5"/>
  <c r="M163" i="5"/>
  <c r="N163" i="5"/>
  <c r="O163" i="5"/>
  <c r="P163" i="5"/>
  <c r="Q163" i="5"/>
  <c r="R163" i="5"/>
  <c r="F164" i="5"/>
  <c r="G164" i="5"/>
  <c r="H164" i="5"/>
  <c r="I164" i="5"/>
  <c r="J164" i="5"/>
  <c r="K164" i="5"/>
  <c r="L164" i="5"/>
  <c r="M164" i="5"/>
  <c r="N164" i="5"/>
  <c r="O164" i="5"/>
  <c r="P164" i="5"/>
  <c r="Q164" i="5"/>
  <c r="R164" i="5"/>
  <c r="F165" i="5"/>
  <c r="G165" i="5"/>
  <c r="H165" i="5"/>
  <c r="I165" i="5"/>
  <c r="J165" i="5"/>
  <c r="K165" i="5"/>
  <c r="L165" i="5"/>
  <c r="M165" i="5"/>
  <c r="N165" i="5"/>
  <c r="O165" i="5"/>
  <c r="P165" i="5"/>
  <c r="Q165" i="5"/>
  <c r="R165" i="5"/>
  <c r="F166" i="5"/>
  <c r="G166" i="5"/>
  <c r="H166" i="5"/>
  <c r="I166" i="5"/>
  <c r="J166" i="5"/>
  <c r="K166" i="5"/>
  <c r="L166" i="5"/>
  <c r="M166" i="5"/>
  <c r="N166" i="5"/>
  <c r="O166" i="5"/>
  <c r="P166" i="5"/>
  <c r="Q166" i="5"/>
  <c r="R166" i="5"/>
  <c r="F167" i="5"/>
  <c r="G167" i="5"/>
  <c r="H167" i="5"/>
  <c r="I167" i="5"/>
  <c r="J167" i="5"/>
  <c r="K167" i="5"/>
  <c r="L167" i="5"/>
  <c r="M167" i="5"/>
  <c r="N167" i="5"/>
  <c r="O167" i="5"/>
  <c r="P167" i="5"/>
  <c r="Q167" i="5"/>
  <c r="R167" i="5"/>
  <c r="F168" i="5"/>
  <c r="G168" i="5"/>
  <c r="H168" i="5"/>
  <c r="I168" i="5"/>
  <c r="J168" i="5"/>
  <c r="K168" i="5"/>
  <c r="L168" i="5"/>
  <c r="M168" i="5"/>
  <c r="N168" i="5"/>
  <c r="O168" i="5"/>
  <c r="P168" i="5"/>
  <c r="Q168" i="5"/>
  <c r="R168" i="5"/>
  <c r="F169" i="5"/>
  <c r="G169" i="5"/>
  <c r="H169" i="5"/>
  <c r="I169" i="5"/>
  <c r="J169" i="5"/>
  <c r="K169" i="5"/>
  <c r="L169" i="5"/>
  <c r="M169" i="5"/>
  <c r="N169" i="5"/>
  <c r="O169" i="5"/>
  <c r="P169" i="5"/>
  <c r="Q169" i="5"/>
  <c r="R169" i="5"/>
  <c r="F170" i="5"/>
  <c r="G170" i="5"/>
  <c r="H170" i="5"/>
  <c r="I170" i="5"/>
  <c r="J170" i="5"/>
  <c r="K170" i="5"/>
  <c r="L170" i="5"/>
  <c r="M170" i="5"/>
  <c r="N170" i="5"/>
  <c r="O170" i="5"/>
  <c r="P170" i="5"/>
  <c r="Q170" i="5"/>
  <c r="R170" i="5"/>
  <c r="F171" i="5"/>
  <c r="G171" i="5"/>
  <c r="H171" i="5"/>
  <c r="I171" i="5"/>
  <c r="J171" i="5"/>
  <c r="K171" i="5"/>
  <c r="L171" i="5"/>
  <c r="M171" i="5"/>
  <c r="N171" i="5"/>
  <c r="O171" i="5"/>
  <c r="P171" i="5"/>
  <c r="Q171" i="5"/>
  <c r="R171" i="5"/>
  <c r="F172" i="5"/>
  <c r="G172" i="5"/>
  <c r="H172" i="5"/>
  <c r="I172" i="5"/>
  <c r="J172" i="5"/>
  <c r="K172" i="5"/>
  <c r="L172" i="5"/>
  <c r="M172" i="5"/>
  <c r="N172" i="5"/>
  <c r="O172" i="5"/>
  <c r="P172" i="5"/>
  <c r="Q172" i="5"/>
  <c r="R172" i="5"/>
  <c r="F173" i="5"/>
  <c r="G173" i="5"/>
  <c r="H173" i="5"/>
  <c r="I173" i="5"/>
  <c r="J173" i="5"/>
  <c r="K173" i="5"/>
  <c r="L173" i="5"/>
  <c r="M173" i="5"/>
  <c r="N173" i="5"/>
  <c r="O173" i="5"/>
  <c r="P173" i="5"/>
  <c r="Q173" i="5"/>
  <c r="R173" i="5"/>
  <c r="F174" i="5"/>
  <c r="G174" i="5"/>
  <c r="H174" i="5"/>
  <c r="I174" i="5"/>
  <c r="J174" i="5"/>
  <c r="K174" i="5"/>
  <c r="L174" i="5"/>
  <c r="M174" i="5"/>
  <c r="N174" i="5"/>
  <c r="O174" i="5"/>
  <c r="P174" i="5"/>
  <c r="Q174" i="5"/>
  <c r="R174" i="5"/>
  <c r="F175" i="5"/>
  <c r="G175" i="5"/>
  <c r="H175" i="5"/>
  <c r="I175" i="5"/>
  <c r="J175" i="5"/>
  <c r="K175" i="5"/>
  <c r="L175" i="5"/>
  <c r="M175" i="5"/>
  <c r="N175" i="5"/>
  <c r="O175" i="5"/>
  <c r="P175" i="5"/>
  <c r="Q175" i="5"/>
  <c r="R175" i="5"/>
  <c r="F176" i="5"/>
  <c r="G176" i="5"/>
  <c r="H176" i="5"/>
  <c r="I176" i="5"/>
  <c r="J176" i="5"/>
  <c r="K176" i="5"/>
  <c r="L176" i="5"/>
  <c r="M176" i="5"/>
  <c r="N176" i="5"/>
  <c r="O176" i="5"/>
  <c r="P176" i="5"/>
  <c r="Q176" i="5"/>
  <c r="R176" i="5"/>
  <c r="F177" i="5"/>
  <c r="G177" i="5"/>
  <c r="H177" i="5"/>
  <c r="I177" i="5"/>
  <c r="J177" i="5"/>
  <c r="K177" i="5"/>
  <c r="L177" i="5"/>
  <c r="M177" i="5"/>
  <c r="N177" i="5"/>
  <c r="O177" i="5"/>
  <c r="P177" i="5"/>
  <c r="Q177" i="5"/>
  <c r="R177" i="5"/>
  <c r="F178" i="5"/>
  <c r="G178" i="5"/>
  <c r="H178" i="5"/>
  <c r="I178" i="5"/>
  <c r="J178" i="5"/>
  <c r="K178" i="5"/>
  <c r="L178" i="5"/>
  <c r="M178" i="5"/>
  <c r="N178" i="5"/>
  <c r="O178" i="5"/>
  <c r="P178" i="5"/>
  <c r="Q178" i="5"/>
  <c r="R178" i="5"/>
  <c r="F179" i="5"/>
  <c r="G179" i="5"/>
  <c r="H179" i="5"/>
  <c r="I179" i="5"/>
  <c r="J179" i="5"/>
  <c r="K179" i="5"/>
  <c r="L179" i="5"/>
  <c r="M179" i="5"/>
  <c r="N179" i="5"/>
  <c r="O179" i="5"/>
  <c r="P179" i="5"/>
  <c r="Q179" i="5"/>
  <c r="R179" i="5"/>
  <c r="F180" i="5"/>
  <c r="G180" i="5"/>
  <c r="H180" i="5"/>
  <c r="I180" i="5"/>
  <c r="J180" i="5"/>
  <c r="K180" i="5"/>
  <c r="L180" i="5"/>
  <c r="M180" i="5"/>
  <c r="N180" i="5"/>
  <c r="O180" i="5"/>
  <c r="P180" i="5"/>
  <c r="Q180" i="5"/>
  <c r="R180" i="5"/>
  <c r="F181" i="5"/>
  <c r="G181" i="5"/>
  <c r="H181" i="5"/>
  <c r="I181" i="5"/>
  <c r="J181" i="5"/>
  <c r="K181" i="5"/>
  <c r="L181" i="5"/>
  <c r="M181" i="5"/>
  <c r="N181" i="5"/>
  <c r="O181" i="5"/>
  <c r="P181" i="5"/>
  <c r="Q181" i="5"/>
  <c r="R181" i="5"/>
  <c r="F182" i="5"/>
  <c r="G182" i="5"/>
  <c r="H182" i="5"/>
  <c r="I182" i="5"/>
  <c r="J182" i="5"/>
  <c r="K182" i="5"/>
  <c r="L182" i="5"/>
  <c r="M182" i="5"/>
  <c r="N182" i="5"/>
  <c r="O182" i="5"/>
  <c r="P182" i="5"/>
  <c r="Q182" i="5"/>
  <c r="R182" i="5"/>
  <c r="F183" i="5"/>
  <c r="G183" i="5"/>
  <c r="H183" i="5"/>
  <c r="I183" i="5"/>
  <c r="J183" i="5"/>
  <c r="K183" i="5"/>
  <c r="L183" i="5"/>
  <c r="M183" i="5"/>
  <c r="N183" i="5"/>
  <c r="O183" i="5"/>
  <c r="P183" i="5"/>
  <c r="Q183" i="5"/>
  <c r="R183" i="5"/>
  <c r="F184" i="5"/>
  <c r="G184" i="5"/>
  <c r="H184" i="5"/>
  <c r="I184" i="5"/>
  <c r="J184" i="5"/>
  <c r="K184" i="5"/>
  <c r="L184" i="5"/>
  <c r="M184" i="5"/>
  <c r="N184" i="5"/>
  <c r="O184" i="5"/>
  <c r="P184" i="5"/>
  <c r="Q184" i="5"/>
  <c r="R184" i="5"/>
  <c r="F185" i="5"/>
  <c r="G185" i="5"/>
  <c r="H185" i="5"/>
  <c r="I185" i="5"/>
  <c r="J185" i="5"/>
  <c r="K185" i="5"/>
  <c r="L185" i="5"/>
  <c r="M185" i="5"/>
  <c r="N185" i="5"/>
  <c r="O185" i="5"/>
  <c r="P185" i="5"/>
  <c r="Q185" i="5"/>
  <c r="R185" i="5"/>
  <c r="F186" i="5"/>
  <c r="G186" i="5"/>
  <c r="H186" i="5"/>
  <c r="I186" i="5"/>
  <c r="J186" i="5"/>
  <c r="K186" i="5"/>
  <c r="L186" i="5"/>
  <c r="M186" i="5"/>
  <c r="N186" i="5"/>
  <c r="O186" i="5"/>
  <c r="P186" i="5"/>
  <c r="Q186" i="5"/>
  <c r="R186" i="5"/>
  <c r="F187" i="5"/>
  <c r="G187" i="5"/>
  <c r="H187" i="5"/>
  <c r="I187" i="5"/>
  <c r="J187" i="5"/>
  <c r="K187" i="5"/>
  <c r="L187" i="5"/>
  <c r="M187" i="5"/>
  <c r="N187" i="5"/>
  <c r="O187" i="5"/>
  <c r="P187" i="5"/>
  <c r="Q187" i="5"/>
  <c r="R187" i="5"/>
  <c r="F188" i="5"/>
  <c r="G188" i="5"/>
  <c r="H188" i="5"/>
  <c r="I188" i="5"/>
  <c r="J188" i="5"/>
  <c r="K188" i="5"/>
  <c r="L188" i="5"/>
  <c r="M188" i="5"/>
  <c r="N188" i="5"/>
  <c r="O188" i="5"/>
  <c r="P188" i="5"/>
  <c r="Q188" i="5"/>
  <c r="R188" i="5"/>
  <c r="F189" i="5"/>
  <c r="G189" i="5"/>
  <c r="H189" i="5"/>
  <c r="I189" i="5"/>
  <c r="J189" i="5"/>
  <c r="K189" i="5"/>
  <c r="L189" i="5"/>
  <c r="M189" i="5"/>
  <c r="N189" i="5"/>
  <c r="O189" i="5"/>
  <c r="P189" i="5"/>
  <c r="Q189" i="5"/>
  <c r="R189" i="5"/>
  <c r="F190" i="5"/>
  <c r="G190" i="5"/>
  <c r="H190" i="5"/>
  <c r="I190" i="5"/>
  <c r="J190" i="5"/>
  <c r="K190" i="5"/>
  <c r="L190" i="5"/>
  <c r="M190" i="5"/>
  <c r="N190" i="5"/>
  <c r="O190" i="5"/>
  <c r="P190" i="5"/>
  <c r="Q190" i="5"/>
  <c r="R190" i="5"/>
  <c r="F191" i="5"/>
  <c r="G191" i="5"/>
  <c r="H191" i="5"/>
  <c r="I191" i="5"/>
  <c r="J191" i="5"/>
  <c r="K191" i="5"/>
  <c r="L191" i="5"/>
  <c r="M191" i="5"/>
  <c r="N191" i="5"/>
  <c r="O191" i="5"/>
  <c r="P191" i="5"/>
  <c r="Q191" i="5"/>
  <c r="R191" i="5"/>
  <c r="F192" i="5"/>
  <c r="G192" i="5"/>
  <c r="H192" i="5"/>
  <c r="I192" i="5"/>
  <c r="J192" i="5"/>
  <c r="K192" i="5"/>
  <c r="L192" i="5"/>
  <c r="M192" i="5"/>
  <c r="N192" i="5"/>
  <c r="O192" i="5"/>
  <c r="P192" i="5"/>
  <c r="Q192" i="5"/>
  <c r="R192" i="5"/>
  <c r="F193" i="5"/>
  <c r="G193" i="5"/>
  <c r="H193" i="5"/>
  <c r="I193" i="5"/>
  <c r="J193" i="5"/>
  <c r="K193" i="5"/>
  <c r="L193" i="5"/>
  <c r="M193" i="5"/>
  <c r="N193" i="5"/>
  <c r="O193" i="5"/>
  <c r="P193" i="5"/>
  <c r="Q193" i="5"/>
  <c r="R193" i="5"/>
  <c r="F194" i="5"/>
  <c r="G194" i="5"/>
  <c r="H194" i="5"/>
  <c r="I194" i="5"/>
  <c r="J194" i="5"/>
  <c r="K194" i="5"/>
  <c r="L194" i="5"/>
  <c r="M194" i="5"/>
  <c r="N194" i="5"/>
  <c r="O194" i="5"/>
  <c r="P194" i="5"/>
  <c r="Q194" i="5"/>
  <c r="R194" i="5"/>
  <c r="F195" i="5"/>
  <c r="G195" i="5"/>
  <c r="H195" i="5"/>
  <c r="I195" i="5"/>
  <c r="J195" i="5"/>
  <c r="K195" i="5"/>
  <c r="L195" i="5"/>
  <c r="M195" i="5"/>
  <c r="N195" i="5"/>
  <c r="O195" i="5"/>
  <c r="P195" i="5"/>
  <c r="Q195" i="5"/>
  <c r="R195" i="5"/>
  <c r="F196" i="5"/>
  <c r="G196" i="5"/>
  <c r="H196" i="5"/>
  <c r="I196" i="5"/>
  <c r="J196" i="5"/>
  <c r="K196" i="5"/>
  <c r="L196" i="5"/>
  <c r="M196" i="5"/>
  <c r="N196" i="5"/>
  <c r="O196" i="5"/>
  <c r="P196" i="5"/>
  <c r="Q196" i="5"/>
  <c r="R196" i="5"/>
  <c r="F197" i="5"/>
  <c r="G197" i="5"/>
  <c r="H197" i="5"/>
  <c r="I197" i="5"/>
  <c r="J197" i="5"/>
  <c r="K197" i="5"/>
  <c r="L197" i="5"/>
  <c r="M197" i="5"/>
  <c r="N197" i="5"/>
  <c r="O197" i="5"/>
  <c r="P197" i="5"/>
  <c r="Q197" i="5"/>
  <c r="R197" i="5"/>
  <c r="F198" i="5"/>
  <c r="G198" i="5"/>
  <c r="H198" i="5"/>
  <c r="I198" i="5"/>
  <c r="J198" i="5"/>
  <c r="K198" i="5"/>
  <c r="L198" i="5"/>
  <c r="M198" i="5"/>
  <c r="N198" i="5"/>
  <c r="O198" i="5"/>
  <c r="P198" i="5"/>
  <c r="Q198" i="5"/>
  <c r="R198" i="5"/>
  <c r="F199" i="5"/>
  <c r="G199" i="5"/>
  <c r="H199" i="5"/>
  <c r="I199" i="5"/>
  <c r="J199" i="5"/>
  <c r="K199" i="5"/>
  <c r="L199" i="5"/>
  <c r="M199" i="5"/>
  <c r="N199" i="5"/>
  <c r="O199" i="5"/>
  <c r="P199" i="5"/>
  <c r="Q199" i="5"/>
  <c r="R199" i="5"/>
  <c r="F200" i="5"/>
  <c r="G200" i="5"/>
  <c r="H200" i="5"/>
  <c r="I200" i="5"/>
  <c r="J200" i="5"/>
  <c r="K200" i="5"/>
  <c r="L200" i="5"/>
  <c r="M200" i="5"/>
  <c r="N200" i="5"/>
  <c r="O200" i="5"/>
  <c r="P200" i="5"/>
  <c r="Q200" i="5"/>
  <c r="R200" i="5"/>
  <c r="F201" i="5"/>
  <c r="G201" i="5"/>
  <c r="H201" i="5"/>
  <c r="I201" i="5"/>
  <c r="J201" i="5"/>
  <c r="K201" i="5"/>
  <c r="L201" i="5"/>
  <c r="M201" i="5"/>
  <c r="N201" i="5"/>
  <c r="O201" i="5"/>
  <c r="P201" i="5"/>
  <c r="Q201" i="5"/>
  <c r="R201" i="5"/>
  <c r="F202" i="5"/>
  <c r="G202" i="5"/>
  <c r="H202" i="5"/>
  <c r="I202" i="5"/>
  <c r="J202" i="5"/>
  <c r="K202" i="5"/>
  <c r="L202" i="5"/>
  <c r="M202" i="5"/>
  <c r="N202" i="5"/>
  <c r="O202" i="5"/>
  <c r="P202" i="5"/>
  <c r="Q202" i="5"/>
  <c r="R202" i="5"/>
  <c r="F203" i="5"/>
  <c r="G203" i="5"/>
  <c r="H203" i="5"/>
  <c r="I203" i="5"/>
  <c r="J203" i="5"/>
  <c r="K203" i="5"/>
  <c r="L203" i="5"/>
  <c r="M203" i="5"/>
  <c r="N203" i="5"/>
  <c r="O203" i="5"/>
  <c r="P203" i="5"/>
  <c r="Q203" i="5"/>
  <c r="R203" i="5"/>
  <c r="F204" i="5"/>
  <c r="G204" i="5"/>
  <c r="H204" i="5"/>
  <c r="I204" i="5"/>
  <c r="J204" i="5"/>
  <c r="K204" i="5"/>
  <c r="L204" i="5"/>
  <c r="M204" i="5"/>
  <c r="N204" i="5"/>
  <c r="O204" i="5"/>
  <c r="P204" i="5"/>
  <c r="Q204" i="5"/>
  <c r="R204" i="5"/>
  <c r="F205" i="5"/>
  <c r="G205" i="5"/>
  <c r="H205" i="5"/>
  <c r="I205" i="5"/>
  <c r="J205" i="5"/>
  <c r="K205" i="5"/>
  <c r="L205" i="5"/>
  <c r="M205" i="5"/>
  <c r="N205" i="5"/>
  <c r="O205" i="5"/>
  <c r="P205" i="5"/>
  <c r="Q205" i="5"/>
  <c r="R205" i="5"/>
  <c r="F206" i="5"/>
  <c r="G206" i="5"/>
  <c r="H206" i="5"/>
  <c r="I206" i="5"/>
  <c r="J206" i="5"/>
  <c r="K206" i="5"/>
  <c r="L206" i="5"/>
  <c r="M206" i="5"/>
  <c r="N206" i="5"/>
  <c r="O206" i="5"/>
  <c r="P206" i="5"/>
  <c r="Q206" i="5"/>
  <c r="R206" i="5"/>
  <c r="F207" i="5"/>
  <c r="G207" i="5"/>
  <c r="H207" i="5"/>
  <c r="I207" i="5"/>
  <c r="J207" i="5"/>
  <c r="K207" i="5"/>
  <c r="L207" i="5"/>
  <c r="M207" i="5"/>
  <c r="N207" i="5"/>
  <c r="O207" i="5"/>
  <c r="P207" i="5"/>
  <c r="Q207" i="5"/>
  <c r="R207" i="5"/>
  <c r="F208" i="5"/>
  <c r="G208" i="5"/>
  <c r="H208" i="5"/>
  <c r="I208" i="5"/>
  <c r="J208" i="5"/>
  <c r="K208" i="5"/>
  <c r="L208" i="5"/>
  <c r="M208" i="5"/>
  <c r="N208" i="5"/>
  <c r="O208" i="5"/>
  <c r="P208" i="5"/>
  <c r="Q208" i="5"/>
  <c r="R208" i="5"/>
  <c r="F209" i="5"/>
  <c r="G209" i="5"/>
  <c r="H209" i="5"/>
  <c r="I209" i="5"/>
  <c r="J209" i="5"/>
  <c r="K209" i="5"/>
  <c r="L209" i="5"/>
  <c r="M209" i="5"/>
  <c r="N209" i="5"/>
  <c r="O209" i="5"/>
  <c r="P209" i="5"/>
  <c r="Q209" i="5"/>
  <c r="R209" i="5"/>
  <c r="F210" i="5"/>
  <c r="G210" i="5"/>
  <c r="H210" i="5"/>
  <c r="I210" i="5"/>
  <c r="J210" i="5"/>
  <c r="K210" i="5"/>
  <c r="L210" i="5"/>
  <c r="M210" i="5"/>
  <c r="N210" i="5"/>
  <c r="O210" i="5"/>
  <c r="P210" i="5"/>
  <c r="Q210" i="5"/>
  <c r="R210" i="5"/>
  <c r="F211" i="5"/>
  <c r="G211" i="5"/>
  <c r="H211" i="5"/>
  <c r="I211" i="5"/>
  <c r="J211" i="5"/>
  <c r="K211" i="5"/>
  <c r="L211" i="5"/>
  <c r="M211" i="5"/>
  <c r="N211" i="5"/>
  <c r="O211" i="5"/>
  <c r="P211" i="5"/>
  <c r="Q211" i="5"/>
  <c r="R211" i="5"/>
  <c r="F212" i="5"/>
  <c r="G212" i="5"/>
  <c r="H212" i="5"/>
  <c r="I212" i="5"/>
  <c r="J212" i="5"/>
  <c r="K212" i="5"/>
  <c r="L212" i="5"/>
  <c r="M212" i="5"/>
  <c r="N212" i="5"/>
  <c r="O212" i="5"/>
  <c r="P212" i="5"/>
  <c r="Q212" i="5"/>
  <c r="R212" i="5"/>
  <c r="F213" i="5"/>
  <c r="G213" i="5"/>
  <c r="H213" i="5"/>
  <c r="I213" i="5"/>
  <c r="J213" i="5"/>
  <c r="K213" i="5"/>
  <c r="L213" i="5"/>
  <c r="M213" i="5"/>
  <c r="N213" i="5"/>
  <c r="O213" i="5"/>
  <c r="P213" i="5"/>
  <c r="Q213" i="5"/>
  <c r="R213" i="5"/>
  <c r="F214" i="5"/>
  <c r="G214" i="5"/>
  <c r="H214" i="5"/>
  <c r="I214" i="5"/>
  <c r="J214" i="5"/>
  <c r="K214" i="5"/>
  <c r="L214" i="5"/>
  <c r="M214" i="5"/>
  <c r="N214" i="5"/>
  <c r="O214" i="5"/>
  <c r="P214" i="5"/>
  <c r="Q214" i="5"/>
  <c r="R214" i="5"/>
  <c r="F215" i="5"/>
  <c r="G215" i="5"/>
  <c r="H215" i="5"/>
  <c r="I215" i="5"/>
  <c r="J215" i="5"/>
  <c r="K215" i="5"/>
  <c r="L215" i="5"/>
  <c r="M215" i="5"/>
  <c r="N215" i="5"/>
  <c r="O215" i="5"/>
  <c r="P215" i="5"/>
  <c r="Q215" i="5"/>
  <c r="R215" i="5"/>
  <c r="F216" i="5"/>
  <c r="G216" i="5"/>
  <c r="H216" i="5"/>
  <c r="I216" i="5"/>
  <c r="J216" i="5"/>
  <c r="K216" i="5"/>
  <c r="L216" i="5"/>
  <c r="M216" i="5"/>
  <c r="N216" i="5"/>
  <c r="O216" i="5"/>
  <c r="P216" i="5"/>
  <c r="Q216" i="5"/>
  <c r="R216" i="5"/>
  <c r="F217" i="5"/>
  <c r="G217" i="5"/>
  <c r="H217" i="5"/>
  <c r="I217" i="5"/>
  <c r="J217" i="5"/>
  <c r="K217" i="5"/>
  <c r="L217" i="5"/>
  <c r="M217" i="5"/>
  <c r="N217" i="5"/>
  <c r="O217" i="5"/>
  <c r="P217" i="5"/>
  <c r="Q217" i="5"/>
  <c r="R217" i="5"/>
  <c r="F218" i="5"/>
  <c r="G218" i="5"/>
  <c r="H218" i="5"/>
  <c r="I218" i="5"/>
  <c r="J218" i="5"/>
  <c r="K218" i="5"/>
  <c r="L218" i="5"/>
  <c r="M218" i="5"/>
  <c r="N218" i="5"/>
  <c r="O218" i="5"/>
  <c r="P218" i="5"/>
  <c r="Q218" i="5"/>
  <c r="R218" i="5"/>
  <c r="F219" i="5"/>
  <c r="G219" i="5"/>
  <c r="H219" i="5"/>
  <c r="I219" i="5"/>
  <c r="J219" i="5"/>
  <c r="K219" i="5"/>
  <c r="L219" i="5"/>
  <c r="M219" i="5"/>
  <c r="N219" i="5"/>
  <c r="O219" i="5"/>
  <c r="P219" i="5"/>
  <c r="Q219" i="5"/>
  <c r="R219" i="5"/>
  <c r="F220" i="5"/>
  <c r="G220" i="5"/>
  <c r="H220" i="5"/>
  <c r="I220" i="5"/>
  <c r="J220" i="5"/>
  <c r="K220" i="5"/>
  <c r="L220" i="5"/>
  <c r="M220" i="5"/>
  <c r="N220" i="5"/>
  <c r="O220" i="5"/>
  <c r="P220" i="5"/>
  <c r="Q220" i="5"/>
  <c r="R220" i="5"/>
  <c r="F221" i="5"/>
  <c r="G221" i="5"/>
  <c r="H221" i="5"/>
  <c r="I221" i="5"/>
  <c r="J221" i="5"/>
  <c r="K221" i="5"/>
  <c r="L221" i="5"/>
  <c r="M221" i="5"/>
  <c r="N221" i="5"/>
  <c r="O221" i="5"/>
  <c r="P221" i="5"/>
  <c r="Q221" i="5"/>
  <c r="R221" i="5"/>
  <c r="F222" i="5"/>
  <c r="G222" i="5"/>
  <c r="H222" i="5"/>
  <c r="I222" i="5"/>
  <c r="J222" i="5"/>
  <c r="K222" i="5"/>
  <c r="L222" i="5"/>
  <c r="M222" i="5"/>
  <c r="N222" i="5"/>
  <c r="O222" i="5"/>
  <c r="P222" i="5"/>
  <c r="Q222" i="5"/>
  <c r="R222" i="5"/>
  <c r="F223" i="5"/>
  <c r="G223" i="5"/>
  <c r="H223" i="5"/>
  <c r="I223" i="5"/>
  <c r="J223" i="5"/>
  <c r="K223" i="5"/>
  <c r="L223" i="5"/>
  <c r="M223" i="5"/>
  <c r="N223" i="5"/>
  <c r="O223" i="5"/>
  <c r="P223" i="5"/>
  <c r="Q223" i="5"/>
  <c r="R223" i="5"/>
  <c r="F224" i="5"/>
  <c r="G224" i="5"/>
  <c r="H224" i="5"/>
  <c r="I224" i="5"/>
  <c r="J224" i="5"/>
  <c r="K224" i="5"/>
  <c r="L224" i="5"/>
  <c r="M224" i="5"/>
  <c r="N224" i="5"/>
  <c r="O224" i="5"/>
  <c r="P224" i="5"/>
  <c r="Q224" i="5"/>
  <c r="R224" i="5"/>
  <c r="F225" i="5"/>
  <c r="G225" i="5"/>
  <c r="H225" i="5"/>
  <c r="I225" i="5"/>
  <c r="J225" i="5"/>
  <c r="K225" i="5"/>
  <c r="L225" i="5"/>
  <c r="M225" i="5"/>
  <c r="N225" i="5"/>
  <c r="O225" i="5"/>
  <c r="P225" i="5"/>
  <c r="Q225" i="5"/>
  <c r="R225" i="5"/>
  <c r="F226" i="5"/>
  <c r="G226" i="5"/>
  <c r="H226" i="5"/>
  <c r="I226" i="5"/>
  <c r="J226" i="5"/>
  <c r="K226" i="5"/>
  <c r="L226" i="5"/>
  <c r="M226" i="5"/>
  <c r="N226" i="5"/>
  <c r="O226" i="5"/>
  <c r="P226" i="5"/>
  <c r="Q226" i="5"/>
  <c r="R226" i="5"/>
  <c r="F227" i="5"/>
  <c r="G227" i="5"/>
  <c r="H227" i="5"/>
  <c r="I227" i="5"/>
  <c r="J227" i="5"/>
  <c r="K227" i="5"/>
  <c r="L227" i="5"/>
  <c r="M227" i="5"/>
  <c r="N227" i="5"/>
  <c r="O227" i="5"/>
  <c r="P227" i="5"/>
  <c r="Q227" i="5"/>
  <c r="R227" i="5"/>
  <c r="F228" i="5"/>
  <c r="G228" i="5"/>
  <c r="H228" i="5"/>
  <c r="I228" i="5"/>
  <c r="J228" i="5"/>
  <c r="K228" i="5"/>
  <c r="L228" i="5"/>
  <c r="M228" i="5"/>
  <c r="N228" i="5"/>
  <c r="O228" i="5"/>
  <c r="P228" i="5"/>
  <c r="Q228" i="5"/>
  <c r="R228" i="5"/>
  <c r="F229" i="5"/>
  <c r="G229" i="5"/>
  <c r="H229" i="5"/>
  <c r="I229" i="5"/>
  <c r="J229" i="5"/>
  <c r="K229" i="5"/>
  <c r="L229" i="5"/>
  <c r="M229" i="5"/>
  <c r="N229" i="5"/>
  <c r="O229" i="5"/>
  <c r="P229" i="5"/>
  <c r="Q229" i="5"/>
  <c r="R229" i="5"/>
  <c r="F230" i="5"/>
  <c r="G230" i="5"/>
  <c r="H230" i="5"/>
  <c r="I230" i="5"/>
  <c r="J230" i="5"/>
  <c r="K230" i="5"/>
  <c r="L230" i="5"/>
  <c r="M230" i="5"/>
  <c r="N230" i="5"/>
  <c r="O230" i="5"/>
  <c r="P230" i="5"/>
  <c r="Q230" i="5"/>
  <c r="R230" i="5"/>
  <c r="F231" i="5"/>
  <c r="G231" i="5"/>
  <c r="H231" i="5"/>
  <c r="I231" i="5"/>
  <c r="J231" i="5"/>
  <c r="K231" i="5"/>
  <c r="L231" i="5"/>
  <c r="M231" i="5"/>
  <c r="N231" i="5"/>
  <c r="O231" i="5"/>
  <c r="P231" i="5"/>
  <c r="Q231" i="5"/>
  <c r="R231" i="5"/>
  <c r="F232" i="5"/>
  <c r="G232" i="5"/>
  <c r="H232" i="5"/>
  <c r="I232" i="5"/>
  <c r="J232" i="5"/>
  <c r="K232" i="5"/>
  <c r="L232" i="5"/>
  <c r="M232" i="5"/>
  <c r="N232" i="5"/>
  <c r="O232" i="5"/>
  <c r="P232" i="5"/>
  <c r="Q232" i="5"/>
  <c r="R232" i="5"/>
  <c r="F233" i="5"/>
  <c r="G233" i="5"/>
  <c r="H233" i="5"/>
  <c r="I233" i="5"/>
  <c r="J233" i="5"/>
  <c r="K233" i="5"/>
  <c r="L233" i="5"/>
  <c r="M233" i="5"/>
  <c r="N233" i="5"/>
  <c r="O233" i="5"/>
  <c r="P233" i="5"/>
  <c r="Q233" i="5"/>
  <c r="R233" i="5"/>
  <c r="F234" i="5"/>
  <c r="G234" i="5"/>
  <c r="H234" i="5"/>
  <c r="I234" i="5"/>
  <c r="J234" i="5"/>
  <c r="K234" i="5"/>
  <c r="L234" i="5"/>
  <c r="M234" i="5"/>
  <c r="N234" i="5"/>
  <c r="O234" i="5"/>
  <c r="P234" i="5"/>
  <c r="Q234" i="5"/>
  <c r="R234" i="5"/>
  <c r="F235" i="5"/>
  <c r="G235" i="5"/>
  <c r="H235" i="5"/>
  <c r="I235" i="5"/>
  <c r="J235" i="5"/>
  <c r="K235" i="5"/>
  <c r="L235" i="5"/>
  <c r="M235" i="5"/>
  <c r="N235" i="5"/>
  <c r="O235" i="5"/>
  <c r="P235" i="5"/>
  <c r="Q235" i="5"/>
  <c r="R235" i="5"/>
  <c r="F236" i="5"/>
  <c r="G236" i="5"/>
  <c r="H236" i="5"/>
  <c r="I236" i="5"/>
  <c r="J236" i="5"/>
  <c r="K236" i="5"/>
  <c r="L236" i="5"/>
  <c r="M236" i="5"/>
  <c r="N236" i="5"/>
  <c r="O236" i="5"/>
  <c r="P236" i="5"/>
  <c r="Q236" i="5"/>
  <c r="R236" i="5"/>
  <c r="F237" i="5"/>
  <c r="G237" i="5"/>
  <c r="H237" i="5"/>
  <c r="I237" i="5"/>
  <c r="J237" i="5"/>
  <c r="K237" i="5"/>
  <c r="L237" i="5"/>
  <c r="M237" i="5"/>
  <c r="N237" i="5"/>
  <c r="O237" i="5"/>
  <c r="P237" i="5"/>
  <c r="Q237" i="5"/>
  <c r="R237" i="5"/>
  <c r="F238" i="5"/>
  <c r="G238" i="5"/>
  <c r="H238" i="5"/>
  <c r="I238" i="5"/>
  <c r="J238" i="5"/>
  <c r="K238" i="5"/>
  <c r="L238" i="5"/>
  <c r="M238" i="5"/>
  <c r="N238" i="5"/>
  <c r="O238" i="5"/>
  <c r="P238" i="5"/>
  <c r="Q238" i="5"/>
  <c r="R238" i="5"/>
  <c r="F239" i="5"/>
  <c r="G239" i="5"/>
  <c r="H239" i="5"/>
  <c r="I239" i="5"/>
  <c r="J239" i="5"/>
  <c r="K239" i="5"/>
  <c r="L239" i="5"/>
  <c r="M239" i="5"/>
  <c r="N239" i="5"/>
  <c r="O239" i="5"/>
  <c r="P239" i="5"/>
  <c r="Q239" i="5"/>
  <c r="R239" i="5"/>
  <c r="F240" i="5"/>
  <c r="G240" i="5"/>
  <c r="H240" i="5"/>
  <c r="I240" i="5"/>
  <c r="J240" i="5"/>
  <c r="K240" i="5"/>
  <c r="L240" i="5"/>
  <c r="M240" i="5"/>
  <c r="N240" i="5"/>
  <c r="O240" i="5"/>
  <c r="P240" i="5"/>
  <c r="Q240" i="5"/>
  <c r="R240" i="5"/>
  <c r="F241" i="5"/>
  <c r="G241" i="5"/>
  <c r="H241" i="5"/>
  <c r="I241" i="5"/>
  <c r="J241" i="5"/>
  <c r="K241" i="5"/>
  <c r="L241" i="5"/>
  <c r="M241" i="5"/>
  <c r="N241" i="5"/>
  <c r="O241" i="5"/>
  <c r="P241" i="5"/>
  <c r="Q241" i="5"/>
  <c r="R241" i="5"/>
  <c r="F242" i="5"/>
  <c r="G242" i="5"/>
  <c r="H242" i="5"/>
  <c r="I242" i="5"/>
  <c r="J242" i="5"/>
  <c r="K242" i="5"/>
  <c r="L242" i="5"/>
  <c r="M242" i="5"/>
  <c r="N242" i="5"/>
  <c r="O242" i="5"/>
  <c r="P242" i="5"/>
  <c r="Q242" i="5"/>
  <c r="R242" i="5"/>
  <c r="F243" i="5"/>
  <c r="G243" i="5"/>
  <c r="H243" i="5"/>
  <c r="I243" i="5"/>
  <c r="J243" i="5"/>
  <c r="K243" i="5"/>
  <c r="L243" i="5"/>
  <c r="M243" i="5"/>
  <c r="N243" i="5"/>
  <c r="O243" i="5"/>
  <c r="P243" i="5"/>
  <c r="Q243" i="5"/>
  <c r="R243" i="5"/>
  <c r="F244" i="5"/>
  <c r="G244" i="5"/>
  <c r="H244" i="5"/>
  <c r="I244" i="5"/>
  <c r="J244" i="5"/>
  <c r="K244" i="5"/>
  <c r="L244" i="5"/>
  <c r="M244" i="5"/>
  <c r="N244" i="5"/>
  <c r="O244" i="5"/>
  <c r="P244" i="5"/>
  <c r="Q244" i="5"/>
  <c r="R244" i="5"/>
  <c r="F245" i="5"/>
  <c r="G245" i="5"/>
  <c r="H245" i="5"/>
  <c r="I245" i="5"/>
  <c r="J245" i="5"/>
  <c r="K245" i="5"/>
  <c r="L245" i="5"/>
  <c r="M245" i="5"/>
  <c r="N245" i="5"/>
  <c r="O245" i="5"/>
  <c r="P245" i="5"/>
  <c r="Q245" i="5"/>
  <c r="R245" i="5"/>
  <c r="F246" i="5"/>
  <c r="G246" i="5"/>
  <c r="H246" i="5"/>
  <c r="I246" i="5"/>
  <c r="J246" i="5"/>
  <c r="K246" i="5"/>
  <c r="L246" i="5"/>
  <c r="M246" i="5"/>
  <c r="N246" i="5"/>
  <c r="O246" i="5"/>
  <c r="P246" i="5"/>
  <c r="Q246" i="5"/>
  <c r="R246" i="5"/>
  <c r="F247" i="5"/>
  <c r="G247" i="5"/>
  <c r="H247" i="5"/>
  <c r="I247" i="5"/>
  <c r="J247" i="5"/>
  <c r="K247" i="5"/>
  <c r="L247" i="5"/>
  <c r="M247" i="5"/>
  <c r="N247" i="5"/>
  <c r="O247" i="5"/>
  <c r="P247" i="5"/>
  <c r="Q247" i="5"/>
  <c r="R247" i="5"/>
  <c r="F248" i="5"/>
  <c r="G248" i="5"/>
  <c r="H248" i="5"/>
  <c r="I248" i="5"/>
  <c r="J248" i="5"/>
  <c r="K248" i="5"/>
  <c r="L248" i="5"/>
  <c r="M248" i="5"/>
  <c r="N248" i="5"/>
  <c r="O248" i="5"/>
  <c r="P248" i="5"/>
  <c r="Q248" i="5"/>
  <c r="R248" i="5"/>
  <c r="F249" i="5"/>
  <c r="G249" i="5"/>
  <c r="H249" i="5"/>
  <c r="I249" i="5"/>
  <c r="J249" i="5"/>
  <c r="K249" i="5"/>
  <c r="L249" i="5"/>
  <c r="M249" i="5"/>
  <c r="N249" i="5"/>
  <c r="O249" i="5"/>
  <c r="P249" i="5"/>
  <c r="Q249" i="5"/>
  <c r="R249" i="5"/>
  <c r="F250" i="5"/>
  <c r="G250" i="5"/>
  <c r="H250" i="5"/>
  <c r="I250" i="5"/>
  <c r="J250" i="5"/>
  <c r="K250" i="5"/>
  <c r="L250" i="5"/>
  <c r="M250" i="5"/>
  <c r="N250" i="5"/>
  <c r="O250" i="5"/>
  <c r="P250" i="5"/>
  <c r="Q250" i="5"/>
  <c r="R250" i="5"/>
  <c r="F251" i="5"/>
  <c r="G251" i="5"/>
  <c r="H251" i="5"/>
  <c r="I251" i="5"/>
  <c r="J251" i="5"/>
  <c r="K251" i="5"/>
  <c r="L251" i="5"/>
  <c r="M251" i="5"/>
  <c r="N251" i="5"/>
  <c r="O251" i="5"/>
  <c r="P251" i="5"/>
  <c r="Q251" i="5"/>
  <c r="R251" i="5"/>
  <c r="F252" i="5"/>
  <c r="G252" i="5"/>
  <c r="H252" i="5"/>
  <c r="I252" i="5"/>
  <c r="J252" i="5"/>
  <c r="K252" i="5"/>
  <c r="L252" i="5"/>
  <c r="M252" i="5"/>
  <c r="N252" i="5"/>
  <c r="O252" i="5"/>
  <c r="P252" i="5"/>
  <c r="Q252" i="5"/>
  <c r="R252" i="5"/>
  <c r="F253" i="5"/>
  <c r="G253" i="5"/>
  <c r="H253" i="5"/>
  <c r="I253" i="5"/>
  <c r="J253" i="5"/>
  <c r="K253" i="5"/>
  <c r="L253" i="5"/>
  <c r="M253" i="5"/>
  <c r="N253" i="5"/>
  <c r="O253" i="5"/>
  <c r="P253" i="5"/>
  <c r="Q253" i="5"/>
  <c r="R253" i="5"/>
  <c r="F254" i="5"/>
  <c r="G254" i="5"/>
  <c r="H254" i="5"/>
  <c r="I254" i="5"/>
  <c r="J254" i="5"/>
  <c r="K254" i="5"/>
  <c r="L254" i="5"/>
  <c r="M254" i="5"/>
  <c r="N254" i="5"/>
  <c r="O254" i="5"/>
  <c r="P254" i="5"/>
  <c r="Q254" i="5"/>
  <c r="R254" i="5"/>
  <c r="F255" i="5"/>
  <c r="G255" i="5"/>
  <c r="H255" i="5"/>
  <c r="I255" i="5"/>
  <c r="J255" i="5"/>
  <c r="K255" i="5"/>
  <c r="L255" i="5"/>
  <c r="M255" i="5"/>
  <c r="N255" i="5"/>
  <c r="O255" i="5"/>
  <c r="P255" i="5"/>
  <c r="Q255" i="5"/>
  <c r="R255" i="5"/>
  <c r="F256" i="5"/>
  <c r="G256" i="5"/>
  <c r="H256" i="5"/>
  <c r="I256" i="5"/>
  <c r="J256" i="5"/>
  <c r="K256" i="5"/>
  <c r="L256" i="5"/>
  <c r="M256" i="5"/>
  <c r="N256" i="5"/>
  <c r="O256" i="5"/>
  <c r="P256" i="5"/>
  <c r="Q256" i="5"/>
  <c r="R256" i="5"/>
  <c r="F257" i="5"/>
  <c r="G257" i="5"/>
  <c r="H257" i="5"/>
  <c r="I257" i="5"/>
  <c r="J257" i="5"/>
  <c r="K257" i="5"/>
  <c r="L257" i="5"/>
  <c r="M257" i="5"/>
  <c r="N257" i="5"/>
  <c r="O257" i="5"/>
  <c r="P257" i="5"/>
  <c r="Q257" i="5"/>
  <c r="R257" i="5"/>
  <c r="F258" i="5"/>
  <c r="G258" i="5"/>
  <c r="H258" i="5"/>
  <c r="I258" i="5"/>
  <c r="J258" i="5"/>
  <c r="K258" i="5"/>
  <c r="L258" i="5"/>
  <c r="M258" i="5"/>
  <c r="N258" i="5"/>
  <c r="O258" i="5"/>
  <c r="P258" i="5"/>
  <c r="Q258" i="5"/>
  <c r="R258" i="5"/>
  <c r="F259" i="5"/>
  <c r="G259" i="5"/>
  <c r="H259" i="5"/>
  <c r="I259" i="5"/>
  <c r="J259" i="5"/>
  <c r="K259" i="5"/>
  <c r="L259" i="5"/>
  <c r="M259" i="5"/>
  <c r="N259" i="5"/>
  <c r="O259" i="5"/>
  <c r="P259" i="5"/>
  <c r="Q259" i="5"/>
  <c r="R259" i="5"/>
  <c r="F260" i="5"/>
  <c r="G260" i="5"/>
  <c r="H260" i="5"/>
  <c r="I260" i="5"/>
  <c r="J260" i="5"/>
  <c r="K260" i="5"/>
  <c r="L260" i="5"/>
  <c r="M260" i="5"/>
  <c r="N260" i="5"/>
  <c r="O260" i="5"/>
  <c r="P260" i="5"/>
  <c r="Q260" i="5"/>
  <c r="R260" i="5"/>
  <c r="F261" i="5"/>
  <c r="G261" i="5"/>
  <c r="H261" i="5"/>
  <c r="I261" i="5"/>
  <c r="J261" i="5"/>
  <c r="K261" i="5"/>
  <c r="L261" i="5"/>
  <c r="M261" i="5"/>
  <c r="N261" i="5"/>
  <c r="O261" i="5"/>
  <c r="P261" i="5"/>
  <c r="Q261" i="5"/>
  <c r="R261" i="5"/>
  <c r="F262" i="5"/>
  <c r="G262" i="5"/>
  <c r="H262" i="5"/>
  <c r="I262" i="5"/>
  <c r="J262" i="5"/>
  <c r="K262" i="5"/>
  <c r="L262" i="5"/>
  <c r="M262" i="5"/>
  <c r="N262" i="5"/>
  <c r="O262" i="5"/>
  <c r="P262" i="5"/>
  <c r="Q262" i="5"/>
  <c r="R262" i="5"/>
  <c r="F263" i="5"/>
  <c r="G263" i="5"/>
  <c r="H263" i="5"/>
  <c r="I263" i="5"/>
  <c r="J263" i="5"/>
  <c r="K263" i="5"/>
  <c r="L263" i="5"/>
  <c r="M263" i="5"/>
  <c r="N263" i="5"/>
  <c r="O263" i="5"/>
  <c r="P263" i="5"/>
  <c r="Q263" i="5"/>
  <c r="R263" i="5"/>
  <c r="F264" i="5"/>
  <c r="G264" i="5"/>
  <c r="H264" i="5"/>
  <c r="I264" i="5"/>
  <c r="J264" i="5"/>
  <c r="K264" i="5"/>
  <c r="L264" i="5"/>
  <c r="M264" i="5"/>
  <c r="N264" i="5"/>
  <c r="O264" i="5"/>
  <c r="P264" i="5"/>
  <c r="Q264" i="5"/>
  <c r="R264" i="5"/>
  <c r="F265" i="5"/>
  <c r="G265" i="5"/>
  <c r="H265" i="5"/>
  <c r="I265" i="5"/>
  <c r="J265" i="5"/>
  <c r="K265" i="5"/>
  <c r="L265" i="5"/>
  <c r="M265" i="5"/>
  <c r="N265" i="5"/>
  <c r="O265" i="5"/>
  <c r="P265" i="5"/>
  <c r="Q265" i="5"/>
  <c r="R265" i="5"/>
  <c r="F266" i="5"/>
  <c r="G266" i="5"/>
  <c r="H266" i="5"/>
  <c r="I266" i="5"/>
  <c r="J266" i="5"/>
  <c r="K266" i="5"/>
  <c r="L266" i="5"/>
  <c r="M266" i="5"/>
  <c r="N266" i="5"/>
  <c r="O266" i="5"/>
  <c r="P266" i="5"/>
  <c r="Q266" i="5"/>
  <c r="R266" i="5"/>
  <c r="F267" i="5"/>
  <c r="G267" i="5"/>
  <c r="H267" i="5"/>
  <c r="I267" i="5"/>
  <c r="J267" i="5"/>
  <c r="K267" i="5"/>
  <c r="L267" i="5"/>
  <c r="M267" i="5"/>
  <c r="N267" i="5"/>
  <c r="O267" i="5"/>
  <c r="P267" i="5"/>
  <c r="Q267" i="5"/>
  <c r="R267" i="5"/>
  <c r="F268" i="5"/>
  <c r="G268" i="5"/>
  <c r="H268" i="5"/>
  <c r="I268" i="5"/>
  <c r="J268" i="5"/>
  <c r="K268" i="5"/>
  <c r="L268" i="5"/>
  <c r="M268" i="5"/>
  <c r="N268" i="5"/>
  <c r="O268" i="5"/>
  <c r="P268" i="5"/>
  <c r="Q268" i="5"/>
  <c r="R268" i="5"/>
  <c r="F269" i="5"/>
  <c r="G269" i="5"/>
  <c r="H269" i="5"/>
  <c r="I269" i="5"/>
  <c r="J269" i="5"/>
  <c r="K269" i="5"/>
  <c r="L269" i="5"/>
  <c r="M269" i="5"/>
  <c r="N269" i="5"/>
  <c r="O269" i="5"/>
  <c r="P269" i="5"/>
  <c r="Q269" i="5"/>
  <c r="R269" i="5"/>
  <c r="F270" i="5"/>
  <c r="G270" i="5"/>
  <c r="H270" i="5"/>
  <c r="I270" i="5"/>
  <c r="J270" i="5"/>
  <c r="K270" i="5"/>
  <c r="L270" i="5"/>
  <c r="M270" i="5"/>
  <c r="N270" i="5"/>
  <c r="O270" i="5"/>
  <c r="P270" i="5"/>
  <c r="Q270" i="5"/>
  <c r="R270" i="5"/>
  <c r="F271" i="5"/>
  <c r="G271" i="5"/>
  <c r="H271" i="5"/>
  <c r="I271" i="5"/>
  <c r="J271" i="5"/>
  <c r="K271" i="5"/>
  <c r="L271" i="5"/>
  <c r="M271" i="5"/>
  <c r="N271" i="5"/>
  <c r="O271" i="5"/>
  <c r="P271" i="5"/>
  <c r="Q271" i="5"/>
  <c r="R271" i="5"/>
  <c r="F272" i="5"/>
  <c r="G272" i="5"/>
  <c r="H272" i="5"/>
  <c r="I272" i="5"/>
  <c r="J272" i="5"/>
  <c r="K272" i="5"/>
  <c r="L272" i="5"/>
  <c r="M272" i="5"/>
  <c r="N272" i="5"/>
  <c r="O272" i="5"/>
  <c r="P272" i="5"/>
  <c r="Q272" i="5"/>
  <c r="R272" i="5"/>
  <c r="F273" i="5"/>
  <c r="G273" i="5"/>
  <c r="H273" i="5"/>
  <c r="I273" i="5"/>
  <c r="J273" i="5"/>
  <c r="K273" i="5"/>
  <c r="L273" i="5"/>
  <c r="M273" i="5"/>
  <c r="N273" i="5"/>
  <c r="O273" i="5"/>
  <c r="P273" i="5"/>
  <c r="Q273" i="5"/>
  <c r="R273" i="5"/>
  <c r="F274" i="5"/>
  <c r="G274" i="5"/>
  <c r="H274" i="5"/>
  <c r="I274" i="5"/>
  <c r="J274" i="5"/>
  <c r="K274" i="5"/>
  <c r="L274" i="5"/>
  <c r="M274" i="5"/>
  <c r="N274" i="5"/>
  <c r="O274" i="5"/>
  <c r="P274" i="5"/>
  <c r="Q274" i="5"/>
  <c r="R274" i="5"/>
  <c r="F275" i="5"/>
  <c r="G275" i="5"/>
  <c r="H275" i="5"/>
  <c r="I275" i="5"/>
  <c r="J275" i="5"/>
  <c r="K275" i="5"/>
  <c r="L275" i="5"/>
  <c r="M275" i="5"/>
  <c r="N275" i="5"/>
  <c r="O275" i="5"/>
  <c r="P275" i="5"/>
  <c r="Q275" i="5"/>
  <c r="R275" i="5"/>
  <c r="F276" i="5"/>
  <c r="G276" i="5"/>
  <c r="H276" i="5"/>
  <c r="I276" i="5"/>
  <c r="J276" i="5"/>
  <c r="K276" i="5"/>
  <c r="L276" i="5"/>
  <c r="M276" i="5"/>
  <c r="N276" i="5"/>
  <c r="O276" i="5"/>
  <c r="P276" i="5"/>
  <c r="Q276" i="5"/>
  <c r="R276" i="5"/>
  <c r="F277" i="5"/>
  <c r="G277" i="5"/>
  <c r="H277" i="5"/>
  <c r="I277" i="5"/>
  <c r="J277" i="5"/>
  <c r="K277" i="5"/>
  <c r="L277" i="5"/>
  <c r="M277" i="5"/>
  <c r="N277" i="5"/>
  <c r="O277" i="5"/>
  <c r="P277" i="5"/>
  <c r="Q277" i="5"/>
  <c r="R277" i="5"/>
  <c r="F278" i="5"/>
  <c r="G278" i="5"/>
  <c r="H278" i="5"/>
  <c r="I278" i="5"/>
  <c r="J278" i="5"/>
  <c r="K278" i="5"/>
  <c r="L278" i="5"/>
  <c r="M278" i="5"/>
  <c r="N278" i="5"/>
  <c r="O278" i="5"/>
  <c r="P278" i="5"/>
  <c r="Q278" i="5"/>
  <c r="R278" i="5"/>
  <c r="F279" i="5"/>
  <c r="G279" i="5"/>
  <c r="H279" i="5"/>
  <c r="I279" i="5"/>
  <c r="J279" i="5"/>
  <c r="K279" i="5"/>
  <c r="L279" i="5"/>
  <c r="M279" i="5"/>
  <c r="N279" i="5"/>
  <c r="O279" i="5"/>
  <c r="P279" i="5"/>
  <c r="Q279" i="5"/>
  <c r="R279" i="5"/>
  <c r="F280" i="5"/>
  <c r="G280" i="5"/>
  <c r="H280" i="5"/>
  <c r="I280" i="5"/>
  <c r="J280" i="5"/>
  <c r="K280" i="5"/>
  <c r="L280" i="5"/>
  <c r="M280" i="5"/>
  <c r="N280" i="5"/>
  <c r="O280" i="5"/>
  <c r="P280" i="5"/>
  <c r="Q280" i="5"/>
  <c r="R280" i="5"/>
  <c r="F281" i="5"/>
  <c r="G281" i="5"/>
  <c r="H281" i="5"/>
  <c r="I281" i="5"/>
  <c r="J281" i="5"/>
  <c r="K281" i="5"/>
  <c r="L281" i="5"/>
  <c r="M281" i="5"/>
  <c r="N281" i="5"/>
  <c r="O281" i="5"/>
  <c r="P281" i="5"/>
  <c r="Q281" i="5"/>
  <c r="R281" i="5"/>
  <c r="F282" i="5"/>
  <c r="G282" i="5"/>
  <c r="H282" i="5"/>
  <c r="I282" i="5"/>
  <c r="J282" i="5"/>
  <c r="K282" i="5"/>
  <c r="L282" i="5"/>
  <c r="M282" i="5"/>
  <c r="N282" i="5"/>
  <c r="O282" i="5"/>
  <c r="P282" i="5"/>
  <c r="Q282" i="5"/>
  <c r="R282" i="5"/>
  <c r="F283" i="5"/>
  <c r="G283" i="5"/>
  <c r="H283" i="5"/>
  <c r="I283" i="5"/>
  <c r="J283" i="5"/>
  <c r="K283" i="5"/>
  <c r="L283" i="5"/>
  <c r="M283" i="5"/>
  <c r="N283" i="5"/>
  <c r="O283" i="5"/>
  <c r="P283" i="5"/>
  <c r="Q283" i="5"/>
  <c r="R283" i="5"/>
  <c r="F284" i="5"/>
  <c r="G284" i="5"/>
  <c r="H284" i="5"/>
  <c r="I284" i="5"/>
  <c r="J284" i="5"/>
  <c r="K284" i="5"/>
  <c r="L284" i="5"/>
  <c r="M284" i="5"/>
  <c r="N284" i="5"/>
  <c r="O284" i="5"/>
  <c r="P284" i="5"/>
  <c r="Q284" i="5"/>
  <c r="R284" i="5"/>
  <c r="F285" i="5"/>
  <c r="G285" i="5"/>
  <c r="H285" i="5"/>
  <c r="I285" i="5"/>
  <c r="J285" i="5"/>
  <c r="K285" i="5"/>
  <c r="L285" i="5"/>
  <c r="M285" i="5"/>
  <c r="N285" i="5"/>
  <c r="O285" i="5"/>
  <c r="P285" i="5"/>
  <c r="Q285" i="5"/>
  <c r="R285" i="5"/>
  <c r="F286" i="5"/>
  <c r="G286" i="5"/>
  <c r="H286" i="5"/>
  <c r="I286" i="5"/>
  <c r="J286" i="5"/>
  <c r="K286" i="5"/>
  <c r="L286" i="5"/>
  <c r="M286" i="5"/>
  <c r="N286" i="5"/>
  <c r="O286" i="5"/>
  <c r="P286" i="5"/>
  <c r="Q286" i="5"/>
  <c r="R286" i="5"/>
  <c r="F287" i="5"/>
  <c r="G287" i="5"/>
  <c r="H287" i="5"/>
  <c r="I287" i="5"/>
  <c r="J287" i="5"/>
  <c r="K287" i="5"/>
  <c r="L287" i="5"/>
  <c r="M287" i="5"/>
  <c r="N287" i="5"/>
  <c r="O287" i="5"/>
  <c r="P287" i="5"/>
  <c r="Q287" i="5"/>
  <c r="R287" i="5"/>
  <c r="F288" i="5"/>
  <c r="G288" i="5"/>
  <c r="H288" i="5"/>
  <c r="I288" i="5"/>
  <c r="J288" i="5"/>
  <c r="K288" i="5"/>
  <c r="L288" i="5"/>
  <c r="M288" i="5"/>
  <c r="N288" i="5"/>
  <c r="O288" i="5"/>
  <c r="P288" i="5"/>
  <c r="Q288" i="5"/>
  <c r="R288" i="5"/>
  <c r="F289" i="5"/>
  <c r="G289" i="5"/>
  <c r="H289" i="5"/>
  <c r="I289" i="5"/>
  <c r="J289" i="5"/>
  <c r="K289" i="5"/>
  <c r="L289" i="5"/>
  <c r="M289" i="5"/>
  <c r="N289" i="5"/>
  <c r="O289" i="5"/>
  <c r="P289" i="5"/>
  <c r="Q289" i="5"/>
  <c r="R289" i="5"/>
  <c r="F290" i="5"/>
  <c r="G290" i="5"/>
  <c r="H290" i="5"/>
  <c r="I290" i="5"/>
  <c r="J290" i="5"/>
  <c r="K290" i="5"/>
  <c r="L290" i="5"/>
  <c r="M290" i="5"/>
  <c r="N290" i="5"/>
  <c r="O290" i="5"/>
  <c r="P290" i="5"/>
  <c r="Q290" i="5"/>
  <c r="R290" i="5"/>
  <c r="F291" i="5"/>
  <c r="G291" i="5"/>
  <c r="H291" i="5"/>
  <c r="I291" i="5"/>
  <c r="J291" i="5"/>
  <c r="K291" i="5"/>
  <c r="L291" i="5"/>
  <c r="M291" i="5"/>
  <c r="N291" i="5"/>
  <c r="O291" i="5"/>
  <c r="P291" i="5"/>
  <c r="Q291" i="5"/>
  <c r="R291" i="5"/>
  <c r="F292" i="5"/>
  <c r="G292" i="5"/>
  <c r="H292" i="5"/>
  <c r="I292" i="5"/>
  <c r="J292" i="5"/>
  <c r="K292" i="5"/>
  <c r="L292" i="5"/>
  <c r="M292" i="5"/>
  <c r="N292" i="5"/>
  <c r="O292" i="5"/>
  <c r="P292" i="5"/>
  <c r="Q292" i="5"/>
  <c r="R292" i="5"/>
  <c r="F293" i="5"/>
  <c r="G293" i="5"/>
  <c r="H293" i="5"/>
  <c r="I293" i="5"/>
  <c r="J293" i="5"/>
  <c r="K293" i="5"/>
  <c r="L293" i="5"/>
  <c r="M293" i="5"/>
  <c r="N293" i="5"/>
  <c r="O293" i="5"/>
  <c r="P293" i="5"/>
  <c r="Q293" i="5"/>
  <c r="R293" i="5"/>
  <c r="F294" i="5"/>
  <c r="G294" i="5"/>
  <c r="H294" i="5"/>
  <c r="I294" i="5"/>
  <c r="J294" i="5"/>
  <c r="K294" i="5"/>
  <c r="L294" i="5"/>
  <c r="M294" i="5"/>
  <c r="N294" i="5"/>
  <c r="O294" i="5"/>
  <c r="P294" i="5"/>
  <c r="Q294" i="5"/>
  <c r="R294" i="5"/>
  <c r="F295" i="5"/>
  <c r="G295" i="5"/>
  <c r="H295" i="5"/>
  <c r="I295" i="5"/>
  <c r="J295" i="5"/>
  <c r="K295" i="5"/>
  <c r="L295" i="5"/>
  <c r="M295" i="5"/>
  <c r="N295" i="5"/>
  <c r="O295" i="5"/>
  <c r="P295" i="5"/>
  <c r="Q295" i="5"/>
  <c r="R295" i="5"/>
  <c r="F296" i="5"/>
  <c r="G296" i="5"/>
  <c r="H296" i="5"/>
  <c r="I296" i="5"/>
  <c r="J296" i="5"/>
  <c r="K296" i="5"/>
  <c r="L296" i="5"/>
  <c r="M296" i="5"/>
  <c r="N296" i="5"/>
  <c r="O296" i="5"/>
  <c r="P296" i="5"/>
  <c r="Q296" i="5"/>
  <c r="R296" i="5"/>
  <c r="F297" i="5"/>
  <c r="G297" i="5"/>
  <c r="H297" i="5"/>
  <c r="I297" i="5"/>
  <c r="J297" i="5"/>
  <c r="K297" i="5"/>
  <c r="L297" i="5"/>
  <c r="M297" i="5"/>
  <c r="N297" i="5"/>
  <c r="O297" i="5"/>
  <c r="P297" i="5"/>
  <c r="Q297" i="5"/>
  <c r="R297" i="5"/>
  <c r="F298" i="5"/>
  <c r="G298" i="5"/>
  <c r="H298" i="5"/>
  <c r="I298" i="5"/>
  <c r="J298" i="5"/>
  <c r="K298" i="5"/>
  <c r="L298" i="5"/>
  <c r="M298" i="5"/>
  <c r="N298" i="5"/>
  <c r="O298" i="5"/>
  <c r="P298" i="5"/>
  <c r="Q298" i="5"/>
  <c r="R298" i="5"/>
  <c r="F299" i="5"/>
  <c r="G299" i="5"/>
  <c r="H299" i="5"/>
  <c r="I299" i="5"/>
  <c r="J299" i="5"/>
  <c r="K299" i="5"/>
  <c r="L299" i="5"/>
  <c r="M299" i="5"/>
  <c r="N299" i="5"/>
  <c r="O299" i="5"/>
  <c r="P299" i="5"/>
  <c r="Q299" i="5"/>
  <c r="R299" i="5"/>
  <c r="F300" i="5"/>
  <c r="G300" i="5"/>
  <c r="H300" i="5"/>
  <c r="I300" i="5"/>
  <c r="J300" i="5"/>
  <c r="K300" i="5"/>
  <c r="L300" i="5"/>
  <c r="M300" i="5"/>
  <c r="N300" i="5"/>
  <c r="O300" i="5"/>
  <c r="P300" i="5"/>
  <c r="Q300" i="5"/>
  <c r="R300" i="5"/>
  <c r="F301" i="5"/>
  <c r="G301" i="5"/>
  <c r="H301" i="5"/>
  <c r="I301" i="5"/>
  <c r="J301" i="5"/>
  <c r="K301" i="5"/>
  <c r="L301" i="5"/>
  <c r="M301" i="5"/>
  <c r="N301" i="5"/>
  <c r="O301" i="5"/>
  <c r="P301" i="5"/>
  <c r="Q301" i="5"/>
  <c r="R301" i="5"/>
  <c r="F302" i="5"/>
  <c r="G302" i="5"/>
  <c r="H302" i="5"/>
  <c r="I302" i="5"/>
  <c r="J302" i="5"/>
  <c r="K302" i="5"/>
  <c r="L302" i="5"/>
  <c r="M302" i="5"/>
  <c r="N302" i="5"/>
  <c r="O302" i="5"/>
  <c r="P302" i="5"/>
  <c r="Q302" i="5"/>
  <c r="R302" i="5"/>
  <c r="F303" i="5"/>
  <c r="G303" i="5"/>
  <c r="H303" i="5"/>
  <c r="I303" i="5"/>
  <c r="J303" i="5"/>
  <c r="K303" i="5"/>
  <c r="L303" i="5"/>
  <c r="M303" i="5"/>
  <c r="N303" i="5"/>
  <c r="O303" i="5"/>
  <c r="P303" i="5"/>
  <c r="Q303" i="5"/>
  <c r="R303" i="5"/>
  <c r="F304" i="5"/>
  <c r="G304" i="5"/>
  <c r="H304" i="5"/>
  <c r="I304" i="5"/>
  <c r="J304" i="5"/>
  <c r="K304" i="5"/>
  <c r="L304" i="5"/>
  <c r="M304" i="5"/>
  <c r="N304" i="5"/>
  <c r="O304" i="5"/>
  <c r="P304" i="5"/>
  <c r="Q304" i="5"/>
  <c r="R304" i="5"/>
  <c r="F305" i="5"/>
  <c r="G305" i="5"/>
  <c r="H305" i="5"/>
  <c r="I305" i="5"/>
  <c r="J305" i="5"/>
  <c r="K305" i="5"/>
  <c r="L305" i="5"/>
  <c r="M305" i="5"/>
  <c r="N305" i="5"/>
  <c r="O305" i="5"/>
  <c r="P305" i="5"/>
  <c r="Q305" i="5"/>
  <c r="R305" i="5"/>
  <c r="F306" i="5"/>
  <c r="G306" i="5"/>
  <c r="H306" i="5"/>
  <c r="I306" i="5"/>
  <c r="J306" i="5"/>
  <c r="K306" i="5"/>
  <c r="L306" i="5"/>
  <c r="M306" i="5"/>
  <c r="N306" i="5"/>
  <c r="O306" i="5"/>
  <c r="P306" i="5"/>
  <c r="Q306" i="5"/>
  <c r="R306" i="5"/>
  <c r="F307" i="5"/>
  <c r="G307" i="5"/>
  <c r="H307" i="5"/>
  <c r="I307" i="5"/>
  <c r="J307" i="5"/>
  <c r="K307" i="5"/>
  <c r="L307" i="5"/>
  <c r="M307" i="5"/>
  <c r="N307" i="5"/>
  <c r="O307" i="5"/>
  <c r="P307" i="5"/>
  <c r="Q307" i="5"/>
  <c r="R307" i="5"/>
  <c r="F308" i="5"/>
  <c r="G308" i="5"/>
  <c r="H308" i="5"/>
  <c r="I308" i="5"/>
  <c r="J308" i="5"/>
  <c r="K308" i="5"/>
  <c r="L308" i="5"/>
  <c r="M308" i="5"/>
  <c r="N308" i="5"/>
  <c r="O308" i="5"/>
  <c r="P308" i="5"/>
  <c r="Q308" i="5"/>
  <c r="R308" i="5"/>
  <c r="F309" i="5"/>
  <c r="G309" i="5"/>
  <c r="H309" i="5"/>
  <c r="I309" i="5"/>
  <c r="J309" i="5"/>
  <c r="K309" i="5"/>
  <c r="L309" i="5"/>
  <c r="M309" i="5"/>
  <c r="N309" i="5"/>
  <c r="O309" i="5"/>
  <c r="P309" i="5"/>
  <c r="Q309" i="5"/>
  <c r="R309" i="5"/>
  <c r="F310" i="5"/>
  <c r="G310" i="5"/>
  <c r="H310" i="5"/>
  <c r="I310" i="5"/>
  <c r="J310" i="5"/>
  <c r="K310" i="5"/>
  <c r="L310" i="5"/>
  <c r="M310" i="5"/>
  <c r="N310" i="5"/>
  <c r="O310" i="5"/>
  <c r="P310" i="5"/>
  <c r="Q310" i="5"/>
  <c r="R310" i="5"/>
  <c r="F311" i="5"/>
  <c r="G311" i="5"/>
  <c r="H311" i="5"/>
  <c r="I311" i="5"/>
  <c r="J311" i="5"/>
  <c r="K311" i="5"/>
  <c r="L311" i="5"/>
  <c r="M311" i="5"/>
  <c r="N311" i="5"/>
  <c r="O311" i="5"/>
  <c r="P311" i="5"/>
  <c r="Q311" i="5"/>
  <c r="R311" i="5"/>
  <c r="F312" i="5"/>
  <c r="G312" i="5"/>
  <c r="H312" i="5"/>
  <c r="I312" i="5"/>
  <c r="J312" i="5"/>
  <c r="K312" i="5"/>
  <c r="L312" i="5"/>
  <c r="M312" i="5"/>
  <c r="N312" i="5"/>
  <c r="O312" i="5"/>
  <c r="P312" i="5"/>
  <c r="Q312" i="5"/>
  <c r="R312" i="5"/>
  <c r="F313" i="5"/>
  <c r="G313" i="5"/>
  <c r="H313" i="5"/>
  <c r="I313" i="5"/>
  <c r="J313" i="5"/>
  <c r="K313" i="5"/>
  <c r="L313" i="5"/>
  <c r="M313" i="5"/>
  <c r="N313" i="5"/>
  <c r="O313" i="5"/>
  <c r="P313" i="5"/>
  <c r="Q313" i="5"/>
  <c r="R313" i="5"/>
  <c r="F314" i="5"/>
  <c r="G314" i="5"/>
  <c r="H314" i="5"/>
  <c r="I314" i="5"/>
  <c r="J314" i="5"/>
  <c r="K314" i="5"/>
  <c r="L314" i="5"/>
  <c r="M314" i="5"/>
  <c r="N314" i="5"/>
  <c r="O314" i="5"/>
  <c r="P314" i="5"/>
  <c r="Q314" i="5"/>
  <c r="R314" i="5"/>
  <c r="F315" i="5"/>
  <c r="G315" i="5"/>
  <c r="H315" i="5"/>
  <c r="I315" i="5"/>
  <c r="J315" i="5"/>
  <c r="K315" i="5"/>
  <c r="L315" i="5"/>
  <c r="M315" i="5"/>
  <c r="N315" i="5"/>
  <c r="O315" i="5"/>
  <c r="P315" i="5"/>
  <c r="Q315" i="5"/>
  <c r="R315" i="5"/>
  <c r="F316" i="5"/>
  <c r="G316" i="5"/>
  <c r="H316" i="5"/>
  <c r="I316" i="5"/>
  <c r="J316" i="5"/>
  <c r="K316" i="5"/>
  <c r="L316" i="5"/>
  <c r="M316" i="5"/>
  <c r="N316" i="5"/>
  <c r="O316" i="5"/>
  <c r="P316" i="5"/>
  <c r="Q316" i="5"/>
  <c r="R316" i="5"/>
  <c r="F317" i="5"/>
  <c r="G317" i="5"/>
  <c r="H317" i="5"/>
  <c r="I317" i="5"/>
  <c r="J317" i="5"/>
  <c r="K317" i="5"/>
  <c r="L317" i="5"/>
  <c r="M317" i="5"/>
  <c r="N317" i="5"/>
  <c r="O317" i="5"/>
  <c r="P317" i="5"/>
  <c r="Q317" i="5"/>
  <c r="R317" i="5"/>
  <c r="F318" i="5"/>
  <c r="G318" i="5"/>
  <c r="H318" i="5"/>
  <c r="I318" i="5"/>
  <c r="J318" i="5"/>
  <c r="K318" i="5"/>
  <c r="L318" i="5"/>
  <c r="M318" i="5"/>
  <c r="N318" i="5"/>
  <c r="O318" i="5"/>
  <c r="P318" i="5"/>
  <c r="Q318" i="5"/>
  <c r="R318" i="5"/>
  <c r="F319" i="5"/>
  <c r="G319" i="5"/>
  <c r="H319" i="5"/>
  <c r="I319" i="5"/>
  <c r="J319" i="5"/>
  <c r="K319" i="5"/>
  <c r="L319" i="5"/>
  <c r="M319" i="5"/>
  <c r="N319" i="5"/>
  <c r="O319" i="5"/>
  <c r="P319" i="5"/>
  <c r="Q319" i="5"/>
  <c r="R319" i="5"/>
  <c r="F320" i="5"/>
  <c r="G320" i="5"/>
  <c r="H320" i="5"/>
  <c r="I320" i="5"/>
  <c r="J320" i="5"/>
  <c r="K320" i="5"/>
  <c r="L320" i="5"/>
  <c r="M320" i="5"/>
  <c r="N320" i="5"/>
  <c r="O320" i="5"/>
  <c r="P320" i="5"/>
  <c r="Q320" i="5"/>
  <c r="R320" i="5"/>
  <c r="F321" i="5"/>
  <c r="G321" i="5"/>
  <c r="H321" i="5"/>
  <c r="I321" i="5"/>
  <c r="J321" i="5"/>
  <c r="K321" i="5"/>
  <c r="L321" i="5"/>
  <c r="M321" i="5"/>
  <c r="N321" i="5"/>
  <c r="O321" i="5"/>
  <c r="P321" i="5"/>
  <c r="Q321" i="5"/>
  <c r="R321" i="5"/>
  <c r="F322" i="5"/>
  <c r="G322" i="5"/>
  <c r="H322" i="5"/>
  <c r="I322" i="5"/>
  <c r="J322" i="5"/>
  <c r="K322" i="5"/>
  <c r="L322" i="5"/>
  <c r="M322" i="5"/>
  <c r="N322" i="5"/>
  <c r="O322" i="5"/>
  <c r="P322" i="5"/>
  <c r="Q322" i="5"/>
  <c r="R322" i="5"/>
  <c r="F323" i="5"/>
  <c r="G323" i="5"/>
  <c r="H323" i="5"/>
  <c r="I323" i="5"/>
  <c r="J323" i="5"/>
  <c r="K323" i="5"/>
  <c r="L323" i="5"/>
  <c r="M323" i="5"/>
  <c r="N323" i="5"/>
  <c r="O323" i="5"/>
  <c r="P323" i="5"/>
  <c r="Q323" i="5"/>
  <c r="R323" i="5"/>
  <c r="F324" i="5"/>
  <c r="G324" i="5"/>
  <c r="H324" i="5"/>
  <c r="I324" i="5"/>
  <c r="J324" i="5"/>
  <c r="K324" i="5"/>
  <c r="L324" i="5"/>
  <c r="M324" i="5"/>
  <c r="N324" i="5"/>
  <c r="O324" i="5"/>
  <c r="P324" i="5"/>
  <c r="Q324" i="5"/>
  <c r="R324" i="5"/>
  <c r="F325" i="5"/>
  <c r="G325" i="5"/>
  <c r="H325" i="5"/>
  <c r="I325" i="5"/>
  <c r="J325" i="5"/>
  <c r="K325" i="5"/>
  <c r="L325" i="5"/>
  <c r="M325" i="5"/>
  <c r="N325" i="5"/>
  <c r="O325" i="5"/>
  <c r="P325" i="5"/>
  <c r="Q325" i="5"/>
  <c r="R325" i="5"/>
  <c r="F326" i="5"/>
  <c r="G326" i="5"/>
  <c r="H326" i="5"/>
  <c r="I326" i="5"/>
  <c r="J326" i="5"/>
  <c r="K326" i="5"/>
  <c r="L326" i="5"/>
  <c r="M326" i="5"/>
  <c r="N326" i="5"/>
  <c r="O326" i="5"/>
  <c r="P326" i="5"/>
  <c r="Q326" i="5"/>
  <c r="R326" i="5"/>
  <c r="F327" i="5"/>
  <c r="G327" i="5"/>
  <c r="H327" i="5"/>
  <c r="I327" i="5"/>
  <c r="J327" i="5"/>
  <c r="K327" i="5"/>
  <c r="L327" i="5"/>
  <c r="M327" i="5"/>
  <c r="N327" i="5"/>
  <c r="O327" i="5"/>
  <c r="P327" i="5"/>
  <c r="Q327" i="5"/>
  <c r="R327" i="5"/>
  <c r="F328" i="5"/>
  <c r="G328" i="5"/>
  <c r="H328" i="5"/>
  <c r="I328" i="5"/>
  <c r="J328" i="5"/>
  <c r="K328" i="5"/>
  <c r="L328" i="5"/>
  <c r="M328" i="5"/>
  <c r="N328" i="5"/>
  <c r="O328" i="5"/>
  <c r="P328" i="5"/>
  <c r="Q328" i="5"/>
  <c r="R328" i="5"/>
  <c r="F329" i="5"/>
  <c r="G329" i="5"/>
  <c r="H329" i="5"/>
  <c r="I329" i="5"/>
  <c r="J329" i="5"/>
  <c r="K329" i="5"/>
  <c r="L329" i="5"/>
  <c r="M329" i="5"/>
  <c r="N329" i="5"/>
  <c r="O329" i="5"/>
  <c r="P329" i="5"/>
  <c r="Q329" i="5"/>
  <c r="R329" i="5"/>
  <c r="F330" i="5"/>
  <c r="G330" i="5"/>
  <c r="H330" i="5"/>
  <c r="I330" i="5"/>
  <c r="J330" i="5"/>
  <c r="K330" i="5"/>
  <c r="L330" i="5"/>
  <c r="M330" i="5"/>
  <c r="N330" i="5"/>
  <c r="O330" i="5"/>
  <c r="P330" i="5"/>
  <c r="Q330" i="5"/>
  <c r="R330" i="5"/>
  <c r="F331" i="5"/>
  <c r="G331" i="5"/>
  <c r="H331" i="5"/>
  <c r="I331" i="5"/>
  <c r="J331" i="5"/>
  <c r="K331" i="5"/>
  <c r="L331" i="5"/>
  <c r="M331" i="5"/>
  <c r="N331" i="5"/>
  <c r="O331" i="5"/>
  <c r="P331" i="5"/>
  <c r="Q331" i="5"/>
  <c r="R331" i="5"/>
  <c r="F332" i="5"/>
  <c r="G332" i="5"/>
  <c r="H332" i="5"/>
  <c r="I332" i="5"/>
  <c r="J332" i="5"/>
  <c r="K332" i="5"/>
  <c r="L332" i="5"/>
  <c r="M332" i="5"/>
  <c r="N332" i="5"/>
  <c r="O332" i="5"/>
  <c r="P332" i="5"/>
  <c r="Q332" i="5"/>
  <c r="R332" i="5"/>
  <c r="F333" i="5"/>
  <c r="G333" i="5"/>
  <c r="H333" i="5"/>
  <c r="I333" i="5"/>
  <c r="J333" i="5"/>
  <c r="K333" i="5"/>
  <c r="L333" i="5"/>
  <c r="M333" i="5"/>
  <c r="N333" i="5"/>
  <c r="O333" i="5"/>
  <c r="P333" i="5"/>
  <c r="Q333" i="5"/>
  <c r="R333" i="5"/>
  <c r="F334" i="5"/>
  <c r="G334" i="5"/>
  <c r="H334" i="5"/>
  <c r="I334" i="5"/>
  <c r="J334" i="5"/>
  <c r="K334" i="5"/>
  <c r="L334" i="5"/>
  <c r="M334" i="5"/>
  <c r="N334" i="5"/>
  <c r="O334" i="5"/>
  <c r="P334" i="5"/>
  <c r="Q334" i="5"/>
  <c r="R334" i="5"/>
  <c r="F335" i="5"/>
  <c r="G335" i="5"/>
  <c r="H335" i="5"/>
  <c r="I335" i="5"/>
  <c r="J335" i="5"/>
  <c r="K335" i="5"/>
  <c r="L335" i="5"/>
  <c r="M335" i="5"/>
  <c r="N335" i="5"/>
  <c r="O335" i="5"/>
  <c r="P335" i="5"/>
  <c r="Q335" i="5"/>
  <c r="R335" i="5"/>
  <c r="F336" i="5"/>
  <c r="G336" i="5"/>
  <c r="H336" i="5"/>
  <c r="I336" i="5"/>
  <c r="J336" i="5"/>
  <c r="K336" i="5"/>
  <c r="L336" i="5"/>
  <c r="M336" i="5"/>
  <c r="N336" i="5"/>
  <c r="O336" i="5"/>
  <c r="P336" i="5"/>
  <c r="Q336" i="5"/>
  <c r="R336" i="5"/>
  <c r="F337" i="5"/>
  <c r="G337" i="5"/>
  <c r="H337" i="5"/>
  <c r="I337" i="5"/>
  <c r="J337" i="5"/>
  <c r="K337" i="5"/>
  <c r="L337" i="5"/>
  <c r="M337" i="5"/>
  <c r="N337" i="5"/>
  <c r="O337" i="5"/>
  <c r="P337" i="5"/>
  <c r="Q337" i="5"/>
  <c r="R337" i="5"/>
  <c r="F338" i="5"/>
  <c r="G338" i="5"/>
  <c r="H338" i="5"/>
  <c r="I338" i="5"/>
  <c r="J338" i="5"/>
  <c r="K338" i="5"/>
  <c r="L338" i="5"/>
  <c r="M338" i="5"/>
  <c r="N338" i="5"/>
  <c r="O338" i="5"/>
  <c r="P338" i="5"/>
  <c r="Q338" i="5"/>
  <c r="R338" i="5"/>
  <c r="F339" i="5"/>
  <c r="G339" i="5"/>
  <c r="H339" i="5"/>
  <c r="I339" i="5"/>
  <c r="J339" i="5"/>
  <c r="K339" i="5"/>
  <c r="L339" i="5"/>
  <c r="M339" i="5"/>
  <c r="N339" i="5"/>
  <c r="O339" i="5"/>
  <c r="P339" i="5"/>
  <c r="Q339" i="5"/>
  <c r="R339" i="5"/>
  <c r="F340" i="5"/>
  <c r="G340" i="5"/>
  <c r="H340" i="5"/>
  <c r="I340" i="5"/>
  <c r="J340" i="5"/>
  <c r="K340" i="5"/>
  <c r="L340" i="5"/>
  <c r="M340" i="5"/>
  <c r="N340" i="5"/>
  <c r="O340" i="5"/>
  <c r="P340" i="5"/>
  <c r="Q340" i="5"/>
  <c r="R340" i="5"/>
  <c r="F341" i="5"/>
  <c r="G341" i="5"/>
  <c r="H341" i="5"/>
  <c r="I341" i="5"/>
  <c r="J341" i="5"/>
  <c r="K341" i="5"/>
  <c r="L341" i="5"/>
  <c r="M341" i="5"/>
  <c r="N341" i="5"/>
  <c r="O341" i="5"/>
  <c r="P341" i="5"/>
  <c r="Q341" i="5"/>
  <c r="R341" i="5"/>
  <c r="F342" i="5"/>
  <c r="G342" i="5"/>
  <c r="H342" i="5"/>
  <c r="I342" i="5"/>
  <c r="J342" i="5"/>
  <c r="K342" i="5"/>
  <c r="L342" i="5"/>
  <c r="M342" i="5"/>
  <c r="N342" i="5"/>
  <c r="O342" i="5"/>
  <c r="P342" i="5"/>
  <c r="Q342" i="5"/>
  <c r="R342" i="5"/>
  <c r="F343" i="5"/>
  <c r="G343" i="5"/>
  <c r="H343" i="5"/>
  <c r="I343" i="5"/>
  <c r="J343" i="5"/>
  <c r="K343" i="5"/>
  <c r="L343" i="5"/>
  <c r="M343" i="5"/>
  <c r="N343" i="5"/>
  <c r="O343" i="5"/>
  <c r="P343" i="5"/>
  <c r="Q343" i="5"/>
  <c r="R343" i="5"/>
  <c r="F344" i="5"/>
  <c r="G344" i="5"/>
  <c r="H344" i="5"/>
  <c r="I344" i="5"/>
  <c r="J344" i="5"/>
  <c r="K344" i="5"/>
  <c r="L344" i="5"/>
  <c r="M344" i="5"/>
  <c r="N344" i="5"/>
  <c r="O344" i="5"/>
  <c r="P344" i="5"/>
  <c r="Q344" i="5"/>
  <c r="R344" i="5"/>
  <c r="F345" i="5"/>
  <c r="G345" i="5"/>
  <c r="H345" i="5"/>
  <c r="I345" i="5"/>
  <c r="J345" i="5"/>
  <c r="K345" i="5"/>
  <c r="L345" i="5"/>
  <c r="M345" i="5"/>
  <c r="N345" i="5"/>
  <c r="O345" i="5"/>
  <c r="P345" i="5"/>
  <c r="Q345" i="5"/>
  <c r="R345" i="5"/>
  <c r="F346" i="5"/>
  <c r="G346" i="5"/>
  <c r="H346" i="5"/>
  <c r="I346" i="5"/>
  <c r="J346" i="5"/>
  <c r="K346" i="5"/>
  <c r="L346" i="5"/>
  <c r="M346" i="5"/>
  <c r="N346" i="5"/>
  <c r="O346" i="5"/>
  <c r="P346" i="5"/>
  <c r="Q346" i="5"/>
  <c r="R346" i="5"/>
  <c r="F347" i="5"/>
  <c r="G347" i="5"/>
  <c r="H347" i="5"/>
  <c r="I347" i="5"/>
  <c r="J347" i="5"/>
  <c r="K347" i="5"/>
  <c r="L347" i="5"/>
  <c r="M347" i="5"/>
  <c r="N347" i="5"/>
  <c r="O347" i="5"/>
  <c r="P347" i="5"/>
  <c r="Q347" i="5"/>
  <c r="R347" i="5"/>
  <c r="F348" i="5"/>
  <c r="G348" i="5"/>
  <c r="H348" i="5"/>
  <c r="I348" i="5"/>
  <c r="J348" i="5"/>
  <c r="K348" i="5"/>
  <c r="L348" i="5"/>
  <c r="M348" i="5"/>
  <c r="N348" i="5"/>
  <c r="O348" i="5"/>
  <c r="P348" i="5"/>
  <c r="Q348" i="5"/>
  <c r="R348" i="5"/>
  <c r="F349" i="5"/>
  <c r="G349" i="5"/>
  <c r="H349" i="5"/>
  <c r="I349" i="5"/>
  <c r="J349" i="5"/>
  <c r="K349" i="5"/>
  <c r="L349" i="5"/>
  <c r="M349" i="5"/>
  <c r="N349" i="5"/>
  <c r="O349" i="5"/>
  <c r="P349" i="5"/>
  <c r="Q349" i="5"/>
  <c r="R349" i="5"/>
  <c r="F350" i="5"/>
  <c r="G350" i="5"/>
  <c r="H350" i="5"/>
  <c r="I350" i="5"/>
  <c r="J350" i="5"/>
  <c r="K350" i="5"/>
  <c r="L350" i="5"/>
  <c r="M350" i="5"/>
  <c r="N350" i="5"/>
  <c r="O350" i="5"/>
  <c r="P350" i="5"/>
  <c r="Q350" i="5"/>
  <c r="R350" i="5"/>
  <c r="F351" i="5"/>
  <c r="G351" i="5"/>
  <c r="H351" i="5"/>
  <c r="I351" i="5"/>
  <c r="J351" i="5"/>
  <c r="K351" i="5"/>
  <c r="L351" i="5"/>
  <c r="M351" i="5"/>
  <c r="N351" i="5"/>
  <c r="O351" i="5"/>
  <c r="P351" i="5"/>
  <c r="Q351" i="5"/>
  <c r="R351" i="5"/>
  <c r="F352" i="5"/>
  <c r="G352" i="5"/>
  <c r="H352" i="5"/>
  <c r="I352" i="5"/>
  <c r="J352" i="5"/>
  <c r="K352" i="5"/>
  <c r="L352" i="5"/>
  <c r="M352" i="5"/>
  <c r="N352" i="5"/>
  <c r="O352" i="5"/>
  <c r="P352" i="5"/>
  <c r="Q352" i="5"/>
  <c r="R352" i="5"/>
  <c r="F353" i="5"/>
  <c r="G353" i="5"/>
  <c r="H353" i="5"/>
  <c r="I353" i="5"/>
  <c r="J353" i="5"/>
  <c r="K353" i="5"/>
  <c r="L353" i="5"/>
  <c r="M353" i="5"/>
  <c r="N353" i="5"/>
  <c r="O353" i="5"/>
  <c r="P353" i="5"/>
  <c r="Q353" i="5"/>
  <c r="R353" i="5"/>
  <c r="F354" i="5"/>
  <c r="G354" i="5"/>
  <c r="H354" i="5"/>
  <c r="I354" i="5"/>
  <c r="J354" i="5"/>
  <c r="K354" i="5"/>
  <c r="L354" i="5"/>
  <c r="M354" i="5"/>
  <c r="N354" i="5"/>
  <c r="O354" i="5"/>
  <c r="P354" i="5"/>
  <c r="Q354" i="5"/>
  <c r="R354" i="5"/>
  <c r="F355" i="5"/>
  <c r="G355" i="5"/>
  <c r="H355" i="5"/>
  <c r="I355" i="5"/>
  <c r="J355" i="5"/>
  <c r="K355" i="5"/>
  <c r="L355" i="5"/>
  <c r="M355" i="5"/>
  <c r="N355" i="5"/>
  <c r="O355" i="5"/>
  <c r="P355" i="5"/>
  <c r="Q355" i="5"/>
  <c r="R355" i="5"/>
  <c r="F356" i="5"/>
  <c r="G356" i="5"/>
  <c r="H356" i="5"/>
  <c r="I356" i="5"/>
  <c r="J356" i="5"/>
  <c r="K356" i="5"/>
  <c r="L356" i="5"/>
  <c r="M356" i="5"/>
  <c r="N356" i="5"/>
  <c r="O356" i="5"/>
  <c r="P356" i="5"/>
  <c r="Q356" i="5"/>
  <c r="R356" i="5"/>
  <c r="F357" i="5"/>
  <c r="G357" i="5"/>
  <c r="H357" i="5"/>
  <c r="I357" i="5"/>
  <c r="J357" i="5"/>
  <c r="K357" i="5"/>
  <c r="L357" i="5"/>
  <c r="M357" i="5"/>
  <c r="N357" i="5"/>
  <c r="O357" i="5"/>
  <c r="P357" i="5"/>
  <c r="Q357" i="5"/>
  <c r="R357" i="5"/>
  <c r="F358" i="5"/>
  <c r="G358" i="5"/>
  <c r="H358" i="5"/>
  <c r="I358" i="5"/>
  <c r="J358" i="5"/>
  <c r="K358" i="5"/>
  <c r="L358" i="5"/>
  <c r="M358" i="5"/>
  <c r="N358" i="5"/>
  <c r="O358" i="5"/>
  <c r="P358" i="5"/>
  <c r="Q358" i="5"/>
  <c r="R358" i="5"/>
  <c r="F359" i="5"/>
  <c r="G359" i="5"/>
  <c r="H359" i="5"/>
  <c r="I359" i="5"/>
  <c r="J359" i="5"/>
  <c r="K359" i="5"/>
  <c r="L359" i="5"/>
  <c r="M359" i="5"/>
  <c r="N359" i="5"/>
  <c r="O359" i="5"/>
  <c r="P359" i="5"/>
  <c r="Q359" i="5"/>
  <c r="R359" i="5"/>
  <c r="F360" i="5"/>
  <c r="G360" i="5"/>
  <c r="H360" i="5"/>
  <c r="I360" i="5"/>
  <c r="J360" i="5"/>
  <c r="K360" i="5"/>
  <c r="L360" i="5"/>
  <c r="M360" i="5"/>
  <c r="N360" i="5"/>
  <c r="O360" i="5"/>
  <c r="P360" i="5"/>
  <c r="Q360" i="5"/>
  <c r="R360" i="5"/>
  <c r="F361" i="5"/>
  <c r="G361" i="5"/>
  <c r="H361" i="5"/>
  <c r="I361" i="5"/>
  <c r="J361" i="5"/>
  <c r="K361" i="5"/>
  <c r="L361" i="5"/>
  <c r="M361" i="5"/>
  <c r="N361" i="5"/>
  <c r="O361" i="5"/>
  <c r="P361" i="5"/>
  <c r="Q361" i="5"/>
  <c r="R361" i="5"/>
  <c r="F362" i="5"/>
  <c r="G362" i="5"/>
  <c r="H362" i="5"/>
  <c r="I362" i="5"/>
  <c r="J362" i="5"/>
  <c r="K362" i="5"/>
  <c r="L362" i="5"/>
  <c r="M362" i="5"/>
  <c r="N362" i="5"/>
  <c r="O362" i="5"/>
  <c r="P362" i="5"/>
  <c r="Q362" i="5"/>
  <c r="R362" i="5"/>
  <c r="F363" i="5"/>
  <c r="G363" i="5"/>
  <c r="H363" i="5"/>
  <c r="I363" i="5"/>
  <c r="J363" i="5"/>
  <c r="K363" i="5"/>
  <c r="L363" i="5"/>
  <c r="M363" i="5"/>
  <c r="N363" i="5"/>
  <c r="O363" i="5"/>
  <c r="P363" i="5"/>
  <c r="Q363" i="5"/>
  <c r="R363" i="5"/>
  <c r="F364" i="5"/>
  <c r="G364" i="5"/>
  <c r="H364" i="5"/>
  <c r="I364" i="5"/>
  <c r="J364" i="5"/>
  <c r="K364" i="5"/>
  <c r="L364" i="5"/>
  <c r="M364" i="5"/>
  <c r="N364" i="5"/>
  <c r="O364" i="5"/>
  <c r="P364" i="5"/>
  <c r="Q364" i="5"/>
  <c r="R364" i="5"/>
  <c r="F365" i="5"/>
  <c r="G365" i="5"/>
  <c r="H365" i="5"/>
  <c r="I365" i="5"/>
  <c r="J365" i="5"/>
  <c r="K365" i="5"/>
  <c r="L365" i="5"/>
  <c r="M365" i="5"/>
  <c r="N365" i="5"/>
  <c r="O365" i="5"/>
  <c r="P365" i="5"/>
  <c r="Q365" i="5"/>
  <c r="R365" i="5"/>
  <c r="F366" i="5"/>
  <c r="G366" i="5"/>
  <c r="H366" i="5"/>
  <c r="I366" i="5"/>
  <c r="J366" i="5"/>
  <c r="K366" i="5"/>
  <c r="L366" i="5"/>
  <c r="M366" i="5"/>
  <c r="N366" i="5"/>
  <c r="O366" i="5"/>
  <c r="P366" i="5"/>
  <c r="Q366" i="5"/>
  <c r="R366" i="5"/>
  <c r="F367" i="5"/>
  <c r="G367" i="5"/>
  <c r="H367" i="5"/>
  <c r="I367" i="5"/>
  <c r="J367" i="5"/>
  <c r="K367" i="5"/>
  <c r="L367" i="5"/>
  <c r="M367" i="5"/>
  <c r="N367" i="5"/>
  <c r="O367" i="5"/>
  <c r="P367" i="5"/>
  <c r="Q367" i="5"/>
  <c r="R367" i="5"/>
  <c r="F368" i="5"/>
  <c r="G368" i="5"/>
  <c r="H368" i="5"/>
  <c r="I368" i="5"/>
  <c r="J368" i="5"/>
  <c r="K368" i="5"/>
  <c r="L368" i="5"/>
  <c r="M368" i="5"/>
  <c r="N368" i="5"/>
  <c r="O368" i="5"/>
  <c r="P368" i="5"/>
  <c r="Q368" i="5"/>
  <c r="R368" i="5"/>
  <c r="F369" i="5"/>
  <c r="G369" i="5"/>
  <c r="H369" i="5"/>
  <c r="I369" i="5"/>
  <c r="J369" i="5"/>
  <c r="K369" i="5"/>
  <c r="L369" i="5"/>
  <c r="M369" i="5"/>
  <c r="N369" i="5"/>
  <c r="O369" i="5"/>
  <c r="P369" i="5"/>
  <c r="Q369" i="5"/>
  <c r="R369" i="5"/>
  <c r="F370" i="5"/>
  <c r="G370" i="5"/>
  <c r="H370" i="5"/>
  <c r="I370" i="5"/>
  <c r="J370" i="5"/>
  <c r="K370" i="5"/>
  <c r="L370" i="5"/>
  <c r="M370" i="5"/>
  <c r="N370" i="5"/>
  <c r="O370" i="5"/>
  <c r="P370" i="5"/>
  <c r="Q370" i="5"/>
  <c r="R370" i="5"/>
  <c r="F371" i="5"/>
  <c r="G371" i="5"/>
  <c r="H371" i="5"/>
  <c r="I371" i="5"/>
  <c r="J371" i="5"/>
  <c r="K371" i="5"/>
  <c r="L371" i="5"/>
  <c r="M371" i="5"/>
  <c r="N371" i="5"/>
  <c r="O371" i="5"/>
  <c r="P371" i="5"/>
  <c r="Q371" i="5"/>
  <c r="R371" i="5"/>
  <c r="F372" i="5"/>
  <c r="G372" i="5"/>
  <c r="H372" i="5"/>
  <c r="I372" i="5"/>
  <c r="J372" i="5"/>
  <c r="K372" i="5"/>
  <c r="L372" i="5"/>
  <c r="M372" i="5"/>
  <c r="N372" i="5"/>
  <c r="O372" i="5"/>
  <c r="P372" i="5"/>
  <c r="Q372" i="5"/>
  <c r="R372" i="5"/>
  <c r="F373" i="5"/>
  <c r="G373" i="5"/>
  <c r="H373" i="5"/>
  <c r="I373" i="5"/>
  <c r="J373" i="5"/>
  <c r="K373" i="5"/>
  <c r="L373" i="5"/>
  <c r="M373" i="5"/>
  <c r="N373" i="5"/>
  <c r="O373" i="5"/>
  <c r="P373" i="5"/>
  <c r="Q373" i="5"/>
  <c r="R373" i="5"/>
  <c r="F374" i="5"/>
  <c r="G374" i="5"/>
  <c r="H374" i="5"/>
  <c r="I374" i="5"/>
  <c r="J374" i="5"/>
  <c r="K374" i="5"/>
  <c r="L374" i="5"/>
  <c r="M374" i="5"/>
  <c r="N374" i="5"/>
  <c r="O374" i="5"/>
  <c r="P374" i="5"/>
  <c r="Q374" i="5"/>
  <c r="R374" i="5"/>
  <c r="F375" i="5"/>
  <c r="G375" i="5"/>
  <c r="H375" i="5"/>
  <c r="I375" i="5"/>
  <c r="J375" i="5"/>
  <c r="K375" i="5"/>
  <c r="L375" i="5"/>
  <c r="M375" i="5"/>
  <c r="N375" i="5"/>
  <c r="O375" i="5"/>
  <c r="P375" i="5"/>
  <c r="Q375" i="5"/>
  <c r="R375" i="5"/>
  <c r="F376" i="5"/>
  <c r="G376" i="5"/>
  <c r="H376" i="5"/>
  <c r="I376" i="5"/>
  <c r="J376" i="5"/>
  <c r="K376" i="5"/>
  <c r="L376" i="5"/>
  <c r="M376" i="5"/>
  <c r="N376" i="5"/>
  <c r="O376" i="5"/>
  <c r="P376" i="5"/>
  <c r="Q376" i="5"/>
  <c r="R376" i="5"/>
  <c r="F377" i="5"/>
  <c r="G377" i="5"/>
  <c r="H377" i="5"/>
  <c r="I377" i="5"/>
  <c r="J377" i="5"/>
  <c r="K377" i="5"/>
  <c r="L377" i="5"/>
  <c r="M377" i="5"/>
  <c r="N377" i="5"/>
  <c r="O377" i="5"/>
  <c r="P377" i="5"/>
  <c r="Q377" i="5"/>
  <c r="R377" i="5"/>
  <c r="F378" i="5"/>
  <c r="G378" i="5"/>
  <c r="H378" i="5"/>
  <c r="I378" i="5"/>
  <c r="J378" i="5"/>
  <c r="K378" i="5"/>
  <c r="L378" i="5"/>
  <c r="M378" i="5"/>
  <c r="N378" i="5"/>
  <c r="O378" i="5"/>
  <c r="P378" i="5"/>
  <c r="Q378" i="5"/>
  <c r="R378" i="5"/>
  <c r="F379" i="5"/>
  <c r="G379" i="5"/>
  <c r="H379" i="5"/>
  <c r="I379" i="5"/>
  <c r="J379" i="5"/>
  <c r="K379" i="5"/>
  <c r="L379" i="5"/>
  <c r="M379" i="5"/>
  <c r="N379" i="5"/>
  <c r="O379" i="5"/>
  <c r="P379" i="5"/>
  <c r="Q379" i="5"/>
  <c r="R379" i="5"/>
  <c r="F380" i="5"/>
  <c r="G380" i="5"/>
  <c r="H380" i="5"/>
  <c r="I380" i="5"/>
  <c r="J380" i="5"/>
  <c r="K380" i="5"/>
  <c r="L380" i="5"/>
  <c r="M380" i="5"/>
  <c r="N380" i="5"/>
  <c r="O380" i="5"/>
  <c r="P380" i="5"/>
  <c r="Q380" i="5"/>
  <c r="R380" i="5"/>
  <c r="F381" i="5"/>
  <c r="G381" i="5"/>
  <c r="H381" i="5"/>
  <c r="I381" i="5"/>
  <c r="J381" i="5"/>
  <c r="K381" i="5"/>
  <c r="L381" i="5"/>
  <c r="M381" i="5"/>
  <c r="N381" i="5"/>
  <c r="O381" i="5"/>
  <c r="P381" i="5"/>
  <c r="Q381" i="5"/>
  <c r="R381" i="5"/>
  <c r="F382" i="5"/>
  <c r="G382" i="5"/>
  <c r="H382" i="5"/>
  <c r="I382" i="5"/>
  <c r="J382" i="5"/>
  <c r="K382" i="5"/>
  <c r="L382" i="5"/>
  <c r="M382" i="5"/>
  <c r="N382" i="5"/>
  <c r="O382" i="5"/>
  <c r="P382" i="5"/>
  <c r="Q382" i="5"/>
  <c r="R382" i="5"/>
  <c r="F383" i="5"/>
  <c r="G383" i="5"/>
  <c r="H383" i="5"/>
  <c r="I383" i="5"/>
  <c r="J383" i="5"/>
  <c r="K383" i="5"/>
  <c r="L383" i="5"/>
  <c r="M383" i="5"/>
  <c r="N383" i="5"/>
  <c r="O383" i="5"/>
  <c r="P383" i="5"/>
  <c r="Q383" i="5"/>
  <c r="R383" i="5"/>
  <c r="F384" i="5"/>
  <c r="G384" i="5"/>
  <c r="H384" i="5"/>
  <c r="I384" i="5"/>
  <c r="J384" i="5"/>
  <c r="K384" i="5"/>
  <c r="L384" i="5"/>
  <c r="M384" i="5"/>
  <c r="N384" i="5"/>
  <c r="O384" i="5"/>
  <c r="P384" i="5"/>
  <c r="Q384" i="5"/>
  <c r="R384" i="5"/>
  <c r="F385" i="5"/>
  <c r="G385" i="5"/>
  <c r="H385" i="5"/>
  <c r="I385" i="5"/>
  <c r="J385" i="5"/>
  <c r="K385" i="5"/>
  <c r="L385" i="5"/>
  <c r="M385" i="5"/>
  <c r="N385" i="5"/>
  <c r="O385" i="5"/>
  <c r="P385" i="5"/>
  <c r="Q385" i="5"/>
  <c r="R385" i="5"/>
  <c r="F386" i="5"/>
  <c r="G386" i="5"/>
  <c r="H386" i="5"/>
  <c r="I386" i="5"/>
  <c r="J386" i="5"/>
  <c r="K386" i="5"/>
  <c r="L386" i="5"/>
  <c r="M386" i="5"/>
  <c r="N386" i="5"/>
  <c r="O386" i="5"/>
  <c r="P386" i="5"/>
  <c r="Q386" i="5"/>
  <c r="R386" i="5"/>
  <c r="F387" i="5"/>
  <c r="G387" i="5"/>
  <c r="H387" i="5"/>
  <c r="I387" i="5"/>
  <c r="J387" i="5"/>
  <c r="K387" i="5"/>
  <c r="L387" i="5"/>
  <c r="M387" i="5"/>
  <c r="N387" i="5"/>
  <c r="O387" i="5"/>
  <c r="P387" i="5"/>
  <c r="Q387" i="5"/>
  <c r="R387" i="5"/>
  <c r="F388" i="5"/>
  <c r="G388" i="5"/>
  <c r="H388" i="5"/>
  <c r="I388" i="5"/>
  <c r="J388" i="5"/>
  <c r="K388" i="5"/>
  <c r="L388" i="5"/>
  <c r="M388" i="5"/>
  <c r="N388" i="5"/>
  <c r="O388" i="5"/>
  <c r="P388" i="5"/>
  <c r="Q388" i="5"/>
  <c r="R388" i="5"/>
  <c r="F389" i="5"/>
  <c r="G389" i="5"/>
  <c r="H389" i="5"/>
  <c r="I389" i="5"/>
  <c r="J389" i="5"/>
  <c r="K389" i="5"/>
  <c r="L389" i="5"/>
  <c r="M389" i="5"/>
  <c r="N389" i="5"/>
  <c r="O389" i="5"/>
  <c r="P389" i="5"/>
  <c r="Q389" i="5"/>
  <c r="R389" i="5"/>
  <c r="F390" i="5"/>
  <c r="G390" i="5"/>
  <c r="H390" i="5"/>
  <c r="I390" i="5"/>
  <c r="J390" i="5"/>
  <c r="K390" i="5"/>
  <c r="L390" i="5"/>
  <c r="M390" i="5"/>
  <c r="N390" i="5"/>
  <c r="O390" i="5"/>
  <c r="P390" i="5"/>
  <c r="Q390" i="5"/>
  <c r="R390" i="5"/>
  <c r="F391" i="5"/>
  <c r="G391" i="5"/>
  <c r="H391" i="5"/>
  <c r="I391" i="5"/>
  <c r="J391" i="5"/>
  <c r="K391" i="5"/>
  <c r="L391" i="5"/>
  <c r="M391" i="5"/>
  <c r="N391" i="5"/>
  <c r="O391" i="5"/>
  <c r="P391" i="5"/>
  <c r="Q391" i="5"/>
  <c r="R391" i="5"/>
  <c r="F392" i="5"/>
  <c r="G392" i="5"/>
  <c r="H392" i="5"/>
  <c r="I392" i="5"/>
  <c r="J392" i="5"/>
  <c r="K392" i="5"/>
  <c r="L392" i="5"/>
  <c r="M392" i="5"/>
  <c r="N392" i="5"/>
  <c r="O392" i="5"/>
  <c r="P392" i="5"/>
  <c r="Q392" i="5"/>
  <c r="R392" i="5"/>
  <c r="F393" i="5"/>
  <c r="G393" i="5"/>
  <c r="H393" i="5"/>
  <c r="I393" i="5"/>
  <c r="J393" i="5"/>
  <c r="K393" i="5"/>
  <c r="L393" i="5"/>
  <c r="M393" i="5"/>
  <c r="N393" i="5"/>
  <c r="O393" i="5"/>
  <c r="P393" i="5"/>
  <c r="Q393" i="5"/>
  <c r="R393" i="5"/>
  <c r="F394" i="5"/>
  <c r="G394" i="5"/>
  <c r="H394" i="5"/>
  <c r="I394" i="5"/>
  <c r="J394" i="5"/>
  <c r="K394" i="5"/>
  <c r="L394" i="5"/>
  <c r="M394" i="5"/>
  <c r="N394" i="5"/>
  <c r="O394" i="5"/>
  <c r="P394" i="5"/>
  <c r="Q394" i="5"/>
  <c r="R394" i="5"/>
  <c r="F395" i="5"/>
  <c r="G395" i="5"/>
  <c r="H395" i="5"/>
  <c r="I395" i="5"/>
  <c r="J395" i="5"/>
  <c r="K395" i="5"/>
  <c r="L395" i="5"/>
  <c r="M395" i="5"/>
  <c r="N395" i="5"/>
  <c r="O395" i="5"/>
  <c r="P395" i="5"/>
  <c r="Q395" i="5"/>
  <c r="R395" i="5"/>
  <c r="F396" i="5"/>
  <c r="G396" i="5"/>
  <c r="H396" i="5"/>
  <c r="I396" i="5"/>
  <c r="J396" i="5"/>
  <c r="K396" i="5"/>
  <c r="L396" i="5"/>
  <c r="M396" i="5"/>
  <c r="N396" i="5"/>
  <c r="O396" i="5"/>
  <c r="P396" i="5"/>
  <c r="Q396" i="5"/>
  <c r="R396" i="5"/>
  <c r="F397" i="5"/>
  <c r="G397" i="5"/>
  <c r="H397" i="5"/>
  <c r="I397" i="5"/>
  <c r="J397" i="5"/>
  <c r="K397" i="5"/>
  <c r="L397" i="5"/>
  <c r="M397" i="5"/>
  <c r="N397" i="5"/>
  <c r="O397" i="5"/>
  <c r="P397" i="5"/>
  <c r="Q397" i="5"/>
  <c r="R397" i="5"/>
  <c r="F398" i="5"/>
  <c r="G398" i="5"/>
  <c r="H398" i="5"/>
  <c r="I398" i="5"/>
  <c r="J398" i="5"/>
  <c r="K398" i="5"/>
  <c r="L398" i="5"/>
  <c r="M398" i="5"/>
  <c r="N398" i="5"/>
  <c r="O398" i="5"/>
  <c r="P398" i="5"/>
  <c r="Q398" i="5"/>
  <c r="R398" i="5"/>
  <c r="F399" i="5"/>
  <c r="G399" i="5"/>
  <c r="H399" i="5"/>
  <c r="I399" i="5"/>
  <c r="J399" i="5"/>
  <c r="K399" i="5"/>
  <c r="L399" i="5"/>
  <c r="M399" i="5"/>
  <c r="N399" i="5"/>
  <c r="O399" i="5"/>
  <c r="P399" i="5"/>
  <c r="Q399" i="5"/>
  <c r="R399" i="5"/>
  <c r="F400" i="5"/>
  <c r="G400" i="5"/>
  <c r="H400" i="5"/>
  <c r="I400" i="5"/>
  <c r="J400" i="5"/>
  <c r="K400" i="5"/>
  <c r="L400" i="5"/>
  <c r="M400" i="5"/>
  <c r="N400" i="5"/>
  <c r="O400" i="5"/>
  <c r="P400" i="5"/>
  <c r="Q400" i="5"/>
  <c r="R400" i="5"/>
  <c r="F401" i="5"/>
  <c r="G401" i="5"/>
  <c r="H401" i="5"/>
  <c r="I401" i="5"/>
  <c r="J401" i="5"/>
  <c r="K401" i="5"/>
  <c r="L401" i="5"/>
  <c r="M401" i="5"/>
  <c r="N401" i="5"/>
  <c r="O401" i="5"/>
  <c r="P401" i="5"/>
  <c r="Q401" i="5"/>
  <c r="R401" i="5"/>
  <c r="F402" i="5"/>
  <c r="G402" i="5"/>
  <c r="H402" i="5"/>
  <c r="I402" i="5"/>
  <c r="J402" i="5"/>
  <c r="K402" i="5"/>
  <c r="L402" i="5"/>
  <c r="M402" i="5"/>
  <c r="N402" i="5"/>
  <c r="O402" i="5"/>
  <c r="P402" i="5"/>
  <c r="Q402" i="5"/>
  <c r="R402" i="5"/>
  <c r="F403" i="5"/>
  <c r="G403" i="5"/>
  <c r="H403" i="5"/>
  <c r="I403" i="5"/>
  <c r="J403" i="5"/>
  <c r="K403" i="5"/>
  <c r="L403" i="5"/>
  <c r="M403" i="5"/>
  <c r="N403" i="5"/>
  <c r="O403" i="5"/>
  <c r="P403" i="5"/>
  <c r="Q403" i="5"/>
  <c r="R403" i="5"/>
  <c r="F404" i="5"/>
  <c r="G404" i="5"/>
  <c r="H404" i="5"/>
  <c r="I404" i="5"/>
  <c r="J404" i="5"/>
  <c r="K404" i="5"/>
  <c r="L404" i="5"/>
  <c r="M404" i="5"/>
  <c r="N404" i="5"/>
  <c r="O404" i="5"/>
  <c r="P404" i="5"/>
  <c r="Q404" i="5"/>
  <c r="R404" i="5"/>
  <c r="F405" i="5"/>
  <c r="G405" i="5"/>
  <c r="H405" i="5"/>
  <c r="I405" i="5"/>
  <c r="J405" i="5"/>
  <c r="K405" i="5"/>
  <c r="L405" i="5"/>
  <c r="M405" i="5"/>
  <c r="N405" i="5"/>
  <c r="O405" i="5"/>
  <c r="P405" i="5"/>
  <c r="Q405" i="5"/>
  <c r="R405" i="5"/>
  <c r="F406" i="5"/>
  <c r="G406" i="5"/>
  <c r="H406" i="5"/>
  <c r="I406" i="5"/>
  <c r="J406" i="5"/>
  <c r="K406" i="5"/>
  <c r="L406" i="5"/>
  <c r="M406" i="5"/>
  <c r="N406" i="5"/>
  <c r="O406" i="5"/>
  <c r="P406" i="5"/>
  <c r="Q406" i="5"/>
  <c r="R406" i="5"/>
  <c r="F407" i="5"/>
  <c r="G407" i="5"/>
  <c r="H407" i="5"/>
  <c r="I407" i="5"/>
  <c r="J407" i="5"/>
  <c r="K407" i="5"/>
  <c r="L407" i="5"/>
  <c r="M407" i="5"/>
  <c r="N407" i="5"/>
  <c r="O407" i="5"/>
  <c r="P407" i="5"/>
  <c r="Q407" i="5"/>
  <c r="R407" i="5"/>
  <c r="F408" i="5"/>
  <c r="G408" i="5"/>
  <c r="H408" i="5"/>
  <c r="I408" i="5"/>
  <c r="J408" i="5"/>
  <c r="K408" i="5"/>
  <c r="L408" i="5"/>
  <c r="M408" i="5"/>
  <c r="N408" i="5"/>
  <c r="O408" i="5"/>
  <c r="P408" i="5"/>
  <c r="Q408" i="5"/>
  <c r="R408" i="5"/>
  <c r="F409" i="5"/>
  <c r="G409" i="5"/>
  <c r="H409" i="5"/>
  <c r="I409" i="5"/>
  <c r="J409" i="5"/>
  <c r="K409" i="5"/>
  <c r="L409" i="5"/>
  <c r="M409" i="5"/>
  <c r="N409" i="5"/>
  <c r="O409" i="5"/>
  <c r="P409" i="5"/>
  <c r="Q409" i="5"/>
  <c r="R409" i="5"/>
  <c r="F410" i="5"/>
  <c r="G410" i="5"/>
  <c r="H410" i="5"/>
  <c r="I410" i="5"/>
  <c r="J410" i="5"/>
  <c r="K410" i="5"/>
  <c r="L410" i="5"/>
  <c r="M410" i="5"/>
  <c r="N410" i="5"/>
  <c r="O410" i="5"/>
  <c r="P410" i="5"/>
  <c r="Q410" i="5"/>
  <c r="R410" i="5"/>
  <c r="F411" i="5"/>
  <c r="G411" i="5"/>
  <c r="H411" i="5"/>
  <c r="I411" i="5"/>
  <c r="J411" i="5"/>
  <c r="K411" i="5"/>
  <c r="L411" i="5"/>
  <c r="M411" i="5"/>
  <c r="N411" i="5"/>
  <c r="O411" i="5"/>
  <c r="P411" i="5"/>
  <c r="Q411" i="5"/>
  <c r="R411" i="5"/>
  <c r="F412" i="5"/>
  <c r="G412" i="5"/>
  <c r="H412" i="5"/>
  <c r="I412" i="5"/>
  <c r="J412" i="5"/>
  <c r="K412" i="5"/>
  <c r="L412" i="5"/>
  <c r="M412" i="5"/>
  <c r="N412" i="5"/>
  <c r="O412" i="5"/>
  <c r="P412" i="5"/>
  <c r="Q412" i="5"/>
  <c r="R412"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 r="E164" i="5"/>
  <c r="E165" i="5"/>
  <c r="E166" i="5"/>
  <c r="E167" i="5"/>
  <c r="E168" i="5"/>
  <c r="E169" i="5"/>
  <c r="E170" i="5"/>
  <c r="E171" i="5"/>
  <c r="E172" i="5"/>
  <c r="E173" i="5"/>
  <c r="E174" i="5"/>
  <c r="E175" i="5"/>
  <c r="E176" i="5"/>
  <c r="E177" i="5"/>
  <c r="E178" i="5"/>
  <c r="E179" i="5"/>
  <c r="E180" i="5"/>
  <c r="E181" i="5"/>
  <c r="E182" i="5"/>
  <c r="E183" i="5"/>
  <c r="E184" i="5"/>
  <c r="E185" i="5"/>
  <c r="E186" i="5"/>
  <c r="E187" i="5"/>
  <c r="E188" i="5"/>
  <c r="E189" i="5"/>
  <c r="E190" i="5"/>
  <c r="E191" i="5"/>
  <c r="E192" i="5"/>
  <c r="E193" i="5"/>
  <c r="E194" i="5"/>
  <c r="E195" i="5"/>
  <c r="E196" i="5"/>
  <c r="E197" i="5"/>
  <c r="E198" i="5"/>
  <c r="E199" i="5"/>
  <c r="E200" i="5"/>
  <c r="E201" i="5"/>
  <c r="E202" i="5"/>
  <c r="E203" i="5"/>
  <c r="E204" i="5"/>
  <c r="E205" i="5"/>
  <c r="E206" i="5"/>
  <c r="E207" i="5"/>
  <c r="E208" i="5"/>
  <c r="E209" i="5"/>
  <c r="E210" i="5"/>
  <c r="E211" i="5"/>
  <c r="E212" i="5"/>
  <c r="E213" i="5"/>
  <c r="E214" i="5"/>
  <c r="E215" i="5"/>
  <c r="E216" i="5"/>
  <c r="E217" i="5"/>
  <c r="E218" i="5"/>
  <c r="E219" i="5"/>
  <c r="E220" i="5"/>
  <c r="E221" i="5"/>
  <c r="E222" i="5"/>
  <c r="E223" i="5"/>
  <c r="E224" i="5"/>
  <c r="E225" i="5"/>
  <c r="E226" i="5"/>
  <c r="E227" i="5"/>
  <c r="E228" i="5"/>
  <c r="E229" i="5"/>
  <c r="E230" i="5"/>
  <c r="E231" i="5"/>
  <c r="E232" i="5"/>
  <c r="E233" i="5"/>
  <c r="E234" i="5"/>
  <c r="E235" i="5"/>
  <c r="E236" i="5"/>
  <c r="E237" i="5"/>
  <c r="E238" i="5"/>
  <c r="E239" i="5"/>
  <c r="E240" i="5"/>
  <c r="E241" i="5"/>
  <c r="E242" i="5"/>
  <c r="E243" i="5"/>
  <c r="E244" i="5"/>
  <c r="E245" i="5"/>
  <c r="E246" i="5"/>
  <c r="E247" i="5"/>
  <c r="E248" i="5"/>
  <c r="E249" i="5"/>
  <c r="E250" i="5"/>
  <c r="E251" i="5"/>
  <c r="E252" i="5"/>
  <c r="E253" i="5"/>
  <c r="E254" i="5"/>
  <c r="E255" i="5"/>
  <c r="E256" i="5"/>
  <c r="E257" i="5"/>
  <c r="E258" i="5"/>
  <c r="E259" i="5"/>
  <c r="E260" i="5"/>
  <c r="E261" i="5"/>
  <c r="E262" i="5"/>
  <c r="E263" i="5"/>
  <c r="E264" i="5"/>
  <c r="E265" i="5"/>
  <c r="E266" i="5"/>
  <c r="E267" i="5"/>
  <c r="E268" i="5"/>
  <c r="E269" i="5"/>
  <c r="E270" i="5"/>
  <c r="E271" i="5"/>
  <c r="E272" i="5"/>
  <c r="E273" i="5"/>
  <c r="E274" i="5"/>
  <c r="E275" i="5"/>
  <c r="E276" i="5"/>
  <c r="E277" i="5"/>
  <c r="E278" i="5"/>
  <c r="E279" i="5"/>
  <c r="E280" i="5"/>
  <c r="E281" i="5"/>
  <c r="E282" i="5"/>
  <c r="E283" i="5"/>
  <c r="E284" i="5"/>
  <c r="E285" i="5"/>
  <c r="E286" i="5"/>
  <c r="E287" i="5"/>
  <c r="E288" i="5"/>
  <c r="E289" i="5"/>
  <c r="E290" i="5"/>
  <c r="E291" i="5"/>
  <c r="E292" i="5"/>
  <c r="E293" i="5"/>
  <c r="E294" i="5"/>
  <c r="E295" i="5"/>
  <c r="E296" i="5"/>
  <c r="E297" i="5"/>
  <c r="E298" i="5"/>
  <c r="E299" i="5"/>
  <c r="E300" i="5"/>
  <c r="E301" i="5"/>
  <c r="E302" i="5"/>
  <c r="E303" i="5"/>
  <c r="E304" i="5"/>
  <c r="E305" i="5"/>
  <c r="E306" i="5"/>
  <c r="E307" i="5"/>
  <c r="E308" i="5"/>
  <c r="E309" i="5"/>
  <c r="E310" i="5"/>
  <c r="E311" i="5"/>
  <c r="E312" i="5"/>
  <c r="E313" i="5"/>
  <c r="E314" i="5"/>
  <c r="E315" i="5"/>
  <c r="E316" i="5"/>
  <c r="E317" i="5"/>
  <c r="E318" i="5"/>
  <c r="E319" i="5"/>
  <c r="E320" i="5"/>
  <c r="E321" i="5"/>
  <c r="E322" i="5"/>
  <c r="E323" i="5"/>
  <c r="E324" i="5"/>
  <c r="E325" i="5"/>
  <c r="E326" i="5"/>
  <c r="E327" i="5"/>
  <c r="E328" i="5"/>
  <c r="E329" i="5"/>
  <c r="E330" i="5"/>
  <c r="E331" i="5"/>
  <c r="E332" i="5"/>
  <c r="E333" i="5"/>
  <c r="E334" i="5"/>
  <c r="E335" i="5"/>
  <c r="E336" i="5"/>
  <c r="E337" i="5"/>
  <c r="E338" i="5"/>
  <c r="E339" i="5"/>
  <c r="E340" i="5"/>
  <c r="E341" i="5"/>
  <c r="E342" i="5"/>
  <c r="E343" i="5"/>
  <c r="E344" i="5"/>
  <c r="E345" i="5"/>
  <c r="E346" i="5"/>
  <c r="E347" i="5"/>
  <c r="E348" i="5"/>
  <c r="E349" i="5"/>
  <c r="E350" i="5"/>
  <c r="E351" i="5"/>
  <c r="E352" i="5"/>
  <c r="E353" i="5"/>
  <c r="E354" i="5"/>
  <c r="E355" i="5"/>
  <c r="E356" i="5"/>
  <c r="E357" i="5"/>
  <c r="E358" i="5"/>
  <c r="E359" i="5"/>
  <c r="E360" i="5"/>
  <c r="E361" i="5"/>
  <c r="E362" i="5"/>
  <c r="E363" i="5"/>
  <c r="E364" i="5"/>
  <c r="E365" i="5"/>
  <c r="E366" i="5"/>
  <c r="E367" i="5"/>
  <c r="E368" i="5"/>
  <c r="E369" i="5"/>
  <c r="E370" i="5"/>
  <c r="E371" i="5"/>
  <c r="E372" i="5"/>
  <c r="E373" i="5"/>
  <c r="E374" i="5"/>
  <c r="E375" i="5"/>
  <c r="E376" i="5"/>
  <c r="E377" i="5"/>
  <c r="E378" i="5"/>
  <c r="E379" i="5"/>
  <c r="E380" i="5"/>
  <c r="E381" i="5"/>
  <c r="E382" i="5"/>
  <c r="E383" i="5"/>
  <c r="E384" i="5"/>
  <c r="E385" i="5"/>
  <c r="E386" i="5"/>
  <c r="E387" i="5"/>
  <c r="E388" i="5"/>
  <c r="E389" i="5"/>
  <c r="E390" i="5"/>
  <c r="E391" i="5"/>
  <c r="E392" i="5"/>
  <c r="E393" i="5"/>
  <c r="E394" i="5"/>
  <c r="E395" i="5"/>
  <c r="E396" i="5"/>
  <c r="E397" i="5"/>
  <c r="E398" i="5"/>
  <c r="E399" i="5"/>
  <c r="E400" i="5"/>
  <c r="E401" i="5"/>
  <c r="E402" i="5"/>
  <c r="E403" i="5"/>
  <c r="E404" i="5"/>
  <c r="E405" i="5"/>
  <c r="E406" i="5"/>
  <c r="E407" i="5"/>
  <c r="E408" i="5"/>
  <c r="E409" i="5"/>
  <c r="E410" i="5"/>
  <c r="E411" i="5"/>
  <c r="E412" i="5"/>
  <c r="D3" i="5"/>
  <c r="D4" i="5"/>
  <c r="D5"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D388" i="5"/>
  <c r="D389" i="5"/>
  <c r="D390" i="5"/>
  <c r="D391" i="5"/>
  <c r="D392" i="5"/>
  <c r="D393" i="5"/>
  <c r="D394" i="5"/>
  <c r="D395" i="5"/>
  <c r="D396" i="5"/>
  <c r="D397" i="5"/>
  <c r="D398" i="5"/>
  <c r="D399" i="5"/>
  <c r="D400" i="5"/>
  <c r="D401" i="5"/>
  <c r="D402" i="5"/>
  <c r="D403" i="5"/>
  <c r="D404" i="5"/>
  <c r="D405" i="5"/>
  <c r="D406" i="5"/>
  <c r="D407" i="5"/>
  <c r="D408" i="5"/>
  <c r="D409" i="5"/>
  <c r="D410" i="5"/>
  <c r="D411" i="5"/>
  <c r="D412" i="5"/>
  <c r="B3" i="5"/>
  <c r="C3" i="5"/>
  <c r="B4" i="5"/>
  <c r="C4" i="5"/>
  <c r="B5" i="5"/>
  <c r="C5" i="5"/>
  <c r="B6" i="5"/>
  <c r="C6" i="5"/>
  <c r="B7" i="5"/>
  <c r="C7" i="5"/>
  <c r="B8" i="5"/>
  <c r="C8" i="5"/>
  <c r="B9" i="5"/>
  <c r="C9" i="5"/>
  <c r="B10" i="5"/>
  <c r="C10" i="5"/>
  <c r="B11" i="5"/>
  <c r="C11" i="5"/>
  <c r="B12" i="5"/>
  <c r="C12" i="5"/>
  <c r="B13" i="5"/>
  <c r="C13" i="5"/>
  <c r="B14" i="5"/>
  <c r="C14" i="5"/>
  <c r="B15" i="5"/>
  <c r="C15" i="5"/>
  <c r="B16" i="5"/>
  <c r="C16" i="5"/>
  <c r="B17" i="5"/>
  <c r="C17" i="5"/>
  <c r="B18" i="5"/>
  <c r="C18" i="5"/>
  <c r="B19" i="5"/>
  <c r="C19" i="5"/>
  <c r="B20" i="5"/>
  <c r="C20" i="5"/>
  <c r="B21" i="5"/>
  <c r="C21" i="5"/>
  <c r="B22" i="5"/>
  <c r="C22" i="5"/>
  <c r="B23" i="5"/>
  <c r="C23" i="5"/>
  <c r="B24" i="5"/>
  <c r="C24" i="5"/>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0" i="5"/>
  <c r="C40"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4" i="5"/>
  <c r="C64" i="5"/>
  <c r="B65" i="5"/>
  <c r="C65" i="5"/>
  <c r="B66" i="5"/>
  <c r="C66" i="5"/>
  <c r="B67" i="5"/>
  <c r="C67" i="5"/>
  <c r="B68" i="5"/>
  <c r="C68" i="5"/>
  <c r="B69" i="5"/>
  <c r="C69" i="5"/>
  <c r="B70" i="5"/>
  <c r="C70" i="5"/>
  <c r="B71" i="5"/>
  <c r="C71" i="5"/>
  <c r="B72" i="5"/>
  <c r="C72" i="5"/>
  <c r="B73" i="5"/>
  <c r="C73" i="5"/>
  <c r="B74" i="5"/>
  <c r="C74" i="5"/>
  <c r="B75" i="5"/>
  <c r="C75" i="5"/>
  <c r="B76" i="5"/>
  <c r="C76" i="5"/>
  <c r="B77" i="5"/>
  <c r="C77" i="5"/>
  <c r="B78" i="5"/>
  <c r="C78" i="5"/>
  <c r="B79" i="5"/>
  <c r="C79" i="5"/>
  <c r="B80" i="5"/>
  <c r="C80" i="5"/>
  <c r="B81" i="5"/>
  <c r="C81" i="5"/>
  <c r="B82" i="5"/>
  <c r="C82" i="5"/>
  <c r="B83" i="5"/>
  <c r="C83" i="5"/>
  <c r="B84" i="5"/>
  <c r="C84" i="5"/>
  <c r="B85" i="5"/>
  <c r="C85" i="5"/>
  <c r="B86" i="5"/>
  <c r="C86" i="5"/>
  <c r="B87" i="5"/>
  <c r="C87" i="5"/>
  <c r="B88" i="5"/>
  <c r="C88" i="5"/>
  <c r="B89" i="5"/>
  <c r="C89" i="5"/>
  <c r="B90" i="5"/>
  <c r="C90" i="5"/>
  <c r="B91" i="5"/>
  <c r="C91" i="5"/>
  <c r="B92" i="5"/>
  <c r="C92" i="5"/>
  <c r="B93" i="5"/>
  <c r="C93" i="5"/>
  <c r="B94" i="5"/>
  <c r="C94" i="5"/>
  <c r="B95" i="5"/>
  <c r="C95" i="5"/>
  <c r="B96" i="5"/>
  <c r="C96" i="5"/>
  <c r="B97" i="5"/>
  <c r="C97" i="5"/>
  <c r="B98" i="5"/>
  <c r="C98" i="5"/>
  <c r="B99" i="5"/>
  <c r="C99" i="5"/>
  <c r="B100" i="5"/>
  <c r="C100" i="5"/>
  <c r="B101" i="5"/>
  <c r="C101" i="5"/>
  <c r="B102" i="5"/>
  <c r="C102" i="5"/>
  <c r="B103" i="5"/>
  <c r="C103" i="5"/>
  <c r="B104" i="5"/>
  <c r="C104" i="5"/>
  <c r="B105" i="5"/>
  <c r="C105" i="5"/>
  <c r="B106" i="5"/>
  <c r="C106" i="5"/>
  <c r="B107" i="5"/>
  <c r="C107" i="5"/>
  <c r="B108" i="5"/>
  <c r="C108" i="5"/>
  <c r="B109" i="5"/>
  <c r="C109" i="5"/>
  <c r="B110" i="5"/>
  <c r="C110" i="5"/>
  <c r="B111" i="5"/>
  <c r="C111" i="5"/>
  <c r="B112" i="5"/>
  <c r="C112" i="5"/>
  <c r="B113" i="5"/>
  <c r="C113" i="5"/>
  <c r="B114" i="5"/>
  <c r="C114" i="5"/>
  <c r="B115" i="5"/>
  <c r="C115" i="5"/>
  <c r="B116" i="5"/>
  <c r="C116" i="5"/>
  <c r="B117" i="5"/>
  <c r="C117" i="5"/>
  <c r="B118" i="5"/>
  <c r="C118" i="5"/>
  <c r="B119" i="5"/>
  <c r="C119" i="5"/>
  <c r="B120" i="5"/>
  <c r="C120" i="5"/>
  <c r="B121" i="5"/>
  <c r="C121" i="5"/>
  <c r="B122" i="5"/>
  <c r="C122" i="5"/>
  <c r="B123" i="5"/>
  <c r="C123" i="5"/>
  <c r="B124" i="5"/>
  <c r="C124" i="5"/>
  <c r="B125" i="5"/>
  <c r="C125" i="5"/>
  <c r="B126" i="5"/>
  <c r="C126" i="5"/>
  <c r="B127" i="5"/>
  <c r="C127" i="5"/>
  <c r="B128" i="5"/>
  <c r="C128" i="5"/>
  <c r="B129" i="5"/>
  <c r="C129" i="5"/>
  <c r="B130" i="5"/>
  <c r="C130" i="5"/>
  <c r="B131" i="5"/>
  <c r="C131" i="5"/>
  <c r="B132" i="5"/>
  <c r="C132" i="5"/>
  <c r="B133" i="5"/>
  <c r="C133" i="5"/>
  <c r="B134" i="5"/>
  <c r="C134" i="5"/>
  <c r="B135" i="5"/>
  <c r="C135" i="5"/>
  <c r="B136" i="5"/>
  <c r="C136" i="5"/>
  <c r="B137" i="5"/>
  <c r="C137" i="5"/>
  <c r="B138" i="5"/>
  <c r="C138" i="5"/>
  <c r="B139" i="5"/>
  <c r="C139" i="5"/>
  <c r="B140" i="5"/>
  <c r="C140" i="5"/>
  <c r="B141" i="5"/>
  <c r="C141" i="5"/>
  <c r="B142" i="5"/>
  <c r="C142" i="5"/>
  <c r="B143" i="5"/>
  <c r="C143" i="5"/>
  <c r="B144" i="5"/>
  <c r="C144" i="5"/>
  <c r="B145" i="5"/>
  <c r="C145" i="5"/>
  <c r="B146" i="5"/>
  <c r="C146" i="5"/>
  <c r="B147" i="5"/>
  <c r="C147" i="5"/>
  <c r="B148" i="5"/>
  <c r="C148" i="5"/>
  <c r="B149" i="5"/>
  <c r="C149" i="5"/>
  <c r="B150" i="5"/>
  <c r="C150" i="5"/>
  <c r="B151" i="5"/>
  <c r="C151" i="5"/>
  <c r="B152" i="5"/>
  <c r="C152" i="5"/>
  <c r="B153" i="5"/>
  <c r="C153" i="5"/>
  <c r="B154" i="5"/>
  <c r="C154" i="5"/>
  <c r="B155" i="5"/>
  <c r="C155" i="5"/>
  <c r="B156" i="5"/>
  <c r="C156" i="5"/>
  <c r="B157" i="5"/>
  <c r="C157" i="5"/>
  <c r="B158" i="5"/>
  <c r="C158" i="5"/>
  <c r="B159" i="5"/>
  <c r="C159" i="5"/>
  <c r="B160" i="5"/>
  <c r="C160" i="5"/>
  <c r="B161" i="5"/>
  <c r="C161" i="5"/>
  <c r="B162" i="5"/>
  <c r="C162" i="5"/>
  <c r="B163" i="5"/>
  <c r="C163" i="5"/>
  <c r="B164" i="5"/>
  <c r="C164" i="5"/>
  <c r="B165" i="5"/>
  <c r="C165" i="5"/>
  <c r="B166" i="5"/>
  <c r="C166" i="5"/>
  <c r="B167" i="5"/>
  <c r="C167" i="5"/>
  <c r="B168" i="5"/>
  <c r="C168" i="5"/>
  <c r="B169" i="5"/>
  <c r="C169" i="5"/>
  <c r="B170" i="5"/>
  <c r="C170" i="5"/>
  <c r="B171" i="5"/>
  <c r="C171" i="5"/>
  <c r="B172" i="5"/>
  <c r="C172" i="5"/>
  <c r="B173" i="5"/>
  <c r="C173" i="5"/>
  <c r="B174" i="5"/>
  <c r="C174" i="5"/>
  <c r="B175" i="5"/>
  <c r="C175" i="5"/>
  <c r="B176" i="5"/>
  <c r="C176" i="5"/>
  <c r="B177" i="5"/>
  <c r="C177" i="5"/>
  <c r="B178" i="5"/>
  <c r="C178" i="5"/>
  <c r="B179" i="5"/>
  <c r="C179" i="5"/>
  <c r="B180" i="5"/>
  <c r="C180" i="5"/>
  <c r="B181" i="5"/>
  <c r="C181" i="5"/>
  <c r="B182" i="5"/>
  <c r="C182" i="5"/>
  <c r="B183" i="5"/>
  <c r="C183" i="5"/>
  <c r="B184" i="5"/>
  <c r="C184" i="5"/>
  <c r="B185" i="5"/>
  <c r="C185" i="5"/>
  <c r="B186" i="5"/>
  <c r="C186" i="5"/>
  <c r="B187" i="5"/>
  <c r="C187" i="5"/>
  <c r="B188" i="5"/>
  <c r="C188" i="5"/>
  <c r="B189" i="5"/>
  <c r="C189" i="5"/>
  <c r="B190" i="5"/>
  <c r="C190" i="5"/>
  <c r="B191" i="5"/>
  <c r="C191" i="5"/>
  <c r="B192" i="5"/>
  <c r="C192" i="5"/>
  <c r="B193" i="5"/>
  <c r="C193" i="5"/>
  <c r="B194" i="5"/>
  <c r="C194" i="5"/>
  <c r="B195" i="5"/>
  <c r="C195" i="5"/>
  <c r="B196" i="5"/>
  <c r="C196" i="5"/>
  <c r="B197" i="5"/>
  <c r="C197" i="5"/>
  <c r="B198" i="5"/>
  <c r="C198" i="5"/>
  <c r="B199" i="5"/>
  <c r="C199" i="5"/>
  <c r="B200" i="5"/>
  <c r="C200" i="5"/>
  <c r="B201" i="5"/>
  <c r="C201" i="5"/>
  <c r="B202" i="5"/>
  <c r="C202" i="5"/>
  <c r="B203" i="5"/>
  <c r="C203" i="5"/>
  <c r="B204" i="5"/>
  <c r="C204" i="5"/>
  <c r="B205" i="5"/>
  <c r="C205" i="5"/>
  <c r="B206" i="5"/>
  <c r="C206" i="5"/>
  <c r="B207" i="5"/>
  <c r="C207" i="5"/>
  <c r="B208" i="5"/>
  <c r="C208" i="5"/>
  <c r="B209" i="5"/>
  <c r="C209" i="5"/>
  <c r="B210" i="5"/>
  <c r="C210" i="5"/>
  <c r="B211" i="5"/>
  <c r="C211" i="5"/>
  <c r="B212" i="5"/>
  <c r="C212" i="5"/>
  <c r="B213" i="5"/>
  <c r="C213" i="5"/>
  <c r="B214" i="5"/>
  <c r="C214" i="5"/>
  <c r="B215" i="5"/>
  <c r="C215" i="5"/>
  <c r="B216" i="5"/>
  <c r="C216" i="5"/>
  <c r="B217" i="5"/>
  <c r="C217" i="5"/>
  <c r="B218" i="5"/>
  <c r="C218" i="5"/>
  <c r="B219" i="5"/>
  <c r="C219" i="5"/>
  <c r="B220" i="5"/>
  <c r="C220" i="5"/>
  <c r="B221" i="5"/>
  <c r="C221" i="5"/>
  <c r="B222" i="5"/>
  <c r="C222" i="5"/>
  <c r="B223" i="5"/>
  <c r="C223" i="5"/>
  <c r="B224" i="5"/>
  <c r="C224" i="5"/>
  <c r="B225" i="5"/>
  <c r="C225" i="5"/>
  <c r="B226" i="5"/>
  <c r="C226" i="5"/>
  <c r="B227" i="5"/>
  <c r="C227" i="5"/>
  <c r="B228" i="5"/>
  <c r="C228" i="5"/>
  <c r="B229" i="5"/>
  <c r="C229" i="5"/>
  <c r="B230" i="5"/>
  <c r="C230" i="5"/>
  <c r="B231" i="5"/>
  <c r="C231" i="5"/>
  <c r="B232" i="5"/>
  <c r="C232" i="5"/>
  <c r="B233" i="5"/>
  <c r="C233" i="5"/>
  <c r="B234" i="5"/>
  <c r="C234" i="5"/>
  <c r="B235" i="5"/>
  <c r="C235" i="5"/>
  <c r="B236" i="5"/>
  <c r="C236" i="5"/>
  <c r="B237" i="5"/>
  <c r="C237" i="5"/>
  <c r="B238" i="5"/>
  <c r="C238" i="5"/>
  <c r="B239" i="5"/>
  <c r="C239" i="5"/>
  <c r="B240" i="5"/>
  <c r="C240" i="5"/>
  <c r="B241" i="5"/>
  <c r="C241" i="5"/>
  <c r="B242" i="5"/>
  <c r="C242" i="5"/>
  <c r="B243" i="5"/>
  <c r="C243" i="5"/>
  <c r="B244" i="5"/>
  <c r="C244" i="5"/>
  <c r="B245" i="5"/>
  <c r="C245" i="5"/>
  <c r="B246" i="5"/>
  <c r="C246" i="5"/>
  <c r="B247" i="5"/>
  <c r="C247" i="5"/>
  <c r="B248" i="5"/>
  <c r="C248" i="5"/>
  <c r="B249" i="5"/>
  <c r="C249" i="5"/>
  <c r="B250" i="5"/>
  <c r="C250" i="5"/>
  <c r="B251" i="5"/>
  <c r="C251" i="5"/>
  <c r="B252" i="5"/>
  <c r="C252" i="5"/>
  <c r="B253" i="5"/>
  <c r="C253" i="5"/>
  <c r="B254" i="5"/>
  <c r="C254" i="5"/>
  <c r="B255" i="5"/>
  <c r="C255" i="5"/>
  <c r="B256" i="5"/>
  <c r="C256" i="5"/>
  <c r="B257" i="5"/>
  <c r="C257" i="5"/>
  <c r="B258" i="5"/>
  <c r="C258" i="5"/>
  <c r="B259" i="5"/>
  <c r="C259" i="5"/>
  <c r="B260" i="5"/>
  <c r="C260" i="5"/>
  <c r="B261" i="5"/>
  <c r="C261" i="5"/>
  <c r="B262" i="5"/>
  <c r="C262" i="5"/>
  <c r="B263" i="5"/>
  <c r="C263" i="5"/>
  <c r="B264" i="5"/>
  <c r="C264" i="5"/>
  <c r="B265" i="5"/>
  <c r="C265" i="5"/>
  <c r="B266" i="5"/>
  <c r="C266" i="5"/>
  <c r="B267" i="5"/>
  <c r="C267" i="5"/>
  <c r="B268" i="5"/>
  <c r="C268" i="5"/>
  <c r="B269" i="5"/>
  <c r="C269" i="5"/>
  <c r="B270" i="5"/>
  <c r="C270" i="5"/>
  <c r="B271" i="5"/>
  <c r="C271" i="5"/>
  <c r="B272" i="5"/>
  <c r="C272" i="5"/>
  <c r="B273" i="5"/>
  <c r="C273" i="5"/>
  <c r="B274" i="5"/>
  <c r="C274" i="5"/>
  <c r="B275" i="5"/>
  <c r="C275" i="5"/>
  <c r="B276" i="5"/>
  <c r="C276" i="5"/>
  <c r="B277" i="5"/>
  <c r="C277" i="5"/>
  <c r="B278" i="5"/>
  <c r="C278" i="5"/>
  <c r="B279" i="5"/>
  <c r="C279" i="5"/>
  <c r="B280" i="5"/>
  <c r="C280" i="5"/>
  <c r="B281" i="5"/>
  <c r="C281" i="5"/>
  <c r="B282" i="5"/>
  <c r="C282" i="5"/>
  <c r="B283" i="5"/>
  <c r="C283" i="5"/>
  <c r="B284" i="5"/>
  <c r="C284" i="5"/>
  <c r="B285" i="5"/>
  <c r="C285" i="5"/>
  <c r="B286" i="5"/>
  <c r="C286" i="5"/>
  <c r="B287" i="5"/>
  <c r="C287" i="5"/>
  <c r="B288" i="5"/>
  <c r="C288" i="5"/>
  <c r="B289" i="5"/>
  <c r="C289" i="5"/>
  <c r="B290" i="5"/>
  <c r="C290" i="5"/>
  <c r="B291" i="5"/>
  <c r="C291" i="5"/>
  <c r="B292" i="5"/>
  <c r="C292" i="5"/>
  <c r="B293" i="5"/>
  <c r="C293" i="5"/>
  <c r="B294" i="5"/>
  <c r="C294" i="5"/>
  <c r="B295" i="5"/>
  <c r="C295" i="5"/>
  <c r="B296" i="5"/>
  <c r="C296" i="5"/>
  <c r="B297" i="5"/>
  <c r="C297" i="5"/>
  <c r="B298" i="5"/>
  <c r="C298" i="5"/>
  <c r="B299" i="5"/>
  <c r="C299" i="5"/>
  <c r="B300" i="5"/>
  <c r="C300" i="5"/>
  <c r="B301" i="5"/>
  <c r="C301" i="5"/>
  <c r="B302" i="5"/>
  <c r="C302" i="5"/>
  <c r="B303" i="5"/>
  <c r="C303" i="5"/>
  <c r="B304" i="5"/>
  <c r="C304" i="5"/>
  <c r="B305" i="5"/>
  <c r="C305" i="5"/>
  <c r="B306" i="5"/>
  <c r="C306" i="5"/>
  <c r="B307" i="5"/>
  <c r="C307" i="5"/>
  <c r="B308" i="5"/>
  <c r="C308" i="5"/>
  <c r="B309" i="5"/>
  <c r="C309" i="5"/>
  <c r="B310" i="5"/>
  <c r="C310" i="5"/>
  <c r="B311" i="5"/>
  <c r="C311" i="5"/>
  <c r="B312" i="5"/>
  <c r="C312" i="5"/>
  <c r="B313" i="5"/>
  <c r="C313" i="5"/>
  <c r="B314" i="5"/>
  <c r="C314" i="5"/>
  <c r="B315" i="5"/>
  <c r="C315" i="5"/>
  <c r="B316" i="5"/>
  <c r="C316" i="5"/>
  <c r="B317" i="5"/>
  <c r="C317" i="5"/>
  <c r="B318" i="5"/>
  <c r="C318" i="5"/>
  <c r="B319" i="5"/>
  <c r="C319" i="5"/>
  <c r="B320" i="5"/>
  <c r="C320" i="5"/>
  <c r="B321" i="5"/>
  <c r="C321" i="5"/>
  <c r="B322" i="5"/>
  <c r="C322" i="5"/>
  <c r="B323" i="5"/>
  <c r="C323" i="5"/>
  <c r="B324" i="5"/>
  <c r="C324" i="5"/>
  <c r="B325" i="5"/>
  <c r="C325" i="5"/>
  <c r="B326" i="5"/>
  <c r="C326" i="5"/>
  <c r="B327" i="5"/>
  <c r="C327" i="5"/>
  <c r="B328" i="5"/>
  <c r="C328" i="5"/>
  <c r="B329" i="5"/>
  <c r="C329" i="5"/>
  <c r="B330" i="5"/>
  <c r="C330" i="5"/>
  <c r="B331" i="5"/>
  <c r="C331" i="5"/>
  <c r="B332" i="5"/>
  <c r="C332" i="5"/>
  <c r="B333" i="5"/>
  <c r="C333" i="5"/>
  <c r="B334" i="5"/>
  <c r="C334" i="5"/>
  <c r="B335" i="5"/>
  <c r="C335" i="5"/>
  <c r="B336" i="5"/>
  <c r="C336" i="5"/>
  <c r="B337" i="5"/>
  <c r="C337" i="5"/>
  <c r="B338" i="5"/>
  <c r="C338" i="5"/>
  <c r="B339" i="5"/>
  <c r="C339" i="5"/>
  <c r="B340" i="5"/>
  <c r="C340" i="5"/>
  <c r="B341" i="5"/>
  <c r="C341" i="5"/>
  <c r="B342" i="5"/>
  <c r="C342" i="5"/>
  <c r="B343" i="5"/>
  <c r="C343" i="5"/>
  <c r="B344" i="5"/>
  <c r="C344" i="5"/>
  <c r="B345" i="5"/>
  <c r="C345" i="5"/>
  <c r="B346" i="5"/>
  <c r="C346" i="5"/>
  <c r="B347" i="5"/>
  <c r="C347" i="5"/>
  <c r="B348" i="5"/>
  <c r="C348" i="5"/>
  <c r="B349" i="5"/>
  <c r="C349" i="5"/>
  <c r="B350" i="5"/>
  <c r="C350" i="5"/>
  <c r="B351" i="5"/>
  <c r="C351" i="5"/>
  <c r="B352" i="5"/>
  <c r="C352" i="5"/>
  <c r="B353" i="5"/>
  <c r="C353" i="5"/>
  <c r="B354" i="5"/>
  <c r="C354" i="5"/>
  <c r="B355" i="5"/>
  <c r="C355" i="5"/>
  <c r="B356" i="5"/>
  <c r="C356" i="5"/>
  <c r="B357" i="5"/>
  <c r="C357" i="5"/>
  <c r="B358" i="5"/>
  <c r="C358" i="5"/>
  <c r="B359" i="5"/>
  <c r="C359" i="5"/>
  <c r="B360" i="5"/>
  <c r="C360" i="5"/>
  <c r="B361" i="5"/>
  <c r="C361" i="5"/>
  <c r="B362" i="5"/>
  <c r="C362" i="5"/>
  <c r="B363" i="5"/>
  <c r="C363" i="5"/>
  <c r="B364" i="5"/>
  <c r="C364" i="5"/>
  <c r="B365" i="5"/>
  <c r="C365" i="5"/>
  <c r="B366" i="5"/>
  <c r="C366" i="5"/>
  <c r="B367" i="5"/>
  <c r="C367" i="5"/>
  <c r="B368" i="5"/>
  <c r="C368" i="5"/>
  <c r="B369" i="5"/>
  <c r="C369" i="5"/>
  <c r="B370" i="5"/>
  <c r="C370" i="5"/>
  <c r="B371" i="5"/>
  <c r="C371" i="5"/>
  <c r="B372" i="5"/>
  <c r="C372" i="5"/>
  <c r="B373" i="5"/>
  <c r="C373" i="5"/>
  <c r="B374" i="5"/>
  <c r="C374" i="5"/>
  <c r="B375" i="5"/>
  <c r="C375" i="5"/>
  <c r="B376" i="5"/>
  <c r="C376" i="5"/>
  <c r="B377" i="5"/>
  <c r="C377" i="5"/>
  <c r="B378" i="5"/>
  <c r="C378" i="5"/>
  <c r="B379" i="5"/>
  <c r="C379" i="5"/>
  <c r="B380" i="5"/>
  <c r="C380" i="5"/>
  <c r="B381" i="5"/>
  <c r="C381" i="5"/>
  <c r="B382" i="5"/>
  <c r="C382" i="5"/>
  <c r="B383" i="5"/>
  <c r="C383" i="5"/>
  <c r="B384" i="5"/>
  <c r="C384" i="5"/>
  <c r="B385" i="5"/>
  <c r="C385" i="5"/>
  <c r="B386" i="5"/>
  <c r="C386" i="5"/>
  <c r="B387" i="5"/>
  <c r="C387" i="5"/>
  <c r="B388" i="5"/>
  <c r="C388" i="5"/>
  <c r="B389" i="5"/>
  <c r="C389" i="5"/>
  <c r="B390" i="5"/>
  <c r="C390" i="5"/>
  <c r="B391" i="5"/>
  <c r="C391" i="5"/>
  <c r="B392" i="5"/>
  <c r="C392" i="5"/>
  <c r="B393" i="5"/>
  <c r="C393" i="5"/>
  <c r="B394" i="5"/>
  <c r="C394" i="5"/>
  <c r="B395" i="5"/>
  <c r="C395" i="5"/>
  <c r="B396" i="5"/>
  <c r="C396" i="5"/>
  <c r="B397" i="5"/>
  <c r="C397" i="5"/>
  <c r="B398" i="5"/>
  <c r="C398" i="5"/>
  <c r="B399" i="5"/>
  <c r="C399" i="5"/>
  <c r="B400" i="5"/>
  <c r="C400" i="5"/>
  <c r="B401" i="5"/>
  <c r="C401" i="5"/>
  <c r="B402" i="5"/>
  <c r="C402" i="5"/>
  <c r="B403" i="5"/>
  <c r="C403" i="5"/>
  <c r="B404" i="5"/>
  <c r="C404" i="5"/>
  <c r="B405" i="5"/>
  <c r="C405" i="5"/>
  <c r="B406" i="5"/>
  <c r="C406" i="5"/>
  <c r="B407" i="5"/>
  <c r="C407" i="5"/>
  <c r="B408" i="5"/>
  <c r="C408" i="5"/>
  <c r="B409" i="5"/>
  <c r="C409" i="5"/>
  <c r="B410" i="5"/>
  <c r="C410" i="5"/>
  <c r="B411" i="5"/>
  <c r="C411" i="5"/>
  <c r="B412" i="5"/>
  <c r="C412"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451BEDA-E268-4BF0-B6A6-AAED6E52B927}" keepAlive="1" name="ThisWorkbookDataModel" description="نموذج البيانات"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EEA049A-C4E7-489F-BD1D-0C2C9D6133F5}" name="WorksheetConnection_West and South QTD.xlsx!citydata" type="102" refreshedVersion="8" minRefreshableVersion="5">
    <extLst>
      <ext xmlns:x15="http://schemas.microsoft.com/office/spreadsheetml/2010/11/main" uri="{DE250136-89BD-433C-8126-D09CA5730AF9}">
        <x15:connection id="citydata">
          <x15:rangePr sourceName="_xlcn.WorksheetConnection_WestandSouthQTD.xlsxcitydata"/>
        </x15:connection>
      </ext>
    </extLst>
  </connection>
  <connection id="3" xr16:uid="{2831E94A-7BCC-4827-B2CE-6A8A80F31099}" name="WorksheetConnection_West and South QTD.xlsx!data1" type="102" refreshedVersion="8" minRefreshableVersion="5">
    <extLst>
      <ext xmlns:x15="http://schemas.microsoft.com/office/spreadsheetml/2010/11/main" uri="{DE250136-89BD-433C-8126-D09CA5730AF9}">
        <x15:connection id="data1">
          <x15:rangePr sourceName="_xlcn.WorksheetConnection_WestandSouthQTD.xlsxdata1"/>
        </x15:connection>
      </ext>
    </extLst>
  </connection>
  <connection id="4" xr16:uid="{9943E23B-7544-4177-8B45-BEEE62735EB6}" name="WorksheetConnection_West and South QTD.xlsx!data2" type="102" refreshedVersion="8" minRefreshableVersion="5">
    <extLst>
      <ext xmlns:x15="http://schemas.microsoft.com/office/spreadsheetml/2010/11/main" uri="{DE250136-89BD-433C-8126-D09CA5730AF9}">
        <x15:connection id="data2">
          <x15:rangePr sourceName="_xlcn.WorksheetConnection_WestandSouthQTD.xlsxdata2"/>
        </x15:connection>
      </ext>
    </extLst>
  </connection>
  <connection id="5" xr16:uid="{87A1BA0C-2B0E-4161-BBC6-97448B6F2E0F}" name="WorksheetConnection_West and South QTD.xlsx!datamain" type="102" refreshedVersion="8" minRefreshableVersion="5">
    <extLst>
      <ext xmlns:x15="http://schemas.microsoft.com/office/spreadsheetml/2010/11/main" uri="{DE250136-89BD-433C-8126-D09CA5730AF9}">
        <x15:connection id="datamain">
          <x15:rangePr sourceName="_xlcn.WorksheetConnection_WestandSouthQTD.xlsxdatamain"/>
        </x15:connection>
      </ext>
    </extLst>
  </connection>
  <connection id="6" xr16:uid="{FC4DADB7-B4DA-43BC-831D-1E328AA8EBB5}" name="WorksheetConnection_West and South QTD.xlsx!mahal" type="102" refreshedVersion="8" minRefreshableVersion="5">
    <extLst>
      <ext xmlns:x15="http://schemas.microsoft.com/office/spreadsheetml/2010/11/main" uri="{DE250136-89BD-433C-8126-D09CA5730AF9}">
        <x15:connection id="mahal">
          <x15:rangePr sourceName="_xlcn.WorksheetConnection_WestandSouthQTD.xlsxmahal"/>
        </x15:connection>
      </ext>
    </extLst>
  </connection>
</connections>
</file>

<file path=xl/sharedStrings.xml><?xml version="1.0" encoding="utf-8"?>
<sst xmlns="http://schemas.openxmlformats.org/spreadsheetml/2006/main" count="5015" uniqueCount="262">
  <si>
    <t>Apple ID</t>
  </si>
  <si>
    <t>Name</t>
  </si>
  <si>
    <t>City</t>
  </si>
  <si>
    <t>LOB</t>
  </si>
  <si>
    <t>Type</t>
  </si>
  <si>
    <t>W1</t>
  </si>
  <si>
    <t>W2</t>
  </si>
  <si>
    <t>W3</t>
  </si>
  <si>
    <t>W4</t>
  </si>
  <si>
    <t>W5</t>
  </si>
  <si>
    <t>W6</t>
  </si>
  <si>
    <t>W7</t>
  </si>
  <si>
    <t>W8</t>
  </si>
  <si>
    <t>W9</t>
  </si>
  <si>
    <t>W10</t>
  </si>
  <si>
    <t>W11</t>
  </si>
  <si>
    <t>W12</t>
  </si>
  <si>
    <t>W13</t>
  </si>
  <si>
    <t>Total</t>
  </si>
  <si>
    <t>QTD</t>
  </si>
  <si>
    <t>QTD Y/Y</t>
  </si>
  <si>
    <t>Q-4</t>
  </si>
  <si>
    <t>Q-1</t>
  </si>
  <si>
    <t>QTD Mix</t>
  </si>
  <si>
    <t>QTD Y/Y Fiscal</t>
  </si>
  <si>
    <t>ALMAKHAZIN ALSAWDA - STORE</t>
  </si>
  <si>
    <t>JEDDAH</t>
  </si>
  <si>
    <t>iPhone</t>
  </si>
  <si>
    <t>Units</t>
  </si>
  <si>
    <t>iPad</t>
  </si>
  <si>
    <t>Watch</t>
  </si>
  <si>
    <t>AirPods</t>
  </si>
  <si>
    <t>Beats</t>
  </si>
  <si>
    <t>Accessories</t>
  </si>
  <si>
    <t>ALOBOR - STORE</t>
  </si>
  <si>
    <t>TAIF</t>
  </si>
  <si>
    <t>ABO LABAN</t>
  </si>
  <si>
    <t>MAKKAH</t>
  </si>
  <si>
    <t>MATJAR ALWAN</t>
  </si>
  <si>
    <t>SPEED CALL - AL DEWAN</t>
  </si>
  <si>
    <t>AL HAZMI AL-MADINAH</t>
  </si>
  <si>
    <t>AL MADINAH</t>
  </si>
  <si>
    <t>TAMAYAZ ALHATIF</t>
  </si>
  <si>
    <t>NAJRAN</t>
  </si>
  <si>
    <t>SPEED CALL - AL DOBLOMASI</t>
  </si>
  <si>
    <t>AL-MUTTASIL TELECOM</t>
  </si>
  <si>
    <t>RAWAT AL-HATIF</t>
  </si>
  <si>
    <t>ALO</t>
  </si>
  <si>
    <t>CEZAR STORE</t>
  </si>
  <si>
    <t>ABHA</t>
  </si>
  <si>
    <t>AL SHABAKA AL SAREYA</t>
  </si>
  <si>
    <t>STAR ROSE</t>
  </si>
  <si>
    <t>KHAMIS MUSHAIT</t>
  </si>
  <si>
    <t>SADA ALMOSTAQBAL</t>
  </si>
  <si>
    <t>AL ATLAL JABAL AL NOOR</t>
  </si>
  <si>
    <t>SAMA TELECOM</t>
  </si>
  <si>
    <t>AL HAZMI JIZAN</t>
  </si>
  <si>
    <t>JIZAN</t>
  </si>
  <si>
    <t>KNOOZ - STORE</t>
  </si>
  <si>
    <t>MUHAYIL</t>
  </si>
  <si>
    <t>NYAAZIK - BISHA</t>
  </si>
  <si>
    <t>BISHA</t>
  </si>
  <si>
    <t>MASHAEL AL JANOUB - STORE</t>
  </si>
  <si>
    <t>ALQUMAH STORE 2</t>
  </si>
  <si>
    <t>SADA ALMOSTAQBAL - KHAMIS</t>
  </si>
  <si>
    <t>BAYANAT EL HATEF</t>
  </si>
  <si>
    <t>NAGHAM STORE</t>
  </si>
  <si>
    <t>ALO- ASIR</t>
  </si>
  <si>
    <t>ASIR</t>
  </si>
  <si>
    <t>KHALED TELECOM</t>
  </si>
  <si>
    <t>BASMAT AHTIMAM - STORE</t>
  </si>
  <si>
    <t>MM STORE</t>
  </si>
  <si>
    <t>ABQAIQ</t>
  </si>
  <si>
    <t>AL ATLAL AZIZIA</t>
  </si>
  <si>
    <t>ALRADADI TELECOM - 1</t>
  </si>
  <si>
    <t>THORAYA AL JANOUB  - STORE</t>
  </si>
  <si>
    <t>AHAD ALMASARIHAH</t>
  </si>
  <si>
    <t>BRAND PHONE</t>
  </si>
  <si>
    <t>STICKER - BAHA</t>
  </si>
  <si>
    <t>AL BAHA</t>
  </si>
  <si>
    <t>ROTANA</t>
  </si>
  <si>
    <t>FAST NET - STORE</t>
  </si>
  <si>
    <t>AL AMIR</t>
  </si>
  <si>
    <t>AL MAHDAR</t>
  </si>
  <si>
    <t>ALQUMAH STORE</t>
  </si>
  <si>
    <t>FUTURE WORLD - STORE</t>
  </si>
  <si>
    <t>AL QUNFUDHAH</t>
  </si>
  <si>
    <t>FAST CALL - STORE</t>
  </si>
  <si>
    <t>YOUR MOBILE - DOWNTOWN</t>
  </si>
  <si>
    <t>AL-MUTTASIL - MANARA</t>
  </si>
  <si>
    <t>BADER AL HADDAD</t>
  </si>
  <si>
    <t>ASR AL JAWAAL 2 - STORE</t>
  </si>
  <si>
    <t>ABO LABAN - SITEEN</t>
  </si>
  <si>
    <t>ALMUZOON - STORE</t>
  </si>
  <si>
    <t>AL FURSAN 2</t>
  </si>
  <si>
    <t>ALSHAMEL COMMUNICATIONS - STORE</t>
  </si>
  <si>
    <t>STYLE PHONE 2</t>
  </si>
  <si>
    <t>ALHADDAD - MAKKAH 1</t>
  </si>
  <si>
    <t>AL-KASIB - STORE</t>
  </si>
  <si>
    <t>AJWAA JEDDAH</t>
  </si>
  <si>
    <t>STYLE PHONE - STORE</t>
  </si>
  <si>
    <t>KAYAN AL HADDAD</t>
  </si>
  <si>
    <t>ALWASEEM TOP - STORE</t>
  </si>
  <si>
    <t>NUQTAT TAQNIAH</t>
  </si>
  <si>
    <t>MAWJAT TRADD 2</t>
  </si>
  <si>
    <t>AL RASAIL</t>
  </si>
  <si>
    <t>LAMAR TELECOM</t>
  </si>
  <si>
    <t>ALMAMMLKAH TELECOM</t>
  </si>
  <si>
    <t>AL RASAIL - AMIR</t>
  </si>
  <si>
    <t>ALHADDAD - AMIR-1</t>
  </si>
  <si>
    <t>ALHADDAD - MAKKAH 2</t>
  </si>
  <si>
    <t>PHONE SERIES</t>
  </si>
  <si>
    <t>ABR AL AJWAA</t>
  </si>
  <si>
    <t>MAJESTY</t>
  </si>
  <si>
    <t>KHAMSIMIAYAT WA WAHID TRADING - 501</t>
  </si>
  <si>
    <t>MATJAR IBTIKARAT - KAYAN STORE</t>
  </si>
  <si>
    <t>KAYAN STORE 1</t>
  </si>
  <si>
    <t>ASWAT NAGHM</t>
  </si>
  <si>
    <t>MATJAR</t>
  </si>
  <si>
    <t>ALHADDAD - AL-SHEMAL</t>
  </si>
  <si>
    <t>FOR YOU- TAIF</t>
  </si>
  <si>
    <t>ALRADDADI TELECOM - AZIZIA</t>
  </si>
  <si>
    <t>SPEED CALL - AL AMIR CENTER</t>
  </si>
  <si>
    <t>AL MARKAZ AL DOWALI</t>
  </si>
  <si>
    <t>AL ATLAL SITEEN</t>
  </si>
  <si>
    <t>ABR - ALFALAK</t>
  </si>
  <si>
    <t>AL NASRIYAH</t>
  </si>
  <si>
    <t>AL RASAEL PALESTINE</t>
  </si>
  <si>
    <t>CONCEPT - STORE</t>
  </si>
  <si>
    <t>RAWAE ZIAD - STORE</t>
  </si>
  <si>
    <t>Services</t>
  </si>
  <si>
    <t>STREET PHONE - ALMODI ALHADITH</t>
  </si>
  <si>
    <t>GHARAM</t>
  </si>
  <si>
    <t>STREET PHONE - STORE</t>
  </si>
  <si>
    <t>AL HAZMI 1</t>
  </si>
  <si>
    <t>DOKKAN BASAMAT - STORE</t>
  </si>
  <si>
    <t>AL RASAEL JIZAN</t>
  </si>
  <si>
    <t>NAJD - AMIR CENTER</t>
  </si>
  <si>
    <t>Address</t>
  </si>
  <si>
    <t>Program Name</t>
  </si>
  <si>
    <t>Measure</t>
  </si>
  <si>
    <t>Y/Y</t>
  </si>
  <si>
    <t>Y/Y Fiscal</t>
  </si>
  <si>
    <t/>
  </si>
  <si>
    <t>Tier 2 Multi</t>
  </si>
  <si>
    <t>ST Rptd</t>
  </si>
  <si>
    <t>2639 AL-MASJID AL-HARAM ROAD, MAKKAH, SA-NA-NA, 24243</t>
  </si>
  <si>
    <t>AMIR CENTER, PALATINE ST., JEDDAH, SA-NA-NA, 21533</t>
  </si>
  <si>
    <t>ABU BAKR AL-SIDDIQ ROAD, TAIF, SA-NA-NA, 26522</t>
  </si>
  <si>
    <t>9029 KING FAISAL ROAD, MAKKAH, SA-NA-NA, 24244</t>
  </si>
  <si>
    <t>KING ABDULLAH BIN ABDUL AZIZ ROAD, ABHA, SA-NA-NA, 63731</t>
  </si>
  <si>
    <t>ABU BAKR AL-SIDDIQ, SHUBRA, TAIF, SA-NA-NA, 26523</t>
  </si>
  <si>
    <t>FALASTIN STREET, AL SHARAFEYAH, JEDDAH, SA-NA-NA, 23218</t>
  </si>
  <si>
    <t>2675 KHALID BIN AL WALEED ROAD, AL MADINAH, SA-NA-NA, 42312</t>
  </si>
  <si>
    <t>STEEN STREET, AL QUOZ, ABHA, SA-NA-NA, 28829</t>
  </si>
  <si>
    <t>KING FAHD RD, ASH SHATI, JIZAN, SA-NA-NA, 82723</t>
  </si>
  <si>
    <t>AL FAHD ST, AL FAHD, BISHA, SA-NA-NA, 67711</t>
  </si>
  <si>
    <t>IMAM MUHAMMAD BIN SAUD, KHAMIS MUSHAIT, SA-NA-NA, 62461</t>
  </si>
  <si>
    <t>OMAR BIN AL KHATTAB STREET, ALBALAD, MUHAYIL, SA-NA-NA, 63711</t>
  </si>
  <si>
    <t>MAKKAH - AL AZIZIZA DISTRICT, MAKKAH, SA-NA-NA, 0000</t>
  </si>
  <si>
    <t>PALESTINE  STREET, JEDDAH, SA-NA-NA, 23218</t>
  </si>
  <si>
    <t>Unbranded</t>
  </si>
  <si>
    <t>IMAM MUHAMMAD BIN SAUD, AL-KHAZAN, KHAMIS MUSHAIT, SA-NA-NA, 62461</t>
  </si>
  <si>
    <t>AL-JAWALAT STREET, AL-KHALIDIYA, KHAMIS MUSHAIT, SA-NA-NA, 62461</t>
  </si>
  <si>
    <t>AL SHARAFEYAH, JEDDAH, SA-NA-NA, 23218</t>
  </si>
  <si>
    <t>AL SHARQIYYAH, AL QUNFUDHAH, SA-NA-NA, 28821</t>
  </si>
  <si>
    <t>AL MATAL STREET, AHAD ALMASARIHAH, SA-NA-NA, 86215</t>
  </si>
  <si>
    <t>ALAZIZIAH STREET, MAKKAH, SA-NA-NA, 64649</t>
  </si>
  <si>
    <t>2946 FALASTIN, JEDDAH, SA-NA-NA, 23331</t>
  </si>
  <si>
    <t>AL BAHAR, AL BAHA, SA-NA-NA, 65522</t>
  </si>
  <si>
    <t>IMAM MUHAMMAD IBN SAUD, ALKHAZZAN, KHAMIS MUSHAIT, SA-NA-NA, 62461</t>
  </si>
  <si>
    <t>KHALID BIN AL-WALID, AL SHARAFEYAH, JEDDAH, SA-NA-NA, 23234</t>
  </si>
  <si>
    <t>ALMUTALA  STREET, JIZAN, SA-NA-NA, 82511</t>
  </si>
  <si>
    <t>AL BAHER, AL BAHA, SA-NA-NA, 65525</t>
  </si>
  <si>
    <t>2812 AL-MUNTAZAH,, KHAMIS MUSHAIT, SA-NA-NA, 62461</t>
  </si>
  <si>
    <t>2639 AL MASJID AL HARAM ROAD, MAKKAH, SA-NA-NA, 24243</t>
  </si>
  <si>
    <t>IMAM MUHAMMAD IBN SAUD, KHAMIS MUSHAIT, SA-NA-NA, 62432</t>
  </si>
  <si>
    <t>8809 AL MASJID AL HARAM RD, MAKKAH, SA-NA-NA, 24243</t>
  </si>
  <si>
    <t>7641-7689 ABDULLAH ARIF ST, MAKKAH, SA-NA-NA, 24213</t>
  </si>
  <si>
    <t>8809 AL MASJID AL HARAM ROAD, MAKKAH, SA-02-NA, 24243</t>
  </si>
  <si>
    <t>JEDDAH - PALESTINE STREET, JEDDAH, SA-NA-NA, 0000</t>
  </si>
  <si>
    <t>KING ABDULAZIZ ROAD, NAJRAN, SA-NA-NA, 66262</t>
  </si>
  <si>
    <t>ABU BAKR AS SIDDIQ STREET, SHUBRA, TAIF, SA-NA-NA, 26523</t>
  </si>
  <si>
    <t>FALASTIN, JEDDAH, SA-NA-NA, 23218</t>
  </si>
  <si>
    <t>KHALID BIN ALWALEED STREET, AL MADINAH, SA-NA-NA, 42316</t>
  </si>
  <si>
    <t>ABU BAKR AL-SIDDIQ, SHUBRA, TAIF, SA-NA-NA, 26522</t>
  </si>
  <si>
    <t>QASR AD DIYAFA, AN NUZHAH, MAKKAH, SA-NA-NA, 24225</t>
  </si>
  <si>
    <t>3103 PALESTINE, JEDDAH, SA-NA-NA, 23218</t>
  </si>
  <si>
    <t>6365 ABU BAKR AS SIDDIQ, TAIF, SA-NA-NA, 26523</t>
  </si>
  <si>
    <t>8098 KHALED IBN AL WALID, JEDDAH, SA-NA-NA, 23218</t>
  </si>
  <si>
    <t>QASR AD DIYAFA, AN NUZHAH, MAKKAH, SA-NA-NA, 24221</t>
  </si>
  <si>
    <t>FALASTIN, ASH SHARAFIYAH, JEDDAH, SA-NA-NA, 23218</t>
  </si>
  <si>
    <t>DOWN TOWN, DOWNTOWN, ABHA, SA-NA-NA, 62521</t>
  </si>
  <si>
    <t>9685 ABU BAKR AS SIDDIQ, SHUBRA, TAIF, SA-NA-NA, 26513</t>
  </si>
  <si>
    <t>AL MASJID AL HARAM ROAD, MAKKAH, SA-NA-NA, 24243</t>
  </si>
  <si>
    <t>AL NASRIYAH, JEDDAH, SA-NA-NA, 81431</t>
  </si>
  <si>
    <t>IMAM MUHAMMAD BIN SAUD, AL MUNTAZAH, KHAMIS MUSHAIT, SA-NA-NA, 62461</t>
  </si>
  <si>
    <t>KING ABDULAZIZ RD, AL BAHA, SA-NA-NA, 65525</t>
  </si>
  <si>
    <t>PALESTINE STREET, JEDDAH, SA-NA-NA, 41616</t>
  </si>
  <si>
    <t>KING FAISAL RD, TOWN CENTER, ABHA, SA-NA-NA, 62521</t>
  </si>
  <si>
    <t>AL-IMAM AL-BUKHARI, AL MADINAH, SA-NA-NA, 42374</t>
  </si>
  <si>
    <t>KING ABDULLAH BIN ABDUL AZIZ ROAD, ASIR, SA-NA-NA, 61411</t>
  </si>
  <si>
    <t>KING SALMAN IBN ABDULAZIZ ROAD, NAJRAN, SA-NA-NA, 66262</t>
  </si>
  <si>
    <t>JEDDAH PALESTINE ST., JEDDAH, SA-NA-NA, 22234</t>
  </si>
  <si>
    <t>G5JP+48F, AL SHARAFEYAH, JEDDAH, SA-NA-NA, 23218</t>
  </si>
  <si>
    <t>PALESTINE, AL SHARAFEYAH, JEDDAH, SA-NA-NA, 23333</t>
  </si>
  <si>
    <t>SHIHAR, TAIF, SA-NA-NA, 26513</t>
  </si>
  <si>
    <t>ASH SHATI, JAZAN 82723, JIZAN, SA-NA-NA, 82723</t>
  </si>
  <si>
    <t>ALAZIZIYYAH, MAKKAH, SA-NA-NA, 24243</t>
  </si>
  <si>
    <t>AL HIZAM DISTRECT, AL-ARID NUSAIBAH, AL MADINAH, SA-NA-NA, 42314</t>
  </si>
  <si>
    <t>PALESTINE STREET, JEDDAH, SA-NA-NA, 21544</t>
  </si>
  <si>
    <t>AL ANABIS, AL MADINAH, SA-NA-NA, 42312</t>
  </si>
  <si>
    <t>KING ABDULLAH BIN ABDUL AZIZ ROAD, ASIR, SA-NA-NA, 63731</t>
  </si>
  <si>
    <t>PALESTINE ROAD /MISHRIFAH, JEDDAH, SA-NA-NA, 21577</t>
  </si>
  <si>
    <t>‏‏مجموع W1</t>
  </si>
  <si>
    <t>‏‏مجموع W2</t>
  </si>
  <si>
    <t>‏‏مجموع W3</t>
  </si>
  <si>
    <t>‏‏مجموع W4</t>
  </si>
  <si>
    <t>‏‏مجموع W5</t>
  </si>
  <si>
    <t>‏‏مجموع W6</t>
  </si>
  <si>
    <t>‏‏مجموع W7</t>
  </si>
  <si>
    <t>‏‏مجموع W8</t>
  </si>
  <si>
    <t>‏‏مجموع W9</t>
  </si>
  <si>
    <t>‏‏مجموع W10</t>
  </si>
  <si>
    <t>‏‏مجموع W11</t>
  </si>
  <si>
    <t>‏‏مجموع W12</t>
  </si>
  <si>
    <t>‏‏مجموع W13</t>
  </si>
  <si>
    <t>name</t>
  </si>
  <si>
    <t>المحل</t>
  </si>
  <si>
    <t>عدد أسابيع الربع الحالي</t>
  </si>
  <si>
    <t>NAME</t>
  </si>
  <si>
    <t>TOTAL</t>
  </si>
  <si>
    <t>TARGET IPHON</t>
  </si>
  <si>
    <t>TARGET IPAD</t>
  </si>
  <si>
    <t>TARGET WATCH</t>
  </si>
  <si>
    <t>TARGET AIR</t>
  </si>
  <si>
    <t>Q2'24</t>
  </si>
  <si>
    <t>Q2'23</t>
  </si>
  <si>
    <t>rr</t>
  </si>
  <si>
    <t xml:space="preserve"> IPHON</t>
  </si>
  <si>
    <t xml:space="preserve"> IPAD</t>
  </si>
  <si>
    <t xml:space="preserve"> WATCH</t>
  </si>
  <si>
    <t xml:space="preserve"> AIR</t>
  </si>
  <si>
    <t>ww C</t>
  </si>
  <si>
    <t>ww P</t>
  </si>
  <si>
    <t>INSTALL</t>
  </si>
  <si>
    <t>weeks</t>
  </si>
  <si>
    <t>TOTALPART</t>
  </si>
  <si>
    <t>TOTALPATR</t>
  </si>
  <si>
    <t>‏‏مجموع TOTAL</t>
  </si>
  <si>
    <t>‏‏مجموع TOTALPATR</t>
  </si>
  <si>
    <t>TARGET Accessories</t>
  </si>
  <si>
    <t>TOTALA</t>
  </si>
  <si>
    <t>LAST</t>
  </si>
  <si>
    <t>BEFOUR</t>
  </si>
  <si>
    <t>npi / sus</t>
  </si>
  <si>
    <t>TOT</t>
  </si>
  <si>
    <t>‏‏مجموع Apple ID</t>
  </si>
  <si>
    <t>تسميات الصفوف</t>
  </si>
  <si>
    <t>‏‏مجموع TOTALA</t>
  </si>
  <si>
    <t>‏‏مجموع LAST</t>
  </si>
  <si>
    <t>‏‏مجموع BEFOUR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</si>
</sst>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
    <numFmt numFmtId="165" formatCode="#,##0%"/>
  </numFmts>
  <fonts count="9" x14ac:knownFonts="1">
    <font>
      <sz val="12"/>
      <color theme="1"/>
      <name val="Arial"/>
      <family val="2"/>
      <scheme val="minor"/>
    </font>
    <font>
      <b/>
      <sz val="12"/>
      <name val="Calibri"/>
      <family val="2"/>
    </font>
    <font>
      <sz val="12"/>
      <name val="Calibri"/>
      <family val="2"/>
    </font>
    <font>
      <sz val="11"/>
      <color indexed="8"/>
      <name val="Arial"/>
      <family val="2"/>
      <scheme val="minor"/>
    </font>
    <font>
      <sz val="12"/>
      <color theme="1"/>
      <name val="Arial"/>
      <family val="2"/>
      <scheme val="minor"/>
    </font>
    <font>
      <b/>
      <sz val="14"/>
      <color theme="1"/>
      <name val="Arial"/>
      <family val="2"/>
      <scheme val="minor"/>
    </font>
    <font>
      <b/>
      <sz val="16"/>
      <color theme="1"/>
      <name val="Arial"/>
      <family val="2"/>
      <scheme val="minor"/>
    </font>
    <font>
      <sz val="12"/>
      <color theme="0" tint="-0.14999847407452621"/>
      <name val="Arial"/>
      <family val="2"/>
      <scheme val="minor"/>
    </font>
    <font>
      <sz val="12"/>
      <color rgb="FFFF0000"/>
      <name val="Arial"/>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
    <border>
      <left/>
      <right/>
      <top/>
      <bottom/>
      <diagonal/>
    </border>
  </borders>
  <cellStyleXfs count="3">
    <xf numFmtId="0" fontId="0" fillId="0" borderId="0"/>
    <xf numFmtId="0" fontId="3" fillId="0" borderId="0"/>
    <xf numFmtId="9" fontId="4" fillId="0" borderId="0" applyFont="0" applyFill="0" applyBorder="0" applyAlignment="0" applyProtection="0"/>
  </cellStyleXfs>
  <cellXfs count="36">
    <xf numFmtId="0" fontId="0" fillId="0" borderId="0" xfId="0"/>
    <xf numFmtId="0" fontId="1" fillId="0" borderId="0" xfId="0" applyFont="1" applyAlignment="1">
      <alignment horizontal="right"/>
    </xf>
    <xf numFmtId="0" fontId="1" fillId="0" borderId="0" xfId="0" applyFont="1" applyAlignment="1">
      <alignment horizontal="left" wrapText="1"/>
    </xf>
    <xf numFmtId="164" fontId="2" fillId="0" borderId="0" xfId="0" applyNumberFormat="1" applyFont="1"/>
    <xf numFmtId="0" fontId="2" fillId="0" borderId="0" xfId="0" applyFont="1" applyAlignment="1">
      <alignment horizontal="left" wrapText="1"/>
    </xf>
    <xf numFmtId="3" fontId="2" fillId="0" borderId="0" xfId="0" applyNumberFormat="1" applyFont="1"/>
    <xf numFmtId="165" fontId="2" fillId="0" borderId="0" xfId="0" applyNumberFormat="1" applyFont="1"/>
    <xf numFmtId="0" fontId="0" fillId="0" borderId="0" xfId="0" pivotButton="1"/>
    <xf numFmtId="0" fontId="1" fillId="0" borderId="0" xfId="1" applyFont="1" applyAlignment="1">
      <alignment horizontal="right"/>
    </xf>
    <xf numFmtId="0" fontId="1" fillId="0" borderId="0" xfId="1" applyFont="1" applyAlignment="1">
      <alignment horizontal="left" wrapText="1"/>
    </xf>
    <xf numFmtId="0" fontId="3" fillId="0" borderId="0" xfId="1"/>
    <xf numFmtId="164" fontId="2" fillId="0" borderId="0" xfId="1" applyNumberFormat="1" applyFont="1"/>
    <xf numFmtId="0" fontId="2" fillId="0" borderId="0" xfId="1" applyFont="1" applyAlignment="1">
      <alignment horizontal="left" wrapText="1"/>
    </xf>
    <xf numFmtId="3" fontId="2" fillId="0" borderId="0" xfId="1" applyNumberFormat="1" applyFont="1"/>
    <xf numFmtId="165" fontId="2" fillId="0" borderId="0" xfId="1" applyNumberFormat="1" applyFont="1"/>
    <xf numFmtId="0" fontId="0" fillId="0" borderId="0" xfId="0" applyAlignment="1">
      <alignment horizontal="center" vertical="center"/>
    </xf>
    <xf numFmtId="0" fontId="5" fillId="0" borderId="0" xfId="0" applyFont="1" applyAlignment="1">
      <alignment horizontal="center" vertical="center"/>
    </xf>
    <xf numFmtId="0" fontId="0" fillId="2" borderId="0" xfId="0" applyFill="1"/>
    <xf numFmtId="0" fontId="6" fillId="0" borderId="0" xfId="0" applyFont="1" applyAlignment="1">
      <alignment horizontal="center" vertical="center"/>
    </xf>
    <xf numFmtId="0" fontId="0" fillId="3" borderId="0" xfId="0" applyFill="1"/>
    <xf numFmtId="9" fontId="0" fillId="2" borderId="0" xfId="2" applyFont="1" applyFill="1"/>
    <xf numFmtId="9" fontId="0" fillId="2" borderId="0" xfId="0" applyNumberFormat="1" applyFill="1"/>
    <xf numFmtId="1" fontId="0" fillId="2" borderId="0" xfId="0" applyNumberFormat="1" applyFill="1"/>
    <xf numFmtId="2" fontId="0" fillId="2" borderId="0" xfId="0" applyNumberFormat="1" applyFill="1"/>
    <xf numFmtId="0" fontId="0" fillId="2" borderId="0" xfId="0" applyFill="1" applyAlignment="1">
      <alignment horizontal="left"/>
    </xf>
    <xf numFmtId="0" fontId="7" fillId="2" borderId="0" xfId="0" applyFont="1" applyFill="1"/>
    <xf numFmtId="0" fontId="0" fillId="4" borderId="0" xfId="0" applyFill="1" applyAlignment="1">
      <alignment horizontal="center" vertical="center"/>
    </xf>
    <xf numFmtId="3" fontId="3" fillId="0" borderId="0" xfId="1" applyNumberFormat="1"/>
    <xf numFmtId="3" fontId="0" fillId="0" borderId="0" xfId="0" applyNumberFormat="1"/>
    <xf numFmtId="0" fontId="8" fillId="2" borderId="0" xfId="0" applyFont="1" applyFill="1"/>
    <xf numFmtId="3" fontId="0" fillId="0" borderId="0" xfId="0" applyNumberFormat="1" applyAlignment="1">
      <alignment horizontal="center" vertical="center"/>
    </xf>
    <xf numFmtId="1" fontId="1" fillId="0" borderId="0" xfId="0" applyNumberFormat="1" applyFont="1" applyAlignment="1">
      <alignment horizontal="right"/>
    </xf>
    <xf numFmtId="1" fontId="2" fillId="0" borderId="0" xfId="0" applyNumberFormat="1" applyFont="1"/>
    <xf numFmtId="1" fontId="0" fillId="0" borderId="0" xfId="0" applyNumberFormat="1"/>
    <xf numFmtId="0" fontId="5" fillId="2" borderId="0" xfId="0" applyFont="1" applyFill="1" applyAlignment="1">
      <alignment horizontal="center" vertical="center"/>
    </xf>
    <xf numFmtId="0" fontId="6" fillId="2" borderId="0" xfId="0" applyFont="1" applyFill="1" applyAlignment="1">
      <alignment horizontal="center" vertical="center"/>
    </xf>
  </cellXfs>
  <cellStyles count="3">
    <cellStyle name="Percent" xfId="2" builtinId="5"/>
    <cellStyle name="عادي" xfId="0" builtinId="0"/>
    <cellStyle name="عادي 2" xfId="1" xr:uid="{ECADD3C7-B058-4298-B800-6967C9B928C4}"/>
  </cellStyles>
  <dxfs count="51">
    <dxf>
      <font>
        <b val="0"/>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font>
        <b/>
        <i val="0"/>
        <strike val="0"/>
        <condense val="0"/>
        <extend val="0"/>
        <outline val="0"/>
        <shadow val="0"/>
        <u val="none"/>
        <vertAlign val="baseline"/>
        <sz val="12"/>
        <color auto="1"/>
        <name val="Calibri"/>
        <family val="2"/>
        <scheme val="none"/>
      </font>
      <alignment horizontal="left" vertical="bottom" textRotation="0" wrapText="1"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color theme="1"/>
      </font>
      <border>
        <bottom style="thin">
          <color theme="4"/>
        </bottom>
        <vertical/>
        <horizontal/>
      </border>
    </dxf>
    <dxf>
      <font>
        <color theme="1"/>
        <name val="Agency FB"/>
        <family val="2"/>
        <scheme val="none"/>
      </font>
      <fill>
        <patternFill patternType="none">
          <bgColor auto="1"/>
        </patternFill>
      </fill>
      <border diagonalUp="0" diagonalDown="0">
        <left/>
        <right/>
        <top/>
        <bottom/>
        <vertical/>
        <horizontal/>
      </border>
    </dxf>
  </dxfs>
  <tableStyles count="1" defaultTableStyle="TableStyleMedium2" defaultPivotStyle="PivotStyleLight16">
    <tableStyle name="SlicerStyleDark1 2" pivot="0" table="0" count="10" xr9:uid="{FF460AA4-4408-4A4C-A204-3D4A956A2681}">
      <tableStyleElement type="wholeTable" dxfId="50"/>
      <tableStyleElement type="headerRow" dxfId="49"/>
    </tableStyle>
  </tableStyles>
  <extLst>
    <ext xmlns:x14="http://schemas.microsoft.com/office/spreadsheetml/2009/9/main" uri="{46F421CA-312F-682f-3DD2-61675219B42D}">
      <x14:dxfs count="8">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rgb="FF000000"/>
          </font>
          <fill>
            <gradientFill degree="90">
              <stop position="0">
                <color rgb="FFF8E162"/>
              </stop>
              <stop position="1">
                <color rgb="FFFCF7E0"/>
              </stop>
            </gradientFill>
          </fill>
          <border>
            <left style="thin">
              <color rgb="FF999999"/>
            </left>
            <right style="thin">
              <color rgb="FF999999"/>
            </right>
            <top style="thin">
              <color rgb="FF999999"/>
            </top>
            <bottom style="thin">
              <color rgb="FF999999"/>
            </bottom>
            <vertical/>
            <horizontal/>
          </border>
        </dxf>
        <dxf>
          <font>
            <color theme="4" tint="-0.249977111117893"/>
          </font>
          <fill>
            <patternFill patternType="solid">
              <fgColor theme="4" tint="0.59999389629810485"/>
              <bgColor theme="4" tint="0.59999389629810485"/>
            </patternFill>
          </fill>
          <border>
            <left style="thin">
              <color theme="4" tint="0.59999389629810485"/>
            </left>
            <right style="thin">
              <color theme="4" tint="0.59999389629810485"/>
            </right>
            <top style="thin">
              <color theme="4" tint="0.59999389629810485"/>
            </top>
            <bottom style="thin">
              <color theme="4" tint="0.59999389629810485"/>
            </bottom>
            <vertical/>
            <horizontal/>
          </border>
        </dxf>
        <dxf>
          <font>
            <color theme="0"/>
          </font>
          <fill>
            <patternFill patternType="solid">
              <fgColor theme="4"/>
              <bgColor theme="4"/>
            </patternFill>
          </fill>
          <border>
            <left style="thin">
              <color theme="4"/>
            </left>
            <right style="thin">
              <color theme="4"/>
            </right>
            <top style="thin">
              <color theme="4"/>
            </top>
            <bottom style="thin">
              <color theme="4"/>
            </bottom>
            <vertical/>
            <horizontal/>
          </border>
        </dxf>
        <dxf>
          <font>
            <color rgb="FF959595"/>
          </font>
          <fill>
            <patternFill patternType="solid">
              <fgColor rgb="FFDFDFDF"/>
              <bgColor rgb="FFDFDFDF"/>
            </patternFill>
          </fill>
          <border>
            <left style="thin">
              <color rgb="FFDFDFDF"/>
            </left>
            <right style="thin">
              <color rgb="FFDFDFDF"/>
            </right>
            <top style="thin">
              <color rgb="FFDFDFDF"/>
            </top>
            <bottom style="thin">
              <color rgb="FFDFDFDF"/>
            </bottom>
            <vertical/>
            <horizontal/>
          </border>
        </dxf>
        <dxf>
          <font>
            <color rgb="FF000000"/>
          </font>
          <fill>
            <patternFill patternType="solid">
              <fgColor rgb="FFC0C0C0"/>
              <bgColor rgb="FFC0C0C0"/>
            </patternFill>
          </fill>
          <border>
            <left style="thin">
              <color rgb="FFC0C0C0"/>
            </left>
            <right style="thin">
              <color rgb="FFC0C0C0"/>
            </right>
            <top style="thin">
              <color rgb="FFC0C0C0"/>
            </top>
            <bottom style="thin">
              <color rgb="FFC0C0C0"/>
            </bottom>
            <vertical/>
            <horizontal/>
          </border>
        </dxf>
      </x14:dxfs>
    </ext>
    <ext xmlns:x14="http://schemas.microsoft.com/office/spreadsheetml/2009/9/main" uri="{EB79DEF2-80B8-43e5-95BD-54CBDDF9020C}">
      <x14:slicerStyles defaultSlicerStyle="SlicerStyleDark1 2">
        <x14:slicerStyle name="SlicerStyleDark1 2">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microsoft.com/office/2007/relationships/slicerCache" Target="slicerCaches/slicerCache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1.xml"/><Relationship Id="rId19" Type="http://schemas.openxmlformats.org/officeDocument/2006/relationships/powerPivotData" Target="model/item.data"/><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tx>
            <c:strRef>
              <c:f>'DASHBOARD (2)'!$AA$29</c:f>
              <c:strCache>
                <c:ptCount val="1"/>
                <c:pt idx="0">
                  <c:v> IPHON</c:v>
                </c:pt>
              </c:strCache>
            </c:strRef>
          </c:tx>
          <c:spPr>
            <a:ln w="28575" cap="rnd">
              <a:solidFill>
                <a:schemeClr val="accent1"/>
              </a:solidFill>
              <a:round/>
            </a:ln>
            <a:effectLst/>
          </c:spPr>
          <c:marker>
            <c:symbol val="circle"/>
            <c:size val="5"/>
            <c:spPr>
              <a:solidFill>
                <a:srgbClr val="1F4939"/>
              </a:solidFill>
              <a:ln w="44450" cap="sq">
                <a:solidFill>
                  <a:srgbClr val="008080"/>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(2)'!$AB$29:$AN$29</c15:sqref>
                  </c15:fullRef>
                </c:ext>
              </c:extLst>
              <c:f>'DASHBOARD (2)'!$AB$29:$AG$29</c:f>
              <c:numCache>
                <c:formatCode>General</c:formatCode>
                <c:ptCount val="6"/>
                <c:pt idx="0">
                  <c:v>0</c:v>
                </c:pt>
                <c:pt idx="1">
                  <c:v>0</c:v>
                </c:pt>
                <c:pt idx="2">
                  <c:v>0</c:v>
                </c:pt>
                <c:pt idx="3">
                  <c:v>0</c:v>
                </c:pt>
                <c:pt idx="4">
                  <c:v>0</c:v>
                </c:pt>
                <c:pt idx="5">
                  <c:v>0</c:v>
                </c:pt>
              </c:numCache>
            </c:numRef>
          </c:val>
          <c:smooth val="1"/>
          <c:extLst>
            <c:ext xmlns:c16="http://schemas.microsoft.com/office/drawing/2014/chart" uri="{C3380CC4-5D6E-409C-BE32-E72D297353CC}">
              <c16:uniqueId val="{00000000-C35E-4C2E-8965-310A325774AA}"/>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17159"/>
              </a:solidFill>
              <a:ln>
                <a:noFill/>
              </a:ln>
              <a:effectLst/>
            </c:spPr>
            <c:extLst>
              <c:ext xmlns:c16="http://schemas.microsoft.com/office/drawing/2014/chart" uri="{C3380CC4-5D6E-409C-BE32-E72D297353CC}">
                <c16:uniqueId val="{00000001-37AE-46EF-AEF5-46FE862D8DC2}"/>
              </c:ext>
            </c:extLst>
          </c:dPt>
          <c:dPt>
            <c:idx val="1"/>
            <c:invertIfNegative val="0"/>
            <c:bubble3D val="0"/>
            <c:spPr>
              <a:solidFill>
                <a:srgbClr val="1F4939"/>
              </a:solidFill>
              <a:ln>
                <a:noFill/>
              </a:ln>
              <a:effectLst/>
            </c:spPr>
            <c:extLst>
              <c:ext xmlns:c16="http://schemas.microsoft.com/office/drawing/2014/chart" uri="{C3380CC4-5D6E-409C-BE32-E72D297353CC}">
                <c16:uniqueId val="{00000003-37AE-46EF-AEF5-46FE862D8DC2}"/>
              </c:ext>
            </c:extLst>
          </c:dPt>
          <c:dLbls>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(2)'!$AB$11:$AC$11</c:f>
              <c:strCache>
                <c:ptCount val="2"/>
                <c:pt idx="0">
                  <c:v>Q2'24</c:v>
                </c:pt>
                <c:pt idx="1">
                  <c:v>Q2'23</c:v>
                </c:pt>
              </c:strCache>
            </c:strRef>
          </c:cat>
          <c:val>
            <c:numRef>
              <c:f>'DASHBOARD (2)'!$AB$15:$AC$15</c:f>
              <c:numCache>
                <c:formatCode>General</c:formatCode>
                <c:ptCount val="2"/>
                <c:pt idx="0">
                  <c:v>0</c:v>
                </c:pt>
                <c:pt idx="1">
                  <c:v>0</c:v>
                </c:pt>
              </c:numCache>
            </c:numRef>
          </c:val>
          <c:extLst>
            <c:ext xmlns:c16="http://schemas.microsoft.com/office/drawing/2014/chart" uri="{C3380CC4-5D6E-409C-BE32-E72D297353CC}">
              <c16:uniqueId val="{00000004-37AE-46EF-AEF5-46FE862D8DC2}"/>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730893932376092E-2"/>
          <c:y val="0.14693611530881873"/>
          <c:w val="0.86512901420410671"/>
          <c:h val="0.79230670661116842"/>
        </c:manualLayout>
      </c:layout>
      <c:pieChart>
        <c:varyColors val="1"/>
        <c:ser>
          <c:idx val="0"/>
          <c:order val="0"/>
          <c:dPt>
            <c:idx val="0"/>
            <c:bubble3D val="0"/>
            <c:spPr>
              <a:solidFill>
                <a:srgbClr val="317159"/>
              </a:solidFill>
              <a:ln w="19050">
                <a:solidFill>
                  <a:schemeClr val="lt1"/>
                </a:solidFill>
              </a:ln>
              <a:effectLst/>
            </c:spPr>
            <c:extLst>
              <c:ext xmlns:c16="http://schemas.microsoft.com/office/drawing/2014/chart" uri="{C3380CC4-5D6E-409C-BE32-E72D297353CC}">
                <c16:uniqueId val="{00000001-7320-44D8-BBC5-3877B0D8A6DF}"/>
              </c:ext>
            </c:extLst>
          </c:dPt>
          <c:dPt>
            <c:idx val="1"/>
            <c:bubble3D val="0"/>
            <c:spPr>
              <a:solidFill>
                <a:srgbClr val="1F4939"/>
              </a:solidFill>
              <a:ln w="19050">
                <a:solidFill>
                  <a:schemeClr val="lt1"/>
                </a:solidFill>
              </a:ln>
              <a:effectLst/>
            </c:spPr>
            <c:extLst>
              <c:ext xmlns:c16="http://schemas.microsoft.com/office/drawing/2014/chart" uri="{C3380CC4-5D6E-409C-BE32-E72D297353CC}">
                <c16:uniqueId val="{00000003-7320-44D8-BBC5-3877B0D8A6DF}"/>
              </c:ext>
            </c:extLst>
          </c:dPt>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20-44D8-BBC5-3877B0D8A6DF}"/>
                </c:ext>
              </c:extLst>
            </c:dLbl>
            <c:spPr>
              <a:noFill/>
              <a:ln>
                <a:noFill/>
              </a:ln>
              <a:effectLst/>
            </c:spPr>
            <c:txPr>
              <a:bodyPr rot="0" spcFirstLastPara="1" vertOverflow="ellipsis" vert="horz" wrap="square" lIns="38100" tIns="19050" rIns="38100" bIns="19050" anchor="ctr" anchorCtr="0">
                <a:spAutoFit/>
              </a:bodyPr>
              <a:lstStyle/>
              <a:p>
                <a:pPr algn="ctr">
                  <a:defRPr lang="en-US" sz="1600" b="1" i="0" u="none" strike="noStrike" kern="1200" baseline="0">
                    <a:solidFill>
                      <a:schemeClr val="bg1"/>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'DASHBOARD (2)'!$AB$23:$AC$23</c:f>
              <c:numCache>
                <c:formatCode>General</c:formatCode>
                <c:ptCount val="2"/>
                <c:pt idx="0">
                  <c:v>0</c:v>
                </c:pt>
                <c:pt idx="1">
                  <c:v>0</c:v>
                </c:pt>
              </c:numCache>
            </c:numRef>
          </c:val>
          <c:extLst>
            <c:ext xmlns:c16="http://schemas.microsoft.com/office/drawing/2014/chart" uri="{C3380CC4-5D6E-409C-BE32-E72D297353CC}">
              <c16:uniqueId val="{00000004-7320-44D8-BBC5-3877B0D8A6DF}"/>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ar-SA"/>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tx>
            <c:strRef>
              <c:f>'DASHBOARD (2)'!$AA$32</c:f>
              <c:strCache>
                <c:ptCount val="1"/>
                <c:pt idx="0">
                  <c:v> AIR</c:v>
                </c:pt>
              </c:strCache>
            </c:strRef>
          </c:tx>
          <c:spPr>
            <a:ln w="28575" cap="rnd">
              <a:solidFill>
                <a:schemeClr val="accent1"/>
              </a:solidFill>
              <a:round/>
            </a:ln>
            <a:effectLst/>
          </c:spPr>
          <c:marker>
            <c:symbol val="circle"/>
            <c:size val="5"/>
            <c:spPr>
              <a:solidFill>
                <a:srgbClr val="1F4939"/>
              </a:solidFill>
              <a:ln w="44450" cap="sq">
                <a:solidFill>
                  <a:srgbClr val="008080"/>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(2)'!$AB$32:$AN$32</c15:sqref>
                  </c15:fullRef>
                </c:ext>
              </c:extLst>
              <c:f>'DASHBOARD (2)'!$AB$32:$AG$32</c:f>
              <c:numCache>
                <c:formatCode>General</c:formatCode>
                <c:ptCount val="6"/>
                <c:pt idx="0">
                  <c:v>0</c:v>
                </c:pt>
                <c:pt idx="1">
                  <c:v>0</c:v>
                </c:pt>
                <c:pt idx="2">
                  <c:v>0</c:v>
                </c:pt>
                <c:pt idx="3">
                  <c:v>0</c:v>
                </c:pt>
                <c:pt idx="4">
                  <c:v>0</c:v>
                </c:pt>
                <c:pt idx="5">
                  <c:v>0</c:v>
                </c:pt>
              </c:numCache>
            </c:numRef>
          </c:val>
          <c:smooth val="1"/>
          <c:extLst>
            <c:ext xmlns:c16="http://schemas.microsoft.com/office/drawing/2014/chart" uri="{C3380CC4-5D6E-409C-BE32-E72D297353CC}">
              <c16:uniqueId val="{00000000-04C7-4EB9-BCBC-EB68E56FFBC9}"/>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tx>
            <c:strRef>
              <c:f>'DASHBOARD (2)'!$AA$31</c:f>
              <c:strCache>
                <c:ptCount val="1"/>
                <c:pt idx="0">
                  <c:v> WATCH</c:v>
                </c:pt>
              </c:strCache>
            </c:strRef>
          </c:tx>
          <c:spPr>
            <a:ln w="28575" cap="rnd">
              <a:solidFill>
                <a:schemeClr val="accent1"/>
              </a:solidFill>
              <a:round/>
            </a:ln>
            <a:effectLst/>
          </c:spPr>
          <c:marker>
            <c:symbol val="circle"/>
            <c:size val="5"/>
            <c:spPr>
              <a:solidFill>
                <a:srgbClr val="1F4939"/>
              </a:solidFill>
              <a:ln w="44450" cap="sq">
                <a:solidFill>
                  <a:srgbClr val="008080"/>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(2)'!$AB$31:$AN$31</c15:sqref>
                  </c15:fullRef>
                </c:ext>
              </c:extLst>
              <c:f>'DASHBOARD (2)'!$AB$31:$AG$31</c:f>
              <c:numCache>
                <c:formatCode>General</c:formatCode>
                <c:ptCount val="6"/>
                <c:pt idx="0">
                  <c:v>0</c:v>
                </c:pt>
                <c:pt idx="1">
                  <c:v>0</c:v>
                </c:pt>
                <c:pt idx="2">
                  <c:v>0</c:v>
                </c:pt>
                <c:pt idx="3">
                  <c:v>0</c:v>
                </c:pt>
                <c:pt idx="4">
                  <c:v>0</c:v>
                </c:pt>
                <c:pt idx="5">
                  <c:v>0</c:v>
                </c:pt>
              </c:numCache>
            </c:numRef>
          </c:val>
          <c:smooth val="1"/>
          <c:extLst>
            <c:ext xmlns:c16="http://schemas.microsoft.com/office/drawing/2014/chart" uri="{C3380CC4-5D6E-409C-BE32-E72D297353CC}">
              <c16:uniqueId val="{00000000-EBFC-40E7-A7F1-03595372FEF2}"/>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1</c:v>
              </c:pt>
              <c:pt idx="1">
                <c:v>2</c:v>
              </c:pt>
              <c:pt idx="2">
                <c:v>3</c:v>
              </c:pt>
              <c:pt idx="3">
                <c:v>4</c:v>
              </c:pt>
              <c:pt idx="4">
                <c:v>5</c:v>
              </c:pt>
              <c:pt idx="5">
                <c:v>6</c:v>
              </c:pt>
              <c:pt idx="6">
                <c:v>7</c:v>
              </c:pt>
              <c:pt idx="7">
                <c:v>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(3)'!$AB$29:$AN$29</c15:sqref>
                  </c15:fullRef>
                </c:ext>
              </c:extLst>
              <c:f>'DASHBOARD (3)'!$AB$29:$AI$29</c:f>
              <c:numCache>
                <c:formatCode>General</c:formatCode>
                <c:ptCount val="8"/>
                <c:pt idx="0">
                  <c:v>0</c:v>
                </c:pt>
                <c:pt idx="1">
                  <c:v>0</c:v>
                </c:pt>
                <c:pt idx="2">
                  <c:v>0</c:v>
                </c:pt>
                <c:pt idx="3">
                  <c:v>0</c:v>
                </c:pt>
                <c:pt idx="4">
                  <c:v>0</c:v>
                </c:pt>
                <c:pt idx="5">
                  <c:v>0</c:v>
                </c:pt>
                <c:pt idx="6">
                  <c:v>0</c:v>
                </c:pt>
                <c:pt idx="7">
                  <c:v>0</c:v>
                </c:pt>
              </c:numCache>
            </c:numRef>
          </c:val>
          <c:smooth val="1"/>
          <c:extLst>
            <c:ext xmlns:c16="http://schemas.microsoft.com/office/drawing/2014/chart" uri="{C3380CC4-5D6E-409C-BE32-E72D297353CC}">
              <c16:uniqueId val="{00000000-3A2C-4150-927D-EA3B301B9C36}"/>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1</c:v>
              </c:pt>
              <c:pt idx="1">
                <c:v>2</c:v>
              </c:pt>
              <c:pt idx="2">
                <c:v>3</c:v>
              </c:pt>
              <c:pt idx="3">
                <c:v>4</c:v>
              </c:pt>
              <c:pt idx="4">
                <c:v>5</c:v>
              </c:pt>
              <c:pt idx="5">
                <c:v>6</c:v>
              </c:pt>
              <c:pt idx="6">
                <c:v>7</c:v>
              </c:pt>
              <c:pt idx="7">
                <c:v>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(3)'!$AB$30:$AN$30</c15:sqref>
                  </c15:fullRef>
                </c:ext>
              </c:extLst>
              <c:f>'DASHBOARD (3)'!$AB$30:$AI$30</c:f>
              <c:numCache>
                <c:formatCode>General</c:formatCode>
                <c:ptCount val="8"/>
                <c:pt idx="0">
                  <c:v>0</c:v>
                </c:pt>
                <c:pt idx="1">
                  <c:v>0</c:v>
                </c:pt>
                <c:pt idx="2">
                  <c:v>0</c:v>
                </c:pt>
                <c:pt idx="3">
                  <c:v>0</c:v>
                </c:pt>
                <c:pt idx="4">
                  <c:v>0</c:v>
                </c:pt>
                <c:pt idx="5">
                  <c:v>0</c:v>
                </c:pt>
                <c:pt idx="6">
                  <c:v>0</c:v>
                </c:pt>
                <c:pt idx="7">
                  <c:v>0</c:v>
                </c:pt>
              </c:numCache>
            </c:numRef>
          </c:val>
          <c:smooth val="1"/>
          <c:extLst>
            <c:ext xmlns:c16="http://schemas.microsoft.com/office/drawing/2014/chart" uri="{C3380CC4-5D6E-409C-BE32-E72D297353CC}">
              <c16:uniqueId val="{00000000-E8C2-4086-8EEE-B116F987E127}"/>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IPHONE TARGET</a:t>
            </a:r>
          </a:p>
        </c:rich>
      </c:tx>
      <c:layout>
        <c:manualLayout>
          <c:xMode val="edge"/>
          <c:yMode val="edge"/>
          <c:x val="0.22316939403676575"/>
          <c:y val="5.868544600938967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chemeClr val="accent1"/>
            </a:solidFill>
            <a:ln>
              <a:noFill/>
            </a:ln>
            <a:effectLst/>
          </c:spPr>
          <c:invertIfNegative val="0"/>
          <c:val>
            <c:numRef>
              <c:f>'DASHBOARD (3)'!$AD$6</c:f>
              <c:numCache>
                <c:formatCode>0%</c:formatCode>
                <c:ptCount val="1"/>
                <c:pt idx="0">
                  <c:v>0</c:v>
                </c:pt>
              </c:numCache>
            </c:numRef>
          </c:val>
          <c:extLst>
            <c:ext xmlns:c16="http://schemas.microsoft.com/office/drawing/2014/chart" uri="{C3380CC4-5D6E-409C-BE32-E72D297353CC}">
              <c16:uniqueId val="{00000000-5927-413C-A9F0-891B4FE8CFE7}"/>
            </c:ext>
          </c:extLst>
        </c:ser>
        <c:ser>
          <c:idx val="1"/>
          <c:order val="1"/>
          <c:spPr>
            <a:solidFill>
              <a:schemeClr val="accent2"/>
            </a:solidFill>
            <a:ln>
              <a:noFill/>
            </a:ln>
            <a:effectLst/>
          </c:spPr>
          <c:invertIfNegative val="0"/>
          <c:val>
            <c:numRef>
              <c:f>'DASHBOARD (3)'!$AE$6</c:f>
              <c:numCache>
                <c:formatCode>0%</c:formatCode>
                <c:ptCount val="1"/>
                <c:pt idx="0">
                  <c:v>0</c:v>
                </c:pt>
              </c:numCache>
            </c:numRef>
          </c:val>
          <c:extLst>
            <c:ext xmlns:c16="http://schemas.microsoft.com/office/drawing/2014/chart" uri="{C3380CC4-5D6E-409C-BE32-E72D297353CC}">
              <c16:uniqueId val="{00000001-5927-413C-A9F0-891B4FE8CFE7}"/>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IPAD TARGET</a:t>
            </a:r>
          </a:p>
        </c:rich>
      </c:tx>
      <c:layout>
        <c:manualLayout>
          <c:xMode val="edge"/>
          <c:yMode val="edge"/>
          <c:x val="0.23806301604836635"/>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chemeClr val="accent1"/>
            </a:solidFill>
            <a:ln>
              <a:noFill/>
            </a:ln>
            <a:effectLst/>
          </c:spPr>
          <c:invertIfNegative val="0"/>
          <c:val>
            <c:numRef>
              <c:f>'DASHBOARD (3)'!$AD$7</c:f>
              <c:numCache>
                <c:formatCode>0%</c:formatCode>
                <c:ptCount val="1"/>
                <c:pt idx="0">
                  <c:v>0</c:v>
                </c:pt>
              </c:numCache>
            </c:numRef>
          </c:val>
          <c:extLst>
            <c:ext xmlns:c16="http://schemas.microsoft.com/office/drawing/2014/chart" uri="{C3380CC4-5D6E-409C-BE32-E72D297353CC}">
              <c16:uniqueId val="{00000000-1D8F-4209-A595-E4B9F66C4027}"/>
            </c:ext>
          </c:extLst>
        </c:ser>
        <c:ser>
          <c:idx val="1"/>
          <c:order val="1"/>
          <c:spPr>
            <a:solidFill>
              <a:schemeClr val="accent2"/>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2-1D8F-4209-A595-E4B9F66C4027}"/>
              </c:ext>
            </c:extLst>
          </c:dPt>
          <c:val>
            <c:numRef>
              <c:f>'DASHBOARD (3)'!$AE$7</c:f>
              <c:numCache>
                <c:formatCode>0%</c:formatCode>
                <c:ptCount val="1"/>
                <c:pt idx="0">
                  <c:v>0</c:v>
                </c:pt>
              </c:numCache>
            </c:numRef>
          </c:val>
          <c:extLst>
            <c:ext xmlns:c16="http://schemas.microsoft.com/office/drawing/2014/chart" uri="{C3380CC4-5D6E-409C-BE32-E72D297353CC}">
              <c16:uniqueId val="{00000003-1D8F-4209-A595-E4B9F66C4027}"/>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WATCH TARGET</a:t>
            </a:r>
          </a:p>
        </c:rich>
      </c:tx>
      <c:layout>
        <c:manualLayout>
          <c:xMode val="edge"/>
          <c:yMode val="edge"/>
          <c:x val="0.21820485336623222"/>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chemeClr val="accent1"/>
            </a:solidFill>
            <a:ln>
              <a:noFill/>
            </a:ln>
            <a:effectLst/>
          </c:spPr>
          <c:invertIfNegative val="0"/>
          <c:val>
            <c:numRef>
              <c:f>'DASHBOARD (3)'!$AD$8</c:f>
              <c:numCache>
                <c:formatCode>0%</c:formatCode>
                <c:ptCount val="1"/>
                <c:pt idx="0">
                  <c:v>0</c:v>
                </c:pt>
              </c:numCache>
            </c:numRef>
          </c:val>
          <c:extLst>
            <c:ext xmlns:c16="http://schemas.microsoft.com/office/drawing/2014/chart" uri="{C3380CC4-5D6E-409C-BE32-E72D297353CC}">
              <c16:uniqueId val="{00000000-E3A2-4B5E-A980-AF44F2D36FF4}"/>
            </c:ext>
          </c:extLst>
        </c:ser>
        <c:ser>
          <c:idx val="1"/>
          <c:order val="1"/>
          <c:spPr>
            <a:solidFill>
              <a:schemeClr val="accent2"/>
            </a:solidFill>
            <a:ln>
              <a:noFill/>
            </a:ln>
            <a:effectLst/>
          </c:spPr>
          <c:invertIfNegative val="0"/>
          <c:val>
            <c:numRef>
              <c:f>'DASHBOARD (3)'!$AE$8</c:f>
              <c:numCache>
                <c:formatCode>0%</c:formatCode>
                <c:ptCount val="1"/>
                <c:pt idx="0">
                  <c:v>0</c:v>
                </c:pt>
              </c:numCache>
            </c:numRef>
          </c:val>
          <c:extLst>
            <c:ext xmlns:c16="http://schemas.microsoft.com/office/drawing/2014/chart" uri="{C3380CC4-5D6E-409C-BE32-E72D297353CC}">
              <c16:uniqueId val="{00000001-E3A2-4B5E-A980-AF44F2D36FF4}"/>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AIRPODS TARGET</a:t>
            </a:r>
          </a:p>
        </c:rich>
      </c:tx>
      <c:layout>
        <c:manualLayout>
          <c:xMode val="edge"/>
          <c:yMode val="edge"/>
          <c:x val="0.23309847537783282"/>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chemeClr val="accent1"/>
            </a:solidFill>
            <a:ln>
              <a:noFill/>
            </a:ln>
            <a:effectLst/>
          </c:spPr>
          <c:invertIfNegative val="0"/>
          <c:val>
            <c:numRef>
              <c:f>'DASHBOARD (3)'!$AD$9</c:f>
              <c:numCache>
                <c:formatCode>0%</c:formatCode>
                <c:ptCount val="1"/>
                <c:pt idx="0">
                  <c:v>0</c:v>
                </c:pt>
              </c:numCache>
            </c:numRef>
          </c:val>
          <c:extLst>
            <c:ext xmlns:c16="http://schemas.microsoft.com/office/drawing/2014/chart" uri="{C3380CC4-5D6E-409C-BE32-E72D297353CC}">
              <c16:uniqueId val="{00000000-ABC7-4997-8B6A-D6125BC04810}"/>
            </c:ext>
          </c:extLst>
        </c:ser>
        <c:ser>
          <c:idx val="1"/>
          <c:order val="1"/>
          <c:spPr>
            <a:solidFill>
              <a:schemeClr val="accent2"/>
            </a:solidFill>
            <a:ln>
              <a:noFill/>
            </a:ln>
            <a:effectLst/>
          </c:spPr>
          <c:invertIfNegative val="0"/>
          <c:val>
            <c:numRef>
              <c:f>'DASHBOARD (3)'!$AE$9</c:f>
              <c:numCache>
                <c:formatCode>0%</c:formatCode>
                <c:ptCount val="1"/>
                <c:pt idx="0">
                  <c:v>0</c:v>
                </c:pt>
              </c:numCache>
            </c:numRef>
          </c:val>
          <c:extLst>
            <c:ext xmlns:c16="http://schemas.microsoft.com/office/drawing/2014/chart" uri="{C3380CC4-5D6E-409C-BE32-E72D297353CC}">
              <c16:uniqueId val="{00000001-ABC7-4997-8B6A-D6125BC04810}"/>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tx>
            <c:strRef>
              <c:f>'DASHBOARD (2)'!$AA$30</c:f>
              <c:strCache>
                <c:ptCount val="1"/>
                <c:pt idx="0">
                  <c:v> IPAD</c:v>
                </c:pt>
              </c:strCache>
            </c:strRef>
          </c:tx>
          <c:spPr>
            <a:ln w="28575" cap="rnd">
              <a:solidFill>
                <a:schemeClr val="accent1"/>
              </a:solidFill>
              <a:round/>
            </a:ln>
            <a:effectLst/>
          </c:spPr>
          <c:marker>
            <c:symbol val="circle"/>
            <c:size val="5"/>
            <c:spPr>
              <a:solidFill>
                <a:srgbClr val="1F4939"/>
              </a:solidFill>
              <a:ln w="44450" cap="sq">
                <a:solidFill>
                  <a:srgbClr val="008080"/>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(2)'!$AB$30:$AN$30</c15:sqref>
                  </c15:fullRef>
                </c:ext>
              </c:extLst>
              <c:f>'DASHBOARD (2)'!$AB$30:$AG$30</c:f>
              <c:numCache>
                <c:formatCode>General</c:formatCode>
                <c:ptCount val="6"/>
                <c:pt idx="0">
                  <c:v>0</c:v>
                </c:pt>
                <c:pt idx="1">
                  <c:v>0</c:v>
                </c:pt>
                <c:pt idx="2">
                  <c:v>0</c:v>
                </c:pt>
                <c:pt idx="3">
                  <c:v>0</c:v>
                </c:pt>
                <c:pt idx="4">
                  <c:v>0</c:v>
                </c:pt>
                <c:pt idx="5">
                  <c:v>0</c:v>
                </c:pt>
              </c:numCache>
            </c:numRef>
          </c:val>
          <c:smooth val="1"/>
          <c:extLst>
            <c:ext xmlns:c16="http://schemas.microsoft.com/office/drawing/2014/chart" uri="{C3380CC4-5D6E-409C-BE32-E72D297353CC}">
              <c16:uniqueId val="{00000000-4B05-41EA-8547-8AEEEAE18D1D}"/>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2"/>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9A3E-4E0B-B4FE-C91ABA175187}"/>
              </c:ext>
            </c:extLst>
          </c:dPt>
          <c:dLbls>
            <c:spPr>
              <a:noFill/>
              <a:ln>
                <a:noFill/>
              </a:ln>
              <a:effectLst/>
            </c:spPr>
            <c:txPr>
              <a:bodyPr rot="0" spcFirstLastPara="1" vertOverflow="ellipsis" vert="horz" wrap="square" anchor="ctr" anchorCtr="1"/>
              <a:lstStyle/>
              <a:p>
                <a:pP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(3)'!$AB$11:$AC$11</c:f>
              <c:strCache>
                <c:ptCount val="2"/>
                <c:pt idx="0">
                  <c:v>Q2'24</c:v>
                </c:pt>
                <c:pt idx="1">
                  <c:v>Q2'23</c:v>
                </c:pt>
              </c:strCache>
            </c:strRef>
          </c:cat>
          <c:val>
            <c:numRef>
              <c:f>'DASHBOARD (3)'!$AB$12:$AC$12</c:f>
              <c:numCache>
                <c:formatCode>General</c:formatCode>
                <c:ptCount val="2"/>
                <c:pt idx="0">
                  <c:v>0</c:v>
                </c:pt>
                <c:pt idx="1">
                  <c:v>0</c:v>
                </c:pt>
              </c:numCache>
            </c:numRef>
          </c:val>
          <c:extLst>
            <c:ext xmlns:c16="http://schemas.microsoft.com/office/drawing/2014/chart" uri="{C3380CC4-5D6E-409C-BE32-E72D297353CC}">
              <c16:uniqueId val="{00000002-9A3E-4E0B-B4FE-C91ABA175187}"/>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CAF0-469E-87A6-497D32C718A4}"/>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CAF0-469E-87A6-497D32C718A4}"/>
              </c:ext>
            </c:extLst>
          </c:dPt>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F0-469E-87A6-497D32C718A4}"/>
                </c:ext>
              </c:extLst>
            </c:dLbl>
            <c:dLbl>
              <c:idx val="1"/>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F0-469E-87A6-497D32C718A4}"/>
                </c:ext>
              </c:extLst>
            </c:dLbl>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(3)'!$AB$11:$AC$11</c:f>
              <c:strCache>
                <c:ptCount val="2"/>
                <c:pt idx="0">
                  <c:v>Q2'24</c:v>
                </c:pt>
                <c:pt idx="1">
                  <c:v>Q2'23</c:v>
                </c:pt>
              </c:strCache>
            </c:strRef>
          </c:cat>
          <c:val>
            <c:numRef>
              <c:f>'DASHBOARD (3)'!$AB$13:$AC$13</c:f>
              <c:numCache>
                <c:formatCode>General</c:formatCode>
                <c:ptCount val="2"/>
                <c:pt idx="0">
                  <c:v>0</c:v>
                </c:pt>
                <c:pt idx="1">
                  <c:v>0</c:v>
                </c:pt>
              </c:numCache>
            </c:numRef>
          </c:val>
          <c:extLst>
            <c:ext xmlns:c16="http://schemas.microsoft.com/office/drawing/2014/chart" uri="{C3380CC4-5D6E-409C-BE32-E72D297353CC}">
              <c16:uniqueId val="{00000004-CAF0-469E-87A6-497D32C718A4}"/>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2"/>
            </a:solidFill>
            <a:ln>
              <a:noFill/>
            </a:ln>
            <a:effectLst/>
          </c:spPr>
          <c:invertIfNegative val="0"/>
          <c:dPt>
            <c:idx val="1"/>
            <c:invertIfNegative val="0"/>
            <c:bubble3D val="0"/>
            <c:spPr>
              <a:solidFill>
                <a:schemeClr val="accent1"/>
              </a:solidFill>
              <a:ln>
                <a:noFill/>
              </a:ln>
              <a:effectLst/>
            </c:spPr>
            <c:extLst>
              <c:ext xmlns:c16="http://schemas.microsoft.com/office/drawing/2014/chart" uri="{C3380CC4-5D6E-409C-BE32-E72D297353CC}">
                <c16:uniqueId val="{00000001-9727-4641-A89E-760803BCF43D}"/>
              </c:ext>
            </c:extLst>
          </c:dPt>
          <c:dLbls>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(3)'!$AB$11:$AC$11</c:f>
              <c:strCache>
                <c:ptCount val="2"/>
                <c:pt idx="0">
                  <c:v>Q2'24</c:v>
                </c:pt>
                <c:pt idx="1">
                  <c:v>Q2'23</c:v>
                </c:pt>
              </c:strCache>
            </c:strRef>
          </c:cat>
          <c:val>
            <c:numRef>
              <c:f>'DASHBOARD (3)'!$AB$14:$AC$14</c:f>
              <c:numCache>
                <c:formatCode>General</c:formatCode>
                <c:ptCount val="2"/>
                <c:pt idx="0">
                  <c:v>0</c:v>
                </c:pt>
                <c:pt idx="1">
                  <c:v>0</c:v>
                </c:pt>
              </c:numCache>
            </c:numRef>
          </c:val>
          <c:extLst>
            <c:ext xmlns:c16="http://schemas.microsoft.com/office/drawing/2014/chart" uri="{C3380CC4-5D6E-409C-BE32-E72D297353CC}">
              <c16:uniqueId val="{00000002-9727-4641-A89E-760803BCF43D}"/>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chemeClr val="accent2"/>
              </a:solidFill>
              <a:ln>
                <a:noFill/>
              </a:ln>
              <a:effectLst/>
            </c:spPr>
            <c:extLst>
              <c:ext xmlns:c16="http://schemas.microsoft.com/office/drawing/2014/chart" uri="{C3380CC4-5D6E-409C-BE32-E72D297353CC}">
                <c16:uniqueId val="{00000001-8FD9-4702-B1EB-E095597784D0}"/>
              </c:ext>
            </c:extLst>
          </c:dPt>
          <c:dPt>
            <c:idx val="1"/>
            <c:invertIfNegative val="0"/>
            <c:bubble3D val="0"/>
            <c:spPr>
              <a:solidFill>
                <a:schemeClr val="accent1"/>
              </a:solidFill>
              <a:ln>
                <a:noFill/>
              </a:ln>
              <a:effectLst/>
            </c:spPr>
            <c:extLst>
              <c:ext xmlns:c16="http://schemas.microsoft.com/office/drawing/2014/chart" uri="{C3380CC4-5D6E-409C-BE32-E72D297353CC}">
                <c16:uniqueId val="{00000003-8FD9-4702-B1EB-E095597784D0}"/>
              </c:ext>
            </c:extLst>
          </c:dPt>
          <c:dLbls>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(3)'!$AB$11:$AC$11</c:f>
              <c:strCache>
                <c:ptCount val="2"/>
                <c:pt idx="0">
                  <c:v>Q2'24</c:v>
                </c:pt>
                <c:pt idx="1">
                  <c:v>Q2'23</c:v>
                </c:pt>
              </c:strCache>
            </c:strRef>
          </c:cat>
          <c:val>
            <c:numRef>
              <c:f>'DASHBOARD (3)'!$AB$15:$AC$15</c:f>
              <c:numCache>
                <c:formatCode>General</c:formatCode>
                <c:ptCount val="2"/>
                <c:pt idx="0">
                  <c:v>0</c:v>
                </c:pt>
                <c:pt idx="1">
                  <c:v>0</c:v>
                </c:pt>
              </c:numCache>
            </c:numRef>
          </c:val>
          <c:extLst>
            <c:ext xmlns:c16="http://schemas.microsoft.com/office/drawing/2014/chart" uri="{C3380CC4-5D6E-409C-BE32-E72D297353CC}">
              <c16:uniqueId val="{00000004-8FD9-4702-B1EB-E095597784D0}"/>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730893932376092E-2"/>
          <c:y val="0.14693611530881873"/>
          <c:w val="0.86512901420410671"/>
          <c:h val="0.79230670661116842"/>
        </c:manualLayout>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0D4A-490A-8743-BA2040BA6CE3}"/>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0D4A-490A-8743-BA2040BA6CE3}"/>
              </c:ext>
            </c:extLst>
          </c:dPt>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D4A-490A-8743-BA2040BA6CE3}"/>
                </c:ext>
              </c:extLst>
            </c:dLbl>
            <c:spPr>
              <a:noFill/>
              <a:ln>
                <a:noFill/>
              </a:ln>
              <a:effectLst/>
            </c:spPr>
            <c:txPr>
              <a:bodyPr rot="0" spcFirstLastPara="1" vertOverflow="ellipsis" vert="horz" wrap="square" lIns="38100" tIns="19050" rIns="38100" bIns="19050" anchor="ctr" anchorCtr="0">
                <a:spAutoFit/>
              </a:bodyPr>
              <a:lstStyle/>
              <a:p>
                <a:pPr algn="ctr">
                  <a:defRPr lang="en-US" sz="1600" b="1" i="0" u="none" strike="noStrike" kern="1200" baseline="0">
                    <a:solidFill>
                      <a:schemeClr val="bg1"/>
                    </a:solidFill>
                    <a:latin typeface="+mn-lt"/>
                    <a:ea typeface="+mn-ea"/>
                    <a:cs typeface="+mn-cs"/>
                  </a:defRPr>
                </a:pPr>
                <a:endParaRPr lang="ar-SA"/>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'DASHBOARD (3)'!$AB$22:$AC$22</c:f>
              <c:numCache>
                <c:formatCode>General</c:formatCode>
                <c:ptCount val="2"/>
                <c:pt idx="0">
                  <c:v>0</c:v>
                </c:pt>
                <c:pt idx="1">
                  <c:v>0</c:v>
                </c:pt>
              </c:numCache>
            </c:numRef>
          </c:val>
          <c:extLst>
            <c:ext xmlns:c16="http://schemas.microsoft.com/office/drawing/2014/chart" uri="{C3380CC4-5D6E-409C-BE32-E72D297353CC}">
              <c16:uniqueId val="{00000004-0D4A-490A-8743-BA2040BA6CE3}"/>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ar-SA"/>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1</c:v>
              </c:pt>
              <c:pt idx="1">
                <c:v>2</c:v>
              </c:pt>
              <c:pt idx="2">
                <c:v>3</c:v>
              </c:pt>
              <c:pt idx="3">
                <c:v>4</c:v>
              </c:pt>
              <c:pt idx="4">
                <c:v>5</c:v>
              </c:pt>
              <c:pt idx="5">
                <c:v>6</c:v>
              </c:pt>
              <c:pt idx="6">
                <c:v>7</c:v>
              </c:pt>
              <c:pt idx="7">
                <c:v>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(3)'!$AB$32:$AN$32</c15:sqref>
                  </c15:fullRef>
                </c:ext>
              </c:extLst>
              <c:f>'DASHBOARD (3)'!$AB$32:$AI$32</c:f>
              <c:numCache>
                <c:formatCode>General</c:formatCode>
                <c:ptCount val="8"/>
                <c:pt idx="0">
                  <c:v>0</c:v>
                </c:pt>
                <c:pt idx="1">
                  <c:v>0</c:v>
                </c:pt>
                <c:pt idx="2">
                  <c:v>0</c:v>
                </c:pt>
                <c:pt idx="3">
                  <c:v>0</c:v>
                </c:pt>
                <c:pt idx="4">
                  <c:v>0</c:v>
                </c:pt>
                <c:pt idx="5">
                  <c:v>0</c:v>
                </c:pt>
                <c:pt idx="6">
                  <c:v>0</c:v>
                </c:pt>
                <c:pt idx="7">
                  <c:v>0</c:v>
                </c:pt>
              </c:numCache>
            </c:numRef>
          </c:val>
          <c:smooth val="1"/>
          <c:extLst>
            <c:ext xmlns:c16="http://schemas.microsoft.com/office/drawing/2014/chart" uri="{C3380CC4-5D6E-409C-BE32-E72D297353CC}">
              <c16:uniqueId val="{00000000-1063-4266-850D-15322F476413}"/>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891801622067272E-2"/>
          <c:y val="0.35205658057568989"/>
          <c:w val="0.92691858777915648"/>
          <c:h val="0.49226109678525343"/>
        </c:manualLayout>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a:glow>
                  <a:schemeClr val="accent1">
                    <a:alpha val="81000"/>
                  </a:schemeClr>
                </a:glow>
                <a:outerShdw blurRad="38100" dir="1380000" algn="ctr" rotWithShape="0">
                  <a:srgbClr val="317159"/>
                </a:outerShdw>
                <a:softEdge rad="0"/>
              </a:effectLst>
            </c:spPr>
          </c:marker>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rgbClr val="317159"/>
                    </a:solidFill>
                    <a:latin typeface="Agency FB" panose="020B0503020202020204" pitchFamily="34" charset="0"/>
                    <a:ea typeface="+mn-ea"/>
                    <a:cs typeface="+mn-cs"/>
                  </a:defRPr>
                </a:pPr>
                <a:endParaRPr lang="ar-S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8"/>
              <c:pt idx="0">
                <c:v>1</c:v>
              </c:pt>
              <c:pt idx="1">
                <c:v>2</c:v>
              </c:pt>
              <c:pt idx="2">
                <c:v>3</c:v>
              </c:pt>
              <c:pt idx="3">
                <c:v>4</c:v>
              </c:pt>
              <c:pt idx="4">
                <c:v>5</c:v>
              </c:pt>
              <c:pt idx="5">
                <c:v>6</c:v>
              </c:pt>
              <c:pt idx="6">
                <c:v>7</c:v>
              </c:pt>
              <c:pt idx="7">
                <c:v>8</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'DASHBOARD (3)'!$AB$31:$AN$31</c15:sqref>
                  </c15:fullRef>
                </c:ext>
              </c:extLst>
              <c:f>'DASHBOARD (3)'!$AB$31:$AI$31</c:f>
              <c:numCache>
                <c:formatCode>General</c:formatCode>
                <c:ptCount val="8"/>
                <c:pt idx="0">
                  <c:v>0</c:v>
                </c:pt>
                <c:pt idx="1">
                  <c:v>0</c:v>
                </c:pt>
                <c:pt idx="2">
                  <c:v>0</c:v>
                </c:pt>
                <c:pt idx="3">
                  <c:v>0</c:v>
                </c:pt>
                <c:pt idx="4">
                  <c:v>0</c:v>
                </c:pt>
                <c:pt idx="5">
                  <c:v>0</c:v>
                </c:pt>
                <c:pt idx="6">
                  <c:v>0</c:v>
                </c:pt>
                <c:pt idx="7">
                  <c:v>0</c:v>
                </c:pt>
              </c:numCache>
            </c:numRef>
          </c:val>
          <c:smooth val="1"/>
          <c:extLst>
            <c:ext xmlns:c16="http://schemas.microsoft.com/office/drawing/2014/chart" uri="{C3380CC4-5D6E-409C-BE32-E72D297353CC}">
              <c16:uniqueId val="{00000000-7EC7-47A6-98FA-6BC1169512E6}"/>
            </c:ext>
          </c:extLst>
        </c:ser>
        <c:dLbls>
          <c:dLblPos val="t"/>
          <c:showLegendKey val="0"/>
          <c:showVal val="1"/>
          <c:showCatName val="0"/>
          <c:showSerName val="0"/>
          <c:showPercent val="0"/>
          <c:showBubbleSize val="0"/>
        </c:dLbls>
        <c:marker val="1"/>
        <c:smooth val="0"/>
        <c:axId val="203431583"/>
        <c:axId val="357554063"/>
      </c:lineChart>
      <c:catAx>
        <c:axId val="203431583"/>
        <c:scaling>
          <c:orientation val="minMax"/>
        </c:scaling>
        <c:delete val="0"/>
        <c:axPos val="b"/>
        <c:numFmt formatCode="General"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ar-SA"/>
          </a:p>
        </c:txPr>
        <c:crossAx val="357554063"/>
        <c:crosses val="autoZero"/>
        <c:auto val="1"/>
        <c:lblAlgn val="ctr"/>
        <c:lblOffset val="100"/>
        <c:noMultiLvlLbl val="0"/>
      </c:catAx>
      <c:valAx>
        <c:axId val="357554063"/>
        <c:scaling>
          <c:orientation val="minMax"/>
        </c:scaling>
        <c:delete val="1"/>
        <c:axPos val="l"/>
        <c:numFmt formatCode="General" sourceLinked="1"/>
        <c:majorTickMark val="out"/>
        <c:minorTickMark val="none"/>
        <c:tickLblPos val="nextTo"/>
        <c:crossAx val="203431583"/>
        <c:crosses val="autoZero"/>
        <c:crossBetween val="between"/>
      </c:valAx>
      <c:spPr>
        <a:noFill/>
        <a:ln>
          <a:noFill/>
          <a:round/>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65000"/>
        </a:schemeClr>
      </a:solidFill>
      <a:round/>
    </a:ln>
    <a:effectLst/>
  </c:spPr>
  <c:txPr>
    <a:bodyPr/>
    <a:lstStyle/>
    <a:p>
      <a:pPr>
        <a:defRPr/>
      </a:pPr>
      <a:endParaRPr lang="ar-SA"/>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IPHONE TARGET</a:t>
            </a:r>
          </a:p>
        </c:rich>
      </c:tx>
      <c:layout>
        <c:manualLayout>
          <c:xMode val="edge"/>
          <c:yMode val="edge"/>
          <c:x val="0.22316939403676575"/>
          <c:y val="5.8685446009389672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rgbClr val="317159"/>
            </a:solidFill>
            <a:ln>
              <a:noFill/>
            </a:ln>
            <a:effectLst/>
          </c:spPr>
          <c:invertIfNegative val="0"/>
          <c:val>
            <c:numRef>
              <c:f>'DASHBOARD (2)'!$AD$6</c:f>
              <c:numCache>
                <c:formatCode>0%</c:formatCode>
                <c:ptCount val="1"/>
                <c:pt idx="0">
                  <c:v>0</c:v>
                </c:pt>
              </c:numCache>
            </c:numRef>
          </c:val>
          <c:extLst>
            <c:ext xmlns:c16="http://schemas.microsoft.com/office/drawing/2014/chart" uri="{C3380CC4-5D6E-409C-BE32-E72D297353CC}">
              <c16:uniqueId val="{00000000-2C8E-4364-9460-1370A85D66AF}"/>
            </c:ext>
          </c:extLst>
        </c:ser>
        <c:ser>
          <c:idx val="1"/>
          <c:order val="1"/>
          <c:spPr>
            <a:pattFill prst="pct25">
              <a:fgClr>
                <a:schemeClr val="tx1">
                  <a:lumMod val="85000"/>
                  <a:lumOff val="15000"/>
                </a:schemeClr>
              </a:fgClr>
              <a:bgClr>
                <a:schemeClr val="bg1"/>
              </a:bgClr>
            </a:pattFill>
            <a:ln>
              <a:noFill/>
            </a:ln>
            <a:effectLst/>
          </c:spPr>
          <c:invertIfNegative val="0"/>
          <c:val>
            <c:numRef>
              <c:f>'DASHBOARD (2)'!$AE$6</c:f>
              <c:numCache>
                <c:formatCode>0%</c:formatCode>
                <c:ptCount val="1"/>
                <c:pt idx="0">
                  <c:v>0</c:v>
                </c:pt>
              </c:numCache>
            </c:numRef>
          </c:val>
          <c:extLst>
            <c:ext xmlns:c16="http://schemas.microsoft.com/office/drawing/2014/chart" uri="{C3380CC4-5D6E-409C-BE32-E72D297353CC}">
              <c16:uniqueId val="{00000001-2C8E-4364-9460-1370A85D66AF}"/>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IPAD TARGET</a:t>
            </a:r>
          </a:p>
        </c:rich>
      </c:tx>
      <c:layout>
        <c:manualLayout>
          <c:xMode val="edge"/>
          <c:yMode val="edge"/>
          <c:x val="0.23806301604836635"/>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rgbClr val="317159"/>
            </a:solidFill>
            <a:ln>
              <a:noFill/>
            </a:ln>
            <a:effectLst/>
          </c:spPr>
          <c:invertIfNegative val="0"/>
          <c:val>
            <c:numRef>
              <c:f>'DASHBOARD (2)'!$AD$7</c:f>
              <c:numCache>
                <c:formatCode>0%</c:formatCode>
                <c:ptCount val="1"/>
                <c:pt idx="0">
                  <c:v>0</c:v>
                </c:pt>
              </c:numCache>
            </c:numRef>
          </c:val>
          <c:extLst>
            <c:ext xmlns:c16="http://schemas.microsoft.com/office/drawing/2014/chart" uri="{C3380CC4-5D6E-409C-BE32-E72D297353CC}">
              <c16:uniqueId val="{00000000-FB46-4316-A43F-1A99B282B1EA}"/>
            </c:ext>
          </c:extLst>
        </c:ser>
        <c:ser>
          <c:idx val="1"/>
          <c:order val="1"/>
          <c:spPr>
            <a:solidFill>
              <a:schemeClr val="accent2"/>
            </a:solidFill>
            <a:ln>
              <a:noFill/>
            </a:ln>
            <a:effectLst/>
          </c:spPr>
          <c:invertIfNegative val="0"/>
          <c:dPt>
            <c:idx val="0"/>
            <c:invertIfNegative val="0"/>
            <c:bubble3D val="0"/>
            <c:spPr>
              <a:pattFill prst="pct25">
                <a:fgClr>
                  <a:schemeClr val="tx1">
                    <a:lumMod val="85000"/>
                    <a:lumOff val="15000"/>
                  </a:schemeClr>
                </a:fgClr>
                <a:bgClr>
                  <a:schemeClr val="bg1"/>
                </a:bgClr>
              </a:pattFill>
              <a:ln>
                <a:noFill/>
              </a:ln>
              <a:effectLst/>
            </c:spPr>
            <c:extLst>
              <c:ext xmlns:c16="http://schemas.microsoft.com/office/drawing/2014/chart" uri="{C3380CC4-5D6E-409C-BE32-E72D297353CC}">
                <c16:uniqueId val="{00000002-FB46-4316-A43F-1A99B282B1EA}"/>
              </c:ext>
            </c:extLst>
          </c:dPt>
          <c:val>
            <c:numRef>
              <c:f>'DASHBOARD (2)'!$AE$7</c:f>
              <c:numCache>
                <c:formatCode>0%</c:formatCode>
                <c:ptCount val="1"/>
                <c:pt idx="0">
                  <c:v>0</c:v>
                </c:pt>
              </c:numCache>
            </c:numRef>
          </c:val>
          <c:extLst>
            <c:ext xmlns:c16="http://schemas.microsoft.com/office/drawing/2014/chart" uri="{C3380CC4-5D6E-409C-BE32-E72D297353CC}">
              <c16:uniqueId val="{00000003-FB46-4316-A43F-1A99B282B1EA}"/>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WATCH TARGET</a:t>
            </a:r>
          </a:p>
        </c:rich>
      </c:tx>
      <c:layout>
        <c:manualLayout>
          <c:xMode val="edge"/>
          <c:yMode val="edge"/>
          <c:x val="0.21820485336623222"/>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rgbClr val="317159"/>
            </a:solidFill>
            <a:ln>
              <a:noFill/>
            </a:ln>
            <a:effectLst/>
          </c:spPr>
          <c:invertIfNegative val="0"/>
          <c:val>
            <c:numRef>
              <c:f>'DASHBOARD (2)'!$AD$8</c:f>
              <c:numCache>
                <c:formatCode>0%</c:formatCode>
                <c:ptCount val="1"/>
                <c:pt idx="0">
                  <c:v>0</c:v>
                </c:pt>
              </c:numCache>
            </c:numRef>
          </c:val>
          <c:extLst>
            <c:ext xmlns:c16="http://schemas.microsoft.com/office/drawing/2014/chart" uri="{C3380CC4-5D6E-409C-BE32-E72D297353CC}">
              <c16:uniqueId val="{00000000-FC31-4449-9DEB-CE33E1BB13C5}"/>
            </c:ext>
          </c:extLst>
        </c:ser>
        <c:ser>
          <c:idx val="1"/>
          <c:order val="1"/>
          <c:spPr>
            <a:pattFill prst="pct25">
              <a:fgClr>
                <a:schemeClr val="tx1">
                  <a:lumMod val="85000"/>
                  <a:lumOff val="15000"/>
                </a:schemeClr>
              </a:fgClr>
              <a:bgClr>
                <a:schemeClr val="bg1"/>
              </a:bgClr>
            </a:pattFill>
            <a:ln>
              <a:noFill/>
            </a:ln>
            <a:effectLst/>
          </c:spPr>
          <c:invertIfNegative val="0"/>
          <c:val>
            <c:numRef>
              <c:f>'DASHBOARD (2)'!$AE$8</c:f>
              <c:numCache>
                <c:formatCode>0%</c:formatCode>
                <c:ptCount val="1"/>
                <c:pt idx="0">
                  <c:v>0</c:v>
                </c:pt>
              </c:numCache>
            </c:numRef>
          </c:val>
          <c:extLst>
            <c:ext xmlns:c16="http://schemas.microsoft.com/office/drawing/2014/chart" uri="{C3380CC4-5D6E-409C-BE32-E72D297353CC}">
              <c16:uniqueId val="{00000001-FC31-4449-9DEB-CE33E1BB13C5}"/>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r>
              <a:rPr lang="en-US" sz="1600" b="1">
                <a:latin typeface="Agency FB" panose="020B0503020202020204" pitchFamily="34" charset="0"/>
              </a:rPr>
              <a:t>AIRPODS TARGET</a:t>
            </a:r>
          </a:p>
        </c:rich>
      </c:tx>
      <c:layout>
        <c:manualLayout>
          <c:xMode val="edge"/>
          <c:yMode val="edge"/>
          <c:x val="0.23309847537783282"/>
          <c:y val="4.6948356807511735E-2"/>
        </c:manualLayout>
      </c:layout>
      <c:overlay val="0"/>
      <c:spPr>
        <a:noFill/>
        <a:ln>
          <a:noFill/>
        </a:ln>
        <a:effectLst/>
      </c:spPr>
      <c:txPr>
        <a:bodyPr rot="0" spcFirstLastPara="1" vertOverflow="ellipsis" vert="horz" wrap="square" anchor="ctr" anchorCtr="1"/>
        <a:lstStyle/>
        <a:p>
          <a:pPr>
            <a:defRPr sz="1600" b="1" i="0" u="none" strike="noStrike" kern="1200" spc="0" baseline="0">
              <a:solidFill>
                <a:schemeClr val="tx1">
                  <a:lumMod val="65000"/>
                  <a:lumOff val="35000"/>
                </a:schemeClr>
              </a:solidFill>
              <a:latin typeface="Agency FB" panose="020B0503020202020204" pitchFamily="34" charset="0"/>
              <a:ea typeface="+mn-ea"/>
              <a:cs typeface="+mn-cs"/>
            </a:defRPr>
          </a:pPr>
          <a:endParaRPr lang="ar-SA"/>
        </a:p>
      </c:txPr>
    </c:title>
    <c:autoTitleDeleted val="0"/>
    <c:plotArea>
      <c:layout>
        <c:manualLayout>
          <c:layoutTarget val="inner"/>
          <c:xMode val="edge"/>
          <c:yMode val="edge"/>
          <c:x val="4.9683830171635052E-2"/>
          <c:y val="0.24459459459459459"/>
          <c:w val="0.90063233965672995"/>
          <c:h val="0.69909909909909906"/>
        </c:manualLayout>
      </c:layout>
      <c:barChart>
        <c:barDir val="bar"/>
        <c:grouping val="stacked"/>
        <c:varyColors val="0"/>
        <c:ser>
          <c:idx val="0"/>
          <c:order val="0"/>
          <c:spPr>
            <a:solidFill>
              <a:srgbClr val="317159"/>
            </a:solidFill>
            <a:ln>
              <a:noFill/>
            </a:ln>
            <a:effectLst/>
          </c:spPr>
          <c:invertIfNegative val="0"/>
          <c:val>
            <c:numRef>
              <c:f>'DASHBOARD (2)'!$AD$9</c:f>
              <c:numCache>
                <c:formatCode>0%</c:formatCode>
                <c:ptCount val="1"/>
                <c:pt idx="0">
                  <c:v>0</c:v>
                </c:pt>
              </c:numCache>
            </c:numRef>
          </c:val>
          <c:extLst>
            <c:ext xmlns:c16="http://schemas.microsoft.com/office/drawing/2014/chart" uri="{C3380CC4-5D6E-409C-BE32-E72D297353CC}">
              <c16:uniqueId val="{00000000-5496-49B3-8B6E-25C34EB85441}"/>
            </c:ext>
          </c:extLst>
        </c:ser>
        <c:ser>
          <c:idx val="1"/>
          <c:order val="1"/>
          <c:spPr>
            <a:pattFill prst="pct25">
              <a:fgClr>
                <a:schemeClr val="tx1">
                  <a:lumMod val="85000"/>
                  <a:lumOff val="15000"/>
                </a:schemeClr>
              </a:fgClr>
              <a:bgClr>
                <a:schemeClr val="bg1"/>
              </a:bgClr>
            </a:pattFill>
            <a:ln>
              <a:noFill/>
            </a:ln>
            <a:effectLst/>
          </c:spPr>
          <c:invertIfNegative val="0"/>
          <c:val>
            <c:numRef>
              <c:f>'DASHBOARD (2)'!$AE$9</c:f>
              <c:numCache>
                <c:formatCode>0%</c:formatCode>
                <c:ptCount val="1"/>
                <c:pt idx="0">
                  <c:v>0</c:v>
                </c:pt>
              </c:numCache>
            </c:numRef>
          </c:val>
          <c:extLst>
            <c:ext xmlns:c16="http://schemas.microsoft.com/office/drawing/2014/chart" uri="{C3380CC4-5D6E-409C-BE32-E72D297353CC}">
              <c16:uniqueId val="{00000001-5496-49B3-8B6E-25C34EB85441}"/>
            </c:ext>
          </c:extLst>
        </c:ser>
        <c:dLbls>
          <c:showLegendKey val="0"/>
          <c:showVal val="0"/>
          <c:showCatName val="0"/>
          <c:showSerName val="0"/>
          <c:showPercent val="0"/>
          <c:showBubbleSize val="0"/>
        </c:dLbls>
        <c:gapWidth val="27"/>
        <c:overlap val="100"/>
        <c:axId val="756995000"/>
        <c:axId val="756999800"/>
      </c:barChart>
      <c:catAx>
        <c:axId val="756995000"/>
        <c:scaling>
          <c:orientation val="minMax"/>
        </c:scaling>
        <c:delete val="1"/>
        <c:axPos val="l"/>
        <c:numFmt formatCode="General" sourceLinked="1"/>
        <c:majorTickMark val="none"/>
        <c:minorTickMark val="none"/>
        <c:tickLblPos val="nextTo"/>
        <c:crossAx val="756999800"/>
        <c:crosses val="autoZero"/>
        <c:auto val="1"/>
        <c:lblAlgn val="ctr"/>
        <c:lblOffset val="100"/>
        <c:noMultiLvlLbl val="0"/>
      </c:catAx>
      <c:valAx>
        <c:axId val="756999800"/>
        <c:scaling>
          <c:orientation val="minMax"/>
          <c:max val="1"/>
          <c:min val="0"/>
        </c:scaling>
        <c:delete val="1"/>
        <c:axPos val="b"/>
        <c:numFmt formatCode="0%" sourceLinked="1"/>
        <c:majorTickMark val="none"/>
        <c:minorTickMark val="none"/>
        <c:tickLblPos val="nextTo"/>
        <c:crossAx val="7569950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25400"/>
    </a:effectLst>
  </c:spPr>
  <c:txPr>
    <a:bodyPr/>
    <a:lstStyle/>
    <a:p>
      <a:pPr>
        <a:defRPr/>
      </a:pPr>
      <a:endParaRPr lang="ar-SA"/>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rgbClr val="317159"/>
            </a:solidFill>
            <a:ln>
              <a:noFill/>
            </a:ln>
            <a:effectLst/>
          </c:spPr>
          <c:invertIfNegative val="0"/>
          <c:dPt>
            <c:idx val="1"/>
            <c:invertIfNegative val="0"/>
            <c:bubble3D val="0"/>
            <c:spPr>
              <a:solidFill>
                <a:srgbClr val="1F4939"/>
              </a:solidFill>
              <a:ln>
                <a:noFill/>
              </a:ln>
              <a:effectLst/>
            </c:spPr>
            <c:extLst>
              <c:ext xmlns:c16="http://schemas.microsoft.com/office/drawing/2014/chart" uri="{C3380CC4-5D6E-409C-BE32-E72D297353CC}">
                <c16:uniqueId val="{00000001-A1E3-4540-B999-86857BEF5239}"/>
              </c:ext>
            </c:extLst>
          </c:dPt>
          <c:dLbls>
            <c:spPr>
              <a:noFill/>
              <a:ln>
                <a:noFill/>
              </a:ln>
              <a:effectLst/>
            </c:spPr>
            <c:txPr>
              <a:bodyPr rot="0" spcFirstLastPara="1" vertOverflow="ellipsis" vert="horz" wrap="square" anchor="ctr" anchorCtr="1"/>
              <a:lstStyle/>
              <a:p>
                <a:pP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(2)'!$AB$11:$AC$11</c:f>
              <c:strCache>
                <c:ptCount val="2"/>
                <c:pt idx="0">
                  <c:v>Q2'24</c:v>
                </c:pt>
                <c:pt idx="1">
                  <c:v>Q2'23</c:v>
                </c:pt>
              </c:strCache>
            </c:strRef>
          </c:cat>
          <c:val>
            <c:numRef>
              <c:f>'DASHBOARD (2)'!$AB$12:$AC$12</c:f>
              <c:numCache>
                <c:formatCode>General</c:formatCode>
                <c:ptCount val="2"/>
                <c:pt idx="0">
                  <c:v>0</c:v>
                </c:pt>
                <c:pt idx="1">
                  <c:v>0</c:v>
                </c:pt>
              </c:numCache>
            </c:numRef>
          </c:val>
          <c:extLst>
            <c:ext xmlns:c16="http://schemas.microsoft.com/office/drawing/2014/chart" uri="{C3380CC4-5D6E-409C-BE32-E72D297353CC}">
              <c16:uniqueId val="{00000002-A1E3-4540-B999-86857BEF5239}"/>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317159"/>
              </a:solidFill>
              <a:ln>
                <a:noFill/>
              </a:ln>
              <a:effectLst/>
            </c:spPr>
            <c:extLst>
              <c:ext xmlns:c16="http://schemas.microsoft.com/office/drawing/2014/chart" uri="{C3380CC4-5D6E-409C-BE32-E72D297353CC}">
                <c16:uniqueId val="{00000001-C896-44F6-9C85-22FF367D9985}"/>
              </c:ext>
            </c:extLst>
          </c:dPt>
          <c:dPt>
            <c:idx val="1"/>
            <c:invertIfNegative val="0"/>
            <c:bubble3D val="0"/>
            <c:spPr>
              <a:solidFill>
                <a:srgbClr val="1F4939"/>
              </a:solidFill>
              <a:ln>
                <a:noFill/>
              </a:ln>
              <a:effectLst/>
            </c:spPr>
            <c:extLst>
              <c:ext xmlns:c16="http://schemas.microsoft.com/office/drawing/2014/chart" uri="{C3380CC4-5D6E-409C-BE32-E72D297353CC}">
                <c16:uniqueId val="{00000003-C896-44F6-9C85-22FF367D9985}"/>
              </c:ext>
            </c:extLst>
          </c:dPt>
          <c:dLbls>
            <c:dLbl>
              <c:idx val="0"/>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96-44F6-9C85-22FF367D9985}"/>
                </c:ext>
              </c:extLst>
            </c:dLbl>
            <c:dLbl>
              <c:idx val="1"/>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96-44F6-9C85-22FF367D9985}"/>
                </c:ext>
              </c:extLst>
            </c:dLbl>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(2)'!$AB$11:$AC$11</c:f>
              <c:strCache>
                <c:ptCount val="2"/>
                <c:pt idx="0">
                  <c:v>Q2'24</c:v>
                </c:pt>
                <c:pt idx="1">
                  <c:v>Q2'23</c:v>
                </c:pt>
              </c:strCache>
            </c:strRef>
          </c:cat>
          <c:val>
            <c:numRef>
              <c:f>'DASHBOARD (2)'!$AB$13:$AC$13</c:f>
              <c:numCache>
                <c:formatCode>General</c:formatCode>
                <c:ptCount val="2"/>
                <c:pt idx="0">
                  <c:v>0</c:v>
                </c:pt>
                <c:pt idx="1">
                  <c:v>0</c:v>
                </c:pt>
              </c:numCache>
            </c:numRef>
          </c:val>
          <c:extLst>
            <c:ext xmlns:c16="http://schemas.microsoft.com/office/drawing/2014/chart" uri="{C3380CC4-5D6E-409C-BE32-E72D297353CC}">
              <c16:uniqueId val="{00000004-C896-44F6-9C85-22FF367D9985}"/>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ar-SA"/>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1452474690663664E-2"/>
          <c:y val="0.12859560067681894"/>
          <c:w val="0.94279340082489682"/>
          <c:h val="0.73569100816712629"/>
        </c:manualLayout>
      </c:layout>
      <c:barChart>
        <c:barDir val="col"/>
        <c:grouping val="clustered"/>
        <c:varyColors val="0"/>
        <c:ser>
          <c:idx val="0"/>
          <c:order val="0"/>
          <c:spPr>
            <a:solidFill>
              <a:srgbClr val="317159"/>
            </a:solidFill>
            <a:ln>
              <a:noFill/>
            </a:ln>
            <a:effectLst/>
          </c:spPr>
          <c:invertIfNegative val="0"/>
          <c:dPt>
            <c:idx val="1"/>
            <c:invertIfNegative val="0"/>
            <c:bubble3D val="0"/>
            <c:spPr>
              <a:solidFill>
                <a:srgbClr val="1F4939"/>
              </a:solidFill>
              <a:ln>
                <a:noFill/>
              </a:ln>
              <a:effectLst/>
            </c:spPr>
            <c:extLst>
              <c:ext xmlns:c16="http://schemas.microsoft.com/office/drawing/2014/chart" uri="{C3380CC4-5D6E-409C-BE32-E72D297353CC}">
                <c16:uniqueId val="{00000001-EDD1-4C12-BCFC-F1499F63A4C7}"/>
              </c:ext>
            </c:extLst>
          </c:dPt>
          <c:dLbls>
            <c:spPr>
              <a:noFill/>
              <a:ln>
                <a:noFill/>
              </a:ln>
              <a:effectLst/>
            </c:spPr>
            <c:txPr>
              <a:bodyPr rot="0" spcFirstLastPara="1" vertOverflow="ellipsis" vert="horz" wrap="square" lIns="38100" tIns="19050" rIns="38100" bIns="19050" anchor="ctr" anchorCtr="0">
                <a:spAutoFit/>
              </a:bodyPr>
              <a:lstStyle/>
              <a:p>
                <a:pPr algn="ctr">
                  <a:defRPr lang="en-US" sz="1400" b="1" i="0" u="none" strike="noStrike" kern="1200" baseline="0">
                    <a:solidFill>
                      <a:schemeClr val="bg1"/>
                    </a:solidFill>
                    <a:latin typeface="+mn-lt"/>
                    <a:ea typeface="+mn-ea"/>
                    <a:cs typeface="+mn-cs"/>
                  </a:defRPr>
                </a:pPr>
                <a:endParaRPr lang="ar-SA"/>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 (2)'!$AB$11:$AC$11</c:f>
              <c:strCache>
                <c:ptCount val="2"/>
                <c:pt idx="0">
                  <c:v>Q2'24</c:v>
                </c:pt>
                <c:pt idx="1">
                  <c:v>Q2'23</c:v>
                </c:pt>
              </c:strCache>
            </c:strRef>
          </c:cat>
          <c:val>
            <c:numRef>
              <c:f>'DASHBOARD (2)'!$AB$14:$AC$14</c:f>
              <c:numCache>
                <c:formatCode>General</c:formatCode>
                <c:ptCount val="2"/>
                <c:pt idx="0">
                  <c:v>0</c:v>
                </c:pt>
                <c:pt idx="1">
                  <c:v>0</c:v>
                </c:pt>
              </c:numCache>
            </c:numRef>
          </c:val>
          <c:extLst>
            <c:ext xmlns:c16="http://schemas.microsoft.com/office/drawing/2014/chart" uri="{C3380CC4-5D6E-409C-BE32-E72D297353CC}">
              <c16:uniqueId val="{00000002-EDD1-4C12-BCFC-F1499F63A4C7}"/>
            </c:ext>
          </c:extLst>
        </c:ser>
        <c:dLbls>
          <c:showLegendKey val="0"/>
          <c:showVal val="0"/>
          <c:showCatName val="0"/>
          <c:showSerName val="0"/>
          <c:showPercent val="0"/>
          <c:showBubbleSize val="0"/>
        </c:dLbls>
        <c:gapWidth val="168"/>
        <c:overlap val="79"/>
        <c:axId val="495086008"/>
        <c:axId val="406274160"/>
      </c:barChart>
      <c:catAx>
        <c:axId val="495086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ar-SA"/>
          </a:p>
        </c:txPr>
        <c:crossAx val="406274160"/>
        <c:crosses val="autoZero"/>
        <c:auto val="1"/>
        <c:lblAlgn val="ctr"/>
        <c:lblOffset val="100"/>
        <c:noMultiLvlLbl val="0"/>
      </c:catAx>
      <c:valAx>
        <c:axId val="406274160"/>
        <c:scaling>
          <c:orientation val="minMax"/>
        </c:scaling>
        <c:delete val="1"/>
        <c:axPos val="l"/>
        <c:numFmt formatCode="General" sourceLinked="1"/>
        <c:majorTickMark val="none"/>
        <c:minorTickMark val="none"/>
        <c:tickLblPos val="nextTo"/>
        <c:crossAx val="495086008"/>
        <c:crosses val="autoZero"/>
        <c:crossBetween val="between"/>
      </c:valAx>
      <c:spPr>
        <a:noFill/>
        <a:ln>
          <a:noFill/>
        </a:ln>
        <a:effectLst>
          <a:glow>
            <a:schemeClr val="accent1"/>
          </a:glow>
          <a:outerShdw blurRad="50800" dir="3000000" algn="ctr" rotWithShape="0">
            <a:srgbClr val="000000">
              <a:alpha val="43137"/>
            </a:srgbClr>
          </a:outerShdw>
          <a:softEdge rad="63500"/>
        </a:effectLst>
      </c:spPr>
    </c:plotArea>
    <c:plotVisOnly val="1"/>
    <c:dispBlanksAs val="gap"/>
    <c:showDLblsOverMax val="0"/>
  </c:chart>
  <c:spPr>
    <a:solidFill>
      <a:schemeClr val="bg1"/>
    </a:solidFill>
    <a:ln w="9525" cap="flat" cmpd="sng" algn="ctr">
      <a:solidFill>
        <a:schemeClr val="bg1">
          <a:lumMod val="65000"/>
        </a:schemeClr>
      </a:solidFill>
      <a:round/>
    </a:ln>
    <a:effectLst>
      <a:softEdge rad="0"/>
    </a:effectLst>
    <a:scene3d>
      <a:camera prst="orthographicFront"/>
      <a:lightRig rig="threePt" dir="t"/>
    </a:scene3d>
    <a:sp3d/>
  </c:spPr>
  <c:txPr>
    <a:bodyPr/>
    <a:lstStyle/>
    <a:p>
      <a:pPr>
        <a:defRPr lang="en-US" sz="1000" b="0" i="0" u="none" strike="noStrike" kern="1200" baseline="0">
          <a:solidFill>
            <a:schemeClr val="tx1"/>
          </a:solidFill>
          <a:latin typeface="+mn-lt"/>
          <a:ea typeface="+mn-ea"/>
          <a:cs typeface="+mn-cs"/>
        </a:defRPr>
      </a:pPr>
      <a:endParaRPr lang="ar-SA"/>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_rels/drawing3.xml.rels><?xml version="1.0" encoding="UTF-8" standalone="yes"?>
<Relationships xmlns="http://schemas.openxmlformats.org/package/2006/relationships"><Relationship Id="rId8" Type="http://schemas.openxmlformats.org/officeDocument/2006/relationships/chart" Target="../charts/chart21.xml"/><Relationship Id="rId13" Type="http://schemas.openxmlformats.org/officeDocument/2006/relationships/chart" Target="../charts/chart26.xml"/><Relationship Id="rId3" Type="http://schemas.openxmlformats.org/officeDocument/2006/relationships/chart" Target="../charts/chart16.xml"/><Relationship Id="rId7" Type="http://schemas.openxmlformats.org/officeDocument/2006/relationships/chart" Target="../charts/chart20.xml"/><Relationship Id="rId12" Type="http://schemas.openxmlformats.org/officeDocument/2006/relationships/chart" Target="../charts/chart25.xml"/><Relationship Id="rId2" Type="http://schemas.openxmlformats.org/officeDocument/2006/relationships/chart" Target="../charts/chart15.xml"/><Relationship Id="rId1" Type="http://schemas.openxmlformats.org/officeDocument/2006/relationships/chart" Target="../charts/chart14.xml"/><Relationship Id="rId6" Type="http://schemas.openxmlformats.org/officeDocument/2006/relationships/chart" Target="../charts/chart19.xml"/><Relationship Id="rId11" Type="http://schemas.openxmlformats.org/officeDocument/2006/relationships/chart" Target="../charts/chart24.xml"/><Relationship Id="rId5" Type="http://schemas.openxmlformats.org/officeDocument/2006/relationships/chart" Target="../charts/chart18.xml"/><Relationship Id="rId10" Type="http://schemas.openxmlformats.org/officeDocument/2006/relationships/chart" Target="../charts/chart23.xml"/><Relationship Id="rId4" Type="http://schemas.openxmlformats.org/officeDocument/2006/relationships/chart" Target="../charts/chart17.xml"/><Relationship Id="rId9" Type="http://schemas.openxmlformats.org/officeDocument/2006/relationships/chart" Target="../charts/chart22.xml"/></Relationships>
</file>

<file path=xl/drawings/drawing1.xml><?xml version="1.0" encoding="utf-8"?>
<xdr:wsDr xmlns:xdr="http://schemas.openxmlformats.org/drawingml/2006/spreadsheetDrawing" xmlns:a="http://schemas.openxmlformats.org/drawingml/2006/main">
  <xdr:twoCellAnchor editAs="oneCell">
    <xdr:from>
      <xdr:col>8</xdr:col>
      <xdr:colOff>205740</xdr:colOff>
      <xdr:row>6</xdr:row>
      <xdr:rowOff>53340</xdr:rowOff>
    </xdr:from>
    <xdr:to>
      <xdr:col>10</xdr:col>
      <xdr:colOff>571500</xdr:colOff>
      <xdr:row>20</xdr:row>
      <xdr:rowOff>81915</xdr:rowOff>
    </xdr:to>
    <mc:AlternateContent xmlns:mc="http://schemas.openxmlformats.org/markup-compatibility/2006" xmlns:a14="http://schemas.microsoft.com/office/drawing/2010/main">
      <mc:Choice Requires="a14">
        <xdr:graphicFrame macro="">
          <xdr:nvGraphicFramePr>
            <xdr:cNvPr id="2" name="City">
              <a:extLst>
                <a:ext uri="{FF2B5EF4-FFF2-40B4-BE49-F238E27FC236}">
                  <a16:creationId xmlns:a16="http://schemas.microsoft.com/office/drawing/2014/main" id="{56BBAB01-3C18-1C66-0344-EFA0658E1D0F}"/>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6057900" y="1196340"/>
              <a:ext cx="1828800" cy="2695575"/>
            </a:xfrm>
            <a:prstGeom prst="rect">
              <a:avLst/>
            </a:prstGeom>
            <a:solidFill>
              <a:prstClr val="white"/>
            </a:solidFill>
            <a:ln w="1">
              <a:solidFill>
                <a:prstClr val="green"/>
              </a:solidFill>
            </a:ln>
          </xdr:spPr>
          <xdr:txBody>
            <a:bodyPr vertOverflow="clip" horzOverflow="clip"/>
            <a:lstStyle/>
            <a:p>
              <a:r>
                <a:rPr lang="ar-SA" sz="1100"/>
                <a:t>يُظهر هذا الشكل مقسم طريقة عرض. ويتم اعتماد مقسمات طرق العرض في Excel 2010 أو الإصدارات اللاحقة.
إذا تم تعديل الشكل في إصدار سابق من Excel، أو إذا تم حفظ المصنف في Excel 2003 أو إصدار سابق، فيتعذر استخدام مقسم طريقة العرض.</a:t>
              </a:r>
            </a:p>
          </xdr:txBody>
        </xdr:sp>
      </mc:Fallback>
    </mc:AlternateContent>
    <xdr:clientData/>
  </xdr:twoCellAnchor>
  <xdr:twoCellAnchor editAs="oneCell">
    <xdr:from>
      <xdr:col>11</xdr:col>
      <xdr:colOff>297180</xdr:colOff>
      <xdr:row>6</xdr:row>
      <xdr:rowOff>60960</xdr:rowOff>
    </xdr:from>
    <xdr:to>
      <xdr:col>13</xdr:col>
      <xdr:colOff>662940</xdr:colOff>
      <xdr:row>20</xdr:row>
      <xdr:rowOff>89535</xdr:rowOff>
    </xdr:to>
    <mc:AlternateContent xmlns:mc="http://schemas.openxmlformats.org/markup-compatibility/2006" xmlns:a14="http://schemas.microsoft.com/office/drawing/2010/main">
      <mc:Choice Requires="a14">
        <xdr:graphicFrame macro="">
          <xdr:nvGraphicFramePr>
            <xdr:cNvPr id="3" name="Name">
              <a:extLst>
                <a:ext uri="{FF2B5EF4-FFF2-40B4-BE49-F238E27FC236}">
                  <a16:creationId xmlns:a16="http://schemas.microsoft.com/office/drawing/2014/main" id="{277CCA75-BE1E-B706-8C28-3B88316C2F3D}"/>
                </a:ext>
              </a:extLst>
            </xdr:cNvPr>
            <xdr:cNvGraphicFramePr/>
          </xdr:nvGraphicFramePr>
          <xdr:xfrm>
            <a:off x="0" y="0"/>
            <a:ext cx="0" cy="0"/>
          </xdr:xfrm>
          <a:graphic>
            <a:graphicData uri="http://schemas.microsoft.com/office/drawing/2010/slicer">
              <sle:slicer xmlns:sle="http://schemas.microsoft.com/office/drawing/2010/slicer" name="Name"/>
            </a:graphicData>
          </a:graphic>
        </xdr:graphicFrame>
      </mc:Choice>
      <mc:Fallback xmlns="">
        <xdr:sp macro="" textlink="">
          <xdr:nvSpPr>
            <xdr:cNvPr id="0" name=""/>
            <xdr:cNvSpPr>
              <a:spLocks noTextEdit="1"/>
            </xdr:cNvSpPr>
          </xdr:nvSpPr>
          <xdr:spPr>
            <a:xfrm>
              <a:off x="8343900" y="1203960"/>
              <a:ext cx="1828800" cy="2695575"/>
            </a:xfrm>
            <a:prstGeom prst="rect">
              <a:avLst/>
            </a:prstGeom>
            <a:solidFill>
              <a:prstClr val="white"/>
            </a:solidFill>
            <a:ln w="1">
              <a:solidFill>
                <a:prstClr val="green"/>
              </a:solidFill>
            </a:ln>
          </xdr:spPr>
          <xdr:txBody>
            <a:bodyPr vertOverflow="clip" horzOverflow="clip"/>
            <a:lstStyle/>
            <a:p>
              <a:r>
                <a:rPr lang="ar-SA" sz="1100"/>
                <a:t>يُظهر هذا الشكل مقسم طريقة عرض. ويتم اعتماد مقسمات طرق العرض في Excel 2010 أو الإصدارات اللاحقة.
إذا تم تعديل الشكل في إصدار سابق من Excel، أو إذا تم حفظ المصنف في Excel 2003 أو إصدار سابق، فيتعذر استخدام مقسم طريقة العرض.</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6</xdr:col>
      <xdr:colOff>309563</xdr:colOff>
      <xdr:row>3</xdr:row>
      <xdr:rowOff>119063</xdr:rowOff>
    </xdr:from>
    <xdr:to>
      <xdr:col>12</xdr:col>
      <xdr:colOff>338139</xdr:colOff>
      <xdr:row>13</xdr:row>
      <xdr:rowOff>93345</xdr:rowOff>
    </xdr:to>
    <xdr:graphicFrame macro="">
      <xdr:nvGraphicFramePr>
        <xdr:cNvPr id="2" name="مخطط 1">
          <a:extLst>
            <a:ext uri="{FF2B5EF4-FFF2-40B4-BE49-F238E27FC236}">
              <a16:creationId xmlns:a16="http://schemas.microsoft.com/office/drawing/2014/main" id="{5EC105EC-974B-48B0-B3DB-69C1EB421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297657</xdr:colOff>
      <xdr:row>13</xdr:row>
      <xdr:rowOff>166688</xdr:rowOff>
    </xdr:from>
    <xdr:to>
      <xdr:col>12</xdr:col>
      <xdr:colOff>330043</xdr:colOff>
      <xdr:row>24</xdr:row>
      <xdr:rowOff>144780</xdr:rowOff>
    </xdr:to>
    <xdr:graphicFrame macro="">
      <xdr:nvGraphicFramePr>
        <xdr:cNvPr id="3" name="مخطط 2">
          <a:extLst>
            <a:ext uri="{FF2B5EF4-FFF2-40B4-BE49-F238E27FC236}">
              <a16:creationId xmlns:a16="http://schemas.microsoft.com/office/drawing/2014/main" id="{47EB5FC6-DB18-4AE0-913D-EF39F36D1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316</xdr:colOff>
      <xdr:row>3</xdr:row>
      <xdr:rowOff>175846</xdr:rowOff>
    </xdr:from>
    <xdr:to>
      <xdr:col>17</xdr:col>
      <xdr:colOff>445476</xdr:colOff>
      <xdr:row>9</xdr:row>
      <xdr:rowOff>90602</xdr:rowOff>
    </xdr:to>
    <xdr:graphicFrame macro="">
      <xdr:nvGraphicFramePr>
        <xdr:cNvPr id="4" name="Chart 70">
          <a:extLst>
            <a:ext uri="{FF2B5EF4-FFF2-40B4-BE49-F238E27FC236}">
              <a16:creationId xmlns:a16="http://schemas.microsoft.com/office/drawing/2014/main" id="{98134376-7D3D-456C-BD7D-C4E5E119BD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711343</xdr:colOff>
      <xdr:row>9</xdr:row>
      <xdr:rowOff>150202</xdr:rowOff>
    </xdr:from>
    <xdr:to>
      <xdr:col>17</xdr:col>
      <xdr:colOff>433754</xdr:colOff>
      <xdr:row>16</xdr:row>
      <xdr:rowOff>64960</xdr:rowOff>
    </xdr:to>
    <xdr:graphicFrame macro="">
      <xdr:nvGraphicFramePr>
        <xdr:cNvPr id="5" name="Chart 70">
          <a:extLst>
            <a:ext uri="{FF2B5EF4-FFF2-40B4-BE49-F238E27FC236}">
              <a16:creationId xmlns:a16="http://schemas.microsoft.com/office/drawing/2014/main" id="{23461216-CC65-44C2-A317-3510A5376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698780</xdr:colOff>
      <xdr:row>16</xdr:row>
      <xdr:rowOff>136281</xdr:rowOff>
    </xdr:from>
    <xdr:to>
      <xdr:col>17</xdr:col>
      <xdr:colOff>422030</xdr:colOff>
      <xdr:row>22</xdr:row>
      <xdr:rowOff>51038</xdr:rowOff>
    </xdr:to>
    <xdr:graphicFrame macro="">
      <xdr:nvGraphicFramePr>
        <xdr:cNvPr id="6" name="Chart 70">
          <a:extLst>
            <a:ext uri="{FF2B5EF4-FFF2-40B4-BE49-F238E27FC236}">
              <a16:creationId xmlns:a16="http://schemas.microsoft.com/office/drawing/2014/main" id="{992899A6-E975-43BE-8B4E-537D8F128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721391</xdr:colOff>
      <xdr:row>22</xdr:row>
      <xdr:rowOff>90749</xdr:rowOff>
    </xdr:from>
    <xdr:to>
      <xdr:col>17</xdr:col>
      <xdr:colOff>410308</xdr:colOff>
      <xdr:row>28</xdr:row>
      <xdr:rowOff>5505</xdr:rowOff>
    </xdr:to>
    <xdr:graphicFrame macro="">
      <xdr:nvGraphicFramePr>
        <xdr:cNvPr id="7" name="Chart 70">
          <a:extLst>
            <a:ext uri="{FF2B5EF4-FFF2-40B4-BE49-F238E27FC236}">
              <a16:creationId xmlns:a16="http://schemas.microsoft.com/office/drawing/2014/main" id="{F46419F9-4AAB-443C-A383-88F5F62958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15</xdr:col>
      <xdr:colOff>287006</xdr:colOff>
      <xdr:row>4</xdr:row>
      <xdr:rowOff>22294</xdr:rowOff>
    </xdr:from>
    <xdr:ext cx="838200" cy="322717"/>
    <xdr:sp macro="" textlink="$AD$6">
      <xdr:nvSpPr>
        <xdr:cNvPr id="8" name="TextBox 83">
          <a:extLst>
            <a:ext uri="{FF2B5EF4-FFF2-40B4-BE49-F238E27FC236}">
              <a16:creationId xmlns:a16="http://schemas.microsoft.com/office/drawing/2014/main" id="{B32CBAE2-0C37-424D-971E-7A4A71B0EAF3}"/>
            </a:ext>
          </a:extLst>
        </xdr:cNvPr>
        <xdr:cNvSpPr txBox="1"/>
      </xdr:nvSpPr>
      <xdr:spPr>
        <a:xfrm>
          <a:off x="13949666" y="890974"/>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BADC214E-447B-4EE7-A347-960327E26B73}" type="TxLink">
            <a:rPr lang="en-US" sz="1600" b="1" i="0" u="none" strike="noStrike">
              <a:solidFill>
                <a:schemeClr val="bg2">
                  <a:lumMod val="25000"/>
                </a:schemeClr>
              </a:solidFill>
              <a:latin typeface="Agency FB" panose="020B0503020202020204" pitchFamily="34" charset="0"/>
              <a:ea typeface="+mn-ea"/>
              <a:cs typeface="Arial"/>
            </a:rPr>
            <a:pPr marL="0" indent="0" algn="ctr"/>
            <a:t>#REF!</a:t>
          </a:fld>
          <a:endParaRPr lang="en-US" sz="2000" b="1" i="0" u="none" strike="noStrike">
            <a:solidFill>
              <a:schemeClr val="bg2">
                <a:lumMod val="25000"/>
              </a:schemeClr>
            </a:solidFill>
            <a:latin typeface="Agency FB" panose="020B0503020202020204" pitchFamily="34" charset="0"/>
            <a:ea typeface="+mn-ea"/>
            <a:cs typeface="Calibri"/>
          </a:endParaRPr>
        </a:p>
      </xdr:txBody>
    </xdr:sp>
    <xdr:clientData/>
  </xdr:oneCellAnchor>
  <xdr:oneCellAnchor>
    <xdr:from>
      <xdr:col>15</xdr:col>
      <xdr:colOff>106764</xdr:colOff>
      <xdr:row>9</xdr:row>
      <xdr:rowOff>174170</xdr:rowOff>
    </xdr:from>
    <xdr:ext cx="838200" cy="322717"/>
    <xdr:sp macro="" textlink="$AD$7">
      <xdr:nvSpPr>
        <xdr:cNvPr id="9" name="TextBox 83">
          <a:extLst>
            <a:ext uri="{FF2B5EF4-FFF2-40B4-BE49-F238E27FC236}">
              <a16:creationId xmlns:a16="http://schemas.microsoft.com/office/drawing/2014/main" id="{9FF307F9-C3E8-417B-9EFF-5398F1AC7DE3}"/>
            </a:ext>
          </a:extLst>
        </xdr:cNvPr>
        <xdr:cNvSpPr txBox="1"/>
      </xdr:nvSpPr>
      <xdr:spPr>
        <a:xfrm>
          <a:off x="13769424" y="1995350"/>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C96923F9-C1F5-445E-9F77-2087A25E4262}" type="TxLink">
            <a:rPr lang="en-US" sz="1600" b="1" i="0" u="none" strike="noStrike">
              <a:solidFill>
                <a:schemeClr val="bg2">
                  <a:lumMod val="25000"/>
                </a:schemeClr>
              </a:solidFill>
              <a:latin typeface="Agency FB" panose="020B0503020202020204" pitchFamily="34" charset="0"/>
              <a:ea typeface="+mn-ea"/>
              <a:cs typeface="Arial"/>
            </a:rPr>
            <a:pPr marL="0" indent="0" algn="ctr"/>
            <a:t>#REF!</a:t>
          </a:fld>
          <a:endParaRPr lang="en-US" sz="1600" b="1" i="0" u="none" strike="noStrike">
            <a:solidFill>
              <a:schemeClr val="bg2">
                <a:lumMod val="25000"/>
              </a:schemeClr>
            </a:solidFill>
            <a:latin typeface="Agency FB" panose="020B0503020202020204" pitchFamily="34" charset="0"/>
            <a:ea typeface="+mn-ea"/>
            <a:cs typeface="Arial"/>
          </a:endParaRPr>
        </a:p>
      </xdr:txBody>
    </xdr:sp>
    <xdr:clientData/>
  </xdr:oneCellAnchor>
  <xdr:oneCellAnchor>
    <xdr:from>
      <xdr:col>15</xdr:col>
      <xdr:colOff>175847</xdr:colOff>
      <xdr:row>16</xdr:row>
      <xdr:rowOff>145492</xdr:rowOff>
    </xdr:from>
    <xdr:ext cx="838200" cy="322717"/>
    <xdr:sp macro="" textlink="$AD$8">
      <xdr:nvSpPr>
        <xdr:cNvPr id="10" name="TextBox 83">
          <a:extLst>
            <a:ext uri="{FF2B5EF4-FFF2-40B4-BE49-F238E27FC236}">
              <a16:creationId xmlns:a16="http://schemas.microsoft.com/office/drawing/2014/main" id="{54CE6286-12F2-4227-AFAE-D616A3327529}"/>
            </a:ext>
          </a:extLst>
        </xdr:cNvPr>
        <xdr:cNvSpPr txBox="1"/>
      </xdr:nvSpPr>
      <xdr:spPr>
        <a:xfrm>
          <a:off x="13838507" y="3109672"/>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572EAD13-F11A-4F20-815F-767880E9C15A}" type="TxLink">
            <a:rPr lang="en-US" sz="1600" b="1" i="0" u="none" strike="noStrike">
              <a:solidFill>
                <a:schemeClr val="bg2">
                  <a:lumMod val="25000"/>
                </a:schemeClr>
              </a:solidFill>
              <a:latin typeface="Agency FB" panose="020B0503020202020204" pitchFamily="34" charset="0"/>
              <a:ea typeface="+mn-ea"/>
              <a:cs typeface="Arial"/>
            </a:rPr>
            <a:pPr marL="0" indent="0" algn="ctr"/>
            <a:t>#REF!</a:t>
          </a:fld>
          <a:endParaRPr lang="en-US" sz="1600" b="1" i="0" u="none" strike="noStrike">
            <a:solidFill>
              <a:schemeClr val="bg2">
                <a:lumMod val="25000"/>
              </a:schemeClr>
            </a:solidFill>
            <a:latin typeface="Agency FB" panose="020B0503020202020204" pitchFamily="34" charset="0"/>
            <a:ea typeface="+mn-ea"/>
            <a:cs typeface="Arial"/>
          </a:endParaRPr>
        </a:p>
      </xdr:txBody>
    </xdr:sp>
    <xdr:clientData/>
  </xdr:oneCellAnchor>
  <xdr:oneCellAnchor>
    <xdr:from>
      <xdr:col>15</xdr:col>
      <xdr:colOff>320333</xdr:colOff>
      <xdr:row>22</xdr:row>
      <xdr:rowOff>115867</xdr:rowOff>
    </xdr:from>
    <xdr:ext cx="838200" cy="322717"/>
    <xdr:sp macro="" textlink="$AD$9">
      <xdr:nvSpPr>
        <xdr:cNvPr id="11" name="TextBox 83">
          <a:extLst>
            <a:ext uri="{FF2B5EF4-FFF2-40B4-BE49-F238E27FC236}">
              <a16:creationId xmlns:a16="http://schemas.microsoft.com/office/drawing/2014/main" id="{82C6B773-1FA7-4882-B3B3-62F0964E2E8B}"/>
            </a:ext>
          </a:extLst>
        </xdr:cNvPr>
        <xdr:cNvSpPr txBox="1"/>
      </xdr:nvSpPr>
      <xdr:spPr>
        <a:xfrm>
          <a:off x="13982993" y="4223047"/>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9EC74043-78D2-4E41-A533-5E72F22152E8}" type="TxLink">
            <a:rPr lang="en-US" sz="1600" b="1" i="0" u="none" strike="noStrike">
              <a:solidFill>
                <a:schemeClr val="bg2">
                  <a:lumMod val="25000"/>
                </a:schemeClr>
              </a:solidFill>
              <a:latin typeface="Agency FB" panose="020B0503020202020204" pitchFamily="34" charset="0"/>
              <a:ea typeface="+mn-ea"/>
              <a:cs typeface="Arial"/>
            </a:rPr>
            <a:pPr marL="0" indent="0" algn="ctr"/>
            <a:t>#REF!</a:t>
          </a:fld>
          <a:endParaRPr lang="en-US" sz="1600" b="1" i="0" u="none" strike="noStrike">
            <a:solidFill>
              <a:schemeClr val="bg2">
                <a:lumMod val="25000"/>
              </a:schemeClr>
            </a:solidFill>
            <a:latin typeface="Agency FB" panose="020B0503020202020204" pitchFamily="34" charset="0"/>
            <a:ea typeface="+mn-ea"/>
            <a:cs typeface="Arial"/>
          </a:endParaRPr>
        </a:p>
      </xdr:txBody>
    </xdr:sp>
    <xdr:clientData/>
  </xdr:oneCellAnchor>
  <xdr:twoCellAnchor>
    <xdr:from>
      <xdr:col>1</xdr:col>
      <xdr:colOff>282233</xdr:colOff>
      <xdr:row>10</xdr:row>
      <xdr:rowOff>39488</xdr:rowOff>
    </xdr:from>
    <xdr:to>
      <xdr:col>3</xdr:col>
      <xdr:colOff>20368</xdr:colOff>
      <xdr:row>27</xdr:row>
      <xdr:rowOff>107175</xdr:rowOff>
    </xdr:to>
    <xdr:graphicFrame macro="">
      <xdr:nvGraphicFramePr>
        <xdr:cNvPr id="12" name="Chart 38">
          <a:extLst>
            <a:ext uri="{FF2B5EF4-FFF2-40B4-BE49-F238E27FC236}">
              <a16:creationId xmlns:a16="http://schemas.microsoft.com/office/drawing/2014/main" id="{BCC07485-0B1C-4FB1-A483-353BA61B0AD9}"/>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306999</xdr:colOff>
      <xdr:row>10</xdr:row>
      <xdr:rowOff>49400</xdr:rowOff>
    </xdr:from>
    <xdr:ext cx="2076450" cy="331501"/>
    <xdr:sp macro="" textlink="">
      <xdr:nvSpPr>
        <xdr:cNvPr id="13" name="TextBox 60">
          <a:extLst>
            <a:ext uri="{FF2B5EF4-FFF2-40B4-BE49-F238E27FC236}">
              <a16:creationId xmlns:a16="http://schemas.microsoft.com/office/drawing/2014/main" id="{7DAB3D07-3AA6-4743-B84E-2C34C4E4EFF0}"/>
            </a:ext>
          </a:extLst>
        </xdr:cNvPr>
        <xdr:cNvSpPr txBox="1"/>
      </xdr:nvSpPr>
      <xdr:spPr>
        <a:xfrm>
          <a:off x="2821599" y="2061080"/>
          <a:ext cx="2076450"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IPHONE</a:t>
          </a:r>
          <a:r>
            <a:rPr lang="en-US" sz="1400">
              <a:solidFill>
                <a:schemeClr val="tx1">
                  <a:lumMod val="50000"/>
                  <a:lumOff val="50000"/>
                </a:schemeClr>
              </a:solidFill>
              <a:latin typeface="Agency FB" panose="020B0503020202020204" pitchFamily="34" charset="0"/>
            </a:rPr>
            <a:t> </a:t>
          </a:r>
        </a:p>
      </xdr:txBody>
    </xdr:sp>
    <xdr:clientData/>
  </xdr:oneCellAnchor>
  <xdr:twoCellAnchor>
    <xdr:from>
      <xdr:col>3</xdr:col>
      <xdr:colOff>58468</xdr:colOff>
      <xdr:row>10</xdr:row>
      <xdr:rowOff>39488</xdr:rowOff>
    </xdr:from>
    <xdr:to>
      <xdr:col>5</xdr:col>
      <xdr:colOff>722434</xdr:colOff>
      <xdr:row>27</xdr:row>
      <xdr:rowOff>107175</xdr:rowOff>
    </xdr:to>
    <xdr:graphicFrame macro="">
      <xdr:nvGraphicFramePr>
        <xdr:cNvPr id="14" name="Chart 38">
          <a:extLst>
            <a:ext uri="{FF2B5EF4-FFF2-40B4-BE49-F238E27FC236}">
              <a16:creationId xmlns:a16="http://schemas.microsoft.com/office/drawing/2014/main" id="{7D36DDD5-CAC3-4FCE-8F7C-89845A99EAE3}"/>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3</xdr:col>
      <xdr:colOff>98472</xdr:colOff>
      <xdr:row>10</xdr:row>
      <xdr:rowOff>51782</xdr:rowOff>
    </xdr:from>
    <xdr:ext cx="2095500" cy="331501"/>
    <xdr:sp macro="" textlink="">
      <xdr:nvSpPr>
        <xdr:cNvPr id="15" name="TextBox 60">
          <a:extLst>
            <a:ext uri="{FF2B5EF4-FFF2-40B4-BE49-F238E27FC236}">
              <a16:creationId xmlns:a16="http://schemas.microsoft.com/office/drawing/2014/main" id="{350D0CF4-CB66-48D4-BB54-892578B358A9}"/>
            </a:ext>
          </a:extLst>
        </xdr:cNvPr>
        <xdr:cNvSpPr txBox="1"/>
      </xdr:nvSpPr>
      <xdr:spPr>
        <a:xfrm>
          <a:off x="4982892" y="2063462"/>
          <a:ext cx="2095500"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IPAD</a:t>
          </a:r>
          <a:r>
            <a:rPr lang="en-US" sz="1400">
              <a:solidFill>
                <a:schemeClr val="tx1">
                  <a:lumMod val="50000"/>
                  <a:lumOff val="50000"/>
                </a:schemeClr>
              </a:solidFill>
              <a:latin typeface="Agency FB" panose="020B0503020202020204" pitchFamily="34" charset="0"/>
            </a:rPr>
            <a:t> </a:t>
          </a:r>
        </a:p>
      </xdr:txBody>
    </xdr:sp>
    <xdr:clientData/>
  </xdr:oneCellAnchor>
  <xdr:twoCellAnchor>
    <xdr:from>
      <xdr:col>1</xdr:col>
      <xdr:colOff>282233</xdr:colOff>
      <xdr:row>27</xdr:row>
      <xdr:rowOff>181934</xdr:rowOff>
    </xdr:from>
    <xdr:to>
      <xdr:col>3</xdr:col>
      <xdr:colOff>20368</xdr:colOff>
      <xdr:row>44</xdr:row>
      <xdr:rowOff>69075</xdr:rowOff>
    </xdr:to>
    <xdr:graphicFrame macro="">
      <xdr:nvGraphicFramePr>
        <xdr:cNvPr id="16" name="Chart 38">
          <a:extLst>
            <a:ext uri="{FF2B5EF4-FFF2-40B4-BE49-F238E27FC236}">
              <a16:creationId xmlns:a16="http://schemas.microsoft.com/office/drawing/2014/main" id="{A303BC71-33E6-4250-BF4B-3739F027C027}"/>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xdr:col>
      <xdr:colOff>306998</xdr:colOff>
      <xdr:row>27</xdr:row>
      <xdr:rowOff>193751</xdr:rowOff>
    </xdr:from>
    <xdr:ext cx="2085975" cy="331501"/>
    <xdr:sp macro="" textlink="">
      <xdr:nvSpPr>
        <xdr:cNvPr id="17" name="TextBox 60">
          <a:extLst>
            <a:ext uri="{FF2B5EF4-FFF2-40B4-BE49-F238E27FC236}">
              <a16:creationId xmlns:a16="http://schemas.microsoft.com/office/drawing/2014/main" id="{21F9C432-B382-4FB8-A0D2-78798398672B}"/>
            </a:ext>
          </a:extLst>
        </xdr:cNvPr>
        <xdr:cNvSpPr txBox="1"/>
      </xdr:nvSpPr>
      <xdr:spPr>
        <a:xfrm>
          <a:off x="2821598" y="5253431"/>
          <a:ext cx="2085975"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WATCH</a:t>
          </a:r>
          <a:r>
            <a:rPr lang="en-US" sz="1400">
              <a:solidFill>
                <a:schemeClr val="tx1">
                  <a:lumMod val="50000"/>
                  <a:lumOff val="50000"/>
                </a:schemeClr>
              </a:solidFill>
              <a:latin typeface="Agency FB" panose="020B0503020202020204" pitchFamily="34" charset="0"/>
            </a:rPr>
            <a:t> </a:t>
          </a:r>
        </a:p>
      </xdr:txBody>
    </xdr:sp>
    <xdr:clientData/>
  </xdr:oneCellAnchor>
  <xdr:twoCellAnchor>
    <xdr:from>
      <xdr:col>3</xdr:col>
      <xdr:colOff>58468</xdr:colOff>
      <xdr:row>27</xdr:row>
      <xdr:rowOff>181934</xdr:rowOff>
    </xdr:from>
    <xdr:to>
      <xdr:col>5</xdr:col>
      <xdr:colOff>722434</xdr:colOff>
      <xdr:row>44</xdr:row>
      <xdr:rowOff>100019</xdr:rowOff>
    </xdr:to>
    <xdr:graphicFrame macro="">
      <xdr:nvGraphicFramePr>
        <xdr:cNvPr id="18" name="Chart 38">
          <a:extLst>
            <a:ext uri="{FF2B5EF4-FFF2-40B4-BE49-F238E27FC236}">
              <a16:creationId xmlns:a16="http://schemas.microsoft.com/office/drawing/2014/main" id="{24A42DE1-1BE5-4977-B162-2AAF9F905E3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3</xdr:col>
      <xdr:colOff>94664</xdr:colOff>
      <xdr:row>28</xdr:row>
      <xdr:rowOff>6731</xdr:rowOff>
    </xdr:from>
    <xdr:ext cx="2089638" cy="331501"/>
    <xdr:sp macro="" textlink="">
      <xdr:nvSpPr>
        <xdr:cNvPr id="19" name="TextBox 60">
          <a:extLst>
            <a:ext uri="{FF2B5EF4-FFF2-40B4-BE49-F238E27FC236}">
              <a16:creationId xmlns:a16="http://schemas.microsoft.com/office/drawing/2014/main" id="{F6DE4983-2BF1-479E-A72B-BEA6D0842408}"/>
            </a:ext>
          </a:extLst>
        </xdr:cNvPr>
        <xdr:cNvSpPr txBox="1"/>
      </xdr:nvSpPr>
      <xdr:spPr>
        <a:xfrm>
          <a:off x="4979084" y="5256911"/>
          <a:ext cx="2089638"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AIRPODS</a:t>
          </a:r>
          <a:r>
            <a:rPr lang="en-US" sz="1400">
              <a:solidFill>
                <a:schemeClr val="tx1">
                  <a:lumMod val="50000"/>
                  <a:lumOff val="50000"/>
                </a:schemeClr>
              </a:solidFill>
              <a:latin typeface="Agency FB" panose="020B0503020202020204" pitchFamily="34" charset="0"/>
            </a:rPr>
            <a:t> </a:t>
          </a:r>
        </a:p>
      </xdr:txBody>
    </xdr:sp>
    <xdr:clientData/>
  </xdr:oneCellAnchor>
  <xdr:twoCellAnchor>
    <xdr:from>
      <xdr:col>1</xdr:col>
      <xdr:colOff>152400</xdr:colOff>
      <xdr:row>9</xdr:row>
      <xdr:rowOff>43300</xdr:rowOff>
    </xdr:from>
    <xdr:to>
      <xdr:col>6</xdr:col>
      <xdr:colOff>132763</xdr:colOff>
      <xdr:row>45</xdr:row>
      <xdr:rowOff>61920</xdr:rowOff>
    </xdr:to>
    <xdr:sp macro="" textlink="">
      <xdr:nvSpPr>
        <xdr:cNvPr id="20" name="Rectangle 24">
          <a:extLst>
            <a:ext uri="{FF2B5EF4-FFF2-40B4-BE49-F238E27FC236}">
              <a16:creationId xmlns:a16="http://schemas.microsoft.com/office/drawing/2014/main" id="{F90C24F2-BAF5-4E7A-8733-006F190ED8DF}"/>
            </a:ext>
          </a:extLst>
        </xdr:cNvPr>
        <xdr:cNvSpPr/>
      </xdr:nvSpPr>
      <xdr:spPr>
        <a:xfrm>
          <a:off x="2667000" y="1864480"/>
          <a:ext cx="4544743" cy="6686120"/>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421774</xdr:colOff>
      <xdr:row>8</xdr:row>
      <xdr:rowOff>70337</xdr:rowOff>
    </xdr:from>
    <xdr:to>
      <xdr:col>2</xdr:col>
      <xdr:colOff>615351</xdr:colOff>
      <xdr:row>10</xdr:row>
      <xdr:rowOff>26823</xdr:rowOff>
    </xdr:to>
    <xdr:sp macro="" textlink="">
      <xdr:nvSpPr>
        <xdr:cNvPr id="21" name="Rectangle 24">
          <a:extLst>
            <a:ext uri="{FF2B5EF4-FFF2-40B4-BE49-F238E27FC236}">
              <a16:creationId xmlns:a16="http://schemas.microsoft.com/office/drawing/2014/main" id="{5E5AE1C2-9D7B-4919-A6C6-383BB8321CFA}"/>
            </a:ext>
          </a:extLst>
        </xdr:cNvPr>
        <xdr:cNvSpPr/>
      </xdr:nvSpPr>
      <xdr:spPr>
        <a:xfrm>
          <a:off x="2936374" y="1701017"/>
          <a:ext cx="1831877" cy="337486"/>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rgbClr val="1F4939"/>
              </a:solidFill>
            </a:rPr>
            <a:t>QTD Y/Y</a:t>
          </a:r>
        </a:p>
        <a:p>
          <a:pPr algn="ctr"/>
          <a:endParaRPr lang="en-US" sz="2000">
            <a:solidFill>
              <a:srgbClr val="1F4939"/>
            </a:solidFill>
          </a:endParaRPr>
        </a:p>
      </xdr:txBody>
    </xdr:sp>
    <xdr:clientData/>
  </xdr:twoCellAnchor>
  <xdr:twoCellAnchor>
    <xdr:from>
      <xdr:col>6</xdr:col>
      <xdr:colOff>213214</xdr:colOff>
      <xdr:row>2</xdr:row>
      <xdr:rowOff>134455</xdr:rowOff>
    </xdr:from>
    <xdr:to>
      <xdr:col>12</xdr:col>
      <xdr:colOff>396386</xdr:colOff>
      <xdr:row>45</xdr:row>
      <xdr:rowOff>61452</xdr:rowOff>
    </xdr:to>
    <xdr:sp macro="" textlink="">
      <xdr:nvSpPr>
        <xdr:cNvPr id="22" name="Rectangle 24">
          <a:extLst>
            <a:ext uri="{FF2B5EF4-FFF2-40B4-BE49-F238E27FC236}">
              <a16:creationId xmlns:a16="http://schemas.microsoft.com/office/drawing/2014/main" id="{B99C37E0-600A-41D5-A156-FC2867F93A01}"/>
            </a:ext>
          </a:extLst>
        </xdr:cNvPr>
        <xdr:cNvSpPr/>
      </xdr:nvSpPr>
      <xdr:spPr>
        <a:xfrm>
          <a:off x="7292194" y="622135"/>
          <a:ext cx="4572292" cy="7927997"/>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402224</xdr:colOff>
      <xdr:row>1</xdr:row>
      <xdr:rowOff>150497</xdr:rowOff>
    </xdr:from>
    <xdr:to>
      <xdr:col>9</xdr:col>
      <xdr:colOff>726280</xdr:colOff>
      <xdr:row>3</xdr:row>
      <xdr:rowOff>92173</xdr:rowOff>
    </xdr:to>
    <xdr:sp macro="" textlink="">
      <xdr:nvSpPr>
        <xdr:cNvPr id="23" name="Rectangle 24">
          <a:extLst>
            <a:ext uri="{FF2B5EF4-FFF2-40B4-BE49-F238E27FC236}">
              <a16:creationId xmlns:a16="http://schemas.microsoft.com/office/drawing/2014/main" id="{53887F70-5F83-48AB-8337-6007DD0495C3}"/>
            </a:ext>
          </a:extLst>
        </xdr:cNvPr>
        <xdr:cNvSpPr/>
      </xdr:nvSpPr>
      <xdr:spPr>
        <a:xfrm>
          <a:off x="7481204" y="371477"/>
          <a:ext cx="2518616" cy="398876"/>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rgbClr val="1F4939"/>
              </a:solidFill>
            </a:rPr>
            <a:t>PERFORMANCE UNIT</a:t>
          </a:r>
        </a:p>
      </xdr:txBody>
    </xdr:sp>
    <xdr:clientData/>
  </xdr:twoCellAnchor>
  <xdr:twoCellAnchor>
    <xdr:from>
      <xdr:col>12</xdr:col>
      <xdr:colOff>539260</xdr:colOff>
      <xdr:row>2</xdr:row>
      <xdr:rowOff>128954</xdr:rowOff>
    </xdr:from>
    <xdr:to>
      <xdr:col>17</xdr:col>
      <xdr:colOff>562708</xdr:colOff>
      <xdr:row>28</xdr:row>
      <xdr:rowOff>93784</xdr:rowOff>
    </xdr:to>
    <xdr:sp macro="" textlink="">
      <xdr:nvSpPr>
        <xdr:cNvPr id="24" name="Rectangle 24">
          <a:extLst>
            <a:ext uri="{FF2B5EF4-FFF2-40B4-BE49-F238E27FC236}">
              <a16:creationId xmlns:a16="http://schemas.microsoft.com/office/drawing/2014/main" id="{6167C0E3-9EB1-4E1C-B8FB-1045EA5C2624}"/>
            </a:ext>
          </a:extLst>
        </xdr:cNvPr>
        <xdr:cNvSpPr/>
      </xdr:nvSpPr>
      <xdr:spPr>
        <a:xfrm>
          <a:off x="12007360" y="616634"/>
          <a:ext cx="3681048" cy="4727330"/>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707193</xdr:colOff>
      <xdr:row>1</xdr:row>
      <xdr:rowOff>143131</xdr:rowOff>
    </xdr:from>
    <xdr:to>
      <xdr:col>15</xdr:col>
      <xdr:colOff>359604</xdr:colOff>
      <xdr:row>3</xdr:row>
      <xdr:rowOff>88618</xdr:rowOff>
    </xdr:to>
    <xdr:sp macro="" textlink="">
      <xdr:nvSpPr>
        <xdr:cNvPr id="25" name="Rectangle 24">
          <a:extLst>
            <a:ext uri="{FF2B5EF4-FFF2-40B4-BE49-F238E27FC236}">
              <a16:creationId xmlns:a16="http://schemas.microsoft.com/office/drawing/2014/main" id="{596178A1-DEAC-4F8E-9080-FC4409B295CD}"/>
            </a:ext>
          </a:extLst>
        </xdr:cNvPr>
        <xdr:cNvSpPr/>
      </xdr:nvSpPr>
      <xdr:spPr>
        <a:xfrm>
          <a:off x="12175293" y="364111"/>
          <a:ext cx="1846971" cy="402687"/>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rgbClr val="1F4939"/>
              </a:solidFill>
            </a:rPr>
            <a:t>TARGET</a:t>
          </a:r>
        </a:p>
      </xdr:txBody>
    </xdr:sp>
    <xdr:clientData/>
  </xdr:twoCellAnchor>
  <xdr:twoCellAnchor>
    <xdr:from>
      <xdr:col>12</xdr:col>
      <xdr:colOff>505996</xdr:colOff>
      <xdr:row>29</xdr:row>
      <xdr:rowOff>172036</xdr:rowOff>
    </xdr:from>
    <xdr:to>
      <xdr:col>17</xdr:col>
      <xdr:colOff>525634</xdr:colOff>
      <xdr:row>45</xdr:row>
      <xdr:rowOff>44302</xdr:rowOff>
    </xdr:to>
    <xdr:sp macro="" textlink="">
      <xdr:nvSpPr>
        <xdr:cNvPr id="26" name="Rectangle 24">
          <a:extLst>
            <a:ext uri="{FF2B5EF4-FFF2-40B4-BE49-F238E27FC236}">
              <a16:creationId xmlns:a16="http://schemas.microsoft.com/office/drawing/2014/main" id="{1DEE5321-2765-49E7-97EA-230EB8EDC597}"/>
            </a:ext>
          </a:extLst>
        </xdr:cNvPr>
        <xdr:cNvSpPr/>
      </xdr:nvSpPr>
      <xdr:spPr>
        <a:xfrm>
          <a:off x="11974096" y="5612716"/>
          <a:ext cx="3677238" cy="2920266"/>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664404</xdr:colOff>
      <xdr:row>28</xdr:row>
      <xdr:rowOff>152400</xdr:rowOff>
    </xdr:from>
    <xdr:to>
      <xdr:col>16</xdr:col>
      <xdr:colOff>273844</xdr:colOff>
      <xdr:row>30</xdr:row>
      <xdr:rowOff>103602</xdr:rowOff>
    </xdr:to>
    <xdr:sp macro="" textlink="">
      <xdr:nvSpPr>
        <xdr:cNvPr id="27" name="Rectangle 24">
          <a:extLst>
            <a:ext uri="{FF2B5EF4-FFF2-40B4-BE49-F238E27FC236}">
              <a16:creationId xmlns:a16="http://schemas.microsoft.com/office/drawing/2014/main" id="{E88B1DB7-37A7-471F-B904-9CA067C3BB2D}"/>
            </a:ext>
          </a:extLst>
        </xdr:cNvPr>
        <xdr:cNvSpPr/>
      </xdr:nvSpPr>
      <xdr:spPr>
        <a:xfrm>
          <a:off x="12132504" y="5402580"/>
          <a:ext cx="2535520" cy="332202"/>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0" i="0" u="none" strike="noStrike" kern="0" cap="none" spc="0" normalizeH="0" baseline="0" noProof="0">
              <a:ln>
                <a:noFill/>
              </a:ln>
              <a:solidFill>
                <a:srgbClr val="1F4939"/>
              </a:solidFill>
              <a:effectLst/>
              <a:uLnTx/>
              <a:uFillTx/>
              <a:latin typeface="+mn-lt"/>
              <a:ea typeface="+mn-ea"/>
              <a:cs typeface="+mn-cs"/>
            </a:rPr>
            <a:t>INSTALLMENT vs CASH</a:t>
          </a:r>
        </a:p>
      </xdr:txBody>
    </xdr:sp>
    <xdr:clientData/>
  </xdr:twoCellAnchor>
  <xdr:twoCellAnchor>
    <xdr:from>
      <xdr:col>12</xdr:col>
      <xdr:colOff>459620</xdr:colOff>
      <xdr:row>29</xdr:row>
      <xdr:rowOff>15906</xdr:rowOff>
    </xdr:from>
    <xdr:to>
      <xdr:col>17</xdr:col>
      <xdr:colOff>330716</xdr:colOff>
      <xdr:row>45</xdr:row>
      <xdr:rowOff>55378</xdr:rowOff>
    </xdr:to>
    <xdr:graphicFrame macro="">
      <xdr:nvGraphicFramePr>
        <xdr:cNvPr id="28" name="Chart 1">
          <a:extLst>
            <a:ext uri="{FF2B5EF4-FFF2-40B4-BE49-F238E27FC236}">
              <a16:creationId xmlns:a16="http://schemas.microsoft.com/office/drawing/2014/main" id="{5BDEF4E6-75B5-4EE4-A2A1-49B0B3B03D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170496</xdr:colOff>
      <xdr:row>0</xdr:row>
      <xdr:rowOff>175138</xdr:rowOff>
    </xdr:from>
    <xdr:to>
      <xdr:col>5</xdr:col>
      <xdr:colOff>654842</xdr:colOff>
      <xdr:row>4</xdr:row>
      <xdr:rowOff>6237</xdr:rowOff>
    </xdr:to>
    <xdr:sp macro="" textlink="$AE$3">
      <xdr:nvSpPr>
        <xdr:cNvPr id="29" name="Rectangle 24">
          <a:extLst>
            <a:ext uri="{FF2B5EF4-FFF2-40B4-BE49-F238E27FC236}">
              <a16:creationId xmlns:a16="http://schemas.microsoft.com/office/drawing/2014/main" id="{1901F9C1-A37F-4C60-8252-337796FCB513}"/>
            </a:ext>
          </a:extLst>
        </xdr:cNvPr>
        <xdr:cNvSpPr/>
      </xdr:nvSpPr>
      <xdr:spPr>
        <a:xfrm>
          <a:off x="2685096" y="175138"/>
          <a:ext cx="4317206" cy="6997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72E7AB25-8CDD-4F08-A9E6-B1FB1A9A49D5}" type="TxLink">
            <a:rPr lang="en-US" sz="4000" b="1" i="0" u="sng" strike="noStrike" kern="1200" spc="0" baseline="0">
              <a:solidFill>
                <a:srgbClr val="1F4939"/>
              </a:solidFill>
              <a:latin typeface="Agency FB" panose="020B0503020202020204" pitchFamily="34" charset="0"/>
              <a:ea typeface="+mn-ea"/>
              <a:cs typeface="+mn-cs"/>
            </a:rPr>
            <a:pPr marL="0" indent="0" algn="ctr"/>
            <a:t>0</a:t>
          </a:fld>
          <a:endParaRPr lang="en-US" sz="4000" b="1" i="0" u="sng" strike="noStrike" kern="1200" spc="0" baseline="0">
            <a:solidFill>
              <a:srgbClr val="1F4939"/>
            </a:solidFill>
            <a:latin typeface="Agency FB" panose="020B0503020202020204" pitchFamily="34" charset="0"/>
            <a:ea typeface="+mn-ea"/>
            <a:cs typeface="+mn-cs"/>
          </a:endParaRPr>
        </a:p>
      </xdr:txBody>
    </xdr:sp>
    <xdr:clientData/>
  </xdr:twoCellAnchor>
  <xdr:oneCellAnchor>
    <xdr:from>
      <xdr:col>1</xdr:col>
      <xdr:colOff>679040</xdr:colOff>
      <xdr:row>14</xdr:row>
      <xdr:rowOff>65075</xdr:rowOff>
    </xdr:from>
    <xdr:ext cx="1315064" cy="391261"/>
    <xdr:sp macro="" textlink="$AE$12">
      <xdr:nvSpPr>
        <xdr:cNvPr id="30" name="TextBox 60">
          <a:extLst>
            <a:ext uri="{FF2B5EF4-FFF2-40B4-BE49-F238E27FC236}">
              <a16:creationId xmlns:a16="http://schemas.microsoft.com/office/drawing/2014/main" id="{60CADC8D-F357-4C0F-AA14-90C576EDF5DD}"/>
            </a:ext>
          </a:extLst>
        </xdr:cNvPr>
        <xdr:cNvSpPr txBox="1"/>
      </xdr:nvSpPr>
      <xdr:spPr>
        <a:xfrm>
          <a:off x="3193640" y="2838755"/>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F38641BD-3BA8-41B7-BE3D-25DE2427649B}" type="TxLink">
            <a:rPr lang="en-US" sz="2000" b="1" i="0" u="none" strike="noStrike">
              <a:solidFill>
                <a:srgbClr val="1F4939"/>
              </a:solidFill>
              <a:latin typeface="Agency FB" panose="020B0503020202020204" pitchFamily="34" charset="0"/>
              <a:ea typeface="+mn-ea"/>
              <a:cs typeface="Arial"/>
            </a:rPr>
            <a:pPr marL="0" indent="0" algn="ctr"/>
            <a:t>-100%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oneCellAnchor>
    <xdr:from>
      <xdr:col>3</xdr:col>
      <xdr:colOff>485468</xdr:colOff>
      <xdr:row>14</xdr:row>
      <xdr:rowOff>88394</xdr:rowOff>
    </xdr:from>
    <xdr:ext cx="1315064" cy="391261"/>
    <xdr:sp macro="" textlink="$AE$13">
      <xdr:nvSpPr>
        <xdr:cNvPr id="31" name="TextBox 60">
          <a:extLst>
            <a:ext uri="{FF2B5EF4-FFF2-40B4-BE49-F238E27FC236}">
              <a16:creationId xmlns:a16="http://schemas.microsoft.com/office/drawing/2014/main" id="{6FAD6343-68D4-491F-918D-3C216F4FD1E2}"/>
            </a:ext>
          </a:extLst>
        </xdr:cNvPr>
        <xdr:cNvSpPr txBox="1"/>
      </xdr:nvSpPr>
      <xdr:spPr>
        <a:xfrm>
          <a:off x="5369888" y="2862074"/>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D91027D7-E484-4ECB-805C-92FEA4185692}" type="TxLink">
            <a:rPr lang="en-US" sz="2000" b="1" i="0" u="none" strike="noStrike">
              <a:solidFill>
                <a:srgbClr val="1F4939"/>
              </a:solidFill>
              <a:latin typeface="Agency FB" panose="020B0503020202020204" pitchFamily="34" charset="0"/>
              <a:ea typeface="+mn-ea"/>
              <a:cs typeface="Arial"/>
            </a:rPr>
            <a:pPr marL="0" indent="0" algn="ctr"/>
            <a:t>-100%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oneCellAnchor>
    <xdr:from>
      <xdr:col>1</xdr:col>
      <xdr:colOff>668593</xdr:colOff>
      <xdr:row>32</xdr:row>
      <xdr:rowOff>58007</xdr:rowOff>
    </xdr:from>
    <xdr:ext cx="1315064" cy="391261"/>
    <xdr:sp macro="" textlink="$AE$14">
      <xdr:nvSpPr>
        <xdr:cNvPr id="32" name="TextBox 60">
          <a:extLst>
            <a:ext uri="{FF2B5EF4-FFF2-40B4-BE49-F238E27FC236}">
              <a16:creationId xmlns:a16="http://schemas.microsoft.com/office/drawing/2014/main" id="{B6B5BA31-D818-4EAB-BD4E-ADF60B8CA6E1}"/>
            </a:ext>
          </a:extLst>
        </xdr:cNvPr>
        <xdr:cNvSpPr txBox="1"/>
      </xdr:nvSpPr>
      <xdr:spPr>
        <a:xfrm>
          <a:off x="3183193" y="6070187"/>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123BB19E-A527-48CA-B378-33E4F293FE0C}" type="TxLink">
            <a:rPr lang="en-US" sz="2000" b="1" i="0" u="none" strike="noStrike">
              <a:solidFill>
                <a:srgbClr val="1F4939"/>
              </a:solidFill>
              <a:latin typeface="Agency FB" panose="020B0503020202020204" pitchFamily="34" charset="0"/>
              <a:ea typeface="+mn-ea"/>
              <a:cs typeface="Arial"/>
            </a:rPr>
            <a:pPr marL="0" indent="0" algn="ctr"/>
            <a:t>-100%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oneCellAnchor>
    <xdr:from>
      <xdr:col>3</xdr:col>
      <xdr:colOff>476573</xdr:colOff>
      <xdr:row>32</xdr:row>
      <xdr:rowOff>92174</xdr:rowOff>
    </xdr:from>
    <xdr:ext cx="1315064" cy="391261"/>
    <xdr:sp macro="" textlink="$AE$15">
      <xdr:nvSpPr>
        <xdr:cNvPr id="33" name="TextBox 60">
          <a:extLst>
            <a:ext uri="{FF2B5EF4-FFF2-40B4-BE49-F238E27FC236}">
              <a16:creationId xmlns:a16="http://schemas.microsoft.com/office/drawing/2014/main" id="{FBBB196E-B16C-4B27-B6D9-AAFA46CE239B}"/>
            </a:ext>
          </a:extLst>
        </xdr:cNvPr>
        <xdr:cNvSpPr txBox="1"/>
      </xdr:nvSpPr>
      <xdr:spPr>
        <a:xfrm>
          <a:off x="5360993" y="6104354"/>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A19382EF-CCB2-463D-B1D2-4F8EECDE93B0}" type="TxLink">
            <a:rPr lang="en-US" sz="2000" b="1" i="0" u="none" strike="noStrike">
              <a:solidFill>
                <a:srgbClr val="1F4939"/>
              </a:solidFill>
              <a:latin typeface="Agency FB" panose="020B0503020202020204" pitchFamily="34" charset="0"/>
              <a:ea typeface="+mn-ea"/>
              <a:cs typeface="Arial"/>
            </a:rPr>
            <a:pPr marL="0" indent="0" algn="ctr"/>
            <a:t>-100%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oneCellAnchor>
    <xdr:from>
      <xdr:col>16</xdr:col>
      <xdr:colOff>0</xdr:colOff>
      <xdr:row>30</xdr:row>
      <xdr:rowOff>173844</xdr:rowOff>
    </xdr:from>
    <xdr:ext cx="1315064" cy="510845"/>
    <xdr:sp macro="" textlink="$AD$23">
      <xdr:nvSpPr>
        <xdr:cNvPr id="34" name="TextBox 60">
          <a:extLst>
            <a:ext uri="{FF2B5EF4-FFF2-40B4-BE49-F238E27FC236}">
              <a16:creationId xmlns:a16="http://schemas.microsoft.com/office/drawing/2014/main" id="{44E13DAD-07FC-4BA2-83A1-C403AA22E51C}"/>
            </a:ext>
          </a:extLst>
        </xdr:cNvPr>
        <xdr:cNvSpPr txBox="1"/>
      </xdr:nvSpPr>
      <xdr:spPr>
        <a:xfrm>
          <a:off x="14394180" y="5805024"/>
          <a:ext cx="1315064" cy="510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CC2D7583-E532-4266-9DF1-2B75CCC440AD}" type="TxLink">
            <a:rPr lang="en-US" sz="2800" b="1" i="0" u="none" strike="noStrike">
              <a:solidFill>
                <a:srgbClr val="1F4939"/>
              </a:solidFill>
              <a:latin typeface="Agency FB" panose="020B0503020202020204" pitchFamily="34" charset="0"/>
              <a:ea typeface="+mn-ea"/>
              <a:cs typeface="Arial"/>
            </a:rPr>
            <a:pPr marL="0" indent="0" algn="ctr"/>
            <a:t>#REF!</a:t>
          </a:fld>
          <a:endParaRPr lang="en-US" sz="2800" b="1" i="0" u="none" strike="noStrike">
            <a:solidFill>
              <a:srgbClr val="1F4939"/>
            </a:solidFill>
            <a:latin typeface="Agency FB" panose="020B0503020202020204" pitchFamily="34" charset="0"/>
            <a:ea typeface="+mn-ea"/>
            <a:cs typeface="Arial"/>
          </a:endParaRPr>
        </a:p>
      </xdr:txBody>
    </xdr:sp>
    <xdr:clientData/>
  </xdr:oneCellAnchor>
  <xdr:twoCellAnchor>
    <xdr:from>
      <xdr:col>6</xdr:col>
      <xdr:colOff>288207</xdr:colOff>
      <xdr:row>35</xdr:row>
      <xdr:rowOff>1418</xdr:rowOff>
    </xdr:from>
    <xdr:to>
      <xdr:col>12</xdr:col>
      <xdr:colOff>307258</xdr:colOff>
      <xdr:row>44</xdr:row>
      <xdr:rowOff>147918</xdr:rowOff>
    </xdr:to>
    <xdr:graphicFrame macro="">
      <xdr:nvGraphicFramePr>
        <xdr:cNvPr id="35" name="مخطط 34">
          <a:extLst>
            <a:ext uri="{FF2B5EF4-FFF2-40B4-BE49-F238E27FC236}">
              <a16:creationId xmlns:a16="http://schemas.microsoft.com/office/drawing/2014/main" id="{192D48F6-6397-45DC-925D-E5233DF4E5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6</xdr:col>
      <xdr:colOff>320715</xdr:colOff>
      <xdr:row>35</xdr:row>
      <xdr:rowOff>36171</xdr:rowOff>
    </xdr:from>
    <xdr:ext cx="4377167" cy="331501"/>
    <xdr:sp macro="" textlink="">
      <xdr:nvSpPr>
        <xdr:cNvPr id="36" name="TextBox 60">
          <a:extLst>
            <a:ext uri="{FF2B5EF4-FFF2-40B4-BE49-F238E27FC236}">
              <a16:creationId xmlns:a16="http://schemas.microsoft.com/office/drawing/2014/main" id="{42C21FA4-9263-4828-B5FC-20A4BEF22F03}"/>
            </a:ext>
          </a:extLst>
        </xdr:cNvPr>
        <xdr:cNvSpPr txBox="1"/>
      </xdr:nvSpPr>
      <xdr:spPr>
        <a:xfrm>
          <a:off x="7399695" y="6619851"/>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AIRPODS</a:t>
          </a:r>
          <a:r>
            <a:rPr lang="en-US" sz="1400">
              <a:solidFill>
                <a:schemeClr val="tx1">
                  <a:lumMod val="50000"/>
                  <a:lumOff val="50000"/>
                </a:schemeClr>
              </a:solidFill>
              <a:latin typeface="Agency FB" panose="020B0503020202020204" pitchFamily="34" charset="0"/>
            </a:rPr>
            <a:t> </a:t>
          </a:r>
        </a:p>
      </xdr:txBody>
    </xdr:sp>
    <xdr:clientData/>
  </xdr:oneCellAnchor>
  <xdr:twoCellAnchor>
    <xdr:from>
      <xdr:col>6</xdr:col>
      <xdr:colOff>284276</xdr:colOff>
      <xdr:row>24</xdr:row>
      <xdr:rowOff>176739</xdr:rowOff>
    </xdr:from>
    <xdr:to>
      <xdr:col>12</xdr:col>
      <xdr:colOff>320472</xdr:colOff>
      <xdr:row>34</xdr:row>
      <xdr:rowOff>127208</xdr:rowOff>
    </xdr:to>
    <xdr:graphicFrame macro="">
      <xdr:nvGraphicFramePr>
        <xdr:cNvPr id="37" name="مخطط 36">
          <a:extLst>
            <a:ext uri="{FF2B5EF4-FFF2-40B4-BE49-F238E27FC236}">
              <a16:creationId xmlns:a16="http://schemas.microsoft.com/office/drawing/2014/main" id="{F88ACF60-ECE5-47E1-80B9-D536E6E66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6</xdr:col>
      <xdr:colOff>322622</xdr:colOff>
      <xdr:row>25</xdr:row>
      <xdr:rowOff>17366</xdr:rowOff>
    </xdr:from>
    <xdr:ext cx="4377167" cy="331501"/>
    <xdr:sp macro="" textlink="">
      <xdr:nvSpPr>
        <xdr:cNvPr id="38" name="TextBox 60">
          <a:extLst>
            <a:ext uri="{FF2B5EF4-FFF2-40B4-BE49-F238E27FC236}">
              <a16:creationId xmlns:a16="http://schemas.microsoft.com/office/drawing/2014/main" id="{EA1ECF24-A7E5-4E7F-85A4-0CC4851FDF1B}"/>
            </a:ext>
          </a:extLst>
        </xdr:cNvPr>
        <xdr:cNvSpPr txBox="1"/>
      </xdr:nvSpPr>
      <xdr:spPr>
        <a:xfrm>
          <a:off x="7401602" y="4696046"/>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WATCH</a:t>
          </a:r>
          <a:r>
            <a:rPr lang="en-US" sz="1400">
              <a:solidFill>
                <a:schemeClr val="tx1">
                  <a:lumMod val="50000"/>
                  <a:lumOff val="50000"/>
                </a:schemeClr>
              </a:solidFill>
              <a:latin typeface="Agency FB" panose="020B0503020202020204" pitchFamily="34" charset="0"/>
            </a:rPr>
            <a:t> </a:t>
          </a:r>
        </a:p>
      </xdr:txBody>
    </xdr:sp>
    <xdr:clientData/>
  </xdr:oneCellAnchor>
  <xdr:oneCellAnchor>
    <xdr:from>
      <xdr:col>6</xdr:col>
      <xdr:colOff>341671</xdr:colOff>
      <xdr:row>14</xdr:row>
      <xdr:rowOff>17490</xdr:rowOff>
    </xdr:from>
    <xdr:ext cx="4377167" cy="331501"/>
    <xdr:sp macro="" textlink="">
      <xdr:nvSpPr>
        <xdr:cNvPr id="39" name="TextBox 60">
          <a:extLst>
            <a:ext uri="{FF2B5EF4-FFF2-40B4-BE49-F238E27FC236}">
              <a16:creationId xmlns:a16="http://schemas.microsoft.com/office/drawing/2014/main" id="{85E3825B-A581-4732-9081-A1C697D6144B}"/>
            </a:ext>
          </a:extLst>
        </xdr:cNvPr>
        <xdr:cNvSpPr txBox="1"/>
      </xdr:nvSpPr>
      <xdr:spPr>
        <a:xfrm>
          <a:off x="7420651" y="2791170"/>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IPAD</a:t>
          </a:r>
          <a:r>
            <a:rPr lang="en-US" sz="1400">
              <a:solidFill>
                <a:schemeClr val="tx1">
                  <a:lumMod val="50000"/>
                  <a:lumOff val="50000"/>
                </a:schemeClr>
              </a:solidFill>
              <a:latin typeface="Agency FB" panose="020B0503020202020204" pitchFamily="34" charset="0"/>
            </a:rPr>
            <a:t> </a:t>
          </a:r>
        </a:p>
      </xdr:txBody>
    </xdr:sp>
    <xdr:clientData/>
  </xdr:oneCellAnchor>
  <xdr:oneCellAnchor>
    <xdr:from>
      <xdr:col>6</xdr:col>
      <xdr:colOff>333805</xdr:colOff>
      <xdr:row>3</xdr:row>
      <xdr:rowOff>175171</xdr:rowOff>
    </xdr:from>
    <xdr:ext cx="4377167" cy="331501"/>
    <xdr:sp macro="" textlink="">
      <xdr:nvSpPr>
        <xdr:cNvPr id="40" name="TextBox 60">
          <a:extLst>
            <a:ext uri="{FF2B5EF4-FFF2-40B4-BE49-F238E27FC236}">
              <a16:creationId xmlns:a16="http://schemas.microsoft.com/office/drawing/2014/main" id="{797A85A4-2570-48EC-8E57-98938F5B7206}"/>
            </a:ext>
          </a:extLst>
        </xdr:cNvPr>
        <xdr:cNvSpPr txBox="1"/>
      </xdr:nvSpPr>
      <xdr:spPr>
        <a:xfrm>
          <a:off x="7412785" y="853351"/>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IPHONE</a:t>
          </a:r>
          <a:r>
            <a:rPr lang="en-US" sz="1400">
              <a:solidFill>
                <a:schemeClr val="tx1">
                  <a:lumMod val="50000"/>
                  <a:lumOff val="50000"/>
                </a:schemeClr>
              </a:solidFill>
              <a:latin typeface="Agency FB" panose="020B0503020202020204" pitchFamily="34" charset="0"/>
            </a:rPr>
            <a:t> </a:t>
          </a:r>
        </a:p>
      </xdr:txBody>
    </xdr:sp>
    <xdr:clientData/>
  </xdr:oneCellAnchor>
  <xdr:oneCellAnchor>
    <xdr:from>
      <xdr:col>10</xdr:col>
      <xdr:colOff>704788</xdr:colOff>
      <xdr:row>3</xdr:row>
      <xdr:rowOff>151301</xdr:rowOff>
    </xdr:from>
    <xdr:ext cx="1315064" cy="361381"/>
    <xdr:sp macro="" textlink="$AE$18">
      <xdr:nvSpPr>
        <xdr:cNvPr id="41" name="TextBox 60">
          <a:extLst>
            <a:ext uri="{FF2B5EF4-FFF2-40B4-BE49-F238E27FC236}">
              <a16:creationId xmlns:a16="http://schemas.microsoft.com/office/drawing/2014/main" id="{695A8C1F-79D1-4109-8C1D-43FB0A044FCD}"/>
            </a:ext>
          </a:extLst>
        </xdr:cNvPr>
        <xdr:cNvSpPr txBox="1"/>
      </xdr:nvSpPr>
      <xdr:spPr>
        <a:xfrm>
          <a:off x="10709848" y="829481"/>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137EDC57-D1D3-491C-8F63-CB5C5AAC447F}" type="TxLink">
            <a:rPr lang="en-US" sz="1800" b="1" i="0" u="none" strike="noStrike">
              <a:solidFill>
                <a:srgbClr val="1F4939"/>
              </a:solidFill>
              <a:latin typeface="Agency FB" panose="020B0503020202020204" pitchFamily="34" charset="0"/>
              <a:ea typeface="+mn-ea"/>
              <a:cs typeface="Arial"/>
            </a:rPr>
            <a:pPr marL="0" indent="0" algn="ctr"/>
            <a:t>#REF!</a:t>
          </a:fld>
          <a:endParaRPr lang="en-US" sz="1800" b="1" i="0" u="none" strike="noStrike">
            <a:solidFill>
              <a:srgbClr val="1F4939"/>
            </a:solidFill>
            <a:latin typeface="Agency FB" panose="020B0503020202020204" pitchFamily="34" charset="0"/>
            <a:ea typeface="+mn-ea"/>
            <a:cs typeface="Arial"/>
          </a:endParaRPr>
        </a:p>
      </xdr:txBody>
    </xdr:sp>
    <xdr:clientData/>
  </xdr:oneCellAnchor>
  <xdr:oneCellAnchor>
    <xdr:from>
      <xdr:col>9</xdr:col>
      <xdr:colOff>695570</xdr:colOff>
      <xdr:row>3</xdr:row>
      <xdr:rowOff>87280</xdr:rowOff>
    </xdr:from>
    <xdr:ext cx="1171391" cy="451086"/>
    <xdr:sp macro="" textlink="">
      <xdr:nvSpPr>
        <xdr:cNvPr id="42" name="TextBox 60">
          <a:extLst>
            <a:ext uri="{FF2B5EF4-FFF2-40B4-BE49-F238E27FC236}">
              <a16:creationId xmlns:a16="http://schemas.microsoft.com/office/drawing/2014/main" id="{FEA06FCE-9C1E-41A6-9BB0-B5B0557C0844}"/>
            </a:ext>
          </a:extLst>
        </xdr:cNvPr>
        <xdr:cNvSpPr txBox="1"/>
      </xdr:nvSpPr>
      <xdr:spPr>
        <a:xfrm>
          <a:off x="9969110" y="765460"/>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endParaRPr>
        </a:p>
      </xdr:txBody>
    </xdr:sp>
    <xdr:clientData/>
  </xdr:oneCellAnchor>
  <xdr:oneCellAnchor>
    <xdr:from>
      <xdr:col>9</xdr:col>
      <xdr:colOff>676043</xdr:colOff>
      <xdr:row>13</xdr:row>
      <xdr:rowOff>126069</xdr:rowOff>
    </xdr:from>
    <xdr:ext cx="1171391" cy="451086"/>
    <xdr:sp macro="" textlink="">
      <xdr:nvSpPr>
        <xdr:cNvPr id="43" name="TextBox 60">
          <a:extLst>
            <a:ext uri="{FF2B5EF4-FFF2-40B4-BE49-F238E27FC236}">
              <a16:creationId xmlns:a16="http://schemas.microsoft.com/office/drawing/2014/main" id="{017B3DC3-D4E1-42E2-AEB0-547420BCE1E4}"/>
            </a:ext>
          </a:extLst>
        </xdr:cNvPr>
        <xdr:cNvSpPr txBox="1"/>
      </xdr:nvSpPr>
      <xdr:spPr>
        <a:xfrm>
          <a:off x="9949583" y="270924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endParaRPr>
        </a:p>
      </xdr:txBody>
    </xdr:sp>
    <xdr:clientData/>
  </xdr:oneCellAnchor>
  <xdr:oneCellAnchor>
    <xdr:from>
      <xdr:col>9</xdr:col>
      <xdr:colOff>701761</xdr:colOff>
      <xdr:row>24</xdr:row>
      <xdr:rowOff>103009</xdr:rowOff>
    </xdr:from>
    <xdr:ext cx="1171391" cy="451086"/>
    <xdr:sp macro="" textlink="">
      <xdr:nvSpPr>
        <xdr:cNvPr id="44" name="TextBox 60">
          <a:extLst>
            <a:ext uri="{FF2B5EF4-FFF2-40B4-BE49-F238E27FC236}">
              <a16:creationId xmlns:a16="http://schemas.microsoft.com/office/drawing/2014/main" id="{EE7949CF-B40F-45C7-B81D-B817D3A6DA73}"/>
            </a:ext>
          </a:extLst>
        </xdr:cNvPr>
        <xdr:cNvSpPr txBox="1"/>
      </xdr:nvSpPr>
      <xdr:spPr>
        <a:xfrm>
          <a:off x="9975301" y="459118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endParaRPr>
        </a:p>
      </xdr:txBody>
    </xdr:sp>
    <xdr:clientData/>
  </xdr:oneCellAnchor>
  <xdr:oneCellAnchor>
    <xdr:from>
      <xdr:col>9</xdr:col>
      <xdr:colOff>707953</xdr:colOff>
      <xdr:row>34</xdr:row>
      <xdr:rowOff>115239</xdr:rowOff>
    </xdr:from>
    <xdr:ext cx="1171391" cy="451086"/>
    <xdr:sp macro="" textlink="">
      <xdr:nvSpPr>
        <xdr:cNvPr id="45" name="TextBox 60">
          <a:extLst>
            <a:ext uri="{FF2B5EF4-FFF2-40B4-BE49-F238E27FC236}">
              <a16:creationId xmlns:a16="http://schemas.microsoft.com/office/drawing/2014/main" id="{9143FD9F-4C28-472C-9574-BE3E2D2D0D16}"/>
            </a:ext>
          </a:extLst>
        </xdr:cNvPr>
        <xdr:cNvSpPr txBox="1"/>
      </xdr:nvSpPr>
      <xdr:spPr>
        <a:xfrm>
          <a:off x="9981493" y="650841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endParaRPr>
        </a:p>
      </xdr:txBody>
    </xdr:sp>
    <xdr:clientData/>
  </xdr:oneCellAnchor>
  <xdr:oneCellAnchor>
    <xdr:from>
      <xdr:col>10</xdr:col>
      <xdr:colOff>720273</xdr:colOff>
      <xdr:row>14</xdr:row>
      <xdr:rowOff>19115</xdr:rowOff>
    </xdr:from>
    <xdr:ext cx="1315064" cy="361381"/>
    <xdr:sp macro="" textlink="$AE$19">
      <xdr:nvSpPr>
        <xdr:cNvPr id="46" name="TextBox 60">
          <a:extLst>
            <a:ext uri="{FF2B5EF4-FFF2-40B4-BE49-F238E27FC236}">
              <a16:creationId xmlns:a16="http://schemas.microsoft.com/office/drawing/2014/main" id="{B57E41AC-E787-4F6F-870B-EE6D32638454}"/>
            </a:ext>
          </a:extLst>
        </xdr:cNvPr>
        <xdr:cNvSpPr txBox="1"/>
      </xdr:nvSpPr>
      <xdr:spPr>
        <a:xfrm>
          <a:off x="10725333" y="2792795"/>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B07E54D1-3E7F-4315-8DAE-204A3C90141B}" type="TxLink">
            <a:rPr lang="en-US" sz="1800" b="1" i="0" u="none" strike="noStrike">
              <a:solidFill>
                <a:srgbClr val="1F4939"/>
              </a:solidFill>
              <a:latin typeface="Agency FB" panose="020B0503020202020204" pitchFamily="34" charset="0"/>
              <a:ea typeface="+mn-ea"/>
              <a:cs typeface="Arial"/>
            </a:rPr>
            <a:pPr marL="0" indent="0" algn="ctr"/>
            <a:t>#REF!</a:t>
          </a:fld>
          <a:endParaRPr lang="en-US" sz="1800" b="1" i="0" u="none" strike="noStrike">
            <a:solidFill>
              <a:srgbClr val="1F4939"/>
            </a:solidFill>
            <a:latin typeface="Agency FB" panose="020B0503020202020204" pitchFamily="34" charset="0"/>
            <a:ea typeface="+mn-ea"/>
            <a:cs typeface="Arial"/>
          </a:endParaRPr>
        </a:p>
      </xdr:txBody>
    </xdr:sp>
    <xdr:clientData/>
  </xdr:oneCellAnchor>
  <xdr:oneCellAnchor>
    <xdr:from>
      <xdr:col>10</xdr:col>
      <xdr:colOff>686906</xdr:colOff>
      <xdr:row>24</xdr:row>
      <xdr:rowOff>181962</xdr:rowOff>
    </xdr:from>
    <xdr:ext cx="1315064" cy="361381"/>
    <xdr:sp macro="" textlink="$AE$20">
      <xdr:nvSpPr>
        <xdr:cNvPr id="47" name="TextBox 60">
          <a:extLst>
            <a:ext uri="{FF2B5EF4-FFF2-40B4-BE49-F238E27FC236}">
              <a16:creationId xmlns:a16="http://schemas.microsoft.com/office/drawing/2014/main" id="{02465BA4-AF02-4BBC-8E31-D03D087AC0F9}"/>
            </a:ext>
          </a:extLst>
        </xdr:cNvPr>
        <xdr:cNvSpPr txBox="1"/>
      </xdr:nvSpPr>
      <xdr:spPr>
        <a:xfrm>
          <a:off x="10691966" y="4670142"/>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spAutoFit/>
        </a:bodyPr>
        <a:lstStyle/>
        <a:p>
          <a:pPr marL="0" indent="0" algn="ctr"/>
          <a:fld id="{555DCD6C-4EAF-428D-861D-B82500350226}" type="TxLink">
            <a:rPr lang="en-US" sz="1800" b="1" i="0" u="none" strike="noStrike">
              <a:solidFill>
                <a:srgbClr val="1F4939"/>
              </a:solidFill>
              <a:latin typeface="Agency FB" panose="020B0503020202020204" pitchFamily="34" charset="0"/>
              <a:ea typeface="+mn-ea"/>
              <a:cs typeface="Arial"/>
            </a:rPr>
            <a:pPr marL="0" indent="0" algn="ctr"/>
            <a:t>#REF!</a:t>
          </a:fld>
          <a:endParaRPr lang="en-US" sz="1800" b="1" i="0" u="none" strike="noStrike">
            <a:solidFill>
              <a:srgbClr val="1F4939"/>
            </a:solidFill>
            <a:latin typeface="Agency FB" panose="020B0503020202020204" pitchFamily="34" charset="0"/>
            <a:ea typeface="+mn-ea"/>
            <a:cs typeface="Arial"/>
          </a:endParaRPr>
        </a:p>
      </xdr:txBody>
    </xdr:sp>
    <xdr:clientData/>
  </xdr:oneCellAnchor>
  <xdr:oneCellAnchor>
    <xdr:from>
      <xdr:col>10</xdr:col>
      <xdr:colOff>684816</xdr:colOff>
      <xdr:row>35</xdr:row>
      <xdr:rowOff>13952</xdr:rowOff>
    </xdr:from>
    <xdr:ext cx="1315064" cy="361381"/>
    <xdr:sp macro="" textlink="$AE$21">
      <xdr:nvSpPr>
        <xdr:cNvPr id="48" name="TextBox 60">
          <a:extLst>
            <a:ext uri="{FF2B5EF4-FFF2-40B4-BE49-F238E27FC236}">
              <a16:creationId xmlns:a16="http://schemas.microsoft.com/office/drawing/2014/main" id="{BE5564D4-D417-4848-B25A-AF1BE9CA9C55}"/>
            </a:ext>
          </a:extLst>
        </xdr:cNvPr>
        <xdr:cNvSpPr txBox="1"/>
      </xdr:nvSpPr>
      <xdr:spPr>
        <a:xfrm>
          <a:off x="10689876" y="6597632"/>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spAutoFit/>
        </a:bodyPr>
        <a:lstStyle/>
        <a:p>
          <a:pPr marL="0" indent="0" algn="ctr"/>
          <a:fld id="{CA0F4FA0-9235-45CE-83C2-3E5465919A5B}" type="TxLink">
            <a:rPr lang="en-US" sz="1800" b="1" i="0" u="none" strike="noStrike">
              <a:solidFill>
                <a:srgbClr val="1F4939"/>
              </a:solidFill>
              <a:latin typeface="Agency FB" panose="020B0503020202020204" pitchFamily="34" charset="0"/>
              <a:ea typeface="+mn-ea"/>
              <a:cs typeface="Arial"/>
            </a:rPr>
            <a:pPr marL="0" indent="0" algn="ctr"/>
            <a:t>#REF!</a:t>
          </a:fld>
          <a:endParaRPr lang="en-US" sz="1800" b="1" i="0" u="none" strike="noStrike">
            <a:solidFill>
              <a:srgbClr val="1F4939"/>
            </a:solidFill>
            <a:latin typeface="Agency FB" panose="020B0503020202020204" pitchFamily="34" charset="0"/>
            <a:ea typeface="+mn-ea"/>
            <a:cs typeface="Arial"/>
          </a:endParaRPr>
        </a:p>
      </xdr:txBody>
    </xdr:sp>
    <xdr:clientData/>
  </xdr:oneCellAnchor>
  <xdr:twoCellAnchor>
    <xdr:from>
      <xdr:col>1</xdr:col>
      <xdr:colOff>135255</xdr:colOff>
      <xdr:row>4</xdr:row>
      <xdr:rowOff>95250</xdr:rowOff>
    </xdr:from>
    <xdr:to>
      <xdr:col>6</xdr:col>
      <xdr:colOff>132763</xdr:colOff>
      <xdr:row>8</xdr:row>
      <xdr:rowOff>101441</xdr:rowOff>
    </xdr:to>
    <xdr:sp macro="" textlink="">
      <xdr:nvSpPr>
        <xdr:cNvPr id="49" name="Rectangle 24">
          <a:extLst>
            <a:ext uri="{FF2B5EF4-FFF2-40B4-BE49-F238E27FC236}">
              <a16:creationId xmlns:a16="http://schemas.microsoft.com/office/drawing/2014/main" id="{91978B74-6177-4C38-A33A-FD0FBF2EAEC6}"/>
            </a:ext>
          </a:extLst>
        </xdr:cNvPr>
        <xdr:cNvSpPr/>
      </xdr:nvSpPr>
      <xdr:spPr>
        <a:xfrm>
          <a:off x="2649855" y="963930"/>
          <a:ext cx="4561888" cy="768191"/>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325278</xdr:colOff>
      <xdr:row>3</xdr:row>
      <xdr:rowOff>164302</xdr:rowOff>
    </xdr:from>
    <xdr:to>
      <xdr:col>3</xdr:col>
      <xdr:colOff>478154</xdr:colOff>
      <xdr:row>5</xdr:row>
      <xdr:rowOff>126503</xdr:rowOff>
    </xdr:to>
    <xdr:sp macro="" textlink="">
      <xdr:nvSpPr>
        <xdr:cNvPr id="50" name="Rectangle 24">
          <a:extLst>
            <a:ext uri="{FF2B5EF4-FFF2-40B4-BE49-F238E27FC236}">
              <a16:creationId xmlns:a16="http://schemas.microsoft.com/office/drawing/2014/main" id="{19412D4A-2735-4D9E-BD39-3164A51D7865}"/>
            </a:ext>
          </a:extLst>
        </xdr:cNvPr>
        <xdr:cNvSpPr/>
      </xdr:nvSpPr>
      <xdr:spPr>
        <a:xfrm>
          <a:off x="4478178" y="842482"/>
          <a:ext cx="884396" cy="343201"/>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rgbClr val="1F4939"/>
              </a:solidFill>
              <a:latin typeface="Agency FB" panose="020B0503020202020204" pitchFamily="34" charset="0"/>
            </a:rPr>
            <a:t>RR</a:t>
          </a:r>
        </a:p>
      </xdr:txBody>
    </xdr:sp>
    <xdr:clientData/>
  </xdr:twoCellAnchor>
  <xdr:oneCellAnchor>
    <xdr:from>
      <xdr:col>1</xdr:col>
      <xdr:colOff>157163</xdr:colOff>
      <xdr:row>4</xdr:row>
      <xdr:rowOff>136683</xdr:rowOff>
    </xdr:from>
    <xdr:ext cx="1910714" cy="331501"/>
    <xdr:sp macro="" textlink="">
      <xdr:nvSpPr>
        <xdr:cNvPr id="51" name="TextBox 60">
          <a:extLst>
            <a:ext uri="{FF2B5EF4-FFF2-40B4-BE49-F238E27FC236}">
              <a16:creationId xmlns:a16="http://schemas.microsoft.com/office/drawing/2014/main" id="{0831D49B-A2F3-420E-8EE7-5B07AA019B7A}"/>
            </a:ext>
          </a:extLst>
        </xdr:cNvPr>
        <xdr:cNvSpPr txBox="1"/>
      </xdr:nvSpPr>
      <xdr:spPr>
        <a:xfrm>
          <a:off x="2671763" y="1005363"/>
          <a:ext cx="1910714"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600" b="1" i="0" u="none" strike="noStrike" kern="1200" spc="0" baseline="0">
              <a:solidFill>
                <a:sysClr val="windowText" lastClr="000000">
                  <a:lumMod val="65000"/>
                  <a:lumOff val="35000"/>
                </a:sysClr>
              </a:solidFill>
              <a:latin typeface="Agency FB" panose="020B0503020202020204" pitchFamily="34" charset="0"/>
              <a:ea typeface="+mn-ea"/>
              <a:cs typeface="+mn-cs"/>
            </a:rPr>
            <a:t>IPHONE                  </a:t>
          </a:r>
          <a:r>
            <a:rPr lang="en-US" sz="1400">
              <a:solidFill>
                <a:schemeClr val="tx1">
                  <a:lumMod val="50000"/>
                  <a:lumOff val="50000"/>
                </a:schemeClr>
              </a:solidFill>
              <a:latin typeface="Agency FB" panose="020B0503020202020204" pitchFamily="34" charset="0"/>
            </a:rPr>
            <a:t>  </a:t>
          </a:r>
          <a:endParaRPr kumimoji="0" lang="en-US" sz="1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endParaRPr>
        </a:p>
      </xdr:txBody>
    </xdr:sp>
    <xdr:clientData/>
  </xdr:oneCellAnchor>
  <xdr:oneCellAnchor>
    <xdr:from>
      <xdr:col>3</xdr:col>
      <xdr:colOff>305751</xdr:colOff>
      <xdr:row>4</xdr:row>
      <xdr:rowOff>131445</xdr:rowOff>
    </xdr:from>
    <xdr:ext cx="2026919" cy="331501"/>
    <xdr:sp macro="" textlink="">
      <xdr:nvSpPr>
        <xdr:cNvPr id="52" name="TextBox 60">
          <a:extLst>
            <a:ext uri="{FF2B5EF4-FFF2-40B4-BE49-F238E27FC236}">
              <a16:creationId xmlns:a16="http://schemas.microsoft.com/office/drawing/2014/main" id="{8E71A2F6-4252-4B9E-BD67-ADCA064CA778}"/>
            </a:ext>
          </a:extLst>
        </xdr:cNvPr>
        <xdr:cNvSpPr txBox="1"/>
      </xdr:nvSpPr>
      <xdr:spPr>
        <a:xfrm>
          <a:off x="5190171" y="1000125"/>
          <a:ext cx="2026919"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ysClr val="windowText" lastClr="000000">
                  <a:lumMod val="65000"/>
                  <a:lumOff val="35000"/>
                </a:sysClr>
              </a:solidFill>
              <a:effectLst/>
              <a:uLnTx/>
              <a:uFillTx/>
              <a:latin typeface="Agency FB" panose="020B0503020202020204" pitchFamily="34" charset="0"/>
              <a:ea typeface="+mn-ea"/>
              <a:cs typeface="+mn-cs"/>
            </a:rPr>
            <a:t>IPHONE  %</a:t>
          </a:r>
          <a:r>
            <a:rPr kumimoji="0" lang="en-US" sz="1400" b="0" i="0" u="none" strike="noStrike" kern="0" cap="none" spc="0" normalizeH="0" baseline="0" noProof="0">
              <a:ln>
                <a:noFill/>
              </a:ln>
              <a:solidFill>
                <a:prstClr val="black">
                  <a:lumMod val="50000"/>
                  <a:lumOff val="50000"/>
                </a:prstClr>
              </a:solidFill>
              <a:effectLst/>
              <a:uLnTx/>
              <a:uFillTx/>
              <a:latin typeface="Agency FB" panose="020B0503020202020204" pitchFamily="34" charset="0"/>
              <a:ea typeface="+mn-ea"/>
              <a:cs typeface="+mn-cs"/>
            </a:rPr>
            <a:t> </a:t>
          </a:r>
        </a:p>
      </xdr:txBody>
    </xdr:sp>
    <xdr:clientData/>
  </xdr:oneCellAnchor>
  <xdr:oneCellAnchor>
    <xdr:from>
      <xdr:col>1</xdr:col>
      <xdr:colOff>644843</xdr:colOff>
      <xdr:row>6</xdr:row>
      <xdr:rowOff>76200</xdr:rowOff>
    </xdr:from>
    <xdr:ext cx="913447" cy="391261"/>
    <xdr:sp macro="" textlink="$AF$12">
      <xdr:nvSpPr>
        <xdr:cNvPr id="53" name="TextBox 60">
          <a:extLst>
            <a:ext uri="{FF2B5EF4-FFF2-40B4-BE49-F238E27FC236}">
              <a16:creationId xmlns:a16="http://schemas.microsoft.com/office/drawing/2014/main" id="{D1A130B8-C8C1-431C-8092-650AF5FD6682}"/>
            </a:ext>
          </a:extLst>
        </xdr:cNvPr>
        <xdr:cNvSpPr txBox="1"/>
      </xdr:nvSpPr>
      <xdr:spPr>
        <a:xfrm>
          <a:off x="3159443" y="1325880"/>
          <a:ext cx="913447"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E56B16E8-E2BC-4E46-8E7A-5443733A8112}" type="TxLink">
            <a:rPr lang="en-US" sz="2000" b="1" i="0" u="none" strike="noStrike">
              <a:solidFill>
                <a:srgbClr val="1F4939"/>
              </a:solidFill>
              <a:latin typeface="Agency FB" panose="020B0503020202020204" pitchFamily="34" charset="0"/>
              <a:ea typeface="+mn-ea"/>
              <a:cs typeface="Arial"/>
            </a:rPr>
            <a:pPr marL="0" indent="0" algn="ctr"/>
            <a:t>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oneCellAnchor>
    <xdr:from>
      <xdr:col>4</xdr:col>
      <xdr:colOff>123826</xdr:colOff>
      <xdr:row>6</xdr:row>
      <xdr:rowOff>81438</xdr:rowOff>
    </xdr:from>
    <xdr:ext cx="890114" cy="391261"/>
    <xdr:sp macro="" textlink="$AH$12">
      <xdr:nvSpPr>
        <xdr:cNvPr id="54" name="TextBox 60">
          <a:extLst>
            <a:ext uri="{FF2B5EF4-FFF2-40B4-BE49-F238E27FC236}">
              <a16:creationId xmlns:a16="http://schemas.microsoft.com/office/drawing/2014/main" id="{A1175F07-4F09-4D10-8A2C-1F9725A360E3}"/>
            </a:ext>
          </a:extLst>
        </xdr:cNvPr>
        <xdr:cNvSpPr txBox="1"/>
      </xdr:nvSpPr>
      <xdr:spPr>
        <a:xfrm>
          <a:off x="5739766" y="1331118"/>
          <a:ext cx="89011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45D5FB4C-6D89-43BA-ADA3-1E5756B0CFF6}" type="TxLink">
            <a:rPr lang="en-US" sz="2000" b="1" i="0" u="none" strike="noStrike">
              <a:solidFill>
                <a:srgbClr val="1F4939"/>
              </a:solidFill>
              <a:latin typeface="Agency FB" panose="020B0503020202020204" pitchFamily="34" charset="0"/>
              <a:ea typeface="+mn-ea"/>
              <a:cs typeface="Arial"/>
            </a:rPr>
            <a:pPr marL="0" indent="0" algn="ctr"/>
            <a:t>#DIV/0!</a:t>
          </a:fld>
          <a:endParaRPr lang="en-US" sz="2000" b="1" i="0" u="none" strike="noStrike">
            <a:solidFill>
              <a:srgbClr val="1F4939"/>
            </a:solidFill>
            <a:latin typeface="Agency FB" panose="020B0503020202020204" pitchFamily="34" charset="0"/>
            <a:ea typeface="+mn-ea"/>
            <a:cs typeface="Arial"/>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112888</xdr:colOff>
      <xdr:row>1</xdr:row>
      <xdr:rowOff>0</xdr:rowOff>
    </xdr:from>
    <xdr:to>
      <xdr:col>14</xdr:col>
      <xdr:colOff>564444</xdr:colOff>
      <xdr:row>14</xdr:row>
      <xdr:rowOff>174389</xdr:rowOff>
    </xdr:to>
    <mc:AlternateContent xmlns:mc="http://schemas.openxmlformats.org/markup-compatibility/2006" xmlns:a14="http://schemas.microsoft.com/office/drawing/2010/main">
      <mc:Choice Requires="a14">
        <xdr:graphicFrame macro="">
          <xdr:nvGraphicFramePr>
            <xdr:cNvPr id="56" name="City 1">
              <a:extLst>
                <a:ext uri="{FF2B5EF4-FFF2-40B4-BE49-F238E27FC236}">
                  <a16:creationId xmlns:a16="http://schemas.microsoft.com/office/drawing/2014/main" id="{54AA079A-478C-4E4B-7D2F-9DF8CD0E4879}"/>
                </a:ext>
              </a:extLst>
            </xdr:cNvPr>
            <xdr:cNvGraphicFramePr/>
          </xdr:nvGraphicFramePr>
          <xdr:xfrm>
            <a:off x="0" y="0"/>
            <a:ext cx="0" cy="0"/>
          </xdr:xfrm>
          <a:graphic>
            <a:graphicData uri="http://schemas.microsoft.com/office/drawing/2010/slicer">
              <sle:slicer xmlns:sle="http://schemas.microsoft.com/office/drawing/2010/slicer" name="City 1"/>
            </a:graphicData>
          </a:graphic>
        </xdr:graphicFrame>
      </mc:Choice>
      <mc:Fallback xmlns="">
        <xdr:sp macro="" textlink="">
          <xdr:nvSpPr>
            <xdr:cNvPr id="0" name=""/>
            <xdr:cNvSpPr>
              <a:spLocks noTextEdit="1"/>
            </xdr:cNvSpPr>
          </xdr:nvSpPr>
          <xdr:spPr>
            <a:xfrm>
              <a:off x="112888" y="216370"/>
              <a:ext cx="13405556" cy="2695575"/>
            </a:xfrm>
            <a:prstGeom prst="rect">
              <a:avLst/>
            </a:prstGeom>
            <a:solidFill>
              <a:prstClr val="white"/>
            </a:solidFill>
            <a:ln w="1">
              <a:solidFill>
                <a:prstClr val="green"/>
              </a:solidFill>
            </a:ln>
          </xdr:spPr>
          <xdr:txBody>
            <a:bodyPr vertOverflow="clip" horzOverflow="clip"/>
            <a:lstStyle/>
            <a:p>
              <a:r>
                <a:rPr lang="ar-SA" sz="1100"/>
                <a:t>يُظهر هذا الشكل مقسم طريقة عرض. ويتم اعتماد مقسمات طرق العرض في Excel 2010 أو الإصدارات اللاحقة.
إذا تم تعديل الشكل في إصدار سابق من Excel، أو إذا تم حفظ المصنف في Excel 2003 أو إصدار سابق، فيتعذر استخدام مقسم طريقة العرض.</a:t>
              </a:r>
            </a:p>
          </xdr:txBody>
        </xdr:sp>
      </mc:Fallback>
    </mc:AlternateContent>
    <xdr:clientData/>
  </xdr:twoCellAnchor>
  <xdr:twoCellAnchor>
    <xdr:from>
      <xdr:col>6</xdr:col>
      <xdr:colOff>309563</xdr:colOff>
      <xdr:row>3</xdr:row>
      <xdr:rowOff>119063</xdr:rowOff>
    </xdr:from>
    <xdr:to>
      <xdr:col>12</xdr:col>
      <xdr:colOff>338139</xdr:colOff>
      <xdr:row>13</xdr:row>
      <xdr:rowOff>93345</xdr:rowOff>
    </xdr:to>
    <xdr:graphicFrame macro="">
      <xdr:nvGraphicFramePr>
        <xdr:cNvPr id="2" name="مخطط 1">
          <a:extLst>
            <a:ext uri="{FF2B5EF4-FFF2-40B4-BE49-F238E27FC236}">
              <a16:creationId xmlns:a16="http://schemas.microsoft.com/office/drawing/2014/main" id="{FF8F7B6A-125E-4A03-8E44-2BDE094448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297657</xdr:colOff>
      <xdr:row>13</xdr:row>
      <xdr:rowOff>166688</xdr:rowOff>
    </xdr:from>
    <xdr:to>
      <xdr:col>12</xdr:col>
      <xdr:colOff>330043</xdr:colOff>
      <xdr:row>23</xdr:row>
      <xdr:rowOff>144780</xdr:rowOff>
    </xdr:to>
    <xdr:graphicFrame macro="">
      <xdr:nvGraphicFramePr>
        <xdr:cNvPr id="3" name="مخطط 2">
          <a:extLst>
            <a:ext uri="{FF2B5EF4-FFF2-40B4-BE49-F238E27FC236}">
              <a16:creationId xmlns:a16="http://schemas.microsoft.com/office/drawing/2014/main" id="{ADB889C6-4846-48E4-90B7-704E569CA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316</xdr:colOff>
      <xdr:row>3</xdr:row>
      <xdr:rowOff>175846</xdr:rowOff>
    </xdr:from>
    <xdr:to>
      <xdr:col>17</xdr:col>
      <xdr:colOff>445476</xdr:colOff>
      <xdr:row>9</xdr:row>
      <xdr:rowOff>90602</xdr:rowOff>
    </xdr:to>
    <xdr:graphicFrame macro="">
      <xdr:nvGraphicFramePr>
        <xdr:cNvPr id="4" name="Chart 70">
          <a:extLst>
            <a:ext uri="{FF2B5EF4-FFF2-40B4-BE49-F238E27FC236}">
              <a16:creationId xmlns:a16="http://schemas.microsoft.com/office/drawing/2014/main" id="{38964964-2101-4749-A727-194776588F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711343</xdr:colOff>
      <xdr:row>9</xdr:row>
      <xdr:rowOff>150202</xdr:rowOff>
    </xdr:from>
    <xdr:to>
      <xdr:col>17</xdr:col>
      <xdr:colOff>433754</xdr:colOff>
      <xdr:row>15</xdr:row>
      <xdr:rowOff>64960</xdr:rowOff>
    </xdr:to>
    <xdr:graphicFrame macro="">
      <xdr:nvGraphicFramePr>
        <xdr:cNvPr id="5" name="Chart 70">
          <a:extLst>
            <a:ext uri="{FF2B5EF4-FFF2-40B4-BE49-F238E27FC236}">
              <a16:creationId xmlns:a16="http://schemas.microsoft.com/office/drawing/2014/main" id="{F9EB6291-1A29-4449-9406-713851E570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698780</xdr:colOff>
      <xdr:row>15</xdr:row>
      <xdr:rowOff>136281</xdr:rowOff>
    </xdr:from>
    <xdr:to>
      <xdr:col>17</xdr:col>
      <xdr:colOff>422030</xdr:colOff>
      <xdr:row>21</xdr:row>
      <xdr:rowOff>51038</xdr:rowOff>
    </xdr:to>
    <xdr:graphicFrame macro="">
      <xdr:nvGraphicFramePr>
        <xdr:cNvPr id="6" name="Chart 70">
          <a:extLst>
            <a:ext uri="{FF2B5EF4-FFF2-40B4-BE49-F238E27FC236}">
              <a16:creationId xmlns:a16="http://schemas.microsoft.com/office/drawing/2014/main" id="{E5DEEFB6-72D9-44A3-A3D3-285636EBD2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721391</xdr:colOff>
      <xdr:row>21</xdr:row>
      <xdr:rowOff>90749</xdr:rowOff>
    </xdr:from>
    <xdr:to>
      <xdr:col>17</xdr:col>
      <xdr:colOff>410308</xdr:colOff>
      <xdr:row>27</xdr:row>
      <xdr:rowOff>5505</xdr:rowOff>
    </xdr:to>
    <xdr:graphicFrame macro="">
      <xdr:nvGraphicFramePr>
        <xdr:cNvPr id="7" name="Chart 70">
          <a:extLst>
            <a:ext uri="{FF2B5EF4-FFF2-40B4-BE49-F238E27FC236}">
              <a16:creationId xmlns:a16="http://schemas.microsoft.com/office/drawing/2014/main" id="{42B71E9A-43DD-4B73-979B-8FBF34C95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oneCellAnchor>
    <xdr:from>
      <xdr:col>15</xdr:col>
      <xdr:colOff>287006</xdr:colOff>
      <xdr:row>4</xdr:row>
      <xdr:rowOff>22294</xdr:rowOff>
    </xdr:from>
    <xdr:ext cx="838200" cy="322717"/>
    <xdr:sp macro="" textlink="$AD$6">
      <xdr:nvSpPr>
        <xdr:cNvPr id="8" name="TextBox 83">
          <a:extLst>
            <a:ext uri="{FF2B5EF4-FFF2-40B4-BE49-F238E27FC236}">
              <a16:creationId xmlns:a16="http://schemas.microsoft.com/office/drawing/2014/main" id="{466F182E-7EC0-425C-BC06-6A1F3B9D6DEE}"/>
            </a:ext>
          </a:extLst>
        </xdr:cNvPr>
        <xdr:cNvSpPr txBox="1"/>
      </xdr:nvSpPr>
      <xdr:spPr>
        <a:xfrm>
          <a:off x="13949666" y="890974"/>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BADC214E-447B-4EE7-A347-960327E26B73}" type="TxLink">
            <a:rPr lang="en-US" sz="1600" b="1" i="0" u="none" strike="noStrike">
              <a:solidFill>
                <a:schemeClr val="accent1"/>
              </a:solidFill>
              <a:latin typeface="Agency FB" panose="020B0503020202020204" pitchFamily="34" charset="0"/>
              <a:ea typeface="+mn-ea"/>
              <a:cs typeface="Arial"/>
            </a:rPr>
            <a:pPr marL="0" indent="0" algn="ctr"/>
            <a:t>#REF!</a:t>
          </a:fld>
          <a:endParaRPr lang="en-US" sz="2000" b="1" i="0" u="none" strike="noStrike">
            <a:solidFill>
              <a:schemeClr val="accent1"/>
            </a:solidFill>
            <a:latin typeface="Agency FB" panose="020B0503020202020204" pitchFamily="34" charset="0"/>
            <a:ea typeface="+mn-ea"/>
            <a:cs typeface="Calibri"/>
          </a:endParaRPr>
        </a:p>
      </xdr:txBody>
    </xdr:sp>
    <xdr:clientData/>
  </xdr:oneCellAnchor>
  <xdr:oneCellAnchor>
    <xdr:from>
      <xdr:col>15</xdr:col>
      <xdr:colOff>106764</xdr:colOff>
      <xdr:row>9</xdr:row>
      <xdr:rowOff>174170</xdr:rowOff>
    </xdr:from>
    <xdr:ext cx="838200" cy="322717"/>
    <xdr:sp macro="" textlink="$AD$7">
      <xdr:nvSpPr>
        <xdr:cNvPr id="9" name="TextBox 83">
          <a:extLst>
            <a:ext uri="{FF2B5EF4-FFF2-40B4-BE49-F238E27FC236}">
              <a16:creationId xmlns:a16="http://schemas.microsoft.com/office/drawing/2014/main" id="{2DAD08DF-68FA-4B55-BEB6-83D44487B659}"/>
            </a:ext>
          </a:extLst>
        </xdr:cNvPr>
        <xdr:cNvSpPr txBox="1"/>
      </xdr:nvSpPr>
      <xdr:spPr>
        <a:xfrm>
          <a:off x="13769424" y="1995350"/>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C96923F9-C1F5-445E-9F77-2087A25E4262}" type="TxLink">
            <a:rPr lang="en-US" sz="1600" b="1" i="0" u="none" strike="noStrike">
              <a:solidFill>
                <a:schemeClr val="accent1"/>
              </a:solidFill>
              <a:latin typeface="Agency FB" panose="020B0503020202020204" pitchFamily="34" charset="0"/>
              <a:ea typeface="+mn-ea"/>
              <a:cs typeface="Arial"/>
            </a:rPr>
            <a:pPr marL="0" indent="0" algn="ctr"/>
            <a:t>#REF!</a:t>
          </a:fld>
          <a:endParaRPr lang="en-US" sz="1600" b="1" i="0" u="none" strike="noStrike">
            <a:solidFill>
              <a:schemeClr val="accent1"/>
            </a:solidFill>
            <a:latin typeface="Agency FB" panose="020B0503020202020204" pitchFamily="34" charset="0"/>
            <a:ea typeface="+mn-ea"/>
            <a:cs typeface="Arial"/>
          </a:endParaRPr>
        </a:p>
      </xdr:txBody>
    </xdr:sp>
    <xdr:clientData/>
  </xdr:oneCellAnchor>
  <xdr:oneCellAnchor>
    <xdr:from>
      <xdr:col>15</xdr:col>
      <xdr:colOff>175847</xdr:colOff>
      <xdr:row>15</xdr:row>
      <xdr:rowOff>145492</xdr:rowOff>
    </xdr:from>
    <xdr:ext cx="838200" cy="322717"/>
    <xdr:sp macro="" textlink="$AD$8">
      <xdr:nvSpPr>
        <xdr:cNvPr id="10" name="TextBox 83">
          <a:extLst>
            <a:ext uri="{FF2B5EF4-FFF2-40B4-BE49-F238E27FC236}">
              <a16:creationId xmlns:a16="http://schemas.microsoft.com/office/drawing/2014/main" id="{F1430770-249D-4782-AE05-9C3419810BA0}"/>
            </a:ext>
          </a:extLst>
        </xdr:cNvPr>
        <xdr:cNvSpPr txBox="1"/>
      </xdr:nvSpPr>
      <xdr:spPr>
        <a:xfrm>
          <a:off x="13838507" y="3109672"/>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572EAD13-F11A-4F20-815F-767880E9C15A}" type="TxLink">
            <a:rPr lang="en-US" sz="1600" b="1" i="0" u="none" strike="noStrike">
              <a:solidFill>
                <a:schemeClr val="accent1"/>
              </a:solidFill>
              <a:latin typeface="Agency FB" panose="020B0503020202020204" pitchFamily="34" charset="0"/>
              <a:ea typeface="+mn-ea"/>
              <a:cs typeface="Arial"/>
            </a:rPr>
            <a:pPr marL="0" indent="0" algn="ctr"/>
            <a:t>#REF!</a:t>
          </a:fld>
          <a:endParaRPr lang="en-US" sz="1600" b="1" i="0" u="none" strike="noStrike">
            <a:solidFill>
              <a:schemeClr val="accent1"/>
            </a:solidFill>
            <a:latin typeface="Agency FB" panose="020B0503020202020204" pitchFamily="34" charset="0"/>
            <a:ea typeface="+mn-ea"/>
            <a:cs typeface="Arial"/>
          </a:endParaRPr>
        </a:p>
      </xdr:txBody>
    </xdr:sp>
    <xdr:clientData/>
  </xdr:oneCellAnchor>
  <xdr:oneCellAnchor>
    <xdr:from>
      <xdr:col>15</xdr:col>
      <xdr:colOff>320333</xdr:colOff>
      <xdr:row>21</xdr:row>
      <xdr:rowOff>115867</xdr:rowOff>
    </xdr:from>
    <xdr:ext cx="838200" cy="322717"/>
    <xdr:sp macro="" textlink="$AD$9">
      <xdr:nvSpPr>
        <xdr:cNvPr id="11" name="TextBox 83">
          <a:extLst>
            <a:ext uri="{FF2B5EF4-FFF2-40B4-BE49-F238E27FC236}">
              <a16:creationId xmlns:a16="http://schemas.microsoft.com/office/drawing/2014/main" id="{4717F3DA-B7C4-4887-8EDC-416726AF144B}"/>
            </a:ext>
          </a:extLst>
        </xdr:cNvPr>
        <xdr:cNvSpPr txBox="1"/>
      </xdr:nvSpPr>
      <xdr:spPr>
        <a:xfrm>
          <a:off x="13982993" y="4223047"/>
          <a:ext cx="838200" cy="322717"/>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marL="0" indent="0" algn="ctr"/>
          <a:fld id="{9EC74043-78D2-4E41-A533-5E72F22152E8}" type="TxLink">
            <a:rPr lang="en-US" sz="1600" b="1" i="0" u="none" strike="noStrike">
              <a:solidFill>
                <a:schemeClr val="accent1"/>
              </a:solidFill>
              <a:latin typeface="Agency FB" panose="020B0503020202020204" pitchFamily="34" charset="0"/>
              <a:ea typeface="+mn-ea"/>
              <a:cs typeface="Arial"/>
            </a:rPr>
            <a:pPr marL="0" indent="0" algn="ctr"/>
            <a:t>#REF!</a:t>
          </a:fld>
          <a:endParaRPr lang="en-US" sz="1600" b="1" i="0" u="none" strike="noStrike">
            <a:solidFill>
              <a:schemeClr val="accent1"/>
            </a:solidFill>
            <a:latin typeface="Agency FB" panose="020B0503020202020204" pitchFamily="34" charset="0"/>
            <a:ea typeface="+mn-ea"/>
            <a:cs typeface="Arial"/>
          </a:endParaRPr>
        </a:p>
      </xdr:txBody>
    </xdr:sp>
    <xdr:clientData/>
  </xdr:oneCellAnchor>
  <xdr:twoCellAnchor>
    <xdr:from>
      <xdr:col>1</xdr:col>
      <xdr:colOff>282233</xdr:colOff>
      <xdr:row>10</xdr:row>
      <xdr:rowOff>39488</xdr:rowOff>
    </xdr:from>
    <xdr:to>
      <xdr:col>3</xdr:col>
      <xdr:colOff>20368</xdr:colOff>
      <xdr:row>26</xdr:row>
      <xdr:rowOff>107175</xdr:rowOff>
    </xdr:to>
    <xdr:graphicFrame macro="">
      <xdr:nvGraphicFramePr>
        <xdr:cNvPr id="12" name="Chart 38">
          <a:extLst>
            <a:ext uri="{FF2B5EF4-FFF2-40B4-BE49-F238E27FC236}">
              <a16:creationId xmlns:a16="http://schemas.microsoft.com/office/drawing/2014/main" id="{8449060F-9A08-408A-87A8-15CCCA4FC89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oneCellAnchor>
    <xdr:from>
      <xdr:col>1</xdr:col>
      <xdr:colOff>306999</xdr:colOff>
      <xdr:row>10</xdr:row>
      <xdr:rowOff>49400</xdr:rowOff>
    </xdr:from>
    <xdr:ext cx="2076450" cy="331501"/>
    <xdr:sp macro="" textlink="">
      <xdr:nvSpPr>
        <xdr:cNvPr id="13" name="TextBox 60">
          <a:extLst>
            <a:ext uri="{FF2B5EF4-FFF2-40B4-BE49-F238E27FC236}">
              <a16:creationId xmlns:a16="http://schemas.microsoft.com/office/drawing/2014/main" id="{692B6CBB-24A5-40E1-9EAC-47D1C0A67288}"/>
            </a:ext>
          </a:extLst>
        </xdr:cNvPr>
        <xdr:cNvSpPr txBox="1"/>
      </xdr:nvSpPr>
      <xdr:spPr>
        <a:xfrm>
          <a:off x="2821599" y="2061080"/>
          <a:ext cx="2076450"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chemeClr val="accent2"/>
              </a:solidFill>
              <a:latin typeface="Agency FB" panose="020B0503020202020204" pitchFamily="34" charset="0"/>
              <a:ea typeface="+mn-ea"/>
              <a:cs typeface="+mn-cs"/>
            </a:rPr>
            <a:t>IPHONE</a:t>
          </a:r>
          <a:r>
            <a:rPr lang="en-US" sz="1400">
              <a:solidFill>
                <a:schemeClr val="accent2"/>
              </a:solidFill>
              <a:latin typeface="Agency FB" panose="020B0503020202020204" pitchFamily="34" charset="0"/>
            </a:rPr>
            <a:t> </a:t>
          </a:r>
        </a:p>
      </xdr:txBody>
    </xdr:sp>
    <xdr:clientData/>
  </xdr:oneCellAnchor>
  <xdr:twoCellAnchor>
    <xdr:from>
      <xdr:col>3</xdr:col>
      <xdr:colOff>58468</xdr:colOff>
      <xdr:row>10</xdr:row>
      <xdr:rowOff>39488</xdr:rowOff>
    </xdr:from>
    <xdr:to>
      <xdr:col>5</xdr:col>
      <xdr:colOff>722434</xdr:colOff>
      <xdr:row>26</xdr:row>
      <xdr:rowOff>107175</xdr:rowOff>
    </xdr:to>
    <xdr:graphicFrame macro="">
      <xdr:nvGraphicFramePr>
        <xdr:cNvPr id="14" name="Chart 38">
          <a:extLst>
            <a:ext uri="{FF2B5EF4-FFF2-40B4-BE49-F238E27FC236}">
              <a16:creationId xmlns:a16="http://schemas.microsoft.com/office/drawing/2014/main" id="{1C7476ED-F41E-41AD-8D83-B8679B084CD4}"/>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oneCellAnchor>
    <xdr:from>
      <xdr:col>3</xdr:col>
      <xdr:colOff>98472</xdr:colOff>
      <xdr:row>10</xdr:row>
      <xdr:rowOff>51782</xdr:rowOff>
    </xdr:from>
    <xdr:ext cx="2095500" cy="331501"/>
    <xdr:sp macro="" textlink="">
      <xdr:nvSpPr>
        <xdr:cNvPr id="15" name="TextBox 60">
          <a:extLst>
            <a:ext uri="{FF2B5EF4-FFF2-40B4-BE49-F238E27FC236}">
              <a16:creationId xmlns:a16="http://schemas.microsoft.com/office/drawing/2014/main" id="{234B673B-147D-4D7A-963E-4A093885E7D7}"/>
            </a:ext>
          </a:extLst>
        </xdr:cNvPr>
        <xdr:cNvSpPr txBox="1"/>
      </xdr:nvSpPr>
      <xdr:spPr>
        <a:xfrm>
          <a:off x="4982892" y="2063462"/>
          <a:ext cx="2095500"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chemeClr val="accent2"/>
              </a:solidFill>
              <a:latin typeface="Agency FB" panose="020B0503020202020204" pitchFamily="34" charset="0"/>
              <a:ea typeface="+mn-ea"/>
              <a:cs typeface="+mn-cs"/>
            </a:rPr>
            <a:t>IPAD</a:t>
          </a:r>
          <a:r>
            <a:rPr lang="en-US" sz="1400">
              <a:solidFill>
                <a:schemeClr val="accent2"/>
              </a:solidFill>
              <a:latin typeface="Agency FB" panose="020B0503020202020204" pitchFamily="34" charset="0"/>
            </a:rPr>
            <a:t> </a:t>
          </a:r>
        </a:p>
      </xdr:txBody>
    </xdr:sp>
    <xdr:clientData/>
  </xdr:oneCellAnchor>
  <xdr:twoCellAnchor>
    <xdr:from>
      <xdr:col>1</xdr:col>
      <xdr:colOff>282233</xdr:colOff>
      <xdr:row>26</xdr:row>
      <xdr:rowOff>181934</xdr:rowOff>
    </xdr:from>
    <xdr:to>
      <xdr:col>3</xdr:col>
      <xdr:colOff>20368</xdr:colOff>
      <xdr:row>43</xdr:row>
      <xdr:rowOff>69075</xdr:rowOff>
    </xdr:to>
    <xdr:graphicFrame macro="">
      <xdr:nvGraphicFramePr>
        <xdr:cNvPr id="16" name="Chart 38">
          <a:extLst>
            <a:ext uri="{FF2B5EF4-FFF2-40B4-BE49-F238E27FC236}">
              <a16:creationId xmlns:a16="http://schemas.microsoft.com/office/drawing/2014/main" id="{EAD9E0B1-5A80-4E0C-BB8D-7EC3463FDF7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oneCellAnchor>
    <xdr:from>
      <xdr:col>1</xdr:col>
      <xdr:colOff>306998</xdr:colOff>
      <xdr:row>26</xdr:row>
      <xdr:rowOff>193751</xdr:rowOff>
    </xdr:from>
    <xdr:ext cx="2085975" cy="331501"/>
    <xdr:sp macro="" textlink="">
      <xdr:nvSpPr>
        <xdr:cNvPr id="17" name="TextBox 60">
          <a:extLst>
            <a:ext uri="{FF2B5EF4-FFF2-40B4-BE49-F238E27FC236}">
              <a16:creationId xmlns:a16="http://schemas.microsoft.com/office/drawing/2014/main" id="{98C8322E-2862-48F1-9035-697A5A4EC4BB}"/>
            </a:ext>
          </a:extLst>
        </xdr:cNvPr>
        <xdr:cNvSpPr txBox="1"/>
      </xdr:nvSpPr>
      <xdr:spPr>
        <a:xfrm>
          <a:off x="2821598" y="5253431"/>
          <a:ext cx="2085975"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chemeClr val="accent2"/>
              </a:solidFill>
              <a:latin typeface="Agency FB" panose="020B0503020202020204" pitchFamily="34" charset="0"/>
              <a:ea typeface="+mn-ea"/>
              <a:cs typeface="+mn-cs"/>
            </a:rPr>
            <a:t>WATCH</a:t>
          </a:r>
          <a:r>
            <a:rPr lang="en-US" sz="1400">
              <a:solidFill>
                <a:schemeClr val="accent2"/>
              </a:solidFill>
              <a:latin typeface="Agency FB" panose="020B0503020202020204" pitchFamily="34" charset="0"/>
            </a:rPr>
            <a:t> </a:t>
          </a:r>
        </a:p>
      </xdr:txBody>
    </xdr:sp>
    <xdr:clientData/>
  </xdr:oneCellAnchor>
  <xdr:twoCellAnchor>
    <xdr:from>
      <xdr:col>3</xdr:col>
      <xdr:colOff>58468</xdr:colOff>
      <xdr:row>26</xdr:row>
      <xdr:rowOff>181934</xdr:rowOff>
    </xdr:from>
    <xdr:to>
      <xdr:col>5</xdr:col>
      <xdr:colOff>722434</xdr:colOff>
      <xdr:row>43</xdr:row>
      <xdr:rowOff>100019</xdr:rowOff>
    </xdr:to>
    <xdr:graphicFrame macro="">
      <xdr:nvGraphicFramePr>
        <xdr:cNvPr id="18" name="Chart 38">
          <a:extLst>
            <a:ext uri="{FF2B5EF4-FFF2-40B4-BE49-F238E27FC236}">
              <a16:creationId xmlns:a16="http://schemas.microsoft.com/office/drawing/2014/main" id="{9A0C2E55-331C-4BAD-9D27-6992162567C1}"/>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oneCellAnchor>
    <xdr:from>
      <xdr:col>3</xdr:col>
      <xdr:colOff>94664</xdr:colOff>
      <xdr:row>27</xdr:row>
      <xdr:rowOff>6731</xdr:rowOff>
    </xdr:from>
    <xdr:ext cx="2089638" cy="331501"/>
    <xdr:sp macro="" textlink="">
      <xdr:nvSpPr>
        <xdr:cNvPr id="19" name="TextBox 60">
          <a:extLst>
            <a:ext uri="{FF2B5EF4-FFF2-40B4-BE49-F238E27FC236}">
              <a16:creationId xmlns:a16="http://schemas.microsoft.com/office/drawing/2014/main" id="{5BC38864-D3AF-47F7-A014-26FD51D813CA}"/>
            </a:ext>
          </a:extLst>
        </xdr:cNvPr>
        <xdr:cNvSpPr txBox="1"/>
      </xdr:nvSpPr>
      <xdr:spPr>
        <a:xfrm>
          <a:off x="4979084" y="5256911"/>
          <a:ext cx="2089638"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US" sz="1600" b="1" i="0" u="none" strike="noStrike" kern="1200" spc="0" baseline="0">
              <a:solidFill>
                <a:schemeClr val="accent2"/>
              </a:solidFill>
              <a:latin typeface="Agency FB" panose="020B0503020202020204" pitchFamily="34" charset="0"/>
              <a:ea typeface="+mn-ea"/>
              <a:cs typeface="+mn-cs"/>
            </a:rPr>
            <a:t>AIRPODS</a:t>
          </a:r>
          <a:r>
            <a:rPr lang="en-US" sz="1400">
              <a:solidFill>
                <a:schemeClr val="accent2"/>
              </a:solidFill>
              <a:latin typeface="Agency FB" panose="020B0503020202020204" pitchFamily="34" charset="0"/>
            </a:rPr>
            <a:t> </a:t>
          </a:r>
        </a:p>
      </xdr:txBody>
    </xdr:sp>
    <xdr:clientData/>
  </xdr:oneCellAnchor>
  <xdr:twoCellAnchor>
    <xdr:from>
      <xdr:col>1</xdr:col>
      <xdr:colOff>152400</xdr:colOff>
      <xdr:row>9</xdr:row>
      <xdr:rowOff>43300</xdr:rowOff>
    </xdr:from>
    <xdr:to>
      <xdr:col>6</xdr:col>
      <xdr:colOff>132763</xdr:colOff>
      <xdr:row>44</xdr:row>
      <xdr:rowOff>61920</xdr:rowOff>
    </xdr:to>
    <xdr:sp macro="" textlink="">
      <xdr:nvSpPr>
        <xdr:cNvPr id="20" name="Rectangle 24">
          <a:extLst>
            <a:ext uri="{FF2B5EF4-FFF2-40B4-BE49-F238E27FC236}">
              <a16:creationId xmlns:a16="http://schemas.microsoft.com/office/drawing/2014/main" id="{BEE12795-1021-49FA-BDBF-9B00CC9B1123}"/>
            </a:ext>
          </a:extLst>
        </xdr:cNvPr>
        <xdr:cNvSpPr/>
      </xdr:nvSpPr>
      <xdr:spPr>
        <a:xfrm>
          <a:off x="2667000" y="1864480"/>
          <a:ext cx="4544743" cy="6686120"/>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2"/>
            </a:solidFill>
          </a:endParaRPr>
        </a:p>
      </xdr:txBody>
    </xdr:sp>
    <xdr:clientData/>
  </xdr:twoCellAnchor>
  <xdr:twoCellAnchor>
    <xdr:from>
      <xdr:col>1</xdr:col>
      <xdr:colOff>421774</xdr:colOff>
      <xdr:row>8</xdr:row>
      <xdr:rowOff>70337</xdr:rowOff>
    </xdr:from>
    <xdr:to>
      <xdr:col>2</xdr:col>
      <xdr:colOff>615351</xdr:colOff>
      <xdr:row>10</xdr:row>
      <xdr:rowOff>26823</xdr:rowOff>
    </xdr:to>
    <xdr:sp macro="" textlink="">
      <xdr:nvSpPr>
        <xdr:cNvPr id="21" name="Rectangle 24">
          <a:extLst>
            <a:ext uri="{FF2B5EF4-FFF2-40B4-BE49-F238E27FC236}">
              <a16:creationId xmlns:a16="http://schemas.microsoft.com/office/drawing/2014/main" id="{27D45204-0F03-403D-83DF-AF62E8AD2F1B}"/>
            </a:ext>
          </a:extLst>
        </xdr:cNvPr>
        <xdr:cNvSpPr/>
      </xdr:nvSpPr>
      <xdr:spPr>
        <a:xfrm>
          <a:off x="2936374" y="1701017"/>
          <a:ext cx="1831877" cy="337486"/>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chemeClr val="accent1"/>
              </a:solidFill>
            </a:rPr>
            <a:t>QTD Y/Y</a:t>
          </a:r>
        </a:p>
        <a:p>
          <a:pPr algn="ctr"/>
          <a:endParaRPr lang="en-US" sz="2000">
            <a:solidFill>
              <a:schemeClr val="accent1"/>
            </a:solidFill>
          </a:endParaRPr>
        </a:p>
      </xdr:txBody>
    </xdr:sp>
    <xdr:clientData/>
  </xdr:twoCellAnchor>
  <xdr:twoCellAnchor>
    <xdr:from>
      <xdr:col>6</xdr:col>
      <xdr:colOff>213214</xdr:colOff>
      <xdr:row>2</xdr:row>
      <xdr:rowOff>134455</xdr:rowOff>
    </xdr:from>
    <xdr:to>
      <xdr:col>12</xdr:col>
      <xdr:colOff>396386</xdr:colOff>
      <xdr:row>44</xdr:row>
      <xdr:rowOff>61452</xdr:rowOff>
    </xdr:to>
    <xdr:sp macro="" textlink="">
      <xdr:nvSpPr>
        <xdr:cNvPr id="22" name="Rectangle 24">
          <a:extLst>
            <a:ext uri="{FF2B5EF4-FFF2-40B4-BE49-F238E27FC236}">
              <a16:creationId xmlns:a16="http://schemas.microsoft.com/office/drawing/2014/main" id="{A394158B-B1D2-43DC-8F07-0E1CA3178A0A}"/>
            </a:ext>
          </a:extLst>
        </xdr:cNvPr>
        <xdr:cNvSpPr/>
      </xdr:nvSpPr>
      <xdr:spPr>
        <a:xfrm>
          <a:off x="7292194" y="622135"/>
          <a:ext cx="4572292" cy="7927997"/>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2"/>
            </a:solidFill>
          </a:endParaRPr>
        </a:p>
      </xdr:txBody>
    </xdr:sp>
    <xdr:clientData/>
  </xdr:twoCellAnchor>
  <xdr:twoCellAnchor>
    <xdr:from>
      <xdr:col>6</xdr:col>
      <xdr:colOff>402224</xdr:colOff>
      <xdr:row>1</xdr:row>
      <xdr:rowOff>150497</xdr:rowOff>
    </xdr:from>
    <xdr:to>
      <xdr:col>9</xdr:col>
      <xdr:colOff>726280</xdr:colOff>
      <xdr:row>3</xdr:row>
      <xdr:rowOff>92173</xdr:rowOff>
    </xdr:to>
    <xdr:sp macro="" textlink="">
      <xdr:nvSpPr>
        <xdr:cNvPr id="23" name="Rectangle 24">
          <a:extLst>
            <a:ext uri="{FF2B5EF4-FFF2-40B4-BE49-F238E27FC236}">
              <a16:creationId xmlns:a16="http://schemas.microsoft.com/office/drawing/2014/main" id="{B8030B4C-A749-408F-B1C5-1E091205B022}"/>
            </a:ext>
          </a:extLst>
        </xdr:cNvPr>
        <xdr:cNvSpPr/>
      </xdr:nvSpPr>
      <xdr:spPr>
        <a:xfrm>
          <a:off x="7481204" y="371477"/>
          <a:ext cx="2518616" cy="398876"/>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chemeClr val="accent2"/>
              </a:solidFill>
            </a:rPr>
            <a:t>WEEKLY TREND</a:t>
          </a:r>
        </a:p>
      </xdr:txBody>
    </xdr:sp>
    <xdr:clientData/>
  </xdr:twoCellAnchor>
  <xdr:twoCellAnchor>
    <xdr:from>
      <xdr:col>12</xdr:col>
      <xdr:colOff>539260</xdr:colOff>
      <xdr:row>2</xdr:row>
      <xdr:rowOff>128954</xdr:rowOff>
    </xdr:from>
    <xdr:to>
      <xdr:col>17</xdr:col>
      <xdr:colOff>562708</xdr:colOff>
      <xdr:row>27</xdr:row>
      <xdr:rowOff>93784</xdr:rowOff>
    </xdr:to>
    <xdr:sp macro="" textlink="">
      <xdr:nvSpPr>
        <xdr:cNvPr id="24" name="Rectangle 24">
          <a:extLst>
            <a:ext uri="{FF2B5EF4-FFF2-40B4-BE49-F238E27FC236}">
              <a16:creationId xmlns:a16="http://schemas.microsoft.com/office/drawing/2014/main" id="{600774DE-9EB6-48BF-B182-813A98F78206}"/>
            </a:ext>
          </a:extLst>
        </xdr:cNvPr>
        <xdr:cNvSpPr/>
      </xdr:nvSpPr>
      <xdr:spPr>
        <a:xfrm>
          <a:off x="12007360" y="616634"/>
          <a:ext cx="3681048" cy="4727330"/>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2"/>
            </a:solidFill>
          </a:endParaRPr>
        </a:p>
      </xdr:txBody>
    </xdr:sp>
    <xdr:clientData/>
  </xdr:twoCellAnchor>
  <xdr:twoCellAnchor>
    <xdr:from>
      <xdr:col>12</xdr:col>
      <xdr:colOff>707193</xdr:colOff>
      <xdr:row>1</xdr:row>
      <xdr:rowOff>143131</xdr:rowOff>
    </xdr:from>
    <xdr:to>
      <xdr:col>15</xdr:col>
      <xdr:colOff>359604</xdr:colOff>
      <xdr:row>3</xdr:row>
      <xdr:rowOff>88618</xdr:rowOff>
    </xdr:to>
    <xdr:sp macro="" textlink="">
      <xdr:nvSpPr>
        <xdr:cNvPr id="25" name="Rectangle 24">
          <a:extLst>
            <a:ext uri="{FF2B5EF4-FFF2-40B4-BE49-F238E27FC236}">
              <a16:creationId xmlns:a16="http://schemas.microsoft.com/office/drawing/2014/main" id="{0CB42549-AD8E-4E3E-8C08-10B442280AFD}"/>
            </a:ext>
          </a:extLst>
        </xdr:cNvPr>
        <xdr:cNvSpPr/>
      </xdr:nvSpPr>
      <xdr:spPr>
        <a:xfrm>
          <a:off x="12175293" y="364111"/>
          <a:ext cx="1846971" cy="402687"/>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a:solidFill>
                <a:schemeClr val="accent2"/>
              </a:solidFill>
            </a:rPr>
            <a:t>TARGET</a:t>
          </a:r>
        </a:p>
      </xdr:txBody>
    </xdr:sp>
    <xdr:clientData/>
  </xdr:twoCellAnchor>
  <xdr:twoCellAnchor>
    <xdr:from>
      <xdr:col>12</xdr:col>
      <xdr:colOff>505996</xdr:colOff>
      <xdr:row>28</xdr:row>
      <xdr:rowOff>172036</xdr:rowOff>
    </xdr:from>
    <xdr:to>
      <xdr:col>17</xdr:col>
      <xdr:colOff>525634</xdr:colOff>
      <xdr:row>44</xdr:row>
      <xdr:rowOff>44302</xdr:rowOff>
    </xdr:to>
    <xdr:sp macro="" textlink="">
      <xdr:nvSpPr>
        <xdr:cNvPr id="26" name="Rectangle 24">
          <a:extLst>
            <a:ext uri="{FF2B5EF4-FFF2-40B4-BE49-F238E27FC236}">
              <a16:creationId xmlns:a16="http://schemas.microsoft.com/office/drawing/2014/main" id="{95F3B66B-B09F-4B3C-A049-DE650AD69FE6}"/>
            </a:ext>
          </a:extLst>
        </xdr:cNvPr>
        <xdr:cNvSpPr/>
      </xdr:nvSpPr>
      <xdr:spPr>
        <a:xfrm>
          <a:off x="11974096" y="5612716"/>
          <a:ext cx="3677238" cy="2920266"/>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2"/>
            </a:solidFill>
          </a:endParaRPr>
        </a:p>
      </xdr:txBody>
    </xdr:sp>
    <xdr:clientData/>
  </xdr:twoCellAnchor>
  <xdr:twoCellAnchor>
    <xdr:from>
      <xdr:col>12</xdr:col>
      <xdr:colOff>664404</xdr:colOff>
      <xdr:row>27</xdr:row>
      <xdr:rowOff>152400</xdr:rowOff>
    </xdr:from>
    <xdr:to>
      <xdr:col>16</xdr:col>
      <xdr:colOff>273844</xdr:colOff>
      <xdr:row>29</xdr:row>
      <xdr:rowOff>103602</xdr:rowOff>
    </xdr:to>
    <xdr:sp macro="" textlink="">
      <xdr:nvSpPr>
        <xdr:cNvPr id="27" name="Rectangle 24">
          <a:extLst>
            <a:ext uri="{FF2B5EF4-FFF2-40B4-BE49-F238E27FC236}">
              <a16:creationId xmlns:a16="http://schemas.microsoft.com/office/drawing/2014/main" id="{74C3F7D3-FA42-43F2-BC85-5759A3789777}"/>
            </a:ext>
          </a:extLst>
        </xdr:cNvPr>
        <xdr:cNvSpPr/>
      </xdr:nvSpPr>
      <xdr:spPr>
        <a:xfrm>
          <a:off x="12132504" y="5402580"/>
          <a:ext cx="2535520" cy="332202"/>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0" i="0" u="none" strike="noStrike" kern="0" cap="none" spc="0" normalizeH="0" baseline="0" noProof="0">
              <a:ln>
                <a:noFill/>
              </a:ln>
              <a:solidFill>
                <a:schemeClr val="accent1"/>
              </a:solidFill>
              <a:effectLst/>
              <a:uLnTx/>
              <a:uFillTx/>
              <a:latin typeface="+mn-lt"/>
              <a:ea typeface="+mn-ea"/>
              <a:cs typeface="+mn-cs"/>
            </a:rPr>
            <a:t>NPI</a:t>
          </a:r>
          <a:r>
            <a:rPr kumimoji="0" lang="en-US" sz="2000" b="0" i="0" u="none" strike="noStrike" kern="0" cap="none" spc="0" normalizeH="0" baseline="0" noProof="0">
              <a:ln>
                <a:noFill/>
              </a:ln>
              <a:solidFill>
                <a:schemeClr val="accent2"/>
              </a:solidFill>
              <a:effectLst/>
              <a:uLnTx/>
              <a:uFillTx/>
              <a:latin typeface="+mn-lt"/>
              <a:ea typeface="+mn-ea"/>
              <a:cs typeface="+mn-cs"/>
            </a:rPr>
            <a:t> vs SUS</a:t>
          </a:r>
        </a:p>
      </xdr:txBody>
    </xdr:sp>
    <xdr:clientData/>
  </xdr:twoCellAnchor>
  <xdr:twoCellAnchor>
    <xdr:from>
      <xdr:col>12</xdr:col>
      <xdr:colOff>459620</xdr:colOff>
      <xdr:row>28</xdr:row>
      <xdr:rowOff>15906</xdr:rowOff>
    </xdr:from>
    <xdr:to>
      <xdr:col>17</xdr:col>
      <xdr:colOff>330716</xdr:colOff>
      <xdr:row>44</xdr:row>
      <xdr:rowOff>55378</xdr:rowOff>
    </xdr:to>
    <xdr:graphicFrame macro="">
      <xdr:nvGraphicFramePr>
        <xdr:cNvPr id="28" name="Chart 1">
          <a:extLst>
            <a:ext uri="{FF2B5EF4-FFF2-40B4-BE49-F238E27FC236}">
              <a16:creationId xmlns:a16="http://schemas.microsoft.com/office/drawing/2014/main" id="{C47CA41A-771E-4A2C-B458-538C03ED30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xdr:col>
      <xdr:colOff>170496</xdr:colOff>
      <xdr:row>1</xdr:row>
      <xdr:rowOff>52236</xdr:rowOff>
    </xdr:from>
    <xdr:to>
      <xdr:col>5</xdr:col>
      <xdr:colOff>654842</xdr:colOff>
      <xdr:row>3</xdr:row>
      <xdr:rowOff>111525</xdr:rowOff>
    </xdr:to>
    <xdr:sp macro="" textlink="$AF$3">
      <xdr:nvSpPr>
        <xdr:cNvPr id="29" name="Rectangle 24">
          <a:extLst>
            <a:ext uri="{FF2B5EF4-FFF2-40B4-BE49-F238E27FC236}">
              <a16:creationId xmlns:a16="http://schemas.microsoft.com/office/drawing/2014/main" id="{E103EB32-CC4C-4EE1-8D5E-C39E56BD7FB4}"/>
            </a:ext>
          </a:extLst>
        </xdr:cNvPr>
        <xdr:cNvSpPr/>
      </xdr:nvSpPr>
      <xdr:spPr>
        <a:xfrm>
          <a:off x="2682274" y="268606"/>
          <a:ext cx="4322568" cy="510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B265DD4E-3B29-4F12-AA51-EDB893DF1BC4}" type="TxLink">
            <a:rPr lang="en-US" sz="2800" b="1" i="0" u="none" strike="noStrike">
              <a:solidFill>
                <a:schemeClr val="accent1"/>
              </a:solidFill>
              <a:latin typeface="Agency FB" panose="020B0503020202020204" pitchFamily="34" charset="0"/>
              <a:ea typeface="+mn-ea"/>
              <a:cs typeface="Arial"/>
            </a:rPr>
            <a:pPr marL="0" indent="0" algn="ctr"/>
            <a:t>0</a:t>
          </a:fld>
          <a:endParaRPr lang="en-US" sz="2800" b="1" i="0" u="none" strike="noStrike">
            <a:solidFill>
              <a:schemeClr val="accent1"/>
            </a:solidFill>
            <a:latin typeface="Agency FB" panose="020B0503020202020204" pitchFamily="34" charset="0"/>
            <a:ea typeface="+mn-ea"/>
            <a:cs typeface="Arial"/>
          </a:endParaRPr>
        </a:p>
      </xdr:txBody>
    </xdr:sp>
    <xdr:clientData/>
  </xdr:twoCellAnchor>
  <xdr:oneCellAnchor>
    <xdr:from>
      <xdr:col>1</xdr:col>
      <xdr:colOff>1379730</xdr:colOff>
      <xdr:row>10</xdr:row>
      <xdr:rowOff>35879</xdr:rowOff>
    </xdr:from>
    <xdr:ext cx="1315064" cy="391261"/>
    <xdr:sp macro="" textlink="$AE$12">
      <xdr:nvSpPr>
        <xdr:cNvPr id="30" name="TextBox 60">
          <a:extLst>
            <a:ext uri="{FF2B5EF4-FFF2-40B4-BE49-F238E27FC236}">
              <a16:creationId xmlns:a16="http://schemas.microsoft.com/office/drawing/2014/main" id="{AD807357-FC9D-420D-ABEA-1A53726831AD}"/>
            </a:ext>
          </a:extLst>
        </xdr:cNvPr>
        <xdr:cNvSpPr txBox="1"/>
      </xdr:nvSpPr>
      <xdr:spPr>
        <a:xfrm>
          <a:off x="3894330" y="2047559"/>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F38641BD-3BA8-41B7-BE3D-25DE2427649B}" type="TxLink">
            <a:rPr lang="en-US" sz="2000" b="1" i="0" u="none" strike="noStrike">
              <a:solidFill>
                <a:schemeClr val="accent1"/>
              </a:solidFill>
              <a:latin typeface="Agency FB" panose="020B0503020202020204" pitchFamily="34" charset="0"/>
              <a:ea typeface="+mn-ea"/>
              <a:cs typeface="Arial"/>
            </a:rPr>
            <a:pPr marL="0" indent="0" algn="ctr"/>
            <a:t>-100%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4</xdr:col>
      <xdr:colOff>354088</xdr:colOff>
      <xdr:row>10</xdr:row>
      <xdr:rowOff>44600</xdr:rowOff>
    </xdr:from>
    <xdr:ext cx="1315064" cy="391261"/>
    <xdr:sp macro="" textlink="$AE$13">
      <xdr:nvSpPr>
        <xdr:cNvPr id="31" name="TextBox 60">
          <a:extLst>
            <a:ext uri="{FF2B5EF4-FFF2-40B4-BE49-F238E27FC236}">
              <a16:creationId xmlns:a16="http://schemas.microsoft.com/office/drawing/2014/main" id="{5D9E51CD-4FEB-49DE-99AA-8CF02F9DBEE1}"/>
            </a:ext>
          </a:extLst>
        </xdr:cNvPr>
        <xdr:cNvSpPr txBox="1"/>
      </xdr:nvSpPr>
      <xdr:spPr>
        <a:xfrm>
          <a:off x="5970028" y="2056280"/>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D91027D7-E484-4ECB-805C-92FEA4185692}" type="TxLink">
            <a:rPr lang="en-US" sz="2000" b="1" i="0" u="none" strike="noStrike">
              <a:solidFill>
                <a:schemeClr val="accent1"/>
              </a:solidFill>
              <a:latin typeface="Agency FB" panose="020B0503020202020204" pitchFamily="34" charset="0"/>
              <a:ea typeface="+mn-ea"/>
              <a:cs typeface="Arial"/>
            </a:rPr>
            <a:pPr marL="0" indent="0" algn="ctr"/>
            <a:t>-100%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1</xdr:col>
      <xdr:colOff>1427674</xdr:colOff>
      <xdr:row>26</xdr:row>
      <xdr:rowOff>174789</xdr:rowOff>
    </xdr:from>
    <xdr:ext cx="1315064" cy="391261"/>
    <xdr:sp macro="" textlink="$AE$14">
      <xdr:nvSpPr>
        <xdr:cNvPr id="32" name="TextBox 60">
          <a:extLst>
            <a:ext uri="{FF2B5EF4-FFF2-40B4-BE49-F238E27FC236}">
              <a16:creationId xmlns:a16="http://schemas.microsoft.com/office/drawing/2014/main" id="{8B788E0D-AD97-44D8-8F2A-270ADEEA4995}"/>
            </a:ext>
          </a:extLst>
        </xdr:cNvPr>
        <xdr:cNvSpPr txBox="1"/>
      </xdr:nvSpPr>
      <xdr:spPr>
        <a:xfrm>
          <a:off x="3942274" y="5234469"/>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123BB19E-A527-48CA-B378-33E4F293FE0C}" type="TxLink">
            <a:rPr lang="en-US" sz="2000" b="1" i="0" u="none" strike="noStrike">
              <a:solidFill>
                <a:schemeClr val="accent1"/>
              </a:solidFill>
              <a:latin typeface="Agency FB" panose="020B0503020202020204" pitchFamily="34" charset="0"/>
              <a:ea typeface="+mn-ea"/>
              <a:cs typeface="Arial"/>
            </a:rPr>
            <a:pPr marL="0" indent="0" algn="ctr"/>
            <a:t>-100%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4</xdr:col>
      <xdr:colOff>432780</xdr:colOff>
      <xdr:row>26</xdr:row>
      <xdr:rowOff>179760</xdr:rowOff>
    </xdr:from>
    <xdr:ext cx="1315064" cy="391261"/>
    <xdr:sp macro="" textlink="$AE$15">
      <xdr:nvSpPr>
        <xdr:cNvPr id="33" name="TextBox 60">
          <a:extLst>
            <a:ext uri="{FF2B5EF4-FFF2-40B4-BE49-F238E27FC236}">
              <a16:creationId xmlns:a16="http://schemas.microsoft.com/office/drawing/2014/main" id="{50EE3990-6D08-49B2-BACA-D7EE80CB2295}"/>
            </a:ext>
          </a:extLst>
        </xdr:cNvPr>
        <xdr:cNvSpPr txBox="1"/>
      </xdr:nvSpPr>
      <xdr:spPr>
        <a:xfrm>
          <a:off x="6048720" y="5239440"/>
          <a:ext cx="131506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A19382EF-CCB2-463D-B1D2-4F8EECDE93B0}" type="TxLink">
            <a:rPr lang="en-US" sz="2000" b="1" i="0" u="none" strike="noStrike">
              <a:solidFill>
                <a:schemeClr val="accent1"/>
              </a:solidFill>
              <a:latin typeface="Agency FB" panose="020B0503020202020204" pitchFamily="34" charset="0"/>
              <a:ea typeface="+mn-ea"/>
              <a:cs typeface="Arial"/>
            </a:rPr>
            <a:pPr marL="0" indent="0" algn="ctr"/>
            <a:t>-100%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16</xdr:col>
      <xdr:colOff>0</xdr:colOff>
      <xdr:row>29</xdr:row>
      <xdr:rowOff>173844</xdr:rowOff>
    </xdr:from>
    <xdr:ext cx="1315064" cy="510845"/>
    <xdr:sp macro="" textlink="$AC$23">
      <xdr:nvSpPr>
        <xdr:cNvPr id="34" name="TextBox 60">
          <a:extLst>
            <a:ext uri="{FF2B5EF4-FFF2-40B4-BE49-F238E27FC236}">
              <a16:creationId xmlns:a16="http://schemas.microsoft.com/office/drawing/2014/main" id="{F6B23EE7-2443-4718-BAB8-8951C3633F90}"/>
            </a:ext>
          </a:extLst>
        </xdr:cNvPr>
        <xdr:cNvSpPr txBox="1"/>
      </xdr:nvSpPr>
      <xdr:spPr>
        <a:xfrm>
          <a:off x="14394180" y="5805024"/>
          <a:ext cx="1315064" cy="510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24BC172C-ECCE-D344-96C9-97EEEE50C17C}" type="TxLink">
            <a:rPr lang="en-US" sz="2800" b="1" i="0" u="none" strike="noStrike">
              <a:solidFill>
                <a:schemeClr val="accent1"/>
              </a:solidFill>
              <a:latin typeface="Agency FB" panose="020B0503020202020204" pitchFamily="34" charset="0"/>
              <a:ea typeface="+mn-ea"/>
              <a:cs typeface="Arial"/>
            </a:rPr>
            <a:pPr marL="0" indent="0" algn="ctr"/>
            <a:t>#REF!</a:t>
          </a:fld>
          <a:endParaRPr lang="en-US" sz="2800" b="1" i="0" u="none" strike="noStrike">
            <a:solidFill>
              <a:schemeClr val="accent1"/>
            </a:solidFill>
            <a:latin typeface="Agency FB" panose="020B0503020202020204" pitchFamily="34" charset="0"/>
            <a:ea typeface="+mn-ea"/>
            <a:cs typeface="Arial"/>
          </a:endParaRPr>
        </a:p>
      </xdr:txBody>
    </xdr:sp>
    <xdr:clientData/>
  </xdr:oneCellAnchor>
  <xdr:twoCellAnchor>
    <xdr:from>
      <xdr:col>6</xdr:col>
      <xdr:colOff>288207</xdr:colOff>
      <xdr:row>34</xdr:row>
      <xdr:rowOff>1418</xdr:rowOff>
    </xdr:from>
    <xdr:to>
      <xdr:col>12</xdr:col>
      <xdr:colOff>307258</xdr:colOff>
      <xdr:row>43</xdr:row>
      <xdr:rowOff>147918</xdr:rowOff>
    </xdr:to>
    <xdr:graphicFrame macro="">
      <xdr:nvGraphicFramePr>
        <xdr:cNvPr id="35" name="مخطط 34">
          <a:extLst>
            <a:ext uri="{FF2B5EF4-FFF2-40B4-BE49-F238E27FC236}">
              <a16:creationId xmlns:a16="http://schemas.microsoft.com/office/drawing/2014/main" id="{E93C1D04-68ED-493A-A73B-77A1E49757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oneCellAnchor>
    <xdr:from>
      <xdr:col>6</xdr:col>
      <xdr:colOff>320715</xdr:colOff>
      <xdr:row>34</xdr:row>
      <xdr:rowOff>36171</xdr:rowOff>
    </xdr:from>
    <xdr:ext cx="4377167" cy="331501"/>
    <xdr:sp macro="" textlink="">
      <xdr:nvSpPr>
        <xdr:cNvPr id="36" name="TextBox 60">
          <a:extLst>
            <a:ext uri="{FF2B5EF4-FFF2-40B4-BE49-F238E27FC236}">
              <a16:creationId xmlns:a16="http://schemas.microsoft.com/office/drawing/2014/main" id="{7267FDD2-E562-46E9-A3AC-0DB32D9E073A}"/>
            </a:ext>
          </a:extLst>
        </xdr:cNvPr>
        <xdr:cNvSpPr txBox="1"/>
      </xdr:nvSpPr>
      <xdr:spPr>
        <a:xfrm>
          <a:off x="7399695" y="6619851"/>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chemeClr val="accent2"/>
              </a:solidFill>
              <a:latin typeface="Agency FB" panose="020B0503020202020204" pitchFamily="34" charset="0"/>
              <a:ea typeface="+mn-ea"/>
              <a:cs typeface="+mn-cs"/>
            </a:rPr>
            <a:t>AIRPODS</a:t>
          </a:r>
          <a:r>
            <a:rPr lang="en-US" sz="1400">
              <a:solidFill>
                <a:schemeClr val="accent2"/>
              </a:solidFill>
              <a:latin typeface="Agency FB" panose="020B0503020202020204" pitchFamily="34" charset="0"/>
            </a:rPr>
            <a:t> </a:t>
          </a:r>
        </a:p>
      </xdr:txBody>
    </xdr:sp>
    <xdr:clientData/>
  </xdr:oneCellAnchor>
  <xdr:twoCellAnchor>
    <xdr:from>
      <xdr:col>6</xdr:col>
      <xdr:colOff>284276</xdr:colOff>
      <xdr:row>23</xdr:row>
      <xdr:rowOff>176739</xdr:rowOff>
    </xdr:from>
    <xdr:to>
      <xdr:col>12</xdr:col>
      <xdr:colOff>320472</xdr:colOff>
      <xdr:row>33</xdr:row>
      <xdr:rowOff>127208</xdr:rowOff>
    </xdr:to>
    <xdr:graphicFrame macro="">
      <xdr:nvGraphicFramePr>
        <xdr:cNvPr id="37" name="مخطط 36">
          <a:extLst>
            <a:ext uri="{FF2B5EF4-FFF2-40B4-BE49-F238E27FC236}">
              <a16:creationId xmlns:a16="http://schemas.microsoft.com/office/drawing/2014/main" id="{F61DBE83-BA8E-4BD7-AFB4-69B7F4CB1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oneCellAnchor>
    <xdr:from>
      <xdr:col>6</xdr:col>
      <xdr:colOff>322622</xdr:colOff>
      <xdr:row>24</xdr:row>
      <xdr:rowOff>17366</xdr:rowOff>
    </xdr:from>
    <xdr:ext cx="4377167" cy="331501"/>
    <xdr:sp macro="" textlink="">
      <xdr:nvSpPr>
        <xdr:cNvPr id="38" name="TextBox 60">
          <a:extLst>
            <a:ext uri="{FF2B5EF4-FFF2-40B4-BE49-F238E27FC236}">
              <a16:creationId xmlns:a16="http://schemas.microsoft.com/office/drawing/2014/main" id="{DFB99786-77BE-4659-8C6B-70200A008E1A}"/>
            </a:ext>
          </a:extLst>
        </xdr:cNvPr>
        <xdr:cNvSpPr txBox="1"/>
      </xdr:nvSpPr>
      <xdr:spPr>
        <a:xfrm>
          <a:off x="7401602" y="4696046"/>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chemeClr val="accent2"/>
              </a:solidFill>
              <a:latin typeface="Agency FB" panose="020B0503020202020204" pitchFamily="34" charset="0"/>
              <a:ea typeface="+mn-ea"/>
              <a:cs typeface="+mn-cs"/>
            </a:rPr>
            <a:t>WATCH</a:t>
          </a:r>
          <a:r>
            <a:rPr lang="en-US" sz="1400">
              <a:solidFill>
                <a:schemeClr val="accent2"/>
              </a:solidFill>
              <a:latin typeface="Agency FB" panose="020B0503020202020204" pitchFamily="34" charset="0"/>
            </a:rPr>
            <a:t> </a:t>
          </a:r>
        </a:p>
      </xdr:txBody>
    </xdr:sp>
    <xdr:clientData/>
  </xdr:oneCellAnchor>
  <xdr:oneCellAnchor>
    <xdr:from>
      <xdr:col>6</xdr:col>
      <xdr:colOff>341671</xdr:colOff>
      <xdr:row>14</xdr:row>
      <xdr:rowOff>17490</xdr:rowOff>
    </xdr:from>
    <xdr:ext cx="4377167" cy="331501"/>
    <xdr:sp macro="" textlink="">
      <xdr:nvSpPr>
        <xdr:cNvPr id="39" name="TextBox 60">
          <a:extLst>
            <a:ext uri="{FF2B5EF4-FFF2-40B4-BE49-F238E27FC236}">
              <a16:creationId xmlns:a16="http://schemas.microsoft.com/office/drawing/2014/main" id="{D19EF435-359E-46B8-828F-35A435DDDCD3}"/>
            </a:ext>
          </a:extLst>
        </xdr:cNvPr>
        <xdr:cNvSpPr txBox="1"/>
      </xdr:nvSpPr>
      <xdr:spPr>
        <a:xfrm>
          <a:off x="7420651" y="2791170"/>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chemeClr val="accent2"/>
              </a:solidFill>
              <a:latin typeface="Agency FB" panose="020B0503020202020204" pitchFamily="34" charset="0"/>
              <a:ea typeface="+mn-ea"/>
              <a:cs typeface="+mn-cs"/>
            </a:rPr>
            <a:t>IPAD</a:t>
          </a:r>
          <a:r>
            <a:rPr lang="en-US" sz="1400">
              <a:solidFill>
                <a:schemeClr val="accent2"/>
              </a:solidFill>
              <a:latin typeface="Agency FB" panose="020B0503020202020204" pitchFamily="34" charset="0"/>
            </a:rPr>
            <a:t> </a:t>
          </a:r>
        </a:p>
      </xdr:txBody>
    </xdr:sp>
    <xdr:clientData/>
  </xdr:oneCellAnchor>
  <xdr:oneCellAnchor>
    <xdr:from>
      <xdr:col>6</xdr:col>
      <xdr:colOff>333805</xdr:colOff>
      <xdr:row>3</xdr:row>
      <xdr:rowOff>175171</xdr:rowOff>
    </xdr:from>
    <xdr:ext cx="4377167" cy="331501"/>
    <xdr:sp macro="" textlink="">
      <xdr:nvSpPr>
        <xdr:cNvPr id="40" name="TextBox 60">
          <a:extLst>
            <a:ext uri="{FF2B5EF4-FFF2-40B4-BE49-F238E27FC236}">
              <a16:creationId xmlns:a16="http://schemas.microsoft.com/office/drawing/2014/main" id="{DC07FC0B-5422-4EAC-BEF9-8F7BBBE44EEB}"/>
            </a:ext>
          </a:extLst>
        </xdr:cNvPr>
        <xdr:cNvSpPr txBox="1"/>
      </xdr:nvSpPr>
      <xdr:spPr>
        <a:xfrm>
          <a:off x="7412785" y="853351"/>
          <a:ext cx="4377167"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en-US" sz="1600" b="1" i="0" u="none" strike="noStrike" kern="1200" spc="0" baseline="0">
              <a:solidFill>
                <a:schemeClr val="accent2"/>
              </a:solidFill>
              <a:latin typeface="Agency FB" panose="020B0503020202020204" pitchFamily="34" charset="0"/>
              <a:ea typeface="+mn-ea"/>
              <a:cs typeface="+mn-cs"/>
            </a:rPr>
            <a:t>IPHONE</a:t>
          </a:r>
          <a:r>
            <a:rPr lang="en-US" sz="1400">
              <a:solidFill>
                <a:schemeClr val="accent2"/>
              </a:solidFill>
              <a:latin typeface="Agency FB" panose="020B0503020202020204" pitchFamily="34" charset="0"/>
            </a:rPr>
            <a:t> </a:t>
          </a:r>
        </a:p>
      </xdr:txBody>
    </xdr:sp>
    <xdr:clientData/>
  </xdr:oneCellAnchor>
  <xdr:oneCellAnchor>
    <xdr:from>
      <xdr:col>10</xdr:col>
      <xdr:colOff>704788</xdr:colOff>
      <xdr:row>3</xdr:row>
      <xdr:rowOff>151301</xdr:rowOff>
    </xdr:from>
    <xdr:ext cx="1315064" cy="361381"/>
    <xdr:sp macro="" textlink="$AE$17">
      <xdr:nvSpPr>
        <xdr:cNvPr id="41" name="TextBox 60">
          <a:extLst>
            <a:ext uri="{FF2B5EF4-FFF2-40B4-BE49-F238E27FC236}">
              <a16:creationId xmlns:a16="http://schemas.microsoft.com/office/drawing/2014/main" id="{5B0DA88A-7B2B-4E2A-B0E9-B9E7884D783A}"/>
            </a:ext>
          </a:extLst>
        </xdr:cNvPr>
        <xdr:cNvSpPr txBox="1"/>
      </xdr:nvSpPr>
      <xdr:spPr>
        <a:xfrm>
          <a:off x="10709848" y="829481"/>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137EDC57-D1D3-491C-8F63-CB5C5AAC447F}" type="TxLink">
            <a:rPr lang="en-US" sz="1800" b="1" i="0" u="none" strike="noStrike">
              <a:solidFill>
                <a:schemeClr val="accent1"/>
              </a:solidFill>
              <a:latin typeface="Agency FB" panose="020B0503020202020204" pitchFamily="34" charset="0"/>
              <a:ea typeface="+mn-ea"/>
              <a:cs typeface="Arial"/>
            </a:rPr>
            <a:pPr marL="0" indent="0" algn="ctr"/>
            <a:t> </a:t>
          </a:fld>
          <a:endParaRPr lang="en-US" sz="1800" b="1" i="0" u="none" strike="noStrike">
            <a:solidFill>
              <a:schemeClr val="accent1"/>
            </a:solidFill>
            <a:latin typeface="Agency FB" panose="020B0503020202020204" pitchFamily="34" charset="0"/>
            <a:ea typeface="+mn-ea"/>
            <a:cs typeface="Arial"/>
          </a:endParaRPr>
        </a:p>
      </xdr:txBody>
    </xdr:sp>
    <xdr:clientData/>
  </xdr:oneCellAnchor>
  <xdr:oneCellAnchor>
    <xdr:from>
      <xdr:col>9</xdr:col>
      <xdr:colOff>695570</xdr:colOff>
      <xdr:row>3</xdr:row>
      <xdr:rowOff>87280</xdr:rowOff>
    </xdr:from>
    <xdr:ext cx="1171391" cy="451086"/>
    <xdr:sp macro="" textlink="">
      <xdr:nvSpPr>
        <xdr:cNvPr id="42" name="TextBox 60">
          <a:extLst>
            <a:ext uri="{FF2B5EF4-FFF2-40B4-BE49-F238E27FC236}">
              <a16:creationId xmlns:a16="http://schemas.microsoft.com/office/drawing/2014/main" id="{A630D744-858F-458A-BD16-ACC57E3374D1}"/>
            </a:ext>
          </a:extLst>
        </xdr:cNvPr>
        <xdr:cNvSpPr txBox="1"/>
      </xdr:nvSpPr>
      <xdr:spPr>
        <a:xfrm>
          <a:off x="9969110" y="765460"/>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schemeClr val="accent2"/>
            </a:solidFill>
            <a:effectLst/>
            <a:uLnTx/>
            <a:uFillTx/>
            <a:latin typeface="Agency FB" panose="020B0503020202020204" pitchFamily="34" charset="0"/>
            <a:ea typeface="+mn-ea"/>
            <a:cs typeface="+mn-cs"/>
          </a:endParaRPr>
        </a:p>
      </xdr:txBody>
    </xdr:sp>
    <xdr:clientData/>
  </xdr:oneCellAnchor>
  <xdr:oneCellAnchor>
    <xdr:from>
      <xdr:col>9</xdr:col>
      <xdr:colOff>676043</xdr:colOff>
      <xdr:row>13</xdr:row>
      <xdr:rowOff>126069</xdr:rowOff>
    </xdr:from>
    <xdr:ext cx="1171391" cy="451086"/>
    <xdr:sp macro="" textlink="">
      <xdr:nvSpPr>
        <xdr:cNvPr id="43" name="TextBox 60">
          <a:extLst>
            <a:ext uri="{FF2B5EF4-FFF2-40B4-BE49-F238E27FC236}">
              <a16:creationId xmlns:a16="http://schemas.microsoft.com/office/drawing/2014/main" id="{C1E86A7B-54BE-4508-A7AB-4F6B625B222A}"/>
            </a:ext>
          </a:extLst>
        </xdr:cNvPr>
        <xdr:cNvSpPr txBox="1"/>
      </xdr:nvSpPr>
      <xdr:spPr>
        <a:xfrm>
          <a:off x="9949583" y="270924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schemeClr val="accent2"/>
            </a:solidFill>
            <a:effectLst/>
            <a:uLnTx/>
            <a:uFillTx/>
            <a:latin typeface="Agency FB" panose="020B0503020202020204" pitchFamily="34" charset="0"/>
            <a:ea typeface="+mn-ea"/>
            <a:cs typeface="+mn-cs"/>
          </a:endParaRPr>
        </a:p>
      </xdr:txBody>
    </xdr:sp>
    <xdr:clientData/>
  </xdr:oneCellAnchor>
  <xdr:oneCellAnchor>
    <xdr:from>
      <xdr:col>9</xdr:col>
      <xdr:colOff>701761</xdr:colOff>
      <xdr:row>23</xdr:row>
      <xdr:rowOff>103009</xdr:rowOff>
    </xdr:from>
    <xdr:ext cx="1171391" cy="451086"/>
    <xdr:sp macro="" textlink="">
      <xdr:nvSpPr>
        <xdr:cNvPr id="44" name="TextBox 60">
          <a:extLst>
            <a:ext uri="{FF2B5EF4-FFF2-40B4-BE49-F238E27FC236}">
              <a16:creationId xmlns:a16="http://schemas.microsoft.com/office/drawing/2014/main" id="{8761302D-DF16-4929-8038-A3A2F4A07A16}"/>
            </a:ext>
          </a:extLst>
        </xdr:cNvPr>
        <xdr:cNvSpPr txBox="1"/>
      </xdr:nvSpPr>
      <xdr:spPr>
        <a:xfrm>
          <a:off x="9975301" y="459118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schemeClr val="accent2"/>
            </a:solidFill>
            <a:effectLst/>
            <a:uLnTx/>
            <a:uFillTx/>
            <a:latin typeface="Agency FB" panose="020B0503020202020204" pitchFamily="34" charset="0"/>
            <a:ea typeface="+mn-ea"/>
            <a:cs typeface="+mn-cs"/>
          </a:endParaRPr>
        </a:p>
      </xdr:txBody>
    </xdr:sp>
    <xdr:clientData/>
  </xdr:oneCellAnchor>
  <xdr:oneCellAnchor>
    <xdr:from>
      <xdr:col>9</xdr:col>
      <xdr:colOff>707953</xdr:colOff>
      <xdr:row>33</xdr:row>
      <xdr:rowOff>115239</xdr:rowOff>
    </xdr:from>
    <xdr:ext cx="1171391" cy="451086"/>
    <xdr:sp macro="" textlink="">
      <xdr:nvSpPr>
        <xdr:cNvPr id="45" name="TextBox 60">
          <a:extLst>
            <a:ext uri="{FF2B5EF4-FFF2-40B4-BE49-F238E27FC236}">
              <a16:creationId xmlns:a16="http://schemas.microsoft.com/office/drawing/2014/main" id="{B768114E-39A5-4B94-80A9-73DAEB70C7F8}"/>
            </a:ext>
          </a:extLst>
        </xdr:cNvPr>
        <xdr:cNvSpPr txBox="1"/>
      </xdr:nvSpPr>
      <xdr:spPr>
        <a:xfrm>
          <a:off x="9981493" y="6508419"/>
          <a:ext cx="1171391" cy="4510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W / W </a:t>
          </a:r>
          <a:r>
            <a:rPr kumimoji="0" lang="en-US" sz="24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view</a:t>
          </a:r>
          <a:endParaRPr kumimoji="0" lang="en-US" sz="2400" b="0" i="0" u="none" strike="noStrike" kern="0" cap="none" spc="0" normalizeH="0" baseline="0" noProof="0">
            <a:ln>
              <a:noFill/>
            </a:ln>
            <a:solidFill>
              <a:schemeClr val="accent2"/>
            </a:solidFill>
            <a:effectLst/>
            <a:uLnTx/>
            <a:uFillTx/>
            <a:latin typeface="Agency FB" panose="020B0503020202020204" pitchFamily="34" charset="0"/>
            <a:ea typeface="+mn-ea"/>
            <a:cs typeface="+mn-cs"/>
          </a:endParaRPr>
        </a:p>
      </xdr:txBody>
    </xdr:sp>
    <xdr:clientData/>
  </xdr:oneCellAnchor>
  <xdr:oneCellAnchor>
    <xdr:from>
      <xdr:col>10</xdr:col>
      <xdr:colOff>720273</xdr:colOff>
      <xdr:row>14</xdr:row>
      <xdr:rowOff>19115</xdr:rowOff>
    </xdr:from>
    <xdr:ext cx="1315064" cy="361381"/>
    <xdr:sp macro="" textlink="$AE$18">
      <xdr:nvSpPr>
        <xdr:cNvPr id="46" name="TextBox 60">
          <a:extLst>
            <a:ext uri="{FF2B5EF4-FFF2-40B4-BE49-F238E27FC236}">
              <a16:creationId xmlns:a16="http://schemas.microsoft.com/office/drawing/2014/main" id="{A52C13BC-5D77-4589-B65F-660F1F40F480}"/>
            </a:ext>
          </a:extLst>
        </xdr:cNvPr>
        <xdr:cNvSpPr txBox="1"/>
      </xdr:nvSpPr>
      <xdr:spPr>
        <a:xfrm>
          <a:off x="10725333" y="2792795"/>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B07E54D1-3E7F-4315-8DAE-204A3C90141B}" type="TxLink">
            <a:rPr lang="en-US" sz="1800" b="1" i="0" u="none" strike="noStrike">
              <a:solidFill>
                <a:schemeClr val="accent1"/>
              </a:solidFill>
              <a:latin typeface="Agency FB" panose="020B0503020202020204" pitchFamily="34" charset="0"/>
              <a:ea typeface="+mn-ea"/>
              <a:cs typeface="Arial"/>
            </a:rPr>
            <a:pPr marL="0" indent="0" algn="ctr"/>
            <a:t>-100%</a:t>
          </a:fld>
          <a:endParaRPr lang="en-US" sz="1800" b="1" i="0" u="none" strike="noStrike">
            <a:solidFill>
              <a:schemeClr val="accent1"/>
            </a:solidFill>
            <a:latin typeface="Agency FB" panose="020B0503020202020204" pitchFamily="34" charset="0"/>
            <a:ea typeface="+mn-ea"/>
            <a:cs typeface="Arial"/>
          </a:endParaRPr>
        </a:p>
      </xdr:txBody>
    </xdr:sp>
    <xdr:clientData/>
  </xdr:oneCellAnchor>
  <xdr:oneCellAnchor>
    <xdr:from>
      <xdr:col>10</xdr:col>
      <xdr:colOff>686906</xdr:colOff>
      <xdr:row>23</xdr:row>
      <xdr:rowOff>181962</xdr:rowOff>
    </xdr:from>
    <xdr:ext cx="1315064" cy="361381"/>
    <xdr:sp macro="" textlink="$AE$19">
      <xdr:nvSpPr>
        <xdr:cNvPr id="47" name="TextBox 60">
          <a:extLst>
            <a:ext uri="{FF2B5EF4-FFF2-40B4-BE49-F238E27FC236}">
              <a16:creationId xmlns:a16="http://schemas.microsoft.com/office/drawing/2014/main" id="{683D52A1-D186-4645-8DE3-36F9684E668D}"/>
            </a:ext>
          </a:extLst>
        </xdr:cNvPr>
        <xdr:cNvSpPr txBox="1"/>
      </xdr:nvSpPr>
      <xdr:spPr>
        <a:xfrm>
          <a:off x="10691966" y="4670142"/>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spAutoFit/>
        </a:bodyPr>
        <a:lstStyle/>
        <a:p>
          <a:pPr marL="0" indent="0" algn="ctr"/>
          <a:fld id="{555DCD6C-4EAF-428D-861D-B82500350226}" type="TxLink">
            <a:rPr lang="en-US" sz="1800" b="1" i="0" u="none" strike="noStrike">
              <a:solidFill>
                <a:schemeClr val="accent1"/>
              </a:solidFill>
              <a:latin typeface="Agency FB" panose="020B0503020202020204" pitchFamily="34" charset="0"/>
              <a:ea typeface="+mn-ea"/>
              <a:cs typeface="Arial"/>
            </a:rPr>
            <a:pPr marL="0" indent="0" algn="ctr"/>
            <a:t>-100%</a:t>
          </a:fld>
          <a:endParaRPr lang="en-US" sz="1800" b="1" i="0" u="none" strike="noStrike">
            <a:solidFill>
              <a:schemeClr val="accent1"/>
            </a:solidFill>
            <a:latin typeface="Agency FB" panose="020B0503020202020204" pitchFamily="34" charset="0"/>
            <a:ea typeface="+mn-ea"/>
            <a:cs typeface="Arial"/>
          </a:endParaRPr>
        </a:p>
      </xdr:txBody>
    </xdr:sp>
    <xdr:clientData/>
  </xdr:oneCellAnchor>
  <xdr:oneCellAnchor>
    <xdr:from>
      <xdr:col>10</xdr:col>
      <xdr:colOff>684816</xdr:colOff>
      <xdr:row>34</xdr:row>
      <xdr:rowOff>13952</xdr:rowOff>
    </xdr:from>
    <xdr:ext cx="1315064" cy="361381"/>
    <xdr:sp macro="" textlink="$AE$20">
      <xdr:nvSpPr>
        <xdr:cNvPr id="48" name="TextBox 60">
          <a:extLst>
            <a:ext uri="{FF2B5EF4-FFF2-40B4-BE49-F238E27FC236}">
              <a16:creationId xmlns:a16="http://schemas.microsoft.com/office/drawing/2014/main" id="{0CFE3B43-CA03-44D5-B127-3504C30BF1E7}"/>
            </a:ext>
          </a:extLst>
        </xdr:cNvPr>
        <xdr:cNvSpPr txBox="1"/>
      </xdr:nvSpPr>
      <xdr:spPr>
        <a:xfrm>
          <a:off x="10689876" y="6597632"/>
          <a:ext cx="1315064" cy="3613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1">
          <a:spAutoFit/>
        </a:bodyPr>
        <a:lstStyle/>
        <a:p>
          <a:pPr marL="0" indent="0" algn="ctr"/>
          <a:fld id="{CA0F4FA0-9235-45CE-83C2-3E5465919A5B}" type="TxLink">
            <a:rPr lang="en-US" sz="1800" b="1" i="0" u="none" strike="noStrike">
              <a:solidFill>
                <a:schemeClr val="accent1"/>
              </a:solidFill>
              <a:latin typeface="Agency FB" panose="020B0503020202020204" pitchFamily="34" charset="0"/>
              <a:ea typeface="+mn-ea"/>
              <a:cs typeface="Arial"/>
            </a:rPr>
            <a:pPr marL="0" indent="0" algn="ctr"/>
            <a:t>-100%</a:t>
          </a:fld>
          <a:endParaRPr lang="en-US" sz="1800" b="1" i="0" u="none" strike="noStrike">
            <a:solidFill>
              <a:schemeClr val="accent1"/>
            </a:solidFill>
            <a:latin typeface="Agency FB" panose="020B0503020202020204" pitchFamily="34" charset="0"/>
            <a:ea typeface="+mn-ea"/>
            <a:cs typeface="Arial"/>
          </a:endParaRPr>
        </a:p>
      </xdr:txBody>
    </xdr:sp>
    <xdr:clientData/>
  </xdr:oneCellAnchor>
  <xdr:twoCellAnchor>
    <xdr:from>
      <xdr:col>1</xdr:col>
      <xdr:colOff>135255</xdr:colOff>
      <xdr:row>4</xdr:row>
      <xdr:rowOff>95250</xdr:rowOff>
    </xdr:from>
    <xdr:to>
      <xdr:col>6</xdr:col>
      <xdr:colOff>132763</xdr:colOff>
      <xdr:row>8</xdr:row>
      <xdr:rowOff>101441</xdr:rowOff>
    </xdr:to>
    <xdr:sp macro="" textlink="">
      <xdr:nvSpPr>
        <xdr:cNvPr id="49" name="Rectangle 24">
          <a:extLst>
            <a:ext uri="{FF2B5EF4-FFF2-40B4-BE49-F238E27FC236}">
              <a16:creationId xmlns:a16="http://schemas.microsoft.com/office/drawing/2014/main" id="{6928D2A6-B3E3-4D3E-9DB0-99468303ED70}"/>
            </a:ext>
          </a:extLst>
        </xdr:cNvPr>
        <xdr:cNvSpPr/>
      </xdr:nvSpPr>
      <xdr:spPr>
        <a:xfrm>
          <a:off x="2649855" y="963930"/>
          <a:ext cx="4561888" cy="768191"/>
        </a:xfrm>
        <a:prstGeom prst="rect">
          <a:avLst/>
        </a:prstGeom>
        <a:noFill/>
        <a:ln w="31750">
          <a:solidFill>
            <a:schemeClr val="bg2">
              <a:lumMod val="90000"/>
            </a:schemeClr>
          </a:solid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accent2"/>
            </a:solidFill>
          </a:endParaRPr>
        </a:p>
      </xdr:txBody>
    </xdr:sp>
    <xdr:clientData/>
  </xdr:twoCellAnchor>
  <xdr:twoCellAnchor>
    <xdr:from>
      <xdr:col>2</xdr:col>
      <xdr:colOff>325278</xdr:colOff>
      <xdr:row>3</xdr:row>
      <xdr:rowOff>164302</xdr:rowOff>
    </xdr:from>
    <xdr:to>
      <xdr:col>3</xdr:col>
      <xdr:colOff>478154</xdr:colOff>
      <xdr:row>5</xdr:row>
      <xdr:rowOff>126503</xdr:rowOff>
    </xdr:to>
    <xdr:sp macro="" textlink="">
      <xdr:nvSpPr>
        <xdr:cNvPr id="50" name="Rectangle 24">
          <a:extLst>
            <a:ext uri="{FF2B5EF4-FFF2-40B4-BE49-F238E27FC236}">
              <a16:creationId xmlns:a16="http://schemas.microsoft.com/office/drawing/2014/main" id="{5CC3AF18-3B51-4439-A59D-B4BB5A32A26F}"/>
            </a:ext>
          </a:extLst>
        </xdr:cNvPr>
        <xdr:cNvSpPr/>
      </xdr:nvSpPr>
      <xdr:spPr>
        <a:xfrm>
          <a:off x="4478178" y="842482"/>
          <a:ext cx="884396" cy="343201"/>
        </a:xfrm>
        <a:prstGeom prst="rect">
          <a:avLst/>
        </a:prstGeom>
        <a:solidFill>
          <a:schemeClr val="bg1"/>
        </a:solidFill>
        <a:ln w="31750">
          <a:noFill/>
        </a:ln>
        <a:effectLst>
          <a:outerShdw blurRad="50800" dist="50800" dir="5400000" sx="1000" sy="1000" algn="ctr" rotWithShape="0">
            <a:srgbClr val="000000">
              <a:alpha val="43137"/>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000" b="1">
              <a:solidFill>
                <a:schemeClr val="accent1"/>
              </a:solidFill>
              <a:latin typeface="Agency FB" panose="020B0503020202020204" pitchFamily="34" charset="0"/>
            </a:rPr>
            <a:t>RR</a:t>
          </a:r>
        </a:p>
      </xdr:txBody>
    </xdr:sp>
    <xdr:clientData/>
  </xdr:twoCellAnchor>
  <xdr:oneCellAnchor>
    <xdr:from>
      <xdr:col>1</xdr:col>
      <xdr:colOff>157163</xdr:colOff>
      <xdr:row>4</xdr:row>
      <xdr:rowOff>136683</xdr:rowOff>
    </xdr:from>
    <xdr:ext cx="1910714" cy="331501"/>
    <xdr:sp macro="" textlink="">
      <xdr:nvSpPr>
        <xdr:cNvPr id="51" name="TextBox 60">
          <a:extLst>
            <a:ext uri="{FF2B5EF4-FFF2-40B4-BE49-F238E27FC236}">
              <a16:creationId xmlns:a16="http://schemas.microsoft.com/office/drawing/2014/main" id="{BDCA057E-E54E-48D3-96FD-EDA5252E7265}"/>
            </a:ext>
          </a:extLst>
        </xdr:cNvPr>
        <xdr:cNvSpPr txBox="1"/>
      </xdr:nvSpPr>
      <xdr:spPr>
        <a:xfrm>
          <a:off x="2671763" y="1005363"/>
          <a:ext cx="1910714"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lang="en-US" sz="1600" b="1" i="0" u="none" strike="noStrike" kern="1200" spc="0" baseline="0">
              <a:solidFill>
                <a:schemeClr val="accent2"/>
              </a:solidFill>
              <a:latin typeface="Agency FB" panose="020B0503020202020204" pitchFamily="34" charset="0"/>
              <a:ea typeface="+mn-ea"/>
              <a:cs typeface="+mn-cs"/>
            </a:rPr>
            <a:t>IPHONE                  </a:t>
          </a:r>
          <a:r>
            <a:rPr lang="en-US" sz="1400">
              <a:solidFill>
                <a:schemeClr val="accent2"/>
              </a:solidFill>
              <a:latin typeface="Agency FB" panose="020B0503020202020204" pitchFamily="34" charset="0"/>
            </a:rPr>
            <a:t>  </a:t>
          </a:r>
          <a:endParaRPr kumimoji="0" lang="en-US" sz="1400" b="0" i="0" u="none" strike="noStrike" kern="0" cap="none" spc="0" normalizeH="0" baseline="0" noProof="0">
            <a:ln>
              <a:noFill/>
            </a:ln>
            <a:solidFill>
              <a:schemeClr val="accent2"/>
            </a:solidFill>
            <a:effectLst/>
            <a:uLnTx/>
            <a:uFillTx/>
            <a:latin typeface="Agency FB" panose="020B0503020202020204" pitchFamily="34" charset="0"/>
            <a:ea typeface="+mn-ea"/>
            <a:cs typeface="+mn-cs"/>
          </a:endParaRPr>
        </a:p>
      </xdr:txBody>
    </xdr:sp>
    <xdr:clientData/>
  </xdr:oneCellAnchor>
  <xdr:oneCellAnchor>
    <xdr:from>
      <xdr:col>3</xdr:col>
      <xdr:colOff>305751</xdr:colOff>
      <xdr:row>4</xdr:row>
      <xdr:rowOff>131445</xdr:rowOff>
    </xdr:from>
    <xdr:ext cx="2026919" cy="331501"/>
    <xdr:sp macro="" textlink="">
      <xdr:nvSpPr>
        <xdr:cNvPr id="52" name="TextBox 60">
          <a:extLst>
            <a:ext uri="{FF2B5EF4-FFF2-40B4-BE49-F238E27FC236}">
              <a16:creationId xmlns:a16="http://schemas.microsoft.com/office/drawing/2014/main" id="{CAE92250-6A9C-41D5-83CA-9F83305A33F7}"/>
            </a:ext>
          </a:extLst>
        </xdr:cNvPr>
        <xdr:cNvSpPr txBox="1"/>
      </xdr:nvSpPr>
      <xdr:spPr>
        <a:xfrm>
          <a:off x="5190171" y="1000125"/>
          <a:ext cx="2026919" cy="331501"/>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1200" cap="none" spc="0" normalizeH="0" baseline="0" noProof="0">
              <a:ln>
                <a:noFill/>
              </a:ln>
              <a:solidFill>
                <a:schemeClr val="accent2"/>
              </a:solidFill>
              <a:effectLst/>
              <a:uLnTx/>
              <a:uFillTx/>
              <a:latin typeface="Agency FB" panose="020B0503020202020204" pitchFamily="34" charset="0"/>
              <a:ea typeface="+mn-ea"/>
              <a:cs typeface="+mn-cs"/>
            </a:rPr>
            <a:t>IPHONE  %</a:t>
          </a:r>
          <a:r>
            <a:rPr kumimoji="0" lang="en-US" sz="1400" b="0" i="0" u="none" strike="noStrike" kern="0" cap="none" spc="0" normalizeH="0" baseline="0" noProof="0">
              <a:ln>
                <a:noFill/>
              </a:ln>
              <a:solidFill>
                <a:schemeClr val="accent2"/>
              </a:solidFill>
              <a:effectLst/>
              <a:uLnTx/>
              <a:uFillTx/>
              <a:latin typeface="Agency FB" panose="020B0503020202020204" pitchFamily="34" charset="0"/>
              <a:ea typeface="+mn-ea"/>
              <a:cs typeface="+mn-cs"/>
            </a:rPr>
            <a:t> </a:t>
          </a:r>
        </a:p>
      </xdr:txBody>
    </xdr:sp>
    <xdr:clientData/>
  </xdr:oneCellAnchor>
  <xdr:oneCellAnchor>
    <xdr:from>
      <xdr:col>1</xdr:col>
      <xdr:colOff>644843</xdr:colOff>
      <xdr:row>6</xdr:row>
      <xdr:rowOff>76200</xdr:rowOff>
    </xdr:from>
    <xdr:ext cx="913447" cy="391261"/>
    <xdr:sp macro="" textlink="$AF$12">
      <xdr:nvSpPr>
        <xdr:cNvPr id="53" name="TextBox 60">
          <a:extLst>
            <a:ext uri="{FF2B5EF4-FFF2-40B4-BE49-F238E27FC236}">
              <a16:creationId xmlns:a16="http://schemas.microsoft.com/office/drawing/2014/main" id="{F23740A8-3E9F-4AE6-9A3E-94EB1EED8CBE}"/>
            </a:ext>
          </a:extLst>
        </xdr:cNvPr>
        <xdr:cNvSpPr txBox="1"/>
      </xdr:nvSpPr>
      <xdr:spPr>
        <a:xfrm>
          <a:off x="3159443" y="1325880"/>
          <a:ext cx="913447"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E56B16E8-E2BC-4E46-8E7A-5443733A8112}" type="TxLink">
            <a:rPr lang="en-US" sz="2000" b="1" i="0" u="none" strike="noStrike">
              <a:solidFill>
                <a:schemeClr val="accent1"/>
              </a:solidFill>
              <a:latin typeface="Agency FB" panose="020B0503020202020204" pitchFamily="34" charset="0"/>
              <a:ea typeface="+mn-ea"/>
              <a:cs typeface="Arial"/>
            </a:rPr>
            <a:pPr marL="0" indent="0" algn="ctr"/>
            <a:t>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4</xdr:col>
      <xdr:colOff>123826</xdr:colOff>
      <xdr:row>6</xdr:row>
      <xdr:rowOff>81438</xdr:rowOff>
    </xdr:from>
    <xdr:ext cx="890114" cy="391261"/>
    <xdr:sp macro="" textlink="$AH$12">
      <xdr:nvSpPr>
        <xdr:cNvPr id="54" name="TextBox 60">
          <a:extLst>
            <a:ext uri="{FF2B5EF4-FFF2-40B4-BE49-F238E27FC236}">
              <a16:creationId xmlns:a16="http://schemas.microsoft.com/office/drawing/2014/main" id="{CF4FC184-53B7-40C0-996C-0C5597B8CA2E}"/>
            </a:ext>
          </a:extLst>
        </xdr:cNvPr>
        <xdr:cNvSpPr txBox="1"/>
      </xdr:nvSpPr>
      <xdr:spPr>
        <a:xfrm>
          <a:off x="5740048" y="1313808"/>
          <a:ext cx="890114" cy="3912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45D5FB4C-6D89-43BA-ADA3-1E5756B0CFF6}" type="TxLink">
            <a:rPr lang="en-US" sz="2000" b="1" i="0" u="none" strike="noStrike">
              <a:solidFill>
                <a:schemeClr val="accent1"/>
              </a:solidFill>
              <a:latin typeface="Agency FB" panose="020B0503020202020204" pitchFamily="34" charset="0"/>
              <a:ea typeface="+mn-ea"/>
              <a:cs typeface="Arial"/>
            </a:rPr>
            <a:pPr marL="0" indent="0" algn="ctr"/>
            <a:t>#DIV/0!</a:t>
          </a:fld>
          <a:endParaRPr lang="en-US" sz="2000" b="1" i="0" u="none" strike="noStrike">
            <a:solidFill>
              <a:schemeClr val="accent1"/>
            </a:solidFill>
            <a:latin typeface="Agency FB" panose="020B0503020202020204" pitchFamily="34" charset="0"/>
            <a:ea typeface="+mn-ea"/>
            <a:cs typeface="Arial"/>
          </a:endParaRPr>
        </a:p>
      </xdr:txBody>
    </xdr:sp>
    <xdr:clientData/>
  </xdr:oneCellAnchor>
  <xdr:oneCellAnchor>
    <xdr:from>
      <xdr:col>12</xdr:col>
      <xdr:colOff>450942</xdr:colOff>
      <xdr:row>29</xdr:row>
      <xdr:rowOff>134064</xdr:rowOff>
    </xdr:from>
    <xdr:ext cx="1315064" cy="510845"/>
    <xdr:sp macro="" textlink="$AD$23">
      <xdr:nvSpPr>
        <xdr:cNvPr id="55" name="TextBox 60">
          <a:extLst>
            <a:ext uri="{FF2B5EF4-FFF2-40B4-BE49-F238E27FC236}">
              <a16:creationId xmlns:a16="http://schemas.microsoft.com/office/drawing/2014/main" id="{6C8D3292-503E-4CC5-88ED-0438C0854538}"/>
            </a:ext>
          </a:extLst>
        </xdr:cNvPr>
        <xdr:cNvSpPr txBox="1"/>
      </xdr:nvSpPr>
      <xdr:spPr>
        <a:xfrm>
          <a:off x="11919042" y="5765244"/>
          <a:ext cx="1315064" cy="5108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marL="0" indent="0" algn="ctr"/>
          <a:fld id="{0FA0EC76-2FEE-9948-8E09-051633AF4C99}" type="TxLink">
            <a:rPr lang="en-US" sz="2800" b="1" i="0" u="none" strike="noStrike">
              <a:solidFill>
                <a:schemeClr val="accent2"/>
              </a:solidFill>
              <a:latin typeface="Agency FB" panose="020B0503020202020204" pitchFamily="34" charset="0"/>
              <a:ea typeface="+mn-ea"/>
              <a:cs typeface="Arial"/>
            </a:rPr>
            <a:pPr marL="0" indent="0" algn="ctr"/>
            <a:t>#REF!</a:t>
          </a:fld>
          <a:endParaRPr lang="en-US" sz="2800" b="1" i="0" u="none" strike="noStrike">
            <a:solidFill>
              <a:schemeClr val="accent2"/>
            </a:solidFill>
            <a:latin typeface="Agency FB" panose="020B0503020202020204" pitchFamily="34" charset="0"/>
            <a:ea typeface="+mn-ea"/>
            <a:cs typeface="Arial"/>
          </a:endParaRPr>
        </a:p>
      </xdr:txBody>
    </xdr:sp>
    <xdr:clientData/>
  </xdr:oneCellAnchor>
  <xdr:twoCellAnchor editAs="oneCell">
    <xdr:from>
      <xdr:col>0</xdr:col>
      <xdr:colOff>355600</xdr:colOff>
      <xdr:row>10</xdr:row>
      <xdr:rowOff>122767</xdr:rowOff>
    </xdr:from>
    <xdr:to>
      <xdr:col>0</xdr:col>
      <xdr:colOff>2184400</xdr:colOff>
      <xdr:row>24</xdr:row>
      <xdr:rowOff>184268</xdr:rowOff>
    </xdr:to>
    <mc:AlternateContent xmlns:mc="http://schemas.openxmlformats.org/markup-compatibility/2006" xmlns:a14="http://schemas.microsoft.com/office/drawing/2010/main">
      <mc:Choice Requires="a14">
        <xdr:graphicFrame macro="">
          <xdr:nvGraphicFramePr>
            <xdr:cNvPr id="57" name="Name 1">
              <a:extLst>
                <a:ext uri="{FF2B5EF4-FFF2-40B4-BE49-F238E27FC236}">
                  <a16:creationId xmlns:a16="http://schemas.microsoft.com/office/drawing/2014/main" id="{EAD4B404-3047-6DE5-E092-FF8213E59C6E}"/>
                </a:ext>
              </a:extLst>
            </xdr:cNvPr>
            <xdr:cNvGraphicFramePr/>
          </xdr:nvGraphicFramePr>
          <xdr:xfrm>
            <a:off x="0" y="0"/>
            <a:ext cx="0" cy="0"/>
          </xdr:xfrm>
          <a:graphic>
            <a:graphicData uri="http://schemas.microsoft.com/office/drawing/2010/slicer">
              <sle:slicer xmlns:sle="http://schemas.microsoft.com/office/drawing/2010/slicer" name="Name 1"/>
            </a:graphicData>
          </a:graphic>
        </xdr:graphicFrame>
      </mc:Choice>
      <mc:Fallback xmlns="">
        <xdr:sp macro="" textlink="">
          <xdr:nvSpPr>
            <xdr:cNvPr id="0" name=""/>
            <xdr:cNvSpPr>
              <a:spLocks noTextEdit="1"/>
            </xdr:cNvSpPr>
          </xdr:nvSpPr>
          <xdr:spPr>
            <a:xfrm>
              <a:off x="355600" y="2107730"/>
              <a:ext cx="1828800" cy="2695575"/>
            </a:xfrm>
            <a:prstGeom prst="rect">
              <a:avLst/>
            </a:prstGeom>
            <a:solidFill>
              <a:prstClr val="white"/>
            </a:solidFill>
            <a:ln w="1">
              <a:solidFill>
                <a:prstClr val="green"/>
              </a:solidFill>
            </a:ln>
          </xdr:spPr>
          <xdr:txBody>
            <a:bodyPr vertOverflow="clip" horzOverflow="clip"/>
            <a:lstStyle/>
            <a:p>
              <a:r>
                <a:rPr lang="ar-SA" sz="1100"/>
                <a:t>يُظهر هذا الشكل مقسم طريقة عرض. ويتم اعتماد مقسمات طرق العرض في Excel 2010 أو الإصدارات اللاحقة.
إذا تم تعديل الشكل في إصدار سابق من Excel، أو إذا تم حفظ المصنف في Excel 2003 أو إصدار سابق، فيتعذر استخدام مقسم طريقة العرض.</a:t>
              </a:r>
            </a:p>
          </xdr:txBody>
        </xdr:sp>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DELL\Downloads\Telegram%20Desktop\Dash%20board%20Last20.xlsx" TargetMode="External"/><Relationship Id="rId1" Type="http://schemas.openxmlformats.org/officeDocument/2006/relationships/externalLinkPath" Target="/Users/DELL/Downloads/Telegram%20Desktop/Dash%20board%20Last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ELL\Downloads\Telegram%20Desktop\Dash%20board%20Last202.xlsx" TargetMode="External"/><Relationship Id="rId1" Type="http://schemas.openxmlformats.org/officeDocument/2006/relationships/externalLinkPath" Target="/Users/DELL/Downloads/Telegram%20Desktop/Dash%20board%20Las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rrent Quarter"/>
      <sheetName val="Previous Quarter"/>
      <sheetName val="DASHBOARD"/>
      <sheetName val="DATA"/>
      <sheetName val="Dash board Last20"/>
    </sheetNames>
    <sheetDataSet>
      <sheetData sheetId="0"/>
      <sheetData sheetId="1"/>
      <sheetData sheetId="2"/>
      <sheetData sheetId="3">
        <row r="47">
          <cell r="C47">
            <v>6</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rrent Quarter"/>
      <sheetName val="Previous Quarter"/>
      <sheetName val="DASHBOARD"/>
      <sheetName val="DATA"/>
      <sheetName val="Dash board Last202"/>
    </sheetNames>
    <sheetDataSet>
      <sheetData sheetId="0" refreshError="1"/>
      <sheetData sheetId="1" refreshError="1"/>
      <sheetData sheetId="2" refreshError="1"/>
      <sheetData sheetId="3"/>
      <sheetData sheetId="4" refreshError="1"/>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LL" refreshedDate="45355.771649421295" backgroundQuery="1" createdVersion="8" refreshedVersion="8" minRefreshableVersion="3" recordCount="0" supportSubquery="1" supportAdvancedDrill="1" xr:uid="{2C2B1945-4E0A-4057-BDA3-DEA0A04F3D64}">
  <cacheSource type="external" connectionId="1"/>
  <cacheFields count="21">
    <cacheField name="[Measures].[‏‏مجموع Apple ID]" caption="‏‏مجموع Apple ID" numFmtId="0" hierarchy="48" level="32767"/>
    <cacheField name="[data1].[LOB].[LOB]" caption="LOB" numFmtId="0" hierarchy="4" level="1">
      <sharedItems count="5">
        <s v="Accessories"/>
        <s v="AirPods"/>
        <s v="iPad"/>
        <s v="iPhone"/>
        <s v="Watch"/>
      </sharedItems>
    </cacheField>
    <cacheField name="[Measures].[‏‏مجموع W1]" caption="‏‏مجموع W1" numFmtId="0" hierarchy="49" level="32767"/>
    <cacheField name="[Measures].[‏‏مجموع W2]" caption="‏‏مجموع W2" numFmtId="0" hierarchy="50" level="32767"/>
    <cacheField name="[data1].[City].[City]" caption="City" numFmtId="0" hierarchy="3" level="1">
      <sharedItems count="1">
        <s v="MAKKAH"/>
      </sharedItems>
    </cacheField>
    <cacheField name="[data1].[Name].[Name]" caption="Name" numFmtId="0" hierarchy="2" level="1">
      <sharedItems count="1">
        <s v="AL MARKAZ AL DOWALI"/>
      </sharedItems>
    </cacheField>
    <cacheField name="[Measures].[‏‏مجموع W3]" caption="‏‏مجموع W3" numFmtId="0" hierarchy="51" level="32767"/>
    <cacheField name="[Measures].[‏‏مجموع W4]" caption="‏‏مجموع W4" numFmtId="0" hierarchy="52" level="32767"/>
    <cacheField name="[Measures].[‏‏مجموع W5]" caption="‏‏مجموع W5" numFmtId="0" hierarchy="53" level="32767"/>
    <cacheField name="[Measures].[‏‏مجموع W6]" caption="‏‏مجموع W6" numFmtId="0" hierarchy="54" level="32767"/>
    <cacheField name="[Measures].[‏‏مجموع W7]" caption="‏‏مجموع W7" numFmtId="0" hierarchy="55" level="32767"/>
    <cacheField name="[Measures].[‏‏مجموع W8]" caption="‏‏مجموع W8" numFmtId="0" hierarchy="56" level="32767"/>
    <cacheField name="[Measures].[‏‏مجموع W9]" caption="‏‏مجموع W9" numFmtId="0" hierarchy="57" level="32767"/>
    <cacheField name="[Measures].[‏‏مجموع W10]" caption="‏‏مجموع W10" numFmtId="0" hierarchy="58" level="32767"/>
    <cacheField name="[Measures].[‏‏مجموع W11]" caption="‏‏مجموع W11" numFmtId="0" hierarchy="59" level="32767"/>
    <cacheField name="[Measures].[‏‏مجموع W12]" caption="‏‏مجموع W12" numFmtId="0" hierarchy="60" level="32767"/>
    <cacheField name="[Measures].[‏‏مجموع W13]" caption="‏‏مجموع W13" numFmtId="0" hierarchy="61" level="32767"/>
    <cacheField name="[citydata].[City].[City]" caption="City" numFmtId="0" level="1">
      <sharedItems containsSemiMixedTypes="0" containsNonDate="0" containsString="0"/>
    </cacheField>
    <cacheField name="[Measures].[‏‏مجموع TOTAL]" caption="‏‏مجموع TOTAL" numFmtId="0" hierarchy="77" level="32767"/>
    <cacheField name="[Measures].[‏‏مجموع TOTALPATR]" caption="‏‏مجموع TOTALPATR" numFmtId="0" hierarchy="78" level="32767"/>
    <cacheField name="[mahal].[Name].[Name]" caption="Name" numFmtId="0" hierarchy="41" level="1">
      <sharedItems containsSemiMixedTypes="0" containsNonDate="0" containsString="0"/>
    </cacheField>
  </cacheFields>
  <cacheHierarchies count="84">
    <cacheHierarchy uniqueName="[citydata].[City]" caption="City" attribute="1" defaultMemberUniqueName="[citydata].[City].[All]" allUniqueName="[citydata].[City].[All]" dimensionUniqueName="[citydata]" displayFolder="" count="2" memberValueDatatype="130" unbalanced="0">
      <fieldsUsage count="2">
        <fieldUsage x="-1"/>
        <fieldUsage x="17"/>
      </fieldsUsage>
    </cacheHierarchy>
    <cacheHierarchy uniqueName="[data1].[Apple ID]" caption="Apple ID" attribute="1" defaultMemberUniqueName="[data1].[Apple ID].[All]" allUniqueName="[data1].[Apple ID].[All]" dimensionUniqueName="[data1]" displayFolder="" count="0" memberValueDatatype="20" unbalanced="0"/>
    <cacheHierarchy uniqueName="[data1].[Name]" caption="Name" attribute="1" defaultMemberUniqueName="[data1].[Name].[All]" allUniqueName="[data1].[Name].[All]" dimensionUniqueName="[data1]" displayFolder="" count="2" memberValueDatatype="130" unbalanced="0">
      <fieldsUsage count="2">
        <fieldUsage x="-1"/>
        <fieldUsage x="5"/>
      </fieldsUsage>
    </cacheHierarchy>
    <cacheHierarchy uniqueName="[data1].[City]" caption="City" attribute="1" defaultMemberUniqueName="[data1].[City].[All]" allUniqueName="[data1].[City].[All]" dimensionUniqueName="[data1]" displayFolder="" count="2" memberValueDatatype="130" unbalanced="0">
      <fieldsUsage count="2">
        <fieldUsage x="-1"/>
        <fieldUsage x="4"/>
      </fieldsUsage>
    </cacheHierarchy>
    <cacheHierarchy uniqueName="[data1].[LOB]" caption="LOB" attribute="1" defaultMemberUniqueName="[data1].[LOB].[All]" allUniqueName="[data1].[LOB].[All]" dimensionUniqueName="[data1]" displayFolder="" count="2" memberValueDatatype="130" unbalanced="0">
      <fieldsUsage count="2">
        <fieldUsage x="-1"/>
        <fieldUsage x="1"/>
      </fieldsUsage>
    </cacheHierarchy>
    <cacheHierarchy uniqueName="[data1].[W1]" caption="W1" attribute="1" defaultMemberUniqueName="[data1].[W1].[All]" allUniqueName="[data1].[W1].[All]" dimensionUniqueName="[data1]" displayFolder="" count="0" memberValueDatatype="20" unbalanced="0"/>
    <cacheHierarchy uniqueName="[data1].[W2]" caption="W2" attribute="1" defaultMemberUniqueName="[data1].[W2].[All]" allUniqueName="[data1].[W2].[All]" dimensionUniqueName="[data1]" displayFolder="" count="0" memberValueDatatype="20" unbalanced="0"/>
    <cacheHierarchy uniqueName="[data1].[W3]" caption="W3" attribute="1" defaultMemberUniqueName="[data1].[W3].[All]" allUniqueName="[data1].[W3].[All]" dimensionUniqueName="[data1]" displayFolder="" count="0" memberValueDatatype="20" unbalanced="0"/>
    <cacheHierarchy uniqueName="[data1].[W4]" caption="W4" attribute="1" defaultMemberUniqueName="[data1].[W4].[All]" allUniqueName="[data1].[W4].[All]" dimensionUniqueName="[data1]" displayFolder="" count="0" memberValueDatatype="20" unbalanced="0"/>
    <cacheHierarchy uniqueName="[data1].[W5]" caption="W5" attribute="1" defaultMemberUniqueName="[data1].[W5].[All]" allUniqueName="[data1].[W5].[All]" dimensionUniqueName="[data1]" displayFolder="" count="0" memberValueDatatype="20" unbalanced="0"/>
    <cacheHierarchy uniqueName="[data1].[W6]" caption="W6" attribute="1" defaultMemberUniqueName="[data1].[W6].[All]" allUniqueName="[data1].[W6].[All]" dimensionUniqueName="[data1]" displayFolder="" count="0" memberValueDatatype="20" unbalanced="0"/>
    <cacheHierarchy uniqueName="[data1].[W7]" caption="W7" attribute="1" defaultMemberUniqueName="[data1].[W7].[All]" allUniqueName="[data1].[W7].[All]" dimensionUniqueName="[data1]" displayFolder="" count="0" memberValueDatatype="20" unbalanced="0"/>
    <cacheHierarchy uniqueName="[data1].[W8]" caption="W8" attribute="1" defaultMemberUniqueName="[data1].[W8].[All]" allUniqueName="[data1].[W8].[All]" dimensionUniqueName="[data1]" displayFolder="" count="0" memberValueDatatype="20" unbalanced="0"/>
    <cacheHierarchy uniqueName="[data1].[W9]" caption="W9" attribute="1" defaultMemberUniqueName="[data1].[W9].[All]" allUniqueName="[data1].[W9].[All]" dimensionUniqueName="[data1]" displayFolder="" count="0" memberValueDatatype="20" unbalanced="0"/>
    <cacheHierarchy uniqueName="[data1].[W10]" caption="W10" attribute="1" defaultMemberUniqueName="[data1].[W10].[All]" allUniqueName="[data1].[W10].[All]" dimensionUniqueName="[data1]" displayFolder="" count="0" memberValueDatatype="20" unbalanced="0"/>
    <cacheHierarchy uniqueName="[data1].[W11]" caption="W11" attribute="1" defaultMemberUniqueName="[data1].[W11].[All]" allUniqueName="[data1].[W11].[All]" dimensionUniqueName="[data1]" displayFolder="" count="0" memberValueDatatype="20" unbalanced="0"/>
    <cacheHierarchy uniqueName="[data1].[W12]" caption="W12" attribute="1" defaultMemberUniqueName="[data1].[W12].[All]" allUniqueName="[data1].[W12].[All]" dimensionUniqueName="[data1]" displayFolder="" count="0" memberValueDatatype="20" unbalanced="0"/>
    <cacheHierarchy uniqueName="[data1].[W13]" caption="W13" attribute="1" defaultMemberUniqueName="[data1].[W13].[All]" allUniqueName="[data1].[W13].[All]" dimensionUniqueName="[data1]" displayFolder="" count="0" memberValueDatatype="20" unbalanced="0"/>
    <cacheHierarchy uniqueName="[data1].[TOTAL]" caption="TOTAL" attribute="1" defaultMemberUniqueName="[data1].[TOTAL].[All]" allUniqueName="[data1].[TOTAL].[All]" dimensionUniqueName="[data1]" displayFolder="" count="0" memberValueDatatype="20" unbalanced="0"/>
    <cacheHierarchy uniqueName="[data1].[TOTALPATR]" caption="TOTALPATR" attribute="1" defaultMemberUniqueName="[data1].[TOTALPATR].[All]" allUniqueName="[data1].[TOTALPATR].[All]" dimensionUniqueName="[data1]" displayFolder="" count="0" memberValueDatatype="20" unbalanced="0"/>
    <cacheHierarchy uniqueName="[data2].[Apple ID]" caption="Apple ID" attribute="1" defaultMemberUniqueName="[data2].[Apple ID].[All]" allUniqueName="[data2].[Apple ID].[All]" dimensionUniqueName="[data2]" displayFolder="" count="0" memberValueDatatype="20" unbalanced="0"/>
    <cacheHierarchy uniqueName="[data2].[Name]" caption="Name" attribute="1" defaultMemberUniqueName="[data2].[Name].[All]" allUniqueName="[data2].[Name].[All]" dimensionUniqueName="[data2]" displayFolder="" count="0" memberValueDatatype="130" unbalanced="0"/>
    <cacheHierarchy uniqueName="[data2].[City]" caption="City" attribute="1" defaultMemberUniqueName="[data2].[City].[All]" allUniqueName="[data2].[City].[All]" dimensionUniqueName="[data2]" displayFolder="" count="0" memberValueDatatype="130" unbalanced="0"/>
    <cacheHierarchy uniqueName="[data2].[LOB]" caption="LOB" attribute="1" defaultMemberUniqueName="[data2].[LOB].[All]" allUniqueName="[data2].[LOB].[All]" dimensionUniqueName="[data2]" displayFolder="" count="0" memberValueDatatype="130" unbalanced="0"/>
    <cacheHierarchy uniqueName="[data2].[W1]" caption="W1" attribute="1" defaultMemberUniqueName="[data2].[W1].[All]" allUniqueName="[data2].[W1].[All]" dimensionUniqueName="[data2]" displayFolder="" count="0" memberValueDatatype="20" unbalanced="0"/>
    <cacheHierarchy uniqueName="[data2].[W2]" caption="W2" attribute="1" defaultMemberUniqueName="[data2].[W2].[All]" allUniqueName="[data2].[W2].[All]" dimensionUniqueName="[data2]" displayFolder="" count="0" memberValueDatatype="20" unbalanced="0"/>
    <cacheHierarchy uniqueName="[data2].[W3]" caption="W3" attribute="1" defaultMemberUniqueName="[data2].[W3].[All]" allUniqueName="[data2].[W3].[All]" dimensionUniqueName="[data2]" displayFolder="" count="0" memberValueDatatype="20" unbalanced="0"/>
    <cacheHierarchy uniqueName="[data2].[W4]" caption="W4" attribute="1" defaultMemberUniqueName="[data2].[W4].[All]" allUniqueName="[data2].[W4].[All]" dimensionUniqueName="[data2]" displayFolder="" count="0" memberValueDatatype="20" unbalanced="0"/>
    <cacheHierarchy uniqueName="[data2].[W5]" caption="W5" attribute="1" defaultMemberUniqueName="[data2].[W5].[All]" allUniqueName="[data2].[W5].[All]" dimensionUniqueName="[data2]" displayFolder="" count="0" memberValueDatatype="20" unbalanced="0"/>
    <cacheHierarchy uniqueName="[data2].[W6]" caption="W6" attribute="1" defaultMemberUniqueName="[data2].[W6].[All]" allUniqueName="[data2].[W6].[All]" dimensionUniqueName="[data2]" displayFolder="" count="0" memberValueDatatype="20" unbalanced="0"/>
    <cacheHierarchy uniqueName="[data2].[W7]" caption="W7" attribute="1" defaultMemberUniqueName="[data2].[W7].[All]" allUniqueName="[data2].[W7].[All]" dimensionUniqueName="[data2]" displayFolder="" count="0" memberValueDatatype="20" unbalanced="0"/>
    <cacheHierarchy uniqueName="[data2].[W8]" caption="W8" attribute="1" defaultMemberUniqueName="[data2].[W8].[All]" allUniqueName="[data2].[W8].[All]" dimensionUniqueName="[data2]" displayFolder="" count="0" memberValueDatatype="20" unbalanced="0"/>
    <cacheHierarchy uniqueName="[data2].[W9]" caption="W9" attribute="1" defaultMemberUniqueName="[data2].[W9].[All]" allUniqueName="[data2].[W9].[All]" dimensionUniqueName="[data2]" displayFolder="" count="0" memberValueDatatype="20" unbalanced="0"/>
    <cacheHierarchy uniqueName="[data2].[W10]" caption="W10" attribute="1" defaultMemberUniqueName="[data2].[W10].[All]" allUniqueName="[data2].[W10].[All]" dimensionUniqueName="[data2]" displayFolder="" count="0" memberValueDatatype="20" unbalanced="0"/>
    <cacheHierarchy uniqueName="[data2].[W11]" caption="W11" attribute="1" defaultMemberUniqueName="[data2].[W11].[All]" allUniqueName="[data2].[W11].[All]" dimensionUniqueName="[data2]" displayFolder="" count="0" memberValueDatatype="20" unbalanced="0"/>
    <cacheHierarchy uniqueName="[data2].[W12]" caption="W12" attribute="1" defaultMemberUniqueName="[data2].[W12].[All]" allUniqueName="[data2].[W12].[All]" dimensionUniqueName="[data2]" displayFolder="" count="0" memberValueDatatype="20" unbalanced="0"/>
    <cacheHierarchy uniqueName="[data2].[W13]" caption="W13" attribute="1" defaultMemberUniqueName="[data2].[W13].[All]" allUniqueName="[data2].[W13].[All]" dimensionUniqueName="[data2]" displayFolder="" count="0" memberValueDatatype="20" unbalanced="0"/>
    <cacheHierarchy uniqueName="[data2].[TOTALA]" caption="TOTALA" attribute="1" defaultMemberUniqueName="[data2].[TOTALA].[All]" allUniqueName="[data2].[TOTALA].[All]" dimensionUniqueName="[data2]" displayFolder="" count="0" memberValueDatatype="20" unbalanced="0"/>
    <cacheHierarchy uniqueName="[data2].[LAST]" caption="LAST" attribute="1" defaultMemberUniqueName="[data2].[LAST].[All]" allUniqueName="[data2].[LAST].[All]" dimensionUniqueName="[data2]" displayFolder="" count="0" memberValueDatatype="20" unbalanced="0"/>
    <cacheHierarchy uniqueName="[data2].[BEFOUR]" caption="BEFOUR" attribute="1" defaultMemberUniqueName="[data2].[BEFOUR].[All]" allUniqueName="[data2].[BEFOUR].[All]" dimensionUniqueName="[data2]" displayFolder="" count="0" memberValueDatatype="20" unbalanced="0"/>
    <cacheHierarchy uniqueName="[datamain].[Apple ID]" caption="Apple ID" attribute="1" defaultMemberUniqueName="[datamain].[Apple ID].[All]" allUniqueName="[datamain].[Apple ID].[All]" dimensionUniqueName="[datamain]" displayFolder="" count="0" memberValueDatatype="20" unbalanced="0"/>
    <cacheHierarchy uniqueName="[mahal].[Name]" caption="Name" attribute="1" defaultMemberUniqueName="[mahal].[Name].[All]" allUniqueName="[mahal].[Name].[All]" dimensionUniqueName="[mahal]" displayFolder="" count="2" memberValueDatatype="130" unbalanced="0">
      <fieldsUsage count="2">
        <fieldUsage x="-1"/>
        <fieldUsage x="20"/>
      </fieldsUsage>
    </cacheHierarchy>
    <cacheHierarchy uniqueName="[Measures].[__XL_Count data1]" caption="__XL_Count data1" measure="1" displayFolder="" measureGroup="data1" count="0" hidden="1"/>
    <cacheHierarchy uniqueName="[Measures].[__XL_Count datamain]" caption="__XL_Count datamain" measure="1" displayFolder="" measureGroup="datamain" count="0" hidden="1"/>
    <cacheHierarchy uniqueName="[Measures].[__XL_Count data2]" caption="__XL_Count data2" measure="1" displayFolder="" measureGroup="data2" count="0" hidden="1"/>
    <cacheHierarchy uniqueName="[Measures].[__XL_Count citydata]" caption="__XL_Count citydata" measure="1" displayFolder="" measureGroup="citydata" count="0" hidden="1"/>
    <cacheHierarchy uniqueName="[Measures].[__XL_Count mahal]" caption="__XL_Count mahal" measure="1" displayFolder="" measureGroup="mahal" count="0" hidden="1"/>
    <cacheHierarchy uniqueName="[Measures].[__No measures defined]" caption="__No measures defined" measure="1" displayFolder="" count="0" hidden="1"/>
    <cacheHierarchy uniqueName="[Measures].[‏‏مجموع Apple ID]" caption="‏‏مجموع Apple ID" measure="1" displayFolder="" measureGroup="data1" count="0" oneField="1" hidden="1">
      <fieldsUsage count="1">
        <fieldUsage x="0"/>
      </fieldsUsage>
      <extLst>
        <ext xmlns:x15="http://schemas.microsoft.com/office/spreadsheetml/2010/11/main" uri="{B97F6D7D-B522-45F9-BDA1-12C45D357490}">
          <x15:cacheHierarchy aggregatedColumn="1"/>
        </ext>
      </extLst>
    </cacheHierarchy>
    <cacheHierarchy uniqueName="[Measures].[‏‏مجموع W1]" caption="‏‏مجموع W1" measure="1" displayFolder="" measureGroup="data1" count="0" oneField="1" hidden="1">
      <fieldsUsage count="1">
        <fieldUsage x="2"/>
      </fieldsUsage>
      <extLst>
        <ext xmlns:x15="http://schemas.microsoft.com/office/spreadsheetml/2010/11/main" uri="{B97F6D7D-B522-45F9-BDA1-12C45D357490}">
          <x15:cacheHierarchy aggregatedColumn="5"/>
        </ext>
      </extLst>
    </cacheHierarchy>
    <cacheHierarchy uniqueName="[Measures].[‏‏مجموع W2]" caption="‏‏مجموع W2" measure="1" displayFolder="" measureGroup="data1" count="0" oneField="1" hidden="1">
      <fieldsUsage count="1">
        <fieldUsage x="3"/>
      </fieldsUsage>
      <extLst>
        <ext xmlns:x15="http://schemas.microsoft.com/office/spreadsheetml/2010/11/main" uri="{B97F6D7D-B522-45F9-BDA1-12C45D357490}">
          <x15:cacheHierarchy aggregatedColumn="6"/>
        </ext>
      </extLst>
    </cacheHierarchy>
    <cacheHierarchy uniqueName="[Measures].[‏‏مجموع W3]" caption="‏‏مجموع W3" measure="1" displayFolder="" measureGroup="data1" count="0" oneField="1" hidden="1">
      <fieldsUsage count="1">
        <fieldUsage x="6"/>
      </fieldsUsage>
      <extLst>
        <ext xmlns:x15="http://schemas.microsoft.com/office/spreadsheetml/2010/11/main" uri="{B97F6D7D-B522-45F9-BDA1-12C45D357490}">
          <x15:cacheHierarchy aggregatedColumn="7"/>
        </ext>
      </extLst>
    </cacheHierarchy>
    <cacheHierarchy uniqueName="[Measures].[‏‏مجموع W4]" caption="‏‏مجموع W4" measure="1" displayFolder="" measureGroup="data1" count="0" oneField="1" hidden="1">
      <fieldsUsage count="1">
        <fieldUsage x="7"/>
      </fieldsUsage>
      <extLst>
        <ext xmlns:x15="http://schemas.microsoft.com/office/spreadsheetml/2010/11/main" uri="{B97F6D7D-B522-45F9-BDA1-12C45D357490}">
          <x15:cacheHierarchy aggregatedColumn="8"/>
        </ext>
      </extLst>
    </cacheHierarchy>
    <cacheHierarchy uniqueName="[Measures].[‏‏مجموع W5]" caption="‏‏مجموع W5" measure="1" displayFolder="" measureGroup="data1" count="0" oneField="1" hidden="1">
      <fieldsUsage count="1">
        <fieldUsage x="8"/>
      </fieldsUsage>
      <extLst>
        <ext xmlns:x15="http://schemas.microsoft.com/office/spreadsheetml/2010/11/main" uri="{B97F6D7D-B522-45F9-BDA1-12C45D357490}">
          <x15:cacheHierarchy aggregatedColumn="9"/>
        </ext>
      </extLst>
    </cacheHierarchy>
    <cacheHierarchy uniqueName="[Measures].[‏‏مجموع W6]" caption="‏‏مجموع W6" measure="1" displayFolder="" measureGroup="data1" count="0" oneField="1" hidden="1">
      <fieldsUsage count="1">
        <fieldUsage x="9"/>
      </fieldsUsage>
      <extLst>
        <ext xmlns:x15="http://schemas.microsoft.com/office/spreadsheetml/2010/11/main" uri="{B97F6D7D-B522-45F9-BDA1-12C45D357490}">
          <x15:cacheHierarchy aggregatedColumn="10"/>
        </ext>
      </extLst>
    </cacheHierarchy>
    <cacheHierarchy uniqueName="[Measures].[‏‏مجموع W7]" caption="‏‏مجموع W7" measure="1" displayFolder="" measureGroup="data1" count="0" oneField="1" hidden="1">
      <fieldsUsage count="1">
        <fieldUsage x="10"/>
      </fieldsUsage>
      <extLst>
        <ext xmlns:x15="http://schemas.microsoft.com/office/spreadsheetml/2010/11/main" uri="{B97F6D7D-B522-45F9-BDA1-12C45D357490}">
          <x15:cacheHierarchy aggregatedColumn="11"/>
        </ext>
      </extLst>
    </cacheHierarchy>
    <cacheHierarchy uniqueName="[Measures].[‏‏مجموع W8]" caption="‏‏مجموع W8" measure="1" displayFolder="" measureGroup="data1" count="0" oneField="1" hidden="1">
      <fieldsUsage count="1">
        <fieldUsage x="11"/>
      </fieldsUsage>
      <extLst>
        <ext xmlns:x15="http://schemas.microsoft.com/office/spreadsheetml/2010/11/main" uri="{B97F6D7D-B522-45F9-BDA1-12C45D357490}">
          <x15:cacheHierarchy aggregatedColumn="12"/>
        </ext>
      </extLst>
    </cacheHierarchy>
    <cacheHierarchy uniqueName="[Measures].[‏‏مجموع W9]" caption="‏‏مجموع W9" measure="1" displayFolder="" measureGroup="data1" count="0" oneField="1" hidden="1">
      <fieldsUsage count="1">
        <fieldUsage x="12"/>
      </fieldsUsage>
      <extLst>
        <ext xmlns:x15="http://schemas.microsoft.com/office/spreadsheetml/2010/11/main" uri="{B97F6D7D-B522-45F9-BDA1-12C45D357490}">
          <x15:cacheHierarchy aggregatedColumn="13"/>
        </ext>
      </extLst>
    </cacheHierarchy>
    <cacheHierarchy uniqueName="[Measures].[‏‏مجموع W10]" caption="‏‏مجموع W10" measure="1" displayFolder="" measureGroup="data1" count="0" oneField="1" hidden="1">
      <fieldsUsage count="1">
        <fieldUsage x="13"/>
      </fieldsUsage>
      <extLst>
        <ext xmlns:x15="http://schemas.microsoft.com/office/spreadsheetml/2010/11/main" uri="{B97F6D7D-B522-45F9-BDA1-12C45D357490}">
          <x15:cacheHierarchy aggregatedColumn="14"/>
        </ext>
      </extLst>
    </cacheHierarchy>
    <cacheHierarchy uniqueName="[Measures].[‏‏مجموع W11]" caption="‏‏مجموع W11" measure="1" displayFolder="" measureGroup="data1" count="0" oneField="1" hidden="1">
      <fieldsUsage count="1">
        <fieldUsage x="14"/>
      </fieldsUsage>
      <extLst>
        <ext xmlns:x15="http://schemas.microsoft.com/office/spreadsheetml/2010/11/main" uri="{B97F6D7D-B522-45F9-BDA1-12C45D357490}">
          <x15:cacheHierarchy aggregatedColumn="15"/>
        </ext>
      </extLst>
    </cacheHierarchy>
    <cacheHierarchy uniqueName="[Measures].[‏‏مجموع W12]" caption="‏‏مجموع W12" measure="1" displayFolder="" measureGroup="data1" count="0" oneField="1" hidden="1">
      <fieldsUsage count="1">
        <fieldUsage x="15"/>
      </fieldsUsage>
      <extLst>
        <ext xmlns:x15="http://schemas.microsoft.com/office/spreadsheetml/2010/11/main" uri="{B97F6D7D-B522-45F9-BDA1-12C45D357490}">
          <x15:cacheHierarchy aggregatedColumn="16"/>
        </ext>
      </extLst>
    </cacheHierarchy>
    <cacheHierarchy uniqueName="[Measures].[‏‏مجموع W13]" caption="‏‏مجموع W13" measure="1" displayFolder="" measureGroup="data1" count="0" oneField="1" hidden="1">
      <fieldsUsage count="1">
        <fieldUsage x="16"/>
      </fieldsUsage>
      <extLst>
        <ext xmlns:x15="http://schemas.microsoft.com/office/spreadsheetml/2010/11/main" uri="{B97F6D7D-B522-45F9-BDA1-12C45D357490}">
          <x15:cacheHierarchy aggregatedColumn="17"/>
        </ext>
      </extLst>
    </cacheHierarchy>
    <cacheHierarchy uniqueName="[Measures].[‏‏مجموع Apple ID 2]" caption="‏‏مجموع Apple ID 2" measure="1" displayFolder="" measureGroup="data2" count="0" hidden="1">
      <extLst>
        <ext xmlns:x15="http://schemas.microsoft.com/office/spreadsheetml/2010/11/main" uri="{B97F6D7D-B522-45F9-BDA1-12C45D357490}">
          <x15:cacheHierarchy aggregatedColumn="20"/>
        </ext>
      </extLst>
    </cacheHierarchy>
    <cacheHierarchy uniqueName="[Measures].[‏‏مجموع W1 2]" caption="‏‏مجموع W1 2" measure="1" displayFolder="" measureGroup="data2" count="0" hidden="1">
      <extLst>
        <ext xmlns:x15="http://schemas.microsoft.com/office/spreadsheetml/2010/11/main" uri="{B97F6D7D-B522-45F9-BDA1-12C45D357490}">
          <x15:cacheHierarchy aggregatedColumn="24"/>
        </ext>
      </extLst>
    </cacheHierarchy>
    <cacheHierarchy uniqueName="[Measures].[‏‏مجموع W2 2]" caption="‏‏مجموع W2 2" measure="1" displayFolder="" measureGroup="data2" count="0" hidden="1">
      <extLst>
        <ext xmlns:x15="http://schemas.microsoft.com/office/spreadsheetml/2010/11/main" uri="{B97F6D7D-B522-45F9-BDA1-12C45D357490}">
          <x15:cacheHierarchy aggregatedColumn="25"/>
        </ext>
      </extLst>
    </cacheHierarchy>
    <cacheHierarchy uniqueName="[Measures].[‏‏مجموع W3 2]" caption="‏‏مجموع W3 2" measure="1" displayFolder="" measureGroup="data2" count="0" hidden="1">
      <extLst>
        <ext xmlns:x15="http://schemas.microsoft.com/office/spreadsheetml/2010/11/main" uri="{B97F6D7D-B522-45F9-BDA1-12C45D357490}">
          <x15:cacheHierarchy aggregatedColumn="26"/>
        </ext>
      </extLst>
    </cacheHierarchy>
    <cacheHierarchy uniqueName="[Measures].[‏‏مجموع W4 2]" caption="‏‏مجموع W4 2" measure="1" displayFolder="" measureGroup="data2" count="0" hidden="1">
      <extLst>
        <ext xmlns:x15="http://schemas.microsoft.com/office/spreadsheetml/2010/11/main" uri="{B97F6D7D-B522-45F9-BDA1-12C45D357490}">
          <x15:cacheHierarchy aggregatedColumn="27"/>
        </ext>
      </extLst>
    </cacheHierarchy>
    <cacheHierarchy uniqueName="[Measures].[‏‏مجموع W5 2]" caption="‏‏مجموع W5 2" measure="1" displayFolder="" measureGroup="data2" count="0" hidden="1">
      <extLst>
        <ext xmlns:x15="http://schemas.microsoft.com/office/spreadsheetml/2010/11/main" uri="{B97F6D7D-B522-45F9-BDA1-12C45D357490}">
          <x15:cacheHierarchy aggregatedColumn="28"/>
        </ext>
      </extLst>
    </cacheHierarchy>
    <cacheHierarchy uniqueName="[Measures].[‏‏مجموع W6 2]" caption="‏‏مجموع W6 2" measure="1" displayFolder="" measureGroup="data2" count="0" hidden="1">
      <extLst>
        <ext xmlns:x15="http://schemas.microsoft.com/office/spreadsheetml/2010/11/main" uri="{B97F6D7D-B522-45F9-BDA1-12C45D357490}">
          <x15:cacheHierarchy aggregatedColumn="29"/>
        </ext>
      </extLst>
    </cacheHierarchy>
    <cacheHierarchy uniqueName="[Measures].[‏‏مجموع W7 2]" caption="‏‏مجموع W7 2" measure="1" displayFolder="" measureGroup="data2" count="0" hidden="1">
      <extLst>
        <ext xmlns:x15="http://schemas.microsoft.com/office/spreadsheetml/2010/11/main" uri="{B97F6D7D-B522-45F9-BDA1-12C45D357490}">
          <x15:cacheHierarchy aggregatedColumn="30"/>
        </ext>
      </extLst>
    </cacheHierarchy>
    <cacheHierarchy uniqueName="[Measures].[عدد City]" caption="عدد City" measure="1" displayFolder="" measureGroup="data1" count="0" hidden="1">
      <extLst>
        <ext xmlns:x15="http://schemas.microsoft.com/office/spreadsheetml/2010/11/main" uri="{B97F6D7D-B522-45F9-BDA1-12C45D357490}">
          <x15:cacheHierarchy aggregatedColumn="3"/>
        </ext>
      </extLst>
    </cacheHierarchy>
    <cacheHierarchy uniqueName="[Measures].[عدد Name]" caption="عدد Name" measure="1" displayFolder="" measureGroup="data1" count="0" hidden="1">
      <extLst>
        <ext xmlns:x15="http://schemas.microsoft.com/office/spreadsheetml/2010/11/main" uri="{B97F6D7D-B522-45F9-BDA1-12C45D357490}">
          <x15:cacheHierarchy aggregatedColumn="2"/>
        </ext>
      </extLst>
    </cacheHierarchy>
    <cacheHierarchy uniqueName="[Measures].[‏‏مجموع W9 2]" caption="‏‏مجموع W9 2" measure="1" displayFolder="" measureGroup="data2" count="0" hidden="1">
      <extLst>
        <ext xmlns:x15="http://schemas.microsoft.com/office/spreadsheetml/2010/11/main" uri="{B97F6D7D-B522-45F9-BDA1-12C45D357490}">
          <x15:cacheHierarchy aggregatedColumn="32"/>
        </ext>
      </extLst>
    </cacheHierarchy>
    <cacheHierarchy uniqueName="[Measures].[‏‏مجموع W10 2]" caption="‏‏مجموع W10 2" measure="1" displayFolder="" measureGroup="data2" count="0" hidden="1">
      <extLst>
        <ext xmlns:x15="http://schemas.microsoft.com/office/spreadsheetml/2010/11/main" uri="{B97F6D7D-B522-45F9-BDA1-12C45D357490}">
          <x15:cacheHierarchy aggregatedColumn="33"/>
        </ext>
      </extLst>
    </cacheHierarchy>
    <cacheHierarchy uniqueName="[Measures].[‏‏مجموع W11 2]" caption="‏‏مجموع W11 2" measure="1" displayFolder="" measureGroup="data2" count="0" hidden="1">
      <extLst>
        <ext xmlns:x15="http://schemas.microsoft.com/office/spreadsheetml/2010/11/main" uri="{B97F6D7D-B522-45F9-BDA1-12C45D357490}">
          <x15:cacheHierarchy aggregatedColumn="34"/>
        </ext>
      </extLst>
    </cacheHierarchy>
    <cacheHierarchy uniqueName="[Measures].[‏‏مجموع W12 2]" caption="‏‏مجموع W12 2" measure="1" displayFolder="" measureGroup="data2" count="0" hidden="1">
      <extLst>
        <ext xmlns:x15="http://schemas.microsoft.com/office/spreadsheetml/2010/11/main" uri="{B97F6D7D-B522-45F9-BDA1-12C45D357490}">
          <x15:cacheHierarchy aggregatedColumn="35"/>
        </ext>
      </extLst>
    </cacheHierarchy>
    <cacheHierarchy uniqueName="[Measures].[‏‏مجموع W13 2]" caption="‏‏مجموع W13 2" measure="1" displayFolder="" measureGroup="data2" count="0" hidden="1">
      <extLst>
        <ext xmlns:x15="http://schemas.microsoft.com/office/spreadsheetml/2010/11/main" uri="{B97F6D7D-B522-45F9-BDA1-12C45D357490}">
          <x15:cacheHierarchy aggregatedColumn="36"/>
        </ext>
      </extLst>
    </cacheHierarchy>
    <cacheHierarchy uniqueName="[Measures].[‏‏مجموع TOTAL]" caption="‏‏مجموع TOTAL" measure="1" displayFolder="" measureGroup="data1" count="0" oneField="1" hidden="1">
      <fieldsUsage count="1">
        <fieldUsage x="18"/>
      </fieldsUsage>
      <extLst>
        <ext xmlns:x15="http://schemas.microsoft.com/office/spreadsheetml/2010/11/main" uri="{B97F6D7D-B522-45F9-BDA1-12C45D357490}">
          <x15:cacheHierarchy aggregatedColumn="18"/>
        </ext>
      </extLst>
    </cacheHierarchy>
    <cacheHierarchy uniqueName="[Measures].[‏‏مجموع TOTALPATR]" caption="‏‏مجموع TOTALPATR" measure="1" displayFolder="" measureGroup="data1" count="0" oneField="1" hidden="1">
      <fieldsUsage count="1">
        <fieldUsage x="19"/>
      </fieldsUsage>
      <extLst>
        <ext xmlns:x15="http://schemas.microsoft.com/office/spreadsheetml/2010/11/main" uri="{B97F6D7D-B522-45F9-BDA1-12C45D357490}">
          <x15:cacheHierarchy aggregatedColumn="19"/>
        </ext>
      </extLst>
    </cacheHierarchy>
    <cacheHierarchy uniqueName="[Measures].[‏‏مجموع TOTALA]" caption="‏‏مجموع TOTALA" measure="1" displayFolder="" measureGroup="data2" count="0" hidden="1">
      <extLst>
        <ext xmlns:x15="http://schemas.microsoft.com/office/spreadsheetml/2010/11/main" uri="{B97F6D7D-B522-45F9-BDA1-12C45D357490}">
          <x15:cacheHierarchy aggregatedColumn="37"/>
        </ext>
      </extLst>
    </cacheHierarchy>
    <cacheHierarchy uniqueName="[Measures].[‏‏مجموع LAST]" caption="‏‏مجموع LAST" measure="1" displayFolder="" measureGroup="data2" count="0" hidden="1">
      <extLst>
        <ext xmlns:x15="http://schemas.microsoft.com/office/spreadsheetml/2010/11/main" uri="{B97F6D7D-B522-45F9-BDA1-12C45D357490}">
          <x15:cacheHierarchy aggregatedColumn="38"/>
        </ext>
      </extLst>
    </cacheHierarchy>
    <cacheHierarchy uniqueName="[Measures].[‏‏مجموع BEFOUR]" caption="‏‏مجموع BEFOUR" measure="1" displayFolder="" measureGroup="data2" count="0" hidden="1">
      <extLst>
        <ext xmlns:x15="http://schemas.microsoft.com/office/spreadsheetml/2010/11/main" uri="{B97F6D7D-B522-45F9-BDA1-12C45D357490}">
          <x15:cacheHierarchy aggregatedColumn="39"/>
        </ext>
      </extLst>
    </cacheHierarchy>
    <cacheHierarchy uniqueName="[Measures].[عدد W8]" caption="عدد W8" measure="1" displayFolder="" measureGroup="data2" count="0" hidden="1">
      <extLst>
        <ext xmlns:x15="http://schemas.microsoft.com/office/spreadsheetml/2010/11/main" uri="{B97F6D7D-B522-45F9-BDA1-12C45D357490}">
          <x15:cacheHierarchy aggregatedColumn="31"/>
        </ext>
      </extLst>
    </cacheHierarchy>
    <cacheHierarchy uniqueName="[Measures].[‏‏مجموع W8 2]" caption="‏‏مجموع W8 2" measure="1" displayFolder="" measureGroup="data2" count="0" hidden="1">
      <extLst>
        <ext xmlns:x15="http://schemas.microsoft.com/office/spreadsheetml/2010/11/main" uri="{B97F6D7D-B522-45F9-BDA1-12C45D357490}">
          <x15:cacheHierarchy aggregatedColumn="31"/>
        </ext>
      </extLst>
    </cacheHierarchy>
  </cacheHierarchies>
  <kpis count="0"/>
  <dimensions count="6">
    <dimension name="citydata" uniqueName="[citydata]" caption="citydata"/>
    <dimension name="data1" uniqueName="[data1]" caption="data1"/>
    <dimension name="data2" uniqueName="[data2]" caption="data2"/>
    <dimension name="datamain" uniqueName="[datamain]" caption="datamain"/>
    <dimension name="mahal" uniqueName="[mahal]" caption="mahal"/>
    <dimension measure="1" name="Measures" uniqueName="[Measures]" caption="Measures"/>
  </dimensions>
  <measureGroups count="5">
    <measureGroup name="citydata" caption="citydata"/>
    <measureGroup name="data1" caption="data1"/>
    <measureGroup name="data2" caption="data2"/>
    <measureGroup name="datamain" caption="datamain"/>
    <measureGroup name="mahal" caption="mahal"/>
  </measureGroups>
  <maps count="11">
    <map measureGroup="0" dimension="0"/>
    <map measureGroup="1" dimension="0"/>
    <map measureGroup="1" dimension="1"/>
    <map measureGroup="1" dimension="3"/>
    <map measureGroup="1" dimension="4"/>
    <map measureGroup="2" dimension="0"/>
    <map measureGroup="2" dimension="2"/>
    <map measureGroup="2" dimension="3"/>
    <map measureGroup="2" dimension="4"/>
    <map measureGroup="3" dimension="3"/>
    <map measureGroup="4"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LL" refreshedDate="45355.77165185185" backgroundQuery="1" createdVersion="8" refreshedVersion="8" minRefreshableVersion="3" recordCount="0" supportSubquery="1" supportAdvancedDrill="1" xr:uid="{A39F55C1-6D6F-4B3A-8CEB-8A22BD7F8D11}">
  <cacheSource type="external" connectionId="1"/>
  <cacheFields count="22">
    <cacheField name="[Measures].[‏‏مجموع Apple ID 2]" caption="‏‏مجموع Apple ID 2" numFmtId="0" hierarchy="62" level="32767"/>
    <cacheField name="[data2].[Name].[Name]" caption="Name" numFmtId="0" hierarchy="21" level="1">
      <sharedItems count="1">
        <s v="AL MARKAZ AL DOWALI"/>
      </sharedItems>
    </cacheField>
    <cacheField name="[data2].[City].[City]" caption="City" numFmtId="0" hierarchy="22" level="1">
      <sharedItems count="1">
        <s v="MAKKAH"/>
      </sharedItems>
    </cacheField>
    <cacheField name="[data2].[LOB].[LOB]" caption="LOB" numFmtId="0" hierarchy="23" level="1">
      <sharedItems count="5">
        <s v="Accessories"/>
        <s v="AirPods"/>
        <s v="iPad"/>
        <s v="iPhone"/>
        <s v="Watch"/>
      </sharedItems>
    </cacheField>
    <cacheField name="[Measures].[‏‏مجموع W1 2]" caption="‏‏مجموع W1 2" numFmtId="0" hierarchy="63" level="32767"/>
    <cacheField name="[Measures].[‏‏مجموع W2 2]" caption="‏‏مجموع W2 2" numFmtId="0" hierarchy="64" level="32767"/>
    <cacheField name="[Measures].[‏‏مجموع W3 2]" caption="‏‏مجموع W3 2" numFmtId="0" hierarchy="65" level="32767"/>
    <cacheField name="[Measures].[‏‏مجموع W4 2]" caption="‏‏مجموع W4 2" numFmtId="0" hierarchy="66" level="32767"/>
    <cacheField name="[Measures].[‏‏مجموع W5 2]" caption="‏‏مجموع W5 2" numFmtId="0" hierarchy="67" level="32767"/>
    <cacheField name="[Measures].[‏‏مجموع W6 2]" caption="‏‏مجموع W6 2" numFmtId="0" hierarchy="68" level="32767"/>
    <cacheField name="[Measures].[‏‏مجموع W7 2]" caption="‏‏مجموع W7 2" numFmtId="0" hierarchy="69" level="32767"/>
    <cacheField name="[Measures].[‏‏مجموع W8 2]" caption="‏‏مجموع W8 2" numFmtId="0" hierarchy="83" level="32767"/>
    <cacheField name="[Measures].[‏‏مجموع W9 2]" caption="‏‏مجموع W9 2" numFmtId="0" hierarchy="72" level="32767"/>
    <cacheField name="[Measures].[‏‏مجموع W10 2]" caption="‏‏مجموع W10 2" numFmtId="0" hierarchy="73" level="32767"/>
    <cacheField name="[Measures].[‏‏مجموع W11 2]" caption="‏‏مجموع W11 2" numFmtId="0" hierarchy="74" level="32767"/>
    <cacheField name="[Measures].[‏‏مجموع W12 2]" caption="‏‏مجموع W12 2" numFmtId="0" hierarchy="75" level="32767"/>
    <cacheField name="[Measures].[‏‏مجموع W13 2]" caption="‏‏مجموع W13 2" numFmtId="0" hierarchy="76" level="32767"/>
    <cacheField name="[Measures].[‏‏مجموع TOTALA]" caption="‏‏مجموع TOTALA" numFmtId="0" hierarchy="79" level="32767"/>
    <cacheField name="[Measures].[‏‏مجموع LAST]" caption="‏‏مجموع LAST" numFmtId="0" hierarchy="80" level="32767"/>
    <cacheField name="[Measures].[‏‏مجموع BEFOUR]" caption="‏‏مجموع BEFOUR" numFmtId="0" hierarchy="81" level="32767"/>
    <cacheField name="[citydata].[City].[City]" caption="City" numFmtId="0" level="1">
      <sharedItems containsSemiMixedTypes="0" containsNonDate="0" containsString="0"/>
    </cacheField>
    <cacheField name="[mahal].[Name].[Name]" caption="Name" numFmtId="0" hierarchy="41" level="1">
      <sharedItems containsSemiMixedTypes="0" containsNonDate="0" containsString="0"/>
    </cacheField>
  </cacheFields>
  <cacheHierarchies count="84">
    <cacheHierarchy uniqueName="[citydata].[City]" caption="City" attribute="1" defaultMemberUniqueName="[citydata].[City].[All]" allUniqueName="[citydata].[City].[All]" dimensionUniqueName="[citydata]" displayFolder="" count="2" memberValueDatatype="130" unbalanced="0">
      <fieldsUsage count="2">
        <fieldUsage x="-1"/>
        <fieldUsage x="20"/>
      </fieldsUsage>
    </cacheHierarchy>
    <cacheHierarchy uniqueName="[data1].[Apple ID]" caption="Apple ID" attribute="1" defaultMemberUniqueName="[data1].[Apple ID].[All]" allUniqueName="[data1].[Apple ID].[All]" dimensionUniqueName="[data1]" displayFolder="" count="0" memberValueDatatype="20" unbalanced="0"/>
    <cacheHierarchy uniqueName="[data1].[Name]" caption="Name" attribute="1" defaultMemberUniqueName="[data1].[Name].[All]" allUniqueName="[data1].[Name].[All]" dimensionUniqueName="[data1]" displayFolder="" count="0" memberValueDatatype="130" unbalanced="0"/>
    <cacheHierarchy uniqueName="[data1].[City]" caption="City" attribute="1" defaultMemberUniqueName="[data1].[City].[All]" allUniqueName="[data1].[City].[All]" dimensionUniqueName="[data1]" displayFolder="" count="0" memberValueDatatype="130" unbalanced="0"/>
    <cacheHierarchy uniqueName="[data1].[LOB]" caption="LOB" attribute="1" defaultMemberUniqueName="[data1].[LOB].[All]" allUniqueName="[data1].[LOB].[All]" dimensionUniqueName="[data1]" displayFolder="" count="0" memberValueDatatype="130" unbalanced="0"/>
    <cacheHierarchy uniqueName="[data1].[W1]" caption="W1" attribute="1" defaultMemberUniqueName="[data1].[W1].[All]" allUniqueName="[data1].[W1].[All]" dimensionUniqueName="[data1]" displayFolder="" count="0" memberValueDatatype="20" unbalanced="0"/>
    <cacheHierarchy uniqueName="[data1].[W2]" caption="W2" attribute="1" defaultMemberUniqueName="[data1].[W2].[All]" allUniqueName="[data1].[W2].[All]" dimensionUniqueName="[data1]" displayFolder="" count="0" memberValueDatatype="20" unbalanced="0"/>
    <cacheHierarchy uniqueName="[data1].[W3]" caption="W3" attribute="1" defaultMemberUniqueName="[data1].[W3].[All]" allUniqueName="[data1].[W3].[All]" dimensionUniqueName="[data1]" displayFolder="" count="0" memberValueDatatype="20" unbalanced="0"/>
    <cacheHierarchy uniqueName="[data1].[W4]" caption="W4" attribute="1" defaultMemberUniqueName="[data1].[W4].[All]" allUniqueName="[data1].[W4].[All]" dimensionUniqueName="[data1]" displayFolder="" count="0" memberValueDatatype="20" unbalanced="0"/>
    <cacheHierarchy uniqueName="[data1].[W5]" caption="W5" attribute="1" defaultMemberUniqueName="[data1].[W5].[All]" allUniqueName="[data1].[W5].[All]" dimensionUniqueName="[data1]" displayFolder="" count="0" memberValueDatatype="20" unbalanced="0"/>
    <cacheHierarchy uniqueName="[data1].[W6]" caption="W6" attribute="1" defaultMemberUniqueName="[data1].[W6].[All]" allUniqueName="[data1].[W6].[All]" dimensionUniqueName="[data1]" displayFolder="" count="0" memberValueDatatype="20" unbalanced="0"/>
    <cacheHierarchy uniqueName="[data1].[W7]" caption="W7" attribute="1" defaultMemberUniqueName="[data1].[W7].[All]" allUniqueName="[data1].[W7].[All]" dimensionUniqueName="[data1]" displayFolder="" count="0" memberValueDatatype="20" unbalanced="0"/>
    <cacheHierarchy uniqueName="[data1].[W8]" caption="W8" attribute="1" defaultMemberUniqueName="[data1].[W8].[All]" allUniqueName="[data1].[W8].[All]" dimensionUniqueName="[data1]" displayFolder="" count="0" memberValueDatatype="20" unbalanced="0"/>
    <cacheHierarchy uniqueName="[data1].[W9]" caption="W9" attribute="1" defaultMemberUniqueName="[data1].[W9].[All]" allUniqueName="[data1].[W9].[All]" dimensionUniqueName="[data1]" displayFolder="" count="0" memberValueDatatype="20" unbalanced="0"/>
    <cacheHierarchy uniqueName="[data1].[W10]" caption="W10" attribute="1" defaultMemberUniqueName="[data1].[W10].[All]" allUniqueName="[data1].[W10].[All]" dimensionUniqueName="[data1]" displayFolder="" count="0" memberValueDatatype="20" unbalanced="0"/>
    <cacheHierarchy uniqueName="[data1].[W11]" caption="W11" attribute="1" defaultMemberUniqueName="[data1].[W11].[All]" allUniqueName="[data1].[W11].[All]" dimensionUniqueName="[data1]" displayFolder="" count="0" memberValueDatatype="20" unbalanced="0"/>
    <cacheHierarchy uniqueName="[data1].[W12]" caption="W12" attribute="1" defaultMemberUniqueName="[data1].[W12].[All]" allUniqueName="[data1].[W12].[All]" dimensionUniqueName="[data1]" displayFolder="" count="0" memberValueDatatype="20" unbalanced="0"/>
    <cacheHierarchy uniqueName="[data1].[W13]" caption="W13" attribute="1" defaultMemberUniqueName="[data1].[W13].[All]" allUniqueName="[data1].[W13].[All]" dimensionUniqueName="[data1]" displayFolder="" count="0" memberValueDatatype="20" unbalanced="0"/>
    <cacheHierarchy uniqueName="[data1].[TOTAL]" caption="TOTAL" attribute="1" defaultMemberUniqueName="[data1].[TOTAL].[All]" allUniqueName="[data1].[TOTAL].[All]" dimensionUniqueName="[data1]" displayFolder="" count="0" memberValueDatatype="20" unbalanced="0"/>
    <cacheHierarchy uniqueName="[data1].[TOTALPATR]" caption="TOTALPATR" attribute="1" defaultMemberUniqueName="[data1].[TOTALPATR].[All]" allUniqueName="[data1].[TOTALPATR].[All]" dimensionUniqueName="[data1]" displayFolder="" count="0" memberValueDatatype="20" unbalanced="0"/>
    <cacheHierarchy uniqueName="[data2].[Apple ID]" caption="Apple ID" attribute="1" defaultMemberUniqueName="[data2].[Apple ID].[All]" allUniqueName="[data2].[Apple ID].[All]" dimensionUniqueName="[data2]" displayFolder="" count="0" memberValueDatatype="20" unbalanced="0"/>
    <cacheHierarchy uniqueName="[data2].[Name]" caption="Name" attribute="1" defaultMemberUniqueName="[data2].[Name].[All]" allUniqueName="[data2].[Name].[All]" dimensionUniqueName="[data2]" displayFolder="" count="2" memberValueDatatype="130" unbalanced="0">
      <fieldsUsage count="2">
        <fieldUsage x="-1"/>
        <fieldUsage x="1"/>
      </fieldsUsage>
    </cacheHierarchy>
    <cacheHierarchy uniqueName="[data2].[City]" caption="City" attribute="1" defaultMemberUniqueName="[data2].[City].[All]" allUniqueName="[data2].[City].[All]" dimensionUniqueName="[data2]" displayFolder="" count="2" memberValueDatatype="130" unbalanced="0">
      <fieldsUsage count="2">
        <fieldUsage x="-1"/>
        <fieldUsage x="2"/>
      </fieldsUsage>
    </cacheHierarchy>
    <cacheHierarchy uniqueName="[data2].[LOB]" caption="LOB" attribute="1" defaultMemberUniqueName="[data2].[LOB].[All]" allUniqueName="[data2].[LOB].[All]" dimensionUniqueName="[data2]" displayFolder="" count="2" memberValueDatatype="130" unbalanced="0">
      <fieldsUsage count="2">
        <fieldUsage x="-1"/>
        <fieldUsage x="3"/>
      </fieldsUsage>
    </cacheHierarchy>
    <cacheHierarchy uniqueName="[data2].[W1]" caption="W1" attribute="1" defaultMemberUniqueName="[data2].[W1].[All]" allUniqueName="[data2].[W1].[All]" dimensionUniqueName="[data2]" displayFolder="" count="0" memberValueDatatype="20" unbalanced="0"/>
    <cacheHierarchy uniqueName="[data2].[W2]" caption="W2" attribute="1" defaultMemberUniqueName="[data2].[W2].[All]" allUniqueName="[data2].[W2].[All]" dimensionUniqueName="[data2]" displayFolder="" count="0" memberValueDatatype="20" unbalanced="0"/>
    <cacheHierarchy uniqueName="[data2].[W3]" caption="W3" attribute="1" defaultMemberUniqueName="[data2].[W3].[All]" allUniqueName="[data2].[W3].[All]" dimensionUniqueName="[data2]" displayFolder="" count="0" memberValueDatatype="20" unbalanced="0"/>
    <cacheHierarchy uniqueName="[data2].[W4]" caption="W4" attribute="1" defaultMemberUniqueName="[data2].[W4].[All]" allUniqueName="[data2].[W4].[All]" dimensionUniqueName="[data2]" displayFolder="" count="0" memberValueDatatype="20" unbalanced="0"/>
    <cacheHierarchy uniqueName="[data2].[W5]" caption="W5" attribute="1" defaultMemberUniqueName="[data2].[W5].[All]" allUniqueName="[data2].[W5].[All]" dimensionUniqueName="[data2]" displayFolder="" count="0" memberValueDatatype="20" unbalanced="0"/>
    <cacheHierarchy uniqueName="[data2].[W6]" caption="W6" attribute="1" defaultMemberUniqueName="[data2].[W6].[All]" allUniqueName="[data2].[W6].[All]" dimensionUniqueName="[data2]" displayFolder="" count="0" memberValueDatatype="20" unbalanced="0"/>
    <cacheHierarchy uniqueName="[data2].[W7]" caption="W7" attribute="1" defaultMemberUniqueName="[data2].[W7].[All]" allUniqueName="[data2].[W7].[All]" dimensionUniqueName="[data2]" displayFolder="" count="0" memberValueDatatype="20" unbalanced="0"/>
    <cacheHierarchy uniqueName="[data2].[W8]" caption="W8" attribute="1" defaultMemberUniqueName="[data2].[W8].[All]" allUniqueName="[data2].[W8].[All]" dimensionUniqueName="[data2]" displayFolder="" count="0" memberValueDatatype="20" unbalanced="0"/>
    <cacheHierarchy uniqueName="[data2].[W9]" caption="W9" attribute="1" defaultMemberUniqueName="[data2].[W9].[All]" allUniqueName="[data2].[W9].[All]" dimensionUniqueName="[data2]" displayFolder="" count="0" memberValueDatatype="20" unbalanced="0"/>
    <cacheHierarchy uniqueName="[data2].[W10]" caption="W10" attribute="1" defaultMemberUniqueName="[data2].[W10].[All]" allUniqueName="[data2].[W10].[All]" dimensionUniqueName="[data2]" displayFolder="" count="0" memberValueDatatype="20" unbalanced="0"/>
    <cacheHierarchy uniqueName="[data2].[W11]" caption="W11" attribute="1" defaultMemberUniqueName="[data2].[W11].[All]" allUniqueName="[data2].[W11].[All]" dimensionUniqueName="[data2]" displayFolder="" count="0" memberValueDatatype="20" unbalanced="0"/>
    <cacheHierarchy uniqueName="[data2].[W12]" caption="W12" attribute="1" defaultMemberUniqueName="[data2].[W12].[All]" allUniqueName="[data2].[W12].[All]" dimensionUniqueName="[data2]" displayFolder="" count="0" memberValueDatatype="20" unbalanced="0"/>
    <cacheHierarchy uniqueName="[data2].[W13]" caption="W13" attribute="1" defaultMemberUniqueName="[data2].[W13].[All]" allUniqueName="[data2].[W13].[All]" dimensionUniqueName="[data2]" displayFolder="" count="0" memberValueDatatype="20" unbalanced="0"/>
    <cacheHierarchy uniqueName="[data2].[TOTALA]" caption="TOTALA" attribute="1" defaultMemberUniqueName="[data2].[TOTALA].[All]" allUniqueName="[data2].[TOTALA].[All]" dimensionUniqueName="[data2]" displayFolder="" count="0" memberValueDatatype="20" unbalanced="0"/>
    <cacheHierarchy uniqueName="[data2].[LAST]" caption="LAST" attribute="1" defaultMemberUniqueName="[data2].[LAST].[All]" allUniqueName="[data2].[LAST].[All]" dimensionUniqueName="[data2]" displayFolder="" count="0" memberValueDatatype="20" unbalanced="0"/>
    <cacheHierarchy uniqueName="[data2].[BEFOUR]" caption="BEFOUR" attribute="1" defaultMemberUniqueName="[data2].[BEFOUR].[All]" allUniqueName="[data2].[BEFOUR].[All]" dimensionUniqueName="[data2]" displayFolder="" count="0" memberValueDatatype="20" unbalanced="0"/>
    <cacheHierarchy uniqueName="[datamain].[Apple ID]" caption="Apple ID" attribute="1" defaultMemberUniqueName="[datamain].[Apple ID].[All]" allUniqueName="[datamain].[Apple ID].[All]" dimensionUniqueName="[datamain]" displayFolder="" count="0" memberValueDatatype="20" unbalanced="0"/>
    <cacheHierarchy uniqueName="[mahal].[Name]" caption="Name" attribute="1" defaultMemberUniqueName="[mahal].[Name].[All]" allUniqueName="[mahal].[Name].[All]" dimensionUniqueName="[mahal]" displayFolder="" count="2" memberValueDatatype="130" unbalanced="0">
      <fieldsUsage count="2">
        <fieldUsage x="-1"/>
        <fieldUsage x="21"/>
      </fieldsUsage>
    </cacheHierarchy>
    <cacheHierarchy uniqueName="[Measures].[__XL_Count data1]" caption="__XL_Count data1" measure="1" displayFolder="" measureGroup="data1" count="0" hidden="1"/>
    <cacheHierarchy uniqueName="[Measures].[__XL_Count datamain]" caption="__XL_Count datamain" measure="1" displayFolder="" measureGroup="datamain" count="0" hidden="1"/>
    <cacheHierarchy uniqueName="[Measures].[__XL_Count data2]" caption="__XL_Count data2" measure="1" displayFolder="" measureGroup="data2" count="0" hidden="1"/>
    <cacheHierarchy uniqueName="[Measures].[__XL_Count citydata]" caption="__XL_Count citydata" measure="1" displayFolder="" measureGroup="citydata" count="0" hidden="1"/>
    <cacheHierarchy uniqueName="[Measures].[__XL_Count mahal]" caption="__XL_Count mahal" measure="1" displayFolder="" measureGroup="mahal" count="0" hidden="1"/>
    <cacheHierarchy uniqueName="[Measures].[__No measures defined]" caption="__No measures defined" measure="1" displayFolder="" count="0" hidden="1"/>
    <cacheHierarchy uniqueName="[Measures].[‏‏مجموع Apple ID]" caption="‏‏مجموع Apple ID" measure="1" displayFolder="" measureGroup="data1" count="0" hidden="1">
      <extLst>
        <ext xmlns:x15="http://schemas.microsoft.com/office/spreadsheetml/2010/11/main" uri="{B97F6D7D-B522-45F9-BDA1-12C45D357490}">
          <x15:cacheHierarchy aggregatedColumn="1"/>
        </ext>
      </extLst>
    </cacheHierarchy>
    <cacheHierarchy uniqueName="[Measures].[‏‏مجموع W1]" caption="‏‏مجموع W1" measure="1" displayFolder="" measureGroup="data1" count="0" hidden="1">
      <extLst>
        <ext xmlns:x15="http://schemas.microsoft.com/office/spreadsheetml/2010/11/main" uri="{B97F6D7D-B522-45F9-BDA1-12C45D357490}">
          <x15:cacheHierarchy aggregatedColumn="5"/>
        </ext>
      </extLst>
    </cacheHierarchy>
    <cacheHierarchy uniqueName="[Measures].[‏‏مجموع W2]" caption="‏‏مجموع W2" measure="1" displayFolder="" measureGroup="data1" count="0" hidden="1">
      <extLst>
        <ext xmlns:x15="http://schemas.microsoft.com/office/spreadsheetml/2010/11/main" uri="{B97F6D7D-B522-45F9-BDA1-12C45D357490}">
          <x15:cacheHierarchy aggregatedColumn="6"/>
        </ext>
      </extLst>
    </cacheHierarchy>
    <cacheHierarchy uniqueName="[Measures].[‏‏مجموع W3]" caption="‏‏مجموع W3" measure="1" displayFolder="" measureGroup="data1" count="0" hidden="1">
      <extLst>
        <ext xmlns:x15="http://schemas.microsoft.com/office/spreadsheetml/2010/11/main" uri="{B97F6D7D-B522-45F9-BDA1-12C45D357490}">
          <x15:cacheHierarchy aggregatedColumn="7"/>
        </ext>
      </extLst>
    </cacheHierarchy>
    <cacheHierarchy uniqueName="[Measures].[‏‏مجموع W4]" caption="‏‏مجموع W4" measure="1" displayFolder="" measureGroup="data1" count="0" hidden="1">
      <extLst>
        <ext xmlns:x15="http://schemas.microsoft.com/office/spreadsheetml/2010/11/main" uri="{B97F6D7D-B522-45F9-BDA1-12C45D357490}">
          <x15:cacheHierarchy aggregatedColumn="8"/>
        </ext>
      </extLst>
    </cacheHierarchy>
    <cacheHierarchy uniqueName="[Measures].[‏‏مجموع W5]" caption="‏‏مجموع W5" measure="1" displayFolder="" measureGroup="data1" count="0" hidden="1">
      <extLst>
        <ext xmlns:x15="http://schemas.microsoft.com/office/spreadsheetml/2010/11/main" uri="{B97F6D7D-B522-45F9-BDA1-12C45D357490}">
          <x15:cacheHierarchy aggregatedColumn="9"/>
        </ext>
      </extLst>
    </cacheHierarchy>
    <cacheHierarchy uniqueName="[Measures].[‏‏مجموع W6]" caption="‏‏مجموع W6" measure="1" displayFolder="" measureGroup="data1" count="0" hidden="1">
      <extLst>
        <ext xmlns:x15="http://schemas.microsoft.com/office/spreadsheetml/2010/11/main" uri="{B97F6D7D-B522-45F9-BDA1-12C45D357490}">
          <x15:cacheHierarchy aggregatedColumn="10"/>
        </ext>
      </extLst>
    </cacheHierarchy>
    <cacheHierarchy uniqueName="[Measures].[‏‏مجموع W7]" caption="‏‏مجموع W7" measure="1" displayFolder="" measureGroup="data1" count="0" hidden="1">
      <extLst>
        <ext xmlns:x15="http://schemas.microsoft.com/office/spreadsheetml/2010/11/main" uri="{B97F6D7D-B522-45F9-BDA1-12C45D357490}">
          <x15:cacheHierarchy aggregatedColumn="11"/>
        </ext>
      </extLst>
    </cacheHierarchy>
    <cacheHierarchy uniqueName="[Measures].[‏‏مجموع W8]" caption="‏‏مجموع W8" measure="1" displayFolder="" measureGroup="data1" count="0" hidden="1">
      <extLst>
        <ext xmlns:x15="http://schemas.microsoft.com/office/spreadsheetml/2010/11/main" uri="{B97F6D7D-B522-45F9-BDA1-12C45D357490}">
          <x15:cacheHierarchy aggregatedColumn="12"/>
        </ext>
      </extLst>
    </cacheHierarchy>
    <cacheHierarchy uniqueName="[Measures].[‏‏مجموع W9]" caption="‏‏مجموع W9" measure="1" displayFolder="" measureGroup="data1" count="0" hidden="1">
      <extLst>
        <ext xmlns:x15="http://schemas.microsoft.com/office/spreadsheetml/2010/11/main" uri="{B97F6D7D-B522-45F9-BDA1-12C45D357490}">
          <x15:cacheHierarchy aggregatedColumn="13"/>
        </ext>
      </extLst>
    </cacheHierarchy>
    <cacheHierarchy uniqueName="[Measures].[‏‏مجموع W10]" caption="‏‏مجموع W10" measure="1" displayFolder="" measureGroup="data1" count="0" hidden="1">
      <extLst>
        <ext xmlns:x15="http://schemas.microsoft.com/office/spreadsheetml/2010/11/main" uri="{B97F6D7D-B522-45F9-BDA1-12C45D357490}">
          <x15:cacheHierarchy aggregatedColumn="14"/>
        </ext>
      </extLst>
    </cacheHierarchy>
    <cacheHierarchy uniqueName="[Measures].[‏‏مجموع W11]" caption="‏‏مجموع W11" measure="1" displayFolder="" measureGroup="data1" count="0" hidden="1">
      <extLst>
        <ext xmlns:x15="http://schemas.microsoft.com/office/spreadsheetml/2010/11/main" uri="{B97F6D7D-B522-45F9-BDA1-12C45D357490}">
          <x15:cacheHierarchy aggregatedColumn="15"/>
        </ext>
      </extLst>
    </cacheHierarchy>
    <cacheHierarchy uniqueName="[Measures].[‏‏مجموع W12]" caption="‏‏مجموع W12" measure="1" displayFolder="" measureGroup="data1" count="0" hidden="1">
      <extLst>
        <ext xmlns:x15="http://schemas.microsoft.com/office/spreadsheetml/2010/11/main" uri="{B97F6D7D-B522-45F9-BDA1-12C45D357490}">
          <x15:cacheHierarchy aggregatedColumn="16"/>
        </ext>
      </extLst>
    </cacheHierarchy>
    <cacheHierarchy uniqueName="[Measures].[‏‏مجموع W13]" caption="‏‏مجموع W13" measure="1" displayFolder="" measureGroup="data1" count="0" hidden="1">
      <extLst>
        <ext xmlns:x15="http://schemas.microsoft.com/office/spreadsheetml/2010/11/main" uri="{B97F6D7D-B522-45F9-BDA1-12C45D357490}">
          <x15:cacheHierarchy aggregatedColumn="17"/>
        </ext>
      </extLst>
    </cacheHierarchy>
    <cacheHierarchy uniqueName="[Measures].[‏‏مجموع Apple ID 2]" caption="‏‏مجموع Apple ID 2" measure="1" displayFolder="" measureGroup="data2" count="0" oneField="1" hidden="1">
      <fieldsUsage count="1">
        <fieldUsage x="0"/>
      </fieldsUsage>
      <extLst>
        <ext xmlns:x15="http://schemas.microsoft.com/office/spreadsheetml/2010/11/main" uri="{B97F6D7D-B522-45F9-BDA1-12C45D357490}">
          <x15:cacheHierarchy aggregatedColumn="20"/>
        </ext>
      </extLst>
    </cacheHierarchy>
    <cacheHierarchy uniqueName="[Measures].[‏‏مجموع W1 2]" caption="‏‏مجموع W1 2" measure="1" displayFolder="" measureGroup="data2" count="0" oneField="1" hidden="1">
      <fieldsUsage count="1">
        <fieldUsage x="4"/>
      </fieldsUsage>
      <extLst>
        <ext xmlns:x15="http://schemas.microsoft.com/office/spreadsheetml/2010/11/main" uri="{B97F6D7D-B522-45F9-BDA1-12C45D357490}">
          <x15:cacheHierarchy aggregatedColumn="24"/>
        </ext>
      </extLst>
    </cacheHierarchy>
    <cacheHierarchy uniqueName="[Measures].[‏‏مجموع W2 2]" caption="‏‏مجموع W2 2" measure="1" displayFolder="" measureGroup="data2" count="0" oneField="1" hidden="1">
      <fieldsUsage count="1">
        <fieldUsage x="5"/>
      </fieldsUsage>
      <extLst>
        <ext xmlns:x15="http://schemas.microsoft.com/office/spreadsheetml/2010/11/main" uri="{B97F6D7D-B522-45F9-BDA1-12C45D357490}">
          <x15:cacheHierarchy aggregatedColumn="25"/>
        </ext>
      </extLst>
    </cacheHierarchy>
    <cacheHierarchy uniqueName="[Measures].[‏‏مجموع W3 2]" caption="‏‏مجموع W3 2" measure="1" displayFolder="" measureGroup="data2" count="0" oneField="1" hidden="1">
      <fieldsUsage count="1">
        <fieldUsage x="6"/>
      </fieldsUsage>
      <extLst>
        <ext xmlns:x15="http://schemas.microsoft.com/office/spreadsheetml/2010/11/main" uri="{B97F6D7D-B522-45F9-BDA1-12C45D357490}">
          <x15:cacheHierarchy aggregatedColumn="26"/>
        </ext>
      </extLst>
    </cacheHierarchy>
    <cacheHierarchy uniqueName="[Measures].[‏‏مجموع W4 2]" caption="‏‏مجموع W4 2" measure="1" displayFolder="" measureGroup="data2" count="0" oneField="1" hidden="1">
      <fieldsUsage count="1">
        <fieldUsage x="7"/>
      </fieldsUsage>
      <extLst>
        <ext xmlns:x15="http://schemas.microsoft.com/office/spreadsheetml/2010/11/main" uri="{B97F6D7D-B522-45F9-BDA1-12C45D357490}">
          <x15:cacheHierarchy aggregatedColumn="27"/>
        </ext>
      </extLst>
    </cacheHierarchy>
    <cacheHierarchy uniqueName="[Measures].[‏‏مجموع W5 2]" caption="‏‏مجموع W5 2" measure="1" displayFolder="" measureGroup="data2" count="0" oneField="1" hidden="1">
      <fieldsUsage count="1">
        <fieldUsage x="8"/>
      </fieldsUsage>
      <extLst>
        <ext xmlns:x15="http://schemas.microsoft.com/office/spreadsheetml/2010/11/main" uri="{B97F6D7D-B522-45F9-BDA1-12C45D357490}">
          <x15:cacheHierarchy aggregatedColumn="28"/>
        </ext>
      </extLst>
    </cacheHierarchy>
    <cacheHierarchy uniqueName="[Measures].[‏‏مجموع W6 2]" caption="‏‏مجموع W6 2" measure="1" displayFolder="" measureGroup="data2" count="0" oneField="1" hidden="1">
      <fieldsUsage count="1">
        <fieldUsage x="9"/>
      </fieldsUsage>
      <extLst>
        <ext xmlns:x15="http://schemas.microsoft.com/office/spreadsheetml/2010/11/main" uri="{B97F6D7D-B522-45F9-BDA1-12C45D357490}">
          <x15:cacheHierarchy aggregatedColumn="29"/>
        </ext>
      </extLst>
    </cacheHierarchy>
    <cacheHierarchy uniqueName="[Measures].[‏‏مجموع W7 2]" caption="‏‏مجموع W7 2" measure="1" displayFolder="" measureGroup="data2" count="0" oneField="1" hidden="1">
      <fieldsUsage count="1">
        <fieldUsage x="10"/>
      </fieldsUsage>
      <extLst>
        <ext xmlns:x15="http://schemas.microsoft.com/office/spreadsheetml/2010/11/main" uri="{B97F6D7D-B522-45F9-BDA1-12C45D357490}">
          <x15:cacheHierarchy aggregatedColumn="30"/>
        </ext>
      </extLst>
    </cacheHierarchy>
    <cacheHierarchy uniqueName="[Measures].[عدد City]" caption="عدد City" measure="1" displayFolder="" measureGroup="data1" count="0" hidden="1">
      <extLst>
        <ext xmlns:x15="http://schemas.microsoft.com/office/spreadsheetml/2010/11/main" uri="{B97F6D7D-B522-45F9-BDA1-12C45D357490}">
          <x15:cacheHierarchy aggregatedColumn="3"/>
        </ext>
      </extLst>
    </cacheHierarchy>
    <cacheHierarchy uniqueName="[Measures].[عدد Name]" caption="عدد Name" measure="1" displayFolder="" measureGroup="data1" count="0" hidden="1">
      <extLst>
        <ext xmlns:x15="http://schemas.microsoft.com/office/spreadsheetml/2010/11/main" uri="{B97F6D7D-B522-45F9-BDA1-12C45D357490}">
          <x15:cacheHierarchy aggregatedColumn="2"/>
        </ext>
      </extLst>
    </cacheHierarchy>
    <cacheHierarchy uniqueName="[Measures].[‏‏مجموع W9 2]" caption="‏‏مجموع W9 2" measure="1" displayFolder="" measureGroup="data2" count="0" oneField="1" hidden="1">
      <fieldsUsage count="1">
        <fieldUsage x="12"/>
      </fieldsUsage>
      <extLst>
        <ext xmlns:x15="http://schemas.microsoft.com/office/spreadsheetml/2010/11/main" uri="{B97F6D7D-B522-45F9-BDA1-12C45D357490}">
          <x15:cacheHierarchy aggregatedColumn="32"/>
        </ext>
      </extLst>
    </cacheHierarchy>
    <cacheHierarchy uniqueName="[Measures].[‏‏مجموع W10 2]" caption="‏‏مجموع W10 2" measure="1" displayFolder="" measureGroup="data2" count="0" oneField="1" hidden="1">
      <fieldsUsage count="1">
        <fieldUsage x="13"/>
      </fieldsUsage>
      <extLst>
        <ext xmlns:x15="http://schemas.microsoft.com/office/spreadsheetml/2010/11/main" uri="{B97F6D7D-B522-45F9-BDA1-12C45D357490}">
          <x15:cacheHierarchy aggregatedColumn="33"/>
        </ext>
      </extLst>
    </cacheHierarchy>
    <cacheHierarchy uniqueName="[Measures].[‏‏مجموع W11 2]" caption="‏‏مجموع W11 2" measure="1" displayFolder="" measureGroup="data2" count="0" oneField="1" hidden="1">
      <fieldsUsage count="1">
        <fieldUsage x="14"/>
      </fieldsUsage>
      <extLst>
        <ext xmlns:x15="http://schemas.microsoft.com/office/spreadsheetml/2010/11/main" uri="{B97F6D7D-B522-45F9-BDA1-12C45D357490}">
          <x15:cacheHierarchy aggregatedColumn="34"/>
        </ext>
      </extLst>
    </cacheHierarchy>
    <cacheHierarchy uniqueName="[Measures].[‏‏مجموع W12 2]" caption="‏‏مجموع W12 2" measure="1" displayFolder="" measureGroup="data2" count="0" oneField="1" hidden="1">
      <fieldsUsage count="1">
        <fieldUsage x="15"/>
      </fieldsUsage>
      <extLst>
        <ext xmlns:x15="http://schemas.microsoft.com/office/spreadsheetml/2010/11/main" uri="{B97F6D7D-B522-45F9-BDA1-12C45D357490}">
          <x15:cacheHierarchy aggregatedColumn="35"/>
        </ext>
      </extLst>
    </cacheHierarchy>
    <cacheHierarchy uniqueName="[Measures].[‏‏مجموع W13 2]" caption="‏‏مجموع W13 2" measure="1" displayFolder="" measureGroup="data2" count="0" oneField="1" hidden="1">
      <fieldsUsage count="1">
        <fieldUsage x="16"/>
      </fieldsUsage>
      <extLst>
        <ext xmlns:x15="http://schemas.microsoft.com/office/spreadsheetml/2010/11/main" uri="{B97F6D7D-B522-45F9-BDA1-12C45D357490}">
          <x15:cacheHierarchy aggregatedColumn="36"/>
        </ext>
      </extLst>
    </cacheHierarchy>
    <cacheHierarchy uniqueName="[Measures].[‏‏مجموع TOTAL]" caption="‏‏مجموع TOTAL" measure="1" displayFolder="" measureGroup="data1" count="0" hidden="1">
      <extLst>
        <ext xmlns:x15="http://schemas.microsoft.com/office/spreadsheetml/2010/11/main" uri="{B97F6D7D-B522-45F9-BDA1-12C45D357490}">
          <x15:cacheHierarchy aggregatedColumn="18"/>
        </ext>
      </extLst>
    </cacheHierarchy>
    <cacheHierarchy uniqueName="[Measures].[‏‏مجموع TOTALPATR]" caption="‏‏مجموع TOTALPATR" measure="1" displayFolder="" measureGroup="data1" count="0" hidden="1">
      <extLst>
        <ext xmlns:x15="http://schemas.microsoft.com/office/spreadsheetml/2010/11/main" uri="{B97F6D7D-B522-45F9-BDA1-12C45D357490}">
          <x15:cacheHierarchy aggregatedColumn="19"/>
        </ext>
      </extLst>
    </cacheHierarchy>
    <cacheHierarchy uniqueName="[Measures].[‏‏مجموع TOTALA]" caption="‏‏مجموع TOTALA" measure="1" displayFolder="" measureGroup="data2" count="0" oneField="1" hidden="1">
      <fieldsUsage count="1">
        <fieldUsage x="17"/>
      </fieldsUsage>
      <extLst>
        <ext xmlns:x15="http://schemas.microsoft.com/office/spreadsheetml/2010/11/main" uri="{B97F6D7D-B522-45F9-BDA1-12C45D357490}">
          <x15:cacheHierarchy aggregatedColumn="37"/>
        </ext>
      </extLst>
    </cacheHierarchy>
    <cacheHierarchy uniqueName="[Measures].[‏‏مجموع LAST]" caption="‏‏مجموع LAST" measure="1" displayFolder="" measureGroup="data2" count="0" oneField="1" hidden="1">
      <fieldsUsage count="1">
        <fieldUsage x="18"/>
      </fieldsUsage>
      <extLst>
        <ext xmlns:x15="http://schemas.microsoft.com/office/spreadsheetml/2010/11/main" uri="{B97F6D7D-B522-45F9-BDA1-12C45D357490}">
          <x15:cacheHierarchy aggregatedColumn="38"/>
        </ext>
      </extLst>
    </cacheHierarchy>
    <cacheHierarchy uniqueName="[Measures].[‏‏مجموع BEFOUR]" caption="‏‏مجموع BEFOUR" measure="1" displayFolder="" measureGroup="data2" count="0" oneField="1" hidden="1">
      <fieldsUsage count="1">
        <fieldUsage x="19"/>
      </fieldsUsage>
      <extLst>
        <ext xmlns:x15="http://schemas.microsoft.com/office/spreadsheetml/2010/11/main" uri="{B97F6D7D-B522-45F9-BDA1-12C45D357490}">
          <x15:cacheHierarchy aggregatedColumn="39"/>
        </ext>
      </extLst>
    </cacheHierarchy>
    <cacheHierarchy uniqueName="[Measures].[عدد W8]" caption="عدد W8" measure="1" displayFolder="" measureGroup="data2" count="0" hidden="1">
      <extLst>
        <ext xmlns:x15="http://schemas.microsoft.com/office/spreadsheetml/2010/11/main" uri="{B97F6D7D-B522-45F9-BDA1-12C45D357490}">
          <x15:cacheHierarchy aggregatedColumn="31"/>
        </ext>
      </extLst>
    </cacheHierarchy>
    <cacheHierarchy uniqueName="[Measures].[‏‏مجموع W8 2]" caption="‏‏مجموع W8 2" measure="1" displayFolder="" measureGroup="data2" count="0" oneField="1" hidden="1">
      <fieldsUsage count="1">
        <fieldUsage x="11"/>
      </fieldsUsage>
      <extLst>
        <ext xmlns:x15="http://schemas.microsoft.com/office/spreadsheetml/2010/11/main" uri="{B97F6D7D-B522-45F9-BDA1-12C45D357490}">
          <x15:cacheHierarchy aggregatedColumn="31"/>
        </ext>
      </extLst>
    </cacheHierarchy>
  </cacheHierarchies>
  <kpis count="0"/>
  <dimensions count="6">
    <dimension name="citydata" uniqueName="[citydata]" caption="citydata"/>
    <dimension name="data1" uniqueName="[data1]" caption="data1"/>
    <dimension name="data2" uniqueName="[data2]" caption="data2"/>
    <dimension name="datamain" uniqueName="[datamain]" caption="datamain"/>
    <dimension name="mahal" uniqueName="[mahal]" caption="mahal"/>
    <dimension measure="1" name="Measures" uniqueName="[Measures]" caption="Measures"/>
  </dimensions>
  <measureGroups count="5">
    <measureGroup name="citydata" caption="citydata"/>
    <measureGroup name="data1" caption="data1"/>
    <measureGroup name="data2" caption="data2"/>
    <measureGroup name="datamain" caption="datamain"/>
    <measureGroup name="mahal" caption="mahal"/>
  </measureGroups>
  <maps count="11">
    <map measureGroup="0" dimension="0"/>
    <map measureGroup="1" dimension="0"/>
    <map measureGroup="1" dimension="1"/>
    <map measureGroup="1" dimension="3"/>
    <map measureGroup="1" dimension="4"/>
    <map measureGroup="2" dimension="0"/>
    <map measureGroup="2" dimension="2"/>
    <map measureGroup="2" dimension="3"/>
    <map measureGroup="2" dimension="4"/>
    <map measureGroup="3" dimension="3"/>
    <map measureGroup="4" dimension="4"/>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DELL" refreshedDate="45355.771647453701" backgroundQuery="1" createdVersion="3" refreshedVersion="8" minRefreshableVersion="3" recordCount="0" supportSubquery="1" supportAdvancedDrill="1" xr:uid="{7A7DA9D6-D592-4FC3-9C13-E5B298D5F650}">
  <cacheSource type="external" connectionId="1">
    <extLst>
      <ext xmlns:x14="http://schemas.microsoft.com/office/spreadsheetml/2009/9/main" uri="{F057638F-6D5F-4e77-A914-E7F072B9BCA8}">
        <x14:sourceConnection name="ThisWorkbookDataModel"/>
      </ext>
    </extLst>
  </cacheSource>
  <cacheFields count="0"/>
  <cacheHierarchies count="84">
    <cacheHierarchy uniqueName="[citydata].[City]" caption="City" attribute="1" defaultMemberUniqueName="[citydata].[City].[All]" allUniqueName="[citydata].[City].[All]" dimensionUniqueName="[citydata]" displayFolder="" count="2" memberValueDatatype="130" unbalanced="0"/>
    <cacheHierarchy uniqueName="[data1].[Apple ID]" caption="Apple ID" attribute="1" defaultMemberUniqueName="[data1].[Apple ID].[All]" allUniqueName="[data1].[Apple ID].[All]" dimensionUniqueName="[data1]" displayFolder="" count="0" memberValueDatatype="20" unbalanced="0"/>
    <cacheHierarchy uniqueName="[data1].[Name]" caption="Name" attribute="1" defaultMemberUniqueName="[data1].[Name].[All]" allUniqueName="[data1].[Name].[All]" dimensionUniqueName="[data1]" displayFolder="" count="0" memberValueDatatype="130" unbalanced="0"/>
    <cacheHierarchy uniqueName="[data1].[City]" caption="City" attribute="1" defaultMemberUniqueName="[data1].[City].[All]" allUniqueName="[data1].[City].[All]" dimensionUniqueName="[data1]" displayFolder="" count="0" memberValueDatatype="130" unbalanced="0"/>
    <cacheHierarchy uniqueName="[data1].[LOB]" caption="LOB" attribute="1" defaultMemberUniqueName="[data1].[LOB].[All]" allUniqueName="[data1].[LOB].[All]" dimensionUniqueName="[data1]" displayFolder="" count="0" memberValueDatatype="130" unbalanced="0"/>
    <cacheHierarchy uniqueName="[data1].[W1]" caption="W1" attribute="1" defaultMemberUniqueName="[data1].[W1].[All]" allUniqueName="[data1].[W1].[All]" dimensionUniqueName="[data1]" displayFolder="" count="0" memberValueDatatype="20" unbalanced="0"/>
    <cacheHierarchy uniqueName="[data1].[W2]" caption="W2" attribute="1" defaultMemberUniqueName="[data1].[W2].[All]" allUniqueName="[data1].[W2].[All]" dimensionUniqueName="[data1]" displayFolder="" count="0" memberValueDatatype="20" unbalanced="0"/>
    <cacheHierarchy uniqueName="[data1].[W3]" caption="W3" attribute="1" defaultMemberUniqueName="[data1].[W3].[All]" allUniqueName="[data1].[W3].[All]" dimensionUniqueName="[data1]" displayFolder="" count="0" memberValueDatatype="20" unbalanced="0"/>
    <cacheHierarchy uniqueName="[data1].[W4]" caption="W4" attribute="1" defaultMemberUniqueName="[data1].[W4].[All]" allUniqueName="[data1].[W4].[All]" dimensionUniqueName="[data1]" displayFolder="" count="0" memberValueDatatype="20" unbalanced="0"/>
    <cacheHierarchy uniqueName="[data1].[W5]" caption="W5" attribute="1" defaultMemberUniqueName="[data1].[W5].[All]" allUniqueName="[data1].[W5].[All]" dimensionUniqueName="[data1]" displayFolder="" count="0" memberValueDatatype="20" unbalanced="0"/>
    <cacheHierarchy uniqueName="[data1].[W6]" caption="W6" attribute="1" defaultMemberUniqueName="[data1].[W6].[All]" allUniqueName="[data1].[W6].[All]" dimensionUniqueName="[data1]" displayFolder="" count="0" memberValueDatatype="20" unbalanced="0"/>
    <cacheHierarchy uniqueName="[data1].[W7]" caption="W7" attribute="1" defaultMemberUniqueName="[data1].[W7].[All]" allUniqueName="[data1].[W7].[All]" dimensionUniqueName="[data1]" displayFolder="" count="0" memberValueDatatype="20" unbalanced="0"/>
    <cacheHierarchy uniqueName="[data1].[W8]" caption="W8" attribute="1" defaultMemberUniqueName="[data1].[W8].[All]" allUniqueName="[data1].[W8].[All]" dimensionUniqueName="[data1]" displayFolder="" count="0" memberValueDatatype="20" unbalanced="0"/>
    <cacheHierarchy uniqueName="[data1].[W9]" caption="W9" attribute="1" defaultMemberUniqueName="[data1].[W9].[All]" allUniqueName="[data1].[W9].[All]" dimensionUniqueName="[data1]" displayFolder="" count="0" memberValueDatatype="20" unbalanced="0"/>
    <cacheHierarchy uniqueName="[data1].[W10]" caption="W10" attribute="1" defaultMemberUniqueName="[data1].[W10].[All]" allUniqueName="[data1].[W10].[All]" dimensionUniqueName="[data1]" displayFolder="" count="0" memberValueDatatype="20" unbalanced="0"/>
    <cacheHierarchy uniqueName="[data1].[W11]" caption="W11" attribute="1" defaultMemberUniqueName="[data1].[W11].[All]" allUniqueName="[data1].[W11].[All]" dimensionUniqueName="[data1]" displayFolder="" count="0" memberValueDatatype="20" unbalanced="0"/>
    <cacheHierarchy uniqueName="[data1].[W12]" caption="W12" attribute="1" defaultMemberUniqueName="[data1].[W12].[All]" allUniqueName="[data1].[W12].[All]" dimensionUniqueName="[data1]" displayFolder="" count="0" memberValueDatatype="20" unbalanced="0"/>
    <cacheHierarchy uniqueName="[data1].[W13]" caption="W13" attribute="1" defaultMemberUniqueName="[data1].[W13].[All]" allUniqueName="[data1].[W13].[All]" dimensionUniqueName="[data1]" displayFolder="" count="0" memberValueDatatype="20" unbalanced="0"/>
    <cacheHierarchy uniqueName="[data1].[TOTAL]" caption="TOTAL" attribute="1" defaultMemberUniqueName="[data1].[TOTAL].[All]" allUniqueName="[data1].[TOTAL].[All]" dimensionUniqueName="[data1]" displayFolder="" count="0" memberValueDatatype="20" unbalanced="0"/>
    <cacheHierarchy uniqueName="[data1].[TOTALPATR]" caption="TOTALPATR" attribute="1" defaultMemberUniqueName="[data1].[TOTALPATR].[All]" allUniqueName="[data1].[TOTALPATR].[All]" dimensionUniqueName="[data1]" displayFolder="" count="0" memberValueDatatype="20" unbalanced="0"/>
    <cacheHierarchy uniqueName="[data2].[Apple ID]" caption="Apple ID" attribute="1" defaultMemberUniqueName="[data2].[Apple ID].[All]" allUniqueName="[data2].[Apple ID].[All]" dimensionUniqueName="[data2]" displayFolder="" count="0" memberValueDatatype="20" unbalanced="0"/>
    <cacheHierarchy uniqueName="[data2].[Name]" caption="Name" attribute="1" defaultMemberUniqueName="[data2].[Name].[All]" allUniqueName="[data2].[Name].[All]" dimensionUniqueName="[data2]" displayFolder="" count="0" memberValueDatatype="130" unbalanced="0"/>
    <cacheHierarchy uniqueName="[data2].[City]" caption="City" attribute="1" defaultMemberUniqueName="[data2].[City].[All]" allUniqueName="[data2].[City].[All]" dimensionUniqueName="[data2]" displayFolder="" count="0" memberValueDatatype="130" unbalanced="0"/>
    <cacheHierarchy uniqueName="[data2].[LOB]" caption="LOB" attribute="1" defaultMemberUniqueName="[data2].[LOB].[All]" allUniqueName="[data2].[LOB].[All]" dimensionUniqueName="[data2]" displayFolder="" count="0" memberValueDatatype="130" unbalanced="0"/>
    <cacheHierarchy uniqueName="[data2].[W1]" caption="W1" attribute="1" defaultMemberUniqueName="[data2].[W1].[All]" allUniqueName="[data2].[W1].[All]" dimensionUniqueName="[data2]" displayFolder="" count="0" memberValueDatatype="20" unbalanced="0"/>
    <cacheHierarchy uniqueName="[data2].[W2]" caption="W2" attribute="1" defaultMemberUniqueName="[data2].[W2].[All]" allUniqueName="[data2].[W2].[All]" dimensionUniqueName="[data2]" displayFolder="" count="0" memberValueDatatype="20" unbalanced="0"/>
    <cacheHierarchy uniqueName="[data2].[W3]" caption="W3" attribute="1" defaultMemberUniqueName="[data2].[W3].[All]" allUniqueName="[data2].[W3].[All]" dimensionUniqueName="[data2]" displayFolder="" count="0" memberValueDatatype="20" unbalanced="0"/>
    <cacheHierarchy uniqueName="[data2].[W4]" caption="W4" attribute="1" defaultMemberUniqueName="[data2].[W4].[All]" allUniqueName="[data2].[W4].[All]" dimensionUniqueName="[data2]" displayFolder="" count="0" memberValueDatatype="20" unbalanced="0"/>
    <cacheHierarchy uniqueName="[data2].[W5]" caption="W5" attribute="1" defaultMemberUniqueName="[data2].[W5].[All]" allUniqueName="[data2].[W5].[All]" dimensionUniqueName="[data2]" displayFolder="" count="0" memberValueDatatype="20" unbalanced="0"/>
    <cacheHierarchy uniqueName="[data2].[W6]" caption="W6" attribute="1" defaultMemberUniqueName="[data2].[W6].[All]" allUniqueName="[data2].[W6].[All]" dimensionUniqueName="[data2]" displayFolder="" count="0" memberValueDatatype="20" unbalanced="0"/>
    <cacheHierarchy uniqueName="[data2].[W7]" caption="W7" attribute="1" defaultMemberUniqueName="[data2].[W7].[All]" allUniqueName="[data2].[W7].[All]" dimensionUniqueName="[data2]" displayFolder="" count="0" memberValueDatatype="20" unbalanced="0"/>
    <cacheHierarchy uniqueName="[data2].[W8]" caption="W8" attribute="1" defaultMemberUniqueName="[data2].[W8].[All]" allUniqueName="[data2].[W8].[All]" dimensionUniqueName="[data2]" displayFolder="" count="0" memberValueDatatype="20" unbalanced="0"/>
    <cacheHierarchy uniqueName="[data2].[W9]" caption="W9" attribute="1" defaultMemberUniqueName="[data2].[W9].[All]" allUniqueName="[data2].[W9].[All]" dimensionUniqueName="[data2]" displayFolder="" count="0" memberValueDatatype="20" unbalanced="0"/>
    <cacheHierarchy uniqueName="[data2].[W10]" caption="W10" attribute="1" defaultMemberUniqueName="[data2].[W10].[All]" allUniqueName="[data2].[W10].[All]" dimensionUniqueName="[data2]" displayFolder="" count="0" memberValueDatatype="20" unbalanced="0"/>
    <cacheHierarchy uniqueName="[data2].[W11]" caption="W11" attribute="1" defaultMemberUniqueName="[data2].[W11].[All]" allUniqueName="[data2].[W11].[All]" dimensionUniqueName="[data2]" displayFolder="" count="0" memberValueDatatype="20" unbalanced="0"/>
    <cacheHierarchy uniqueName="[data2].[W12]" caption="W12" attribute="1" defaultMemberUniqueName="[data2].[W12].[All]" allUniqueName="[data2].[W12].[All]" dimensionUniqueName="[data2]" displayFolder="" count="0" memberValueDatatype="20" unbalanced="0"/>
    <cacheHierarchy uniqueName="[data2].[W13]" caption="W13" attribute="1" defaultMemberUniqueName="[data2].[W13].[All]" allUniqueName="[data2].[W13].[All]" dimensionUniqueName="[data2]" displayFolder="" count="0" memberValueDatatype="20" unbalanced="0"/>
    <cacheHierarchy uniqueName="[data2].[TOTALA]" caption="TOTALA" attribute="1" defaultMemberUniqueName="[data2].[TOTALA].[All]" allUniqueName="[data2].[TOTALA].[All]" dimensionUniqueName="[data2]" displayFolder="" count="0" memberValueDatatype="20" unbalanced="0"/>
    <cacheHierarchy uniqueName="[data2].[LAST]" caption="LAST" attribute="1" defaultMemberUniqueName="[data2].[LAST].[All]" allUniqueName="[data2].[LAST].[All]" dimensionUniqueName="[data2]" displayFolder="" count="0" memberValueDatatype="20" unbalanced="0"/>
    <cacheHierarchy uniqueName="[data2].[BEFOUR]" caption="BEFOUR" attribute="1" defaultMemberUniqueName="[data2].[BEFOUR].[All]" allUniqueName="[data2].[BEFOUR].[All]" dimensionUniqueName="[data2]" displayFolder="" count="0" memberValueDatatype="20" unbalanced="0"/>
    <cacheHierarchy uniqueName="[datamain].[Apple ID]" caption="Apple ID" attribute="1" defaultMemberUniqueName="[datamain].[Apple ID].[All]" allUniqueName="[datamain].[Apple ID].[All]" dimensionUniqueName="[datamain]" displayFolder="" count="0" memberValueDatatype="20" unbalanced="0"/>
    <cacheHierarchy uniqueName="[mahal].[Name]" caption="Name" attribute="1" defaultMemberUniqueName="[mahal].[Name].[All]" allUniqueName="[mahal].[Name].[All]" dimensionUniqueName="[mahal]" displayFolder="" count="2" memberValueDatatype="130" unbalanced="0"/>
    <cacheHierarchy uniqueName="[Measures].[__XL_Count data1]" caption="__XL_Count data1" measure="1" displayFolder="" measureGroup="data1" count="0" hidden="1"/>
    <cacheHierarchy uniqueName="[Measures].[__XL_Count datamain]" caption="__XL_Count datamain" measure="1" displayFolder="" measureGroup="datamain" count="0" hidden="1"/>
    <cacheHierarchy uniqueName="[Measures].[__XL_Count data2]" caption="__XL_Count data2" measure="1" displayFolder="" measureGroup="data2" count="0" hidden="1"/>
    <cacheHierarchy uniqueName="[Measures].[__XL_Count citydata]" caption="__XL_Count citydata" measure="1" displayFolder="" measureGroup="citydata" count="0" hidden="1"/>
    <cacheHierarchy uniqueName="[Measures].[__XL_Count mahal]" caption="__XL_Count mahal" measure="1" displayFolder="" measureGroup="mahal" count="0" hidden="1"/>
    <cacheHierarchy uniqueName="[Measures].[__No measures defined]" caption="__No measures defined" measure="1" displayFolder="" count="0" hidden="1"/>
    <cacheHierarchy uniqueName="[Measures].[‏‏مجموع Apple ID]" caption="‏‏مجموع Apple ID" measure="1" displayFolder="" measureGroup="data1" count="0" hidden="1">
      <extLst>
        <ext xmlns:x15="http://schemas.microsoft.com/office/spreadsheetml/2010/11/main" uri="{B97F6D7D-B522-45F9-BDA1-12C45D357490}">
          <x15:cacheHierarchy aggregatedColumn="1"/>
        </ext>
      </extLst>
    </cacheHierarchy>
    <cacheHierarchy uniqueName="[Measures].[‏‏مجموع W1]" caption="‏‏مجموع W1" measure="1" displayFolder="" measureGroup="data1" count="0" hidden="1">
      <extLst>
        <ext xmlns:x15="http://schemas.microsoft.com/office/spreadsheetml/2010/11/main" uri="{B97F6D7D-B522-45F9-BDA1-12C45D357490}">
          <x15:cacheHierarchy aggregatedColumn="5"/>
        </ext>
      </extLst>
    </cacheHierarchy>
    <cacheHierarchy uniqueName="[Measures].[‏‏مجموع W2]" caption="‏‏مجموع W2" measure="1" displayFolder="" measureGroup="data1" count="0" hidden="1">
      <extLst>
        <ext xmlns:x15="http://schemas.microsoft.com/office/spreadsheetml/2010/11/main" uri="{B97F6D7D-B522-45F9-BDA1-12C45D357490}">
          <x15:cacheHierarchy aggregatedColumn="6"/>
        </ext>
      </extLst>
    </cacheHierarchy>
    <cacheHierarchy uniqueName="[Measures].[‏‏مجموع W3]" caption="‏‏مجموع W3" measure="1" displayFolder="" measureGroup="data1" count="0" hidden="1">
      <extLst>
        <ext xmlns:x15="http://schemas.microsoft.com/office/spreadsheetml/2010/11/main" uri="{B97F6D7D-B522-45F9-BDA1-12C45D357490}">
          <x15:cacheHierarchy aggregatedColumn="7"/>
        </ext>
      </extLst>
    </cacheHierarchy>
    <cacheHierarchy uniqueName="[Measures].[‏‏مجموع W4]" caption="‏‏مجموع W4" measure="1" displayFolder="" measureGroup="data1" count="0" hidden="1">
      <extLst>
        <ext xmlns:x15="http://schemas.microsoft.com/office/spreadsheetml/2010/11/main" uri="{B97F6D7D-B522-45F9-BDA1-12C45D357490}">
          <x15:cacheHierarchy aggregatedColumn="8"/>
        </ext>
      </extLst>
    </cacheHierarchy>
    <cacheHierarchy uniqueName="[Measures].[‏‏مجموع W5]" caption="‏‏مجموع W5" measure="1" displayFolder="" measureGroup="data1" count="0" hidden="1">
      <extLst>
        <ext xmlns:x15="http://schemas.microsoft.com/office/spreadsheetml/2010/11/main" uri="{B97F6D7D-B522-45F9-BDA1-12C45D357490}">
          <x15:cacheHierarchy aggregatedColumn="9"/>
        </ext>
      </extLst>
    </cacheHierarchy>
    <cacheHierarchy uniqueName="[Measures].[‏‏مجموع W6]" caption="‏‏مجموع W6" measure="1" displayFolder="" measureGroup="data1" count="0" hidden="1">
      <extLst>
        <ext xmlns:x15="http://schemas.microsoft.com/office/spreadsheetml/2010/11/main" uri="{B97F6D7D-B522-45F9-BDA1-12C45D357490}">
          <x15:cacheHierarchy aggregatedColumn="10"/>
        </ext>
      </extLst>
    </cacheHierarchy>
    <cacheHierarchy uniqueName="[Measures].[‏‏مجموع W7]" caption="‏‏مجموع W7" measure="1" displayFolder="" measureGroup="data1" count="0" hidden="1">
      <extLst>
        <ext xmlns:x15="http://schemas.microsoft.com/office/spreadsheetml/2010/11/main" uri="{B97F6D7D-B522-45F9-BDA1-12C45D357490}">
          <x15:cacheHierarchy aggregatedColumn="11"/>
        </ext>
      </extLst>
    </cacheHierarchy>
    <cacheHierarchy uniqueName="[Measures].[‏‏مجموع W8]" caption="‏‏مجموع W8" measure="1" displayFolder="" measureGroup="data1" count="0" hidden="1">
      <extLst>
        <ext xmlns:x15="http://schemas.microsoft.com/office/spreadsheetml/2010/11/main" uri="{B97F6D7D-B522-45F9-BDA1-12C45D357490}">
          <x15:cacheHierarchy aggregatedColumn="12"/>
        </ext>
      </extLst>
    </cacheHierarchy>
    <cacheHierarchy uniqueName="[Measures].[‏‏مجموع W9]" caption="‏‏مجموع W9" measure="1" displayFolder="" measureGroup="data1" count="0" hidden="1">
      <extLst>
        <ext xmlns:x15="http://schemas.microsoft.com/office/spreadsheetml/2010/11/main" uri="{B97F6D7D-B522-45F9-BDA1-12C45D357490}">
          <x15:cacheHierarchy aggregatedColumn="13"/>
        </ext>
      </extLst>
    </cacheHierarchy>
    <cacheHierarchy uniqueName="[Measures].[‏‏مجموع W10]" caption="‏‏مجموع W10" measure="1" displayFolder="" measureGroup="data1" count="0" hidden="1">
      <extLst>
        <ext xmlns:x15="http://schemas.microsoft.com/office/spreadsheetml/2010/11/main" uri="{B97F6D7D-B522-45F9-BDA1-12C45D357490}">
          <x15:cacheHierarchy aggregatedColumn="14"/>
        </ext>
      </extLst>
    </cacheHierarchy>
    <cacheHierarchy uniqueName="[Measures].[‏‏مجموع W11]" caption="‏‏مجموع W11" measure="1" displayFolder="" measureGroup="data1" count="0" hidden="1">
      <extLst>
        <ext xmlns:x15="http://schemas.microsoft.com/office/spreadsheetml/2010/11/main" uri="{B97F6D7D-B522-45F9-BDA1-12C45D357490}">
          <x15:cacheHierarchy aggregatedColumn="15"/>
        </ext>
      </extLst>
    </cacheHierarchy>
    <cacheHierarchy uniqueName="[Measures].[‏‏مجموع W12]" caption="‏‏مجموع W12" measure="1" displayFolder="" measureGroup="data1" count="0" hidden="1">
      <extLst>
        <ext xmlns:x15="http://schemas.microsoft.com/office/spreadsheetml/2010/11/main" uri="{B97F6D7D-B522-45F9-BDA1-12C45D357490}">
          <x15:cacheHierarchy aggregatedColumn="16"/>
        </ext>
      </extLst>
    </cacheHierarchy>
    <cacheHierarchy uniqueName="[Measures].[‏‏مجموع W13]" caption="‏‏مجموع W13" measure="1" displayFolder="" measureGroup="data1" count="0" hidden="1">
      <extLst>
        <ext xmlns:x15="http://schemas.microsoft.com/office/spreadsheetml/2010/11/main" uri="{B97F6D7D-B522-45F9-BDA1-12C45D357490}">
          <x15:cacheHierarchy aggregatedColumn="17"/>
        </ext>
      </extLst>
    </cacheHierarchy>
    <cacheHierarchy uniqueName="[Measures].[‏‏مجموع Apple ID 2]" caption="‏‏مجموع Apple ID 2" measure="1" displayFolder="" measureGroup="data2" count="0" hidden="1">
      <extLst>
        <ext xmlns:x15="http://schemas.microsoft.com/office/spreadsheetml/2010/11/main" uri="{B97F6D7D-B522-45F9-BDA1-12C45D357490}">
          <x15:cacheHierarchy aggregatedColumn="20"/>
        </ext>
      </extLst>
    </cacheHierarchy>
    <cacheHierarchy uniqueName="[Measures].[‏‏مجموع W1 2]" caption="‏‏مجموع W1 2" measure="1" displayFolder="" measureGroup="data2" count="0" hidden="1">
      <extLst>
        <ext xmlns:x15="http://schemas.microsoft.com/office/spreadsheetml/2010/11/main" uri="{B97F6D7D-B522-45F9-BDA1-12C45D357490}">
          <x15:cacheHierarchy aggregatedColumn="24"/>
        </ext>
      </extLst>
    </cacheHierarchy>
    <cacheHierarchy uniqueName="[Measures].[‏‏مجموع W2 2]" caption="‏‏مجموع W2 2" measure="1" displayFolder="" measureGroup="data2" count="0" hidden="1">
      <extLst>
        <ext xmlns:x15="http://schemas.microsoft.com/office/spreadsheetml/2010/11/main" uri="{B97F6D7D-B522-45F9-BDA1-12C45D357490}">
          <x15:cacheHierarchy aggregatedColumn="25"/>
        </ext>
      </extLst>
    </cacheHierarchy>
    <cacheHierarchy uniqueName="[Measures].[‏‏مجموع W3 2]" caption="‏‏مجموع W3 2" measure="1" displayFolder="" measureGroup="data2" count="0" hidden="1">
      <extLst>
        <ext xmlns:x15="http://schemas.microsoft.com/office/spreadsheetml/2010/11/main" uri="{B97F6D7D-B522-45F9-BDA1-12C45D357490}">
          <x15:cacheHierarchy aggregatedColumn="26"/>
        </ext>
      </extLst>
    </cacheHierarchy>
    <cacheHierarchy uniqueName="[Measures].[‏‏مجموع W4 2]" caption="‏‏مجموع W4 2" measure="1" displayFolder="" measureGroup="data2" count="0" hidden="1">
      <extLst>
        <ext xmlns:x15="http://schemas.microsoft.com/office/spreadsheetml/2010/11/main" uri="{B97F6D7D-B522-45F9-BDA1-12C45D357490}">
          <x15:cacheHierarchy aggregatedColumn="27"/>
        </ext>
      </extLst>
    </cacheHierarchy>
    <cacheHierarchy uniqueName="[Measures].[‏‏مجموع W5 2]" caption="‏‏مجموع W5 2" measure="1" displayFolder="" measureGroup="data2" count="0" hidden="1">
      <extLst>
        <ext xmlns:x15="http://schemas.microsoft.com/office/spreadsheetml/2010/11/main" uri="{B97F6D7D-B522-45F9-BDA1-12C45D357490}">
          <x15:cacheHierarchy aggregatedColumn="28"/>
        </ext>
      </extLst>
    </cacheHierarchy>
    <cacheHierarchy uniqueName="[Measures].[‏‏مجموع W6 2]" caption="‏‏مجموع W6 2" measure="1" displayFolder="" measureGroup="data2" count="0" hidden="1">
      <extLst>
        <ext xmlns:x15="http://schemas.microsoft.com/office/spreadsheetml/2010/11/main" uri="{B97F6D7D-B522-45F9-BDA1-12C45D357490}">
          <x15:cacheHierarchy aggregatedColumn="29"/>
        </ext>
      </extLst>
    </cacheHierarchy>
    <cacheHierarchy uniqueName="[Measures].[‏‏مجموع W7 2]" caption="‏‏مجموع W7 2" measure="1" displayFolder="" measureGroup="data2" count="0" hidden="1">
      <extLst>
        <ext xmlns:x15="http://schemas.microsoft.com/office/spreadsheetml/2010/11/main" uri="{B97F6D7D-B522-45F9-BDA1-12C45D357490}">
          <x15:cacheHierarchy aggregatedColumn="30"/>
        </ext>
      </extLst>
    </cacheHierarchy>
    <cacheHierarchy uniqueName="[Measures].[عدد City]" caption="عدد City" measure="1" displayFolder="" measureGroup="data1" count="0" hidden="1">
      <extLst>
        <ext xmlns:x15="http://schemas.microsoft.com/office/spreadsheetml/2010/11/main" uri="{B97F6D7D-B522-45F9-BDA1-12C45D357490}">
          <x15:cacheHierarchy aggregatedColumn="3"/>
        </ext>
      </extLst>
    </cacheHierarchy>
    <cacheHierarchy uniqueName="[Measures].[عدد Name]" caption="عدد Name" measure="1" displayFolder="" measureGroup="data1" count="0" hidden="1">
      <extLst>
        <ext xmlns:x15="http://schemas.microsoft.com/office/spreadsheetml/2010/11/main" uri="{B97F6D7D-B522-45F9-BDA1-12C45D357490}">
          <x15:cacheHierarchy aggregatedColumn="2"/>
        </ext>
      </extLst>
    </cacheHierarchy>
    <cacheHierarchy uniqueName="[Measures].[‏‏مجموع W9 2]" caption="‏‏مجموع W9 2" measure="1" displayFolder="" measureGroup="data2" count="0" hidden="1">
      <extLst>
        <ext xmlns:x15="http://schemas.microsoft.com/office/spreadsheetml/2010/11/main" uri="{B97F6D7D-B522-45F9-BDA1-12C45D357490}">
          <x15:cacheHierarchy aggregatedColumn="32"/>
        </ext>
      </extLst>
    </cacheHierarchy>
    <cacheHierarchy uniqueName="[Measures].[‏‏مجموع W10 2]" caption="‏‏مجموع W10 2" measure="1" displayFolder="" measureGroup="data2" count="0" hidden="1">
      <extLst>
        <ext xmlns:x15="http://schemas.microsoft.com/office/spreadsheetml/2010/11/main" uri="{B97F6D7D-B522-45F9-BDA1-12C45D357490}">
          <x15:cacheHierarchy aggregatedColumn="33"/>
        </ext>
      </extLst>
    </cacheHierarchy>
    <cacheHierarchy uniqueName="[Measures].[‏‏مجموع W11 2]" caption="‏‏مجموع W11 2" measure="1" displayFolder="" measureGroup="data2" count="0" hidden="1">
      <extLst>
        <ext xmlns:x15="http://schemas.microsoft.com/office/spreadsheetml/2010/11/main" uri="{B97F6D7D-B522-45F9-BDA1-12C45D357490}">
          <x15:cacheHierarchy aggregatedColumn="34"/>
        </ext>
      </extLst>
    </cacheHierarchy>
    <cacheHierarchy uniqueName="[Measures].[‏‏مجموع W12 2]" caption="‏‏مجموع W12 2" measure="1" displayFolder="" measureGroup="data2" count="0" hidden="1">
      <extLst>
        <ext xmlns:x15="http://schemas.microsoft.com/office/spreadsheetml/2010/11/main" uri="{B97F6D7D-B522-45F9-BDA1-12C45D357490}">
          <x15:cacheHierarchy aggregatedColumn="35"/>
        </ext>
      </extLst>
    </cacheHierarchy>
    <cacheHierarchy uniqueName="[Measures].[‏‏مجموع W13 2]" caption="‏‏مجموع W13 2" measure="1" displayFolder="" measureGroup="data2" count="0" hidden="1">
      <extLst>
        <ext xmlns:x15="http://schemas.microsoft.com/office/spreadsheetml/2010/11/main" uri="{B97F6D7D-B522-45F9-BDA1-12C45D357490}">
          <x15:cacheHierarchy aggregatedColumn="36"/>
        </ext>
      </extLst>
    </cacheHierarchy>
    <cacheHierarchy uniqueName="[Measures].[‏‏مجموع TOTAL]" caption="‏‏مجموع TOTAL" measure="1" displayFolder="" measureGroup="data1" count="0" hidden="1">
      <extLst>
        <ext xmlns:x15="http://schemas.microsoft.com/office/spreadsheetml/2010/11/main" uri="{B97F6D7D-B522-45F9-BDA1-12C45D357490}">
          <x15:cacheHierarchy aggregatedColumn="18"/>
        </ext>
      </extLst>
    </cacheHierarchy>
    <cacheHierarchy uniqueName="[Measures].[‏‏مجموع TOTALPATR]" caption="‏‏مجموع TOTALPATR" measure="1" displayFolder="" measureGroup="data1" count="0" hidden="1">
      <extLst>
        <ext xmlns:x15="http://schemas.microsoft.com/office/spreadsheetml/2010/11/main" uri="{B97F6D7D-B522-45F9-BDA1-12C45D357490}">
          <x15:cacheHierarchy aggregatedColumn="19"/>
        </ext>
      </extLst>
    </cacheHierarchy>
    <cacheHierarchy uniqueName="[Measures].[‏‏مجموع TOTALA]" caption="‏‏مجموع TOTALA" measure="1" displayFolder="" measureGroup="data2" count="0" hidden="1">
      <extLst>
        <ext xmlns:x15="http://schemas.microsoft.com/office/spreadsheetml/2010/11/main" uri="{B97F6D7D-B522-45F9-BDA1-12C45D357490}">
          <x15:cacheHierarchy aggregatedColumn="37"/>
        </ext>
      </extLst>
    </cacheHierarchy>
    <cacheHierarchy uniqueName="[Measures].[‏‏مجموع LAST]" caption="‏‏مجموع LAST" measure="1" displayFolder="" measureGroup="data2" count="0" hidden="1">
      <extLst>
        <ext xmlns:x15="http://schemas.microsoft.com/office/spreadsheetml/2010/11/main" uri="{B97F6D7D-B522-45F9-BDA1-12C45D357490}">
          <x15:cacheHierarchy aggregatedColumn="38"/>
        </ext>
      </extLst>
    </cacheHierarchy>
    <cacheHierarchy uniqueName="[Measures].[‏‏مجموع BEFOUR]" caption="‏‏مجموع BEFOUR" measure="1" displayFolder="" measureGroup="data2" count="0" hidden="1">
      <extLst>
        <ext xmlns:x15="http://schemas.microsoft.com/office/spreadsheetml/2010/11/main" uri="{B97F6D7D-B522-45F9-BDA1-12C45D357490}">
          <x15:cacheHierarchy aggregatedColumn="39"/>
        </ext>
      </extLst>
    </cacheHierarchy>
    <cacheHierarchy uniqueName="[Measures].[عدد W8]" caption="عدد W8" measure="1" displayFolder="" measureGroup="data2" count="0" hidden="1">
      <extLst>
        <ext xmlns:x15="http://schemas.microsoft.com/office/spreadsheetml/2010/11/main" uri="{B97F6D7D-B522-45F9-BDA1-12C45D357490}">
          <x15:cacheHierarchy aggregatedColumn="31"/>
        </ext>
      </extLst>
    </cacheHierarchy>
    <cacheHierarchy uniqueName="[Measures].[‏‏مجموع W8 2]" caption="‏‏مجموع W8 2" measure="1" displayFolder="" measureGroup="data2" count="0" hidden="1">
      <extLst>
        <ext xmlns:x15="http://schemas.microsoft.com/office/spreadsheetml/2010/11/main" uri="{B97F6D7D-B522-45F9-BDA1-12C45D357490}">
          <x15:cacheHierarchy aggregatedColumn="31"/>
        </ext>
      </extLst>
    </cacheHierarchy>
  </cacheHierarchies>
  <kpis count="0"/>
  <extLst>
    <ext xmlns:x14="http://schemas.microsoft.com/office/spreadsheetml/2009/9/main" uri="{725AE2AE-9491-48be-B2B4-4EB974FC3084}">
      <x14:pivotCacheDefinition slicerData="1" pivotCacheId="1863910519"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525A99E-5A7B-43AD-8C14-FF686AD52B41}" name="PivotTable2" cacheId="1" applyNumberFormats="0" applyBorderFormats="0" applyFontFormats="0" applyPatternFormats="0" applyAlignmentFormats="0" applyWidthHeightFormats="1" dataCaption="القيم" updatedVersion="8" minRefreshableVersion="3" useAutoFormatting="1" itemPrintTitles="1" createdVersion="8" indent="0" outline="1" outlineData="1" multipleFieldFilters="0">
  <location ref="X3:AO3" firstHeaderRow="0" firstDataRow="1" firstDataCol="1"/>
  <pivotFields count="22">
    <pivotField dataField="1" subtotalTop="0" showAll="0" defaultSubtotal="0"/>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5">
        <item x="0"/>
        <item x="1"/>
        <item x="2"/>
        <item x="3"/>
        <item x="4"/>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allDrilled="1" subtotalTop="0" showAll="0" dataSourceSort="1" defaultSubtotal="0" defaultAttributeDrillState="1"/>
    <pivotField allDrilled="1" subtotalTop="0" showAll="0" dataSourceSort="1" defaultSubtotal="0" defaultAttributeDrillState="1"/>
  </pivotFields>
  <rowFields count="3">
    <field x="1"/>
    <field x="2"/>
    <field x="3"/>
  </rowFields>
  <colFields count="1">
    <field x="-2"/>
  </colFields>
  <colItems count="17">
    <i>
      <x/>
    </i>
    <i i="1">
      <x v="1"/>
    </i>
    <i i="2">
      <x v="2"/>
    </i>
    <i i="3">
      <x v="3"/>
    </i>
    <i i="4">
      <x v="4"/>
    </i>
    <i i="5">
      <x v="5"/>
    </i>
    <i i="6">
      <x v="6"/>
    </i>
    <i i="7">
      <x v="7"/>
    </i>
    <i i="8">
      <x v="8"/>
    </i>
    <i i="9">
      <x v="9"/>
    </i>
    <i i="10">
      <x v="10"/>
    </i>
    <i i="11">
      <x v="11"/>
    </i>
    <i i="12">
      <x v="12"/>
    </i>
    <i i="13">
      <x v="13"/>
    </i>
    <i i="14">
      <x v="14"/>
    </i>
    <i i="15">
      <x v="15"/>
    </i>
    <i i="16">
      <x v="16"/>
    </i>
  </colItems>
  <dataFields count="17">
    <dataField name="‏‏مجموع Apple ID" fld="0" baseField="0" baseItem="0"/>
    <dataField name="‏‏مجموع W1" fld="4" baseField="0" baseItem="0"/>
    <dataField name="‏‏مجموع W2" fld="5" baseField="0" baseItem="0"/>
    <dataField name="‏‏مجموع W3" fld="6" baseField="0" baseItem="0"/>
    <dataField name="‏‏مجموع W4" fld="7" baseField="0" baseItem="0"/>
    <dataField name="‏‏مجموع W5" fld="8" baseField="0" baseItem="0"/>
    <dataField name="‏‏مجموع W6" fld="9" baseField="0" baseItem="0"/>
    <dataField name="‏‏مجموع W7" fld="10" baseField="0" baseItem="0"/>
    <dataField name="‏‏مجموع W8" fld="11" baseField="1" baseItem="0"/>
    <dataField name="‏‏مجموع W9" fld="12" baseField="0" baseItem="0"/>
    <dataField name="‏‏مجموع W10" fld="13" baseField="0" baseItem="0"/>
    <dataField name="‏‏مجموع W11" fld="14" baseField="0" baseItem="0"/>
    <dataField name="‏‏مجموع W12" fld="15" baseField="0" baseItem="0"/>
    <dataField name="‏‏مجموع W13" fld="16" baseField="0" baseItem="0"/>
    <dataField name="‏‏مجموع TOTALA" fld="17" baseField="0" baseItem="0"/>
    <dataField name="‏‏مجموع LAST" fld="18" baseField="0" baseItem="0"/>
    <dataField name="‏‏مجموع BEFOUR" fld="19" baseField="0" baseItem="0"/>
  </dataFields>
  <pivotHierarchies count="84">
    <pivotHierarchy multipleItemSelectionAllowed="1" dragToData="1">
      <members count="1" level="1">
        <member name="[citydata].[City].&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mahal].[Name].&amp;[AL MARKAZ AL DOWALI]"/>
      </members>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caption="‏‏مجموع W8"/>
  </pivotHierarchies>
  <pivotTableStyleInfo name="PivotStyleLight16" showRowHeaders="1" showColHeaders="1" showRowStripes="0" showColStripes="0" showLastColumn="1"/>
  <rowHierarchiesUsage count="3">
    <rowHierarchyUsage hierarchyUsage="21"/>
    <rowHierarchyUsage hierarchyUsage="22"/>
    <rowHierarchyUsage hierarchyUsage="2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West and South QTD.xlsx!data2">
        <x15:activeTabTopLevelEntity name="[data2]"/>
        <x15:activeTabTopLevelEntity name="[citydata]"/>
        <x15:activeTabTopLevelEntity name="[mahal]"/>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DA038F9-58AC-4C3D-9DBA-AFF61B74D8C4}" name="PivotTable1" cacheId="0" applyNumberFormats="0" applyBorderFormats="0" applyFontFormats="0" applyPatternFormats="0" applyAlignmentFormats="0" applyWidthHeightFormats="1" dataCaption="القيم" updatedVersion="8" minRefreshableVersion="3" useAutoFormatting="1" itemPrintTitles="1" createdVersion="8" indent="0" outline="1" outlineData="1" multipleFieldFilters="0" rowHeaderCaption="name">
  <location ref="A3:Q3" firstHeaderRow="0" firstDataRow="1" firstDataCol="1"/>
  <pivotFields count="21">
    <pivotField dataField="1" subtotalTop="0" showAll="0" defaultSubtotal="0"/>
    <pivotField axis="axisRow" allDrilled="1" outline="0" showAll="0" dataSourceSort="1" defaultSubtotal="0" defaultAttributeDrillState="1">
      <items count="5">
        <item x="0"/>
        <item x="1"/>
        <item x="2"/>
        <item x="3"/>
        <item x="4"/>
      </items>
    </pivotField>
    <pivotField dataField="1" subtotalTop="0" showAll="0" defaultSubtotal="0"/>
    <pivotField dataField="1" subtotalTop="0" showAll="0" defaultSubtotal="0"/>
    <pivotField axis="axisRow" allDrilled="1" subtotalTop="0" showAll="0" dataSourceSort="1" defaultSubtotal="0" defaultAttributeDrillState="1">
      <items count="1">
        <item x="0"/>
      </items>
    </pivotField>
    <pivotField axis="axisRow" allDrilled="1" subtotalTop="0" showAll="0" dataSourceSort="1" defaultSubtotal="0" defaultAttributeDrillState="1">
      <items count="1">
        <item x="0"/>
      </items>
    </pivotField>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dataField="1" subtotalTop="0" showAll="0" defaultSubtotal="0"/>
    <pivotField allDrilled="1" subtotalTop="0" showAll="0" dataSourceSort="1" defaultSubtotal="0" defaultAttributeDrillState="1"/>
    <pivotField dataField="1" subtotalTop="0" showAll="0" defaultSubtotal="0"/>
    <pivotField dataField="1" subtotalTop="0" showAll="0" defaultSubtotal="0"/>
    <pivotField allDrilled="1" subtotalTop="0" showAll="0" dataSourceSort="1" defaultSubtotal="0" defaultAttributeDrillState="1"/>
  </pivotFields>
  <rowFields count="3">
    <field x="4"/>
    <field x="5"/>
    <field x="1"/>
  </rowFields>
  <colFields count="1">
    <field x="-2"/>
  </colFields>
  <colItems count="16">
    <i>
      <x/>
    </i>
    <i i="1">
      <x v="1"/>
    </i>
    <i i="2">
      <x v="2"/>
    </i>
    <i i="3">
      <x v="3"/>
    </i>
    <i i="4">
      <x v="4"/>
    </i>
    <i i="5">
      <x v="5"/>
    </i>
    <i i="6">
      <x v="6"/>
    </i>
    <i i="7">
      <x v="7"/>
    </i>
    <i i="8">
      <x v="8"/>
    </i>
    <i i="9">
      <x v="9"/>
    </i>
    <i i="10">
      <x v="10"/>
    </i>
    <i i="11">
      <x v="11"/>
    </i>
    <i i="12">
      <x v="12"/>
    </i>
    <i i="13">
      <x v="13"/>
    </i>
    <i i="14">
      <x v="14"/>
    </i>
    <i i="15">
      <x v="15"/>
    </i>
  </colItems>
  <dataFields count="16">
    <dataField name="Apple ID" fld="0" baseField="0" baseItem="0"/>
    <dataField name="‏‏مجموع W1" fld="2" baseField="0" baseItem="0"/>
    <dataField name="‏‏مجموع W2" fld="3" baseField="0" baseItem="0"/>
    <dataField name="‏‏مجموع W3" fld="6" baseField="0" baseItem="0"/>
    <dataField name="‏‏مجموع W4" fld="7" baseField="0" baseItem="0"/>
    <dataField name="‏‏مجموع W5" fld="8" baseField="0" baseItem="0"/>
    <dataField name="‏‏مجموع W6" fld="9" baseField="0" baseItem="0"/>
    <dataField name="‏‏مجموع W7" fld="10" baseField="0" baseItem="0"/>
    <dataField name="‏‏مجموع W8" fld="11" baseField="0" baseItem="0"/>
    <dataField name="‏‏مجموع W9" fld="12" baseField="0" baseItem="0"/>
    <dataField name="‏‏مجموع W10" fld="13" baseField="0" baseItem="0"/>
    <dataField name="‏‏مجموع W11" fld="14" baseField="0" baseItem="0"/>
    <dataField name="‏‏مجموع W12" fld="15" baseField="0" baseItem="0"/>
    <dataField name="‏‏مجموع W13" fld="16" baseField="0" baseItem="0"/>
    <dataField name="‏‏مجموع TOTAL" fld="18" baseField="0" baseItem="0"/>
    <dataField name="‏‏مجموع TOTALPATR" fld="19" baseField="0" baseItem="0"/>
  </dataFields>
  <pivotHierarchies count="84">
    <pivotHierarchy multipleItemSelectionAllowed="1" dragToData="1">
      <members count="1" level="1">
        <member name="[citydata].[City].&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mahal].[Name].&amp;[AL MARKAZ AL DOWALI]"/>
      </members>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Data="1" caption="Apple ID"/>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ies>
  <pivotTableStyleInfo name="PivotStyleLight16" showRowHeaders="1" showColHeaders="1" showRowStripes="0" showColStripes="0" showLastColumn="1"/>
  <rowHierarchiesUsage count="3">
    <rowHierarchyUsage hierarchyUsage="3"/>
    <rowHierarchyUsage hierarchyUsage="2"/>
    <rowHierarchyUsage hierarchyUsage="4"/>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data1]"/>
        <x15:activeTabTopLevelEntity name="[citydata]"/>
        <x15:activeTabTopLevelEntity name="[mahal]"/>
      </x15:pivotTableUISettings>
    </ext>
    <ext xmlns:xpdl="http://schemas.microsoft.com/office/spreadsheetml/2016/pivotdefaultlayout" uri="{747A6164-185A-40DC-8AA5-F01512510D54}">
      <xpdl:pivotTableDefinition16 EnabledSubtotalsDefault="0" SubtotalsOnTopDefault="0"/>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City1" xr10:uid="{DC43535C-8D3B-4AAA-9F58-CD968E00108F}" sourceName="[citydata].[City]">
  <pivotTables>
    <pivotTable tabId="7" name="PivotTable2"/>
    <pivotTable tabId="7" name="PivotTable1"/>
  </pivotTables>
  <data>
    <olap pivotCacheId="1863910519">
      <levels count="2">
        <level uniqueName="[citydata].[City].[(All)]" sourceCaption="(All)" count="0"/>
        <level uniqueName="[citydata].[City].[City]" sourceCaption="City" count="15" crossFilter="none">
          <ranges>
            <range startItem="0">
              <i n="[citydata].[City].&amp;[ABHA]" c="ABHA"/>
              <i n="[citydata].[City].&amp;[AHAD ALMASARIHAH]" c="AHAD ALMASARIHAH"/>
              <i n="[citydata].[City].&amp;[AL BAHA]" c="AL BAHA"/>
              <i n="[citydata].[City].&amp;[AL MADINAH]" c="AL MADINAH"/>
              <i n="[citydata].[City].&amp;[AL QUNFUDHAH]" c="AL QUNFUDHAH"/>
              <i n="[citydata].[City].&amp;[ASIR]" c="ASIR"/>
              <i n="[citydata].[City].&amp;[BISHA]" c="BISHA"/>
              <i n="[citydata].[City].&amp;[JEDDAH]" c="JEDDAH"/>
              <i n="[citydata].[City].&amp;[JIZAN]" c="JIZAN"/>
              <i n="[citydata].[City].&amp;[KHAMIS MUSHAIT]" c="KHAMIS MUSHAIT"/>
              <i n="[citydata].[City].&amp;[MAKKAH]" c="MAKKAH"/>
              <i n="[citydata].[City].&amp;[MUHAYIL]" c="MUHAYIL"/>
              <i n="[citydata].[City].&amp;[NAJRAN]" c="NAJRAN"/>
              <i n="[citydata].[City].&amp;[TAIF]" c="TAIF"/>
              <i n="[citydata].[City].&amp;" c="(فارغ)"/>
            </range>
          </ranges>
        </level>
      </levels>
      <selections count="1">
        <selection n="[citydata].[City].&amp;"/>
      </selections>
    </olap>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مقسم_طريقة_العرض_Name1" xr10:uid="{DD07C208-5540-476D-9042-A34F0430C633}" sourceName="[mahal].[Name]">
  <pivotTables>
    <pivotTable tabId="7" name="PivotTable2"/>
    <pivotTable tabId="7" name="PivotTable1"/>
  </pivotTables>
  <data>
    <olap pivotCacheId="1863910519">
      <levels count="2">
        <level uniqueName="[mahal].[Name].[(All)]" sourceCaption="(All)" count="0"/>
        <level uniqueName="[mahal].[Name].[Name]" sourceCaption="Name" count="82">
          <ranges>
            <range startItem="0">
              <i n="[mahal].[Name].&amp;" c="(فارغ)"/>
              <i n="[mahal].[Name].&amp;[ABO LABAN]" c="ABO LABAN" nd="1"/>
              <i n="[mahal].[Name].&amp;[ABR - ALFALAK]" c="ABR - ALFALAK" nd="1"/>
              <i n="[mahal].[Name].&amp;[ABR AL AJWAA]" c="ABR AL AJWAA" nd="1"/>
              <i n="[mahal].[Name].&amp;[AJWAA JEDDAH]" c="AJWAA JEDDAH" nd="1"/>
              <i n="[mahal].[Name].&amp;[AL AMIR]" c="AL AMIR" nd="1"/>
              <i n="[mahal].[Name].&amp;[AL ATLAL AZIZIA]" c="AL ATLAL AZIZIA" nd="1"/>
              <i n="[mahal].[Name].&amp;[AL ATLAL JABAL AL NOOR]" c="AL ATLAL JABAL AL NOOR" nd="1"/>
              <i n="[mahal].[Name].&amp;[AL ATLAL SITEEN]" c="AL ATLAL SITEEN" nd="1"/>
              <i n="[mahal].[Name].&amp;[AL FURSAN 2]" c="AL FURSAN 2" nd="1"/>
              <i n="[mahal].[Name].&amp;[AL HAZMI 1]" c="AL HAZMI 1" nd="1"/>
              <i n="[mahal].[Name].&amp;[AL HAZMI AL-MADINAH]" c="AL HAZMI AL-MADINAH" nd="1"/>
              <i n="[mahal].[Name].&amp;[AL HAZMI JIZAN]" c="AL HAZMI JIZAN" nd="1"/>
              <i n="[mahal].[Name].&amp;[AL MAHDAR]" c="AL MAHDAR" nd="1"/>
              <i n="[mahal].[Name].&amp;[AL MARKAZ AL DOWALI]" c="AL MARKAZ AL DOWALI" nd="1"/>
              <i n="[mahal].[Name].&amp;[AL NASRIYAH]" c="AL NASRIYAH" nd="1"/>
              <i n="[mahal].[Name].&amp;[AL RASAEL JIZAN]" c="AL RASAEL JIZAN" nd="1"/>
              <i n="[mahal].[Name].&amp;[AL RASAEL PALESTINE]" c="AL RASAEL PALESTINE" nd="1"/>
              <i n="[mahal].[Name].&amp;[AL RASAIL]" c="AL RASAIL" nd="1"/>
              <i n="[mahal].[Name].&amp;[AL RASAIL - AMIR]" c="AL RASAIL - AMIR" nd="1"/>
              <i n="[mahal].[Name].&amp;[AL SHABAKA AL SAREYA]" c="AL SHABAKA AL SAREYA" nd="1"/>
              <i n="[mahal].[Name].&amp;[ALHADDAD - AL-SHEMAL]" c="ALHADDAD - AL-SHEMAL" nd="1"/>
              <i n="[mahal].[Name].&amp;[ALHADDAD - AMIR-1]" c="ALHADDAD - AMIR-1" nd="1"/>
              <i n="[mahal].[Name].&amp;[ALHADDAD - MAKKAH 1]" c="ALHADDAD - MAKKAH 1" nd="1"/>
              <i n="[mahal].[Name].&amp;[ALHADDAD - MAKKAH 2]" c="ALHADDAD - MAKKAH 2" nd="1"/>
              <i n="[mahal].[Name].&amp;[ALMAMMLKAH TELECOM]" c="ALMAMMLKAH TELECOM" nd="1"/>
              <i n="[mahal].[Name].&amp;[AL-MUTTASIL - MANARA]" c="AL-MUTTASIL - MANARA" nd="1"/>
              <i n="[mahal].[Name].&amp;[AL-MUTTASIL TELECOM]" c="AL-MUTTASIL TELECOM" nd="1"/>
              <i n="[mahal].[Name].&amp;[ALMUZOON - STORE]" c="ALMUZOON - STORE" nd="1"/>
              <i n="[mahal].[Name].&amp;[ALO]" c="ALO" nd="1"/>
              <i n="[mahal].[Name].&amp;[ALO- ASIR]" c="ALO- ASIR" nd="1"/>
              <i n="[mahal].[Name].&amp;[ALQUMAH STORE]" c="ALQUMAH STORE" nd="1"/>
              <i n="[mahal].[Name].&amp;[ALQUMAH STORE 2]" c="ALQUMAH STORE 2" nd="1"/>
              <i n="[mahal].[Name].&amp;[ALRADADI TELECOM - 1]" c="ALRADADI TELECOM - 1" nd="1"/>
              <i n="[mahal].[Name].&amp;[ALRADDADI TELECOM - AZIZIA]" c="ALRADDADI TELECOM - AZIZIA" nd="1"/>
              <i n="[mahal].[Name].&amp;[ALSHAMEL COMMUNICATIONS - STORE]" c="ALSHAMEL COMMUNICATIONS - STORE" nd="1"/>
              <i n="[mahal].[Name].&amp;[ASR AL JAWAAL 2 - STORE]" c="ASR AL JAWAAL 2 - STORE" nd="1"/>
              <i n="[mahal].[Name].&amp;[ASWAT NAGHM]" c="ASWAT NAGHM" nd="1"/>
              <i n="[mahal].[Name].&amp;[BADER AL HADDAD]" c="BADER AL HADDAD" nd="1"/>
              <i n="[mahal].[Name].&amp;[BAYANAT EL HATEF]" c="BAYANAT EL HATEF" nd="1"/>
              <i n="[mahal].[Name].&amp;[BRAND PHONE]" c="BRAND PHONE" nd="1"/>
              <i n="[mahal].[Name].&amp;[CEZAR STORE]" c="CEZAR STORE" nd="1"/>
              <i n="[mahal].[Name].&amp;[CONCEPT - STORE]" c="CONCEPT - STORE" nd="1"/>
              <i n="[mahal].[Name].&amp;[DOKKAN BASAMAT - STORE]" c="DOKKAN BASAMAT - STORE" nd="1"/>
              <i n="[mahal].[Name].&amp;[FAST CALL - STORE]" c="FAST CALL - STORE" nd="1"/>
              <i n="[mahal].[Name].&amp;[FAST NET - STORE]" c="FAST NET - STORE" nd="1"/>
              <i n="[mahal].[Name].&amp;[FOR YOU- TAIF]" c="FOR YOU- TAIF" nd="1"/>
              <i n="[mahal].[Name].&amp;[FUTURE WORLD - STORE]" c="FUTURE WORLD - STORE" nd="1"/>
              <i n="[mahal].[Name].&amp;[GHARAM]" c="GHARAM" nd="1"/>
              <i n="[mahal].[Name].&amp;[KAYAN AL HADDAD]" c="KAYAN AL HADDAD" nd="1"/>
              <i n="[mahal].[Name].&amp;[KAYAN STORE 1]" c="KAYAN STORE 1" nd="1"/>
              <i n="[mahal].[Name].&amp;[KHALED TELECOM]" c="KHALED TELECOM" nd="1"/>
              <i n="[mahal].[Name].&amp;[KHAMSIMIAYAT WA WAHID TRADING - 501]" c="KHAMSIMIAYAT WA WAHID TRADING - 501" nd="1"/>
              <i n="[mahal].[Name].&amp;[KNOOZ - STORE]" c="KNOOZ - STORE" nd="1"/>
              <i n="[mahal].[Name].&amp;[LAMAR TELECOM]" c="LAMAR TELECOM" nd="1"/>
              <i n="[mahal].[Name].&amp;[MASHAEL AL JANOUB - STORE]" c="MASHAEL AL JANOUB - STORE" nd="1"/>
              <i n="[mahal].[Name].&amp;[MATJAR]" c="MATJAR" nd="1"/>
              <i n="[mahal].[Name].&amp;[MATJAR ALWAN]" c="MATJAR ALWAN" nd="1"/>
              <i n="[mahal].[Name].&amp;[MATJAR IBTIKARAT - KAYAN STORE]" c="MATJAR IBTIKARAT - KAYAN STORE" nd="1"/>
              <i n="[mahal].[Name].&amp;[MAWJAT TRADD 2]" c="MAWJAT TRADD 2" nd="1"/>
              <i n="[mahal].[Name].&amp;[NAGHAM STORE]" c="NAGHAM STORE" nd="1"/>
              <i n="[mahal].[Name].&amp;[NAJD - AMIR CENTER]" c="NAJD - AMIR CENTER" nd="1"/>
              <i n="[mahal].[Name].&amp;[NUQTAT TAQNIAH]" c="NUQTAT TAQNIAH" nd="1"/>
              <i n="[mahal].[Name].&amp;[NYAAZIK - BISHA]" c="NYAAZIK - BISHA" nd="1"/>
              <i n="[mahal].[Name].&amp;[PHONE SERIES]" c="PHONE SERIES" nd="1"/>
              <i n="[mahal].[Name].&amp;[RAWAE ZIAD - STORE]" c="RAWAE ZIAD - STORE" nd="1"/>
              <i n="[mahal].[Name].&amp;[RAWAT AL-HATIF]" c="RAWAT AL-HATIF" nd="1"/>
              <i n="[mahal].[Name].&amp;[ROTANA]" c="ROTANA" nd="1"/>
              <i n="[mahal].[Name].&amp;[SADA ALMOSTAQBAL]" c="SADA ALMOSTAQBAL" nd="1"/>
              <i n="[mahal].[Name].&amp;[SADA ALMOSTAQBAL - KHAMIS]" c="SADA ALMOSTAQBAL - KHAMIS" nd="1"/>
              <i n="[mahal].[Name].&amp;[SAMA TELECOM]" c="SAMA TELECOM" nd="1"/>
              <i n="[mahal].[Name].&amp;[SPEED CALL - AL AMIR CENTER]" c="SPEED CALL - AL AMIR CENTER" nd="1"/>
              <i n="[mahal].[Name].&amp;[SPEED CALL - AL DEWAN]" c="SPEED CALL - AL DEWAN" nd="1"/>
              <i n="[mahal].[Name].&amp;[SPEED CALL - AL DOBLOMASI]" c="SPEED CALL - AL DOBLOMASI" nd="1"/>
              <i n="[mahal].[Name].&amp;[STAR ROSE]" c="STAR ROSE" nd="1"/>
              <i n="[mahal].[Name].&amp;[STICKER - BAHA]" c="STICKER - BAHA" nd="1"/>
              <i n="[mahal].[Name].&amp;[STREET PHONE - STORE]" c="STREET PHONE - STORE" nd="1"/>
              <i n="[mahal].[Name].&amp;[STYLE PHONE - STORE]" c="STYLE PHONE - STORE" nd="1"/>
              <i n="[mahal].[Name].&amp;[STYLE PHONE 2]" c="STYLE PHONE 2" nd="1"/>
              <i n="[mahal].[Name].&amp;[TAMAYAZ ALHATIF]" c="TAMAYAZ ALHATIF" nd="1"/>
              <i n="[mahal].[Name].&amp;[THORAYA AL JANOUB  - STORE]" c="THORAYA AL JANOUB  - STORE" nd="1"/>
              <i n="[mahal].[Name].&amp;[YOUR MOBILE - DOWNTOWN]" c="YOUR MOBILE - DOWNTOWN" nd="1"/>
            </range>
          </ranges>
        </level>
      </levels>
      <selections count="1">
        <selection n="[mahal].[Name].&amp;[AL MARKAZ AL DOWALI]"/>
      </selections>
    </olap>
  </data>
  <extLst>
    <x:ext xmlns:x15="http://schemas.microsoft.com/office/spreadsheetml/2010/11/main" uri="{470722E0-AACD-4C17-9CDC-17EF765DBC7E}">
      <x15:slicerCacheHideItemsWithNoData count="1">
        <x15:slicerCacheOlapLevelName uniqueName="[mahal].[Name].[Name]" count="81"/>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xr10:uid="{D3A83856-C71A-42A1-A4A7-5413609CC835}" cache="مقسم_طريقة_العرض_City1" caption="City" startItem="6" showCaption="0" level="1" style="SlicerStyleLight1" rowHeight="260350"/>
  <slicer name="Name" xr10:uid="{90ACBEDB-3A13-43CA-BA6F-F45067784040}" cache="مقسم_طريقة_العرض_Name1" caption="Name" startItem="1" level="1" style="SlicerStyleLight1" rowHeight="26035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1" xr10:uid="{64D5DD6B-10FB-40D1-AB4B-547EE3D1368D}" cache="مقسم_طريقة_العرض_City1" caption="City" columnCount="7" showCaption="0" level="1" rowHeight="260350"/>
  <slicer name="Name 1" xr10:uid="{16DECF04-CCC4-438C-841E-C4101DD3B3AA}" cache="مقسم_طريقة_العرض_Name1" caption="Name" level="1" style="SlicerStyleLight1" rowHeight="2603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F23E8D-CD7F-4FAA-97C5-4EEDC85B504F}" name="data1" displayName="data1" ref="B2:T412" totalsRowShown="0" headerRowDxfId="48" dataDxfId="47">
  <autoFilter ref="B2:T412" xr:uid="{46F23E8D-CD7F-4FAA-97C5-4EEDC85B504F}"/>
  <tableColumns count="19">
    <tableColumn id="1" xr3:uid="{E22A2788-34F1-4FD4-A36B-EE53DC89B8DF}" name="Apple ID" dataDxfId="46">
      <calculatedColumnFormula>'1.Current_View'!A2</calculatedColumnFormula>
    </tableColumn>
    <tableColumn id="2" xr3:uid="{84D1E0EE-099F-4FE9-A001-5C93247E13B7}" name="Name" dataDxfId="45">
      <calculatedColumnFormula>'1.Current_View'!B2</calculatedColumnFormula>
    </tableColumn>
    <tableColumn id="3" xr3:uid="{E56D3CD0-C04D-43CB-A3C0-FD9DFECACC25}" name="City" dataDxfId="44">
      <calculatedColumnFormula>'1.Current_View'!D2</calculatedColumnFormula>
    </tableColumn>
    <tableColumn id="4" xr3:uid="{0B81E862-902F-444A-B061-446629751DA6}" name="LOB" dataDxfId="43">
      <calculatedColumnFormula>'1.Current_View'!F2</calculatedColumnFormula>
    </tableColumn>
    <tableColumn id="5" xr3:uid="{7C0CDFEB-A7E0-4095-A951-F3779D574ECD}" name="W1" dataDxfId="42">
      <calculatedColumnFormula>'1.Current_View'!I2</calculatedColumnFormula>
    </tableColumn>
    <tableColumn id="6" xr3:uid="{EDFA4C77-F5F0-4539-8E79-52F86A283D93}" name="W2" dataDxfId="41">
      <calculatedColumnFormula>'1.Current_View'!J2</calculatedColumnFormula>
    </tableColumn>
    <tableColumn id="7" xr3:uid="{73199046-81D8-4230-ABAB-716B95920438}" name="W3" dataDxfId="40">
      <calculatedColumnFormula>'1.Current_View'!K2</calculatedColumnFormula>
    </tableColumn>
    <tableColumn id="8" xr3:uid="{B539712B-AD5B-474A-B180-215ED3276F88}" name="W4" dataDxfId="39">
      <calculatedColumnFormula>'1.Current_View'!L2</calculatedColumnFormula>
    </tableColumn>
    <tableColumn id="9" xr3:uid="{265B2D33-4D8E-4145-91B0-DD7553948ED4}" name="W5" dataDxfId="38">
      <calculatedColumnFormula>'1.Current_View'!M2</calculatedColumnFormula>
    </tableColumn>
    <tableColumn id="10" xr3:uid="{003BD9D2-2C4A-4905-8BF4-2C8C56739107}" name="W6" dataDxfId="37">
      <calculatedColumnFormula>'1.Current_View'!N2</calculatedColumnFormula>
    </tableColumn>
    <tableColumn id="11" xr3:uid="{43D23972-E674-4A45-A22D-5378CDA40738}" name="W7" dataDxfId="36">
      <calculatedColumnFormula>'1.Current_View'!O2</calculatedColumnFormula>
    </tableColumn>
    <tableColumn id="12" xr3:uid="{206FFE20-51AC-4A68-A7F2-0BD7195C0AD8}" name="W8" dataDxfId="35">
      <calculatedColumnFormula>'1.Current_View'!P2</calculatedColumnFormula>
    </tableColumn>
    <tableColumn id="13" xr3:uid="{D36919A8-DF1A-468D-B083-659263E4CC8D}" name="W9" dataDxfId="34">
      <calculatedColumnFormula>'1.Current_View'!Q2</calculatedColumnFormula>
    </tableColumn>
    <tableColumn id="14" xr3:uid="{D489BC87-D53E-4C62-8633-8AF5FE65B866}" name="W10" dataDxfId="33">
      <calculatedColumnFormula>'1.Current_View'!R2</calculatedColumnFormula>
    </tableColumn>
    <tableColumn id="15" xr3:uid="{AED9B76C-65F2-4E4C-AD3B-75DD6375E79C}" name="W11" dataDxfId="32">
      <calculatedColumnFormula>'1.Current_View'!S2</calculatedColumnFormula>
    </tableColumn>
    <tableColumn id="16" xr3:uid="{9D8B00C3-F1C9-432A-A708-FFA2F166CE53}" name="W12" dataDxfId="31">
      <calculatedColumnFormula>'1.Current_View'!T2</calculatedColumnFormula>
    </tableColumn>
    <tableColumn id="17" xr3:uid="{20409A1A-9FCD-43B0-9F5A-28E1A138BD90}" name="W13" dataDxfId="30">
      <calculatedColumnFormula>'1.Current_View'!U2</calculatedColumnFormula>
    </tableColumn>
    <tableColumn id="18" xr3:uid="{2DF1A6A8-CF1B-4A98-819F-906B605DD68F}" name="TOTAL" dataDxfId="29">
      <calculatedColumnFormula>'1.Current_View'!AC2</calculatedColumnFormula>
    </tableColumn>
    <tableColumn id="19" xr3:uid="{5FFBC168-5A07-47E7-A464-D28999F01CEB}" name="TOTALPATR" dataDxfId="28">
      <calculatedColumnFormula>'1.Current_View'!AE2</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E0958A2-6687-42F8-B811-587EFE32FBE2}" name="data2" displayName="data2" ref="B501:U951" totalsRowShown="0" headerRowDxfId="27" dataDxfId="26">
  <autoFilter ref="B501:U951" xr:uid="{9E0958A2-6687-42F8-B811-587EFE32FBE2}"/>
  <tableColumns count="20">
    <tableColumn id="1" xr3:uid="{2AC3E498-F202-4AC7-9461-1ECD0C45EA24}" name="Apple ID" dataDxfId="25">
      <calculatedColumnFormula>Sheet1!A2</calculatedColumnFormula>
    </tableColumn>
    <tableColumn id="2" xr3:uid="{4E5EF3F7-9DDE-4E29-9AC8-D667D2346D07}" name="Name" dataDxfId="24">
      <calculatedColumnFormula>Sheet1!B2</calculatedColumnFormula>
    </tableColumn>
    <tableColumn id="3" xr3:uid="{2E9F1751-2549-417A-B796-94B36DA93213}" name="City" dataDxfId="23">
      <calculatedColumnFormula>Sheet1!C2</calculatedColumnFormula>
    </tableColumn>
    <tableColumn id="4" xr3:uid="{325D7DBF-30AF-41F9-AEC3-7414702608D7}" name="LOB" dataDxfId="22">
      <calculatedColumnFormula>Sheet1!D2</calculatedColumnFormula>
    </tableColumn>
    <tableColumn id="5" xr3:uid="{11FA07D1-BDC1-471E-8CCE-CAFCD136FF35}" name="W1" dataDxfId="21">
      <calculatedColumnFormula>Sheet1!F2</calculatedColumnFormula>
    </tableColumn>
    <tableColumn id="6" xr3:uid="{C3364AD7-50FF-44F9-B048-49E23FF2F4BE}" name="W2" dataDxfId="20">
      <calculatedColumnFormula>Sheet1!G2</calculatedColumnFormula>
    </tableColumn>
    <tableColumn id="7" xr3:uid="{B30B9365-13DF-404C-AB21-A504EE3D3046}" name="W3" dataDxfId="19">
      <calculatedColumnFormula>Sheet1!H2</calculatedColumnFormula>
    </tableColumn>
    <tableColumn id="8" xr3:uid="{622F89AE-7118-4BDB-8E35-F6711FFC20E9}" name="W4" dataDxfId="18">
      <calculatedColumnFormula>Sheet1!I2</calculatedColumnFormula>
    </tableColumn>
    <tableColumn id="9" xr3:uid="{6E9F0F29-F0B2-4581-B3CA-AC58B5E06038}" name="W5" dataDxfId="17">
      <calculatedColumnFormula>Sheet1!J2</calculatedColumnFormula>
    </tableColumn>
    <tableColumn id="10" xr3:uid="{136B644A-05E8-44B9-9073-CDF437A2CDE7}" name="W6" dataDxfId="16">
      <calculatedColumnFormula>Sheet1!K2</calculatedColumnFormula>
    </tableColumn>
    <tableColumn id="11" xr3:uid="{A464D153-C417-42A8-A974-7B5D139E2496}" name="W7" dataDxfId="15">
      <calculatedColumnFormula>Sheet1!L2</calculatedColumnFormula>
    </tableColumn>
    <tableColumn id="12" xr3:uid="{A329DA06-600C-46ED-9800-623476647A8A}" name="W8" dataDxfId="14">
      <calculatedColumnFormula>Sheet1!M2</calculatedColumnFormula>
    </tableColumn>
    <tableColumn id="13" xr3:uid="{32A21D8A-54CB-44E3-AE10-27886EB54CF0}" name="W9" dataDxfId="13">
      <calculatedColumnFormula>Sheet1!N2</calculatedColumnFormula>
    </tableColumn>
    <tableColumn id="14" xr3:uid="{402314D9-A253-48B9-A2BE-2A4058581767}" name="W10" dataDxfId="12">
      <calculatedColumnFormula>Sheet1!O2</calculatedColumnFormula>
    </tableColumn>
    <tableColumn id="15" xr3:uid="{28C5C9A2-19E7-4195-9590-E20D933F0D82}" name="W11" dataDxfId="11">
      <calculatedColumnFormula>Sheet1!P2</calculatedColumnFormula>
    </tableColumn>
    <tableColumn id="16" xr3:uid="{53BAFC8D-9870-4867-86A1-E207663E11C1}" name="W12" dataDxfId="10">
      <calculatedColumnFormula>Sheet1!Q2</calculatedColumnFormula>
    </tableColumn>
    <tableColumn id="17" xr3:uid="{39B708B1-21A3-4417-8AA7-ACE353B94078}" name="W13" dataDxfId="9">
      <calculatedColumnFormula>Sheet1!R2</calculatedColumnFormula>
    </tableColumn>
    <tableColumn id="18" xr3:uid="{D3FA7E92-6FC1-412E-A06D-986142F6C332}" name="TOTALA" dataDxfId="8">
      <calculatedColumnFormula>Sheet1!Z2</calculatedColumnFormula>
    </tableColumn>
    <tableColumn id="19" xr3:uid="{5F2487DD-BC5F-420D-8ADF-A061A64C2B2D}" name="LAST" dataDxfId="7">
      <calculatedColumnFormula>Sheet1!AB2</calculatedColumnFormula>
    </tableColumn>
    <tableColumn id="20" xr3:uid="{9F7C2B15-67AA-41BF-852D-5DC3BAB7690D}" name="BEFOUR" dataDxfId="6">
      <calculatedColumnFormula>Sheet1!AC2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D35E3DC-36F0-4000-A5ED-4E25B7DDE3A2}" name="datamain" displayName="datamain" ref="AL2:AL83" totalsRowShown="0">
  <autoFilter ref="AL2:AL83" xr:uid="{1D35E3DC-36F0-4000-A5ED-4E25B7DDE3A2}"/>
  <tableColumns count="1">
    <tableColumn id="1" xr3:uid="{221ED600-AADA-4803-8B30-E7953AC89A11}" name="Apple ID"/>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2D6A715-A6A5-4D07-B56D-7AEBAF9F5DBF}" name="citydata" displayName="citydata" ref="AJ2:AJ16" totalsRowShown="0" headerRowDxfId="5" dataDxfId="4" headerRowCellStyle="عادي 2" dataCellStyle="عادي 2">
  <autoFilter ref="AJ2:AJ16" xr:uid="{02D6A715-A6A5-4D07-B56D-7AEBAF9F5DBF}"/>
  <tableColumns count="1">
    <tableColumn id="1" xr3:uid="{27D3DD7A-3A00-493D-B397-CE50806B377B}" name="City" dataDxfId="3" dataCellStyle="عادي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898F4F3-23A4-4BC5-88A3-7340018D773F}" name="mahal" displayName="mahal" ref="AH2:AH83" totalsRowShown="0" headerRowDxfId="2" dataDxfId="1" headerRowCellStyle="عادي 2" dataCellStyle="عادي 2">
  <autoFilter ref="AH2:AH83" xr:uid="{B898F4F3-23A4-4BC5-88A3-7340018D773F}"/>
  <tableColumns count="1">
    <tableColumn id="1" xr3:uid="{A151E8EE-077D-4FE0-817F-1D7500F865E1}" name="Name" dataDxfId="0" dataCellStyle="عادي 2"/>
  </tableColumns>
  <tableStyleInfo name="TableStyleMedium2" showFirstColumn="0" showLastColumn="0" showRowStripes="1" showColumnStripes="0"/>
</table>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697B31-1419-9D46-91E0-758D47FEF749}">
  <dimension ref="A1:AC451"/>
  <sheetViews>
    <sheetView topLeftCell="H1" workbookViewId="0">
      <selection activeCell="AA2" sqref="AA2"/>
    </sheetView>
  </sheetViews>
  <sheetFormatPr defaultColWidth="10.90625" defaultRowHeight="15" x14ac:dyDescent="0.25"/>
  <cols>
    <col min="2" max="2" width="20.90625" customWidth="1"/>
    <col min="13" max="13" width="10.90625" style="33"/>
    <col min="19" max="19" width="8.984375E-2" customWidth="1"/>
    <col min="20" max="25" width="10.90625" hidden="1" customWidth="1"/>
  </cols>
  <sheetData>
    <row r="1" spans="1:29" ht="19.95" customHeight="1" x14ac:dyDescent="0.3">
      <c r="A1" s="1" t="s">
        <v>0</v>
      </c>
      <c r="B1" s="2" t="s">
        <v>1</v>
      </c>
      <c r="C1" s="2" t="s">
        <v>2</v>
      </c>
      <c r="D1" s="2" t="s">
        <v>3</v>
      </c>
      <c r="E1" s="2" t="s">
        <v>4</v>
      </c>
      <c r="F1" s="1" t="s">
        <v>5</v>
      </c>
      <c r="G1" s="1" t="s">
        <v>6</v>
      </c>
      <c r="H1" s="1" t="s">
        <v>7</v>
      </c>
      <c r="I1" s="1" t="s">
        <v>8</v>
      </c>
      <c r="J1" s="1" t="s">
        <v>9</v>
      </c>
      <c r="K1" s="1" t="s">
        <v>10</v>
      </c>
      <c r="L1" s="1" t="s">
        <v>11</v>
      </c>
      <c r="M1" s="31" t="s">
        <v>12</v>
      </c>
      <c r="N1" s="1" t="s">
        <v>13</v>
      </c>
      <c r="O1" s="1" t="s">
        <v>14</v>
      </c>
      <c r="P1" s="1" t="s">
        <v>15</v>
      </c>
      <c r="Q1" s="1" t="s">
        <v>16</v>
      </c>
      <c r="R1" s="1" t="s">
        <v>17</v>
      </c>
      <c r="S1" s="1" t="s">
        <v>18</v>
      </c>
      <c r="T1" s="1" t="s">
        <v>19</v>
      </c>
      <c r="U1" s="1" t="s">
        <v>20</v>
      </c>
      <c r="V1" s="1" t="s">
        <v>21</v>
      </c>
      <c r="W1" s="1" t="s">
        <v>22</v>
      </c>
      <c r="X1" s="1" t="s">
        <v>23</v>
      </c>
      <c r="Y1" s="1" t="s">
        <v>24</v>
      </c>
      <c r="Z1" s="1" t="s">
        <v>252</v>
      </c>
      <c r="AB1" s="1" t="s">
        <v>253</v>
      </c>
      <c r="AC1" s="1" t="s">
        <v>254</v>
      </c>
    </row>
    <row r="2" spans="1:29" ht="19.95" customHeight="1" x14ac:dyDescent="0.3">
      <c r="A2" s="3">
        <v>3965963</v>
      </c>
      <c r="B2" s="4" t="s">
        <v>25</v>
      </c>
      <c r="C2" s="4" t="s">
        <v>26</v>
      </c>
      <c r="D2" s="4" t="s">
        <v>27</v>
      </c>
      <c r="E2" s="4" t="s">
        <v>28</v>
      </c>
      <c r="F2" s="5">
        <v>135</v>
      </c>
      <c r="G2" s="5">
        <v>148</v>
      </c>
      <c r="H2" s="5">
        <v>113</v>
      </c>
      <c r="I2" s="5">
        <v>158</v>
      </c>
      <c r="J2" s="5">
        <v>161</v>
      </c>
      <c r="K2" s="5">
        <v>63</v>
      </c>
      <c r="L2" s="5">
        <v>218</v>
      </c>
      <c r="M2" s="32">
        <v>128</v>
      </c>
      <c r="N2" s="5"/>
      <c r="O2" s="5"/>
      <c r="P2" s="5"/>
      <c r="Q2" s="5"/>
      <c r="R2" s="5"/>
      <c r="S2" s="5">
        <v>996</v>
      </c>
      <c r="T2" s="5">
        <v>996</v>
      </c>
      <c r="U2" s="6">
        <v>0</v>
      </c>
      <c r="V2" s="5">
        <v>0</v>
      </c>
      <c r="W2" s="5">
        <v>1855</v>
      </c>
      <c r="X2" s="6">
        <v>0.02</v>
      </c>
      <c r="Y2" s="6">
        <v>0</v>
      </c>
      <c r="Z2" s="28">
        <f>SUM(F2:R2)</f>
        <v>1124</v>
      </c>
      <c r="AA2">
        <f>COUNT(F2:R2)</f>
        <v>8</v>
      </c>
      <c r="AB2">
        <f>INDEX(F2:R2,1,COUNT(I2:U2),1)</f>
        <v>128</v>
      </c>
      <c r="AC2">
        <f>INDEX(F2:R2,1,COUNT(I2:U2)-1,1)</f>
        <v>218</v>
      </c>
    </row>
    <row r="3" spans="1:29" ht="19.95" customHeight="1" x14ac:dyDescent="0.3">
      <c r="A3" s="3">
        <v>3965963</v>
      </c>
      <c r="B3" s="4" t="s">
        <v>25</v>
      </c>
      <c r="C3" s="4" t="s">
        <v>26</v>
      </c>
      <c r="D3" s="4" t="s">
        <v>29</v>
      </c>
      <c r="E3" s="4" t="s">
        <v>28</v>
      </c>
      <c r="F3" s="5">
        <v>11</v>
      </c>
      <c r="G3" s="5">
        <v>25</v>
      </c>
      <c r="H3" s="5">
        <v>17</v>
      </c>
      <c r="I3" s="5">
        <v>12</v>
      </c>
      <c r="J3" s="5">
        <v>12</v>
      </c>
      <c r="K3" s="5">
        <v>16</v>
      </c>
      <c r="L3" s="5">
        <v>13</v>
      </c>
      <c r="M3" s="32">
        <v>9</v>
      </c>
      <c r="N3" s="5"/>
      <c r="O3" s="5"/>
      <c r="P3" s="5"/>
      <c r="Q3" s="5"/>
      <c r="R3" s="5"/>
      <c r="S3" s="5">
        <v>106</v>
      </c>
      <c r="T3" s="5">
        <v>106</v>
      </c>
      <c r="U3" s="6">
        <v>0</v>
      </c>
      <c r="V3" s="5">
        <v>0</v>
      </c>
      <c r="W3" s="5">
        <v>120</v>
      </c>
      <c r="X3" s="6">
        <v>0.01</v>
      </c>
      <c r="Y3" s="6">
        <v>0</v>
      </c>
      <c r="Z3" s="28">
        <f t="shared" ref="Z3:Z66" si="0">SUM(F3:R3)</f>
        <v>115</v>
      </c>
      <c r="AB3">
        <f>INDEX(F3:R3,1,COUNT(I3:U3),1)</f>
        <v>9</v>
      </c>
      <c r="AC3">
        <f>INDEX(F3:R3,1,COUNT(I3:U3)-1,1)</f>
        <v>13</v>
      </c>
    </row>
    <row r="4" spans="1:29" ht="19.95" customHeight="1" x14ac:dyDescent="0.3">
      <c r="A4" s="3">
        <v>3965963</v>
      </c>
      <c r="B4" s="4" t="s">
        <v>25</v>
      </c>
      <c r="C4" s="4" t="s">
        <v>26</v>
      </c>
      <c r="D4" s="4" t="s">
        <v>30</v>
      </c>
      <c r="E4" s="4" t="s">
        <v>28</v>
      </c>
      <c r="F4" s="5">
        <v>4</v>
      </c>
      <c r="G4" s="5">
        <v>2</v>
      </c>
      <c r="H4" s="5">
        <v>3</v>
      </c>
      <c r="I4" s="5">
        <v>4</v>
      </c>
      <c r="J4" s="5">
        <v>6</v>
      </c>
      <c r="K4" s="5">
        <v>4</v>
      </c>
      <c r="L4" s="5">
        <v>7</v>
      </c>
      <c r="M4" s="32">
        <v>3</v>
      </c>
      <c r="N4" s="5"/>
      <c r="O4" s="5"/>
      <c r="P4" s="5"/>
      <c r="Q4" s="5"/>
      <c r="R4" s="5"/>
      <c r="S4" s="5">
        <v>30</v>
      </c>
      <c r="T4" s="5">
        <v>30</v>
      </c>
      <c r="U4" s="6">
        <v>0</v>
      </c>
      <c r="V4" s="5">
        <v>0</v>
      </c>
      <c r="W4" s="5">
        <v>71</v>
      </c>
      <c r="X4" s="6">
        <v>0.02</v>
      </c>
      <c r="Y4" s="6">
        <v>0</v>
      </c>
      <c r="Z4" s="28">
        <f t="shared" si="0"/>
        <v>33</v>
      </c>
      <c r="AB4">
        <f t="shared" ref="AB4:AB67" si="1">INDEX(F4:R4,1,COUNT(I4:U4),1)</f>
        <v>3</v>
      </c>
      <c r="AC4">
        <f t="shared" ref="AC4:AC67" si="2">INDEX(F4:R4,1,COUNT(I4:U4)-1,1)</f>
        <v>7</v>
      </c>
    </row>
    <row r="5" spans="1:29" ht="19.95" customHeight="1" x14ac:dyDescent="0.3">
      <c r="A5" s="3">
        <v>3965963</v>
      </c>
      <c r="B5" s="4" t="s">
        <v>25</v>
      </c>
      <c r="C5" s="4" t="s">
        <v>26</v>
      </c>
      <c r="D5" s="4" t="s">
        <v>31</v>
      </c>
      <c r="E5" s="4" t="s">
        <v>28</v>
      </c>
      <c r="F5" s="5">
        <v>16</v>
      </c>
      <c r="G5" s="5">
        <v>11</v>
      </c>
      <c r="H5" s="5">
        <v>15</v>
      </c>
      <c r="I5" s="5">
        <v>31</v>
      </c>
      <c r="J5" s="5">
        <v>26</v>
      </c>
      <c r="K5" s="5">
        <v>18</v>
      </c>
      <c r="L5" s="5">
        <v>13</v>
      </c>
      <c r="M5" s="32">
        <v>11</v>
      </c>
      <c r="N5" s="5"/>
      <c r="O5" s="5"/>
      <c r="P5" s="5"/>
      <c r="Q5" s="5"/>
      <c r="R5" s="5"/>
      <c r="S5" s="5">
        <v>130</v>
      </c>
      <c r="T5" s="5">
        <v>130</v>
      </c>
      <c r="U5" s="6">
        <v>0</v>
      </c>
      <c r="V5" s="5">
        <v>0</v>
      </c>
      <c r="W5" s="5">
        <v>144</v>
      </c>
      <c r="X5" s="6">
        <v>0.03</v>
      </c>
      <c r="Y5" s="6">
        <v>0</v>
      </c>
      <c r="Z5" s="28">
        <f t="shared" si="0"/>
        <v>141</v>
      </c>
      <c r="AB5">
        <f t="shared" si="1"/>
        <v>11</v>
      </c>
      <c r="AC5">
        <f t="shared" si="2"/>
        <v>13</v>
      </c>
    </row>
    <row r="6" spans="1:29" ht="19.95" customHeight="1" x14ac:dyDescent="0.3">
      <c r="A6" s="3">
        <v>3965963</v>
      </c>
      <c r="B6" s="4" t="s">
        <v>25</v>
      </c>
      <c r="C6" s="4" t="s">
        <v>26</v>
      </c>
      <c r="D6" s="4" t="s">
        <v>32</v>
      </c>
      <c r="E6" s="4" t="s">
        <v>28</v>
      </c>
      <c r="F6" s="5">
        <v>0</v>
      </c>
      <c r="G6" s="5">
        <v>0</v>
      </c>
      <c r="H6" s="5">
        <v>0</v>
      </c>
      <c r="I6" s="5">
        <v>0</v>
      </c>
      <c r="J6" s="5">
        <v>0</v>
      </c>
      <c r="K6" s="5">
        <v>0</v>
      </c>
      <c r="L6" s="5">
        <v>0</v>
      </c>
      <c r="M6" s="32">
        <v>0</v>
      </c>
      <c r="N6" s="5"/>
      <c r="O6" s="5"/>
      <c r="P6" s="5"/>
      <c r="Q6" s="5"/>
      <c r="R6" s="5"/>
      <c r="S6" s="5">
        <v>0</v>
      </c>
      <c r="T6" s="5">
        <v>0</v>
      </c>
      <c r="U6" s="6">
        <v>0</v>
      </c>
      <c r="V6" s="5">
        <v>0</v>
      </c>
      <c r="W6" s="5">
        <v>6</v>
      </c>
      <c r="X6" s="6">
        <v>0</v>
      </c>
      <c r="Y6" s="6">
        <v>0</v>
      </c>
      <c r="Z6" s="28">
        <f t="shared" si="0"/>
        <v>0</v>
      </c>
      <c r="AB6">
        <f t="shared" si="1"/>
        <v>0</v>
      </c>
      <c r="AC6">
        <f t="shared" si="2"/>
        <v>0</v>
      </c>
    </row>
    <row r="7" spans="1:29" ht="19.95" customHeight="1" x14ac:dyDescent="0.3">
      <c r="A7" s="3">
        <v>3965963</v>
      </c>
      <c r="B7" s="4" t="s">
        <v>25</v>
      </c>
      <c r="C7" s="4" t="s">
        <v>26</v>
      </c>
      <c r="D7" s="4" t="s">
        <v>33</v>
      </c>
      <c r="E7" s="4" t="s">
        <v>28</v>
      </c>
      <c r="F7" s="5">
        <v>324</v>
      </c>
      <c r="G7" s="5">
        <v>300</v>
      </c>
      <c r="H7" s="5">
        <v>243</v>
      </c>
      <c r="I7" s="5">
        <v>313</v>
      </c>
      <c r="J7" s="5">
        <v>387</v>
      </c>
      <c r="K7" s="5">
        <v>293</v>
      </c>
      <c r="L7" s="5">
        <v>404</v>
      </c>
      <c r="M7" s="32">
        <v>317</v>
      </c>
      <c r="N7" s="5"/>
      <c r="O7" s="5"/>
      <c r="P7" s="5"/>
      <c r="Q7" s="5"/>
      <c r="R7" s="5"/>
      <c r="S7" s="5">
        <v>2264</v>
      </c>
      <c r="T7" s="5">
        <v>2264</v>
      </c>
      <c r="U7" s="6">
        <v>0</v>
      </c>
      <c r="V7" s="5">
        <v>0</v>
      </c>
      <c r="W7" s="5">
        <v>5158</v>
      </c>
      <c r="X7" s="6">
        <v>0.04</v>
      </c>
      <c r="Y7" s="6">
        <v>0</v>
      </c>
      <c r="Z7" s="28">
        <f t="shared" si="0"/>
        <v>2581</v>
      </c>
      <c r="AB7">
        <f t="shared" si="1"/>
        <v>317</v>
      </c>
      <c r="AC7">
        <f t="shared" si="2"/>
        <v>404</v>
      </c>
    </row>
    <row r="8" spans="1:29" ht="19.95" customHeight="1" x14ac:dyDescent="0.3">
      <c r="A8" s="3">
        <v>3791861</v>
      </c>
      <c r="B8" s="4" t="s">
        <v>34</v>
      </c>
      <c r="C8" s="4" t="s">
        <v>35</v>
      </c>
      <c r="D8" s="4" t="s">
        <v>27</v>
      </c>
      <c r="E8" s="4" t="s">
        <v>28</v>
      </c>
      <c r="F8" s="5">
        <v>116</v>
      </c>
      <c r="G8" s="5">
        <v>84</v>
      </c>
      <c r="H8" s="5">
        <v>58</v>
      </c>
      <c r="I8" s="5">
        <v>148</v>
      </c>
      <c r="J8" s="5">
        <v>177</v>
      </c>
      <c r="K8" s="5">
        <v>139</v>
      </c>
      <c r="L8" s="5">
        <v>190</v>
      </c>
      <c r="M8" s="32">
        <v>164</v>
      </c>
      <c r="N8" s="5"/>
      <c r="O8" s="5"/>
      <c r="P8" s="5"/>
      <c r="Q8" s="5"/>
      <c r="R8" s="5"/>
      <c r="S8" s="5">
        <v>912</v>
      </c>
      <c r="T8" s="5">
        <v>912</v>
      </c>
      <c r="U8" s="6">
        <v>0</v>
      </c>
      <c r="V8" s="5">
        <v>0</v>
      </c>
      <c r="W8" s="5">
        <v>1339</v>
      </c>
      <c r="X8" s="6">
        <v>0.01</v>
      </c>
      <c r="Y8" s="6">
        <v>0</v>
      </c>
      <c r="Z8" s="28">
        <f t="shared" si="0"/>
        <v>1076</v>
      </c>
      <c r="AB8">
        <f t="shared" si="1"/>
        <v>164</v>
      </c>
      <c r="AC8">
        <f t="shared" si="2"/>
        <v>190</v>
      </c>
    </row>
    <row r="9" spans="1:29" ht="19.95" customHeight="1" x14ac:dyDescent="0.3">
      <c r="A9" s="3">
        <v>3791861</v>
      </c>
      <c r="B9" s="4" t="s">
        <v>34</v>
      </c>
      <c r="C9" s="4" t="s">
        <v>35</v>
      </c>
      <c r="D9" s="4" t="s">
        <v>29</v>
      </c>
      <c r="E9" s="4" t="s">
        <v>28</v>
      </c>
      <c r="F9" s="5">
        <v>11</v>
      </c>
      <c r="G9" s="5">
        <v>8</v>
      </c>
      <c r="H9" s="5">
        <v>3</v>
      </c>
      <c r="I9" s="5">
        <v>16</v>
      </c>
      <c r="J9" s="5">
        <v>13</v>
      </c>
      <c r="K9" s="5">
        <v>7</v>
      </c>
      <c r="L9" s="5">
        <v>11</v>
      </c>
      <c r="M9" s="32">
        <v>13</v>
      </c>
      <c r="N9" s="5"/>
      <c r="O9" s="5"/>
      <c r="P9" s="5"/>
      <c r="Q9" s="5"/>
      <c r="R9" s="5"/>
      <c r="S9" s="5">
        <v>69</v>
      </c>
      <c r="T9" s="5">
        <v>69</v>
      </c>
      <c r="U9" s="6">
        <v>0</v>
      </c>
      <c r="V9" s="5">
        <v>0</v>
      </c>
      <c r="W9" s="5">
        <v>110</v>
      </c>
      <c r="X9" s="6">
        <v>0.01</v>
      </c>
      <c r="Y9" s="6">
        <v>0</v>
      </c>
      <c r="Z9" s="28">
        <f t="shared" si="0"/>
        <v>82</v>
      </c>
      <c r="AB9">
        <f t="shared" si="1"/>
        <v>13</v>
      </c>
      <c r="AC9">
        <f t="shared" si="2"/>
        <v>11</v>
      </c>
    </row>
    <row r="10" spans="1:29" ht="19.95" customHeight="1" x14ac:dyDescent="0.3">
      <c r="A10" s="3">
        <v>3791861</v>
      </c>
      <c r="B10" s="4" t="s">
        <v>34</v>
      </c>
      <c r="C10" s="4" t="s">
        <v>35</v>
      </c>
      <c r="D10" s="4" t="s">
        <v>30</v>
      </c>
      <c r="E10" s="4" t="s">
        <v>28</v>
      </c>
      <c r="F10" s="5">
        <v>0</v>
      </c>
      <c r="G10" s="5">
        <v>1</v>
      </c>
      <c r="H10" s="5">
        <v>2</v>
      </c>
      <c r="I10" s="5">
        <v>1</v>
      </c>
      <c r="J10" s="5">
        <v>3</v>
      </c>
      <c r="K10" s="5">
        <v>3</v>
      </c>
      <c r="L10" s="5">
        <v>4</v>
      </c>
      <c r="M10" s="32">
        <v>4</v>
      </c>
      <c r="N10" s="5"/>
      <c r="O10" s="5"/>
      <c r="P10" s="5"/>
      <c r="Q10" s="5"/>
      <c r="R10" s="5"/>
      <c r="S10" s="5">
        <v>14</v>
      </c>
      <c r="T10" s="5">
        <v>14</v>
      </c>
      <c r="U10" s="6">
        <v>0</v>
      </c>
      <c r="V10" s="5">
        <v>0</v>
      </c>
      <c r="W10" s="5">
        <v>35</v>
      </c>
      <c r="X10" s="6">
        <v>0.01</v>
      </c>
      <c r="Y10" s="6">
        <v>0</v>
      </c>
      <c r="Z10" s="28">
        <f t="shared" si="0"/>
        <v>18</v>
      </c>
      <c r="AB10">
        <f t="shared" si="1"/>
        <v>4</v>
      </c>
      <c r="AC10">
        <f t="shared" si="2"/>
        <v>4</v>
      </c>
    </row>
    <row r="11" spans="1:29" ht="19.95" customHeight="1" x14ac:dyDescent="0.3">
      <c r="A11" s="3">
        <v>3791861</v>
      </c>
      <c r="B11" s="4" t="s">
        <v>34</v>
      </c>
      <c r="C11" s="4" t="s">
        <v>35</v>
      </c>
      <c r="D11" s="4" t="s">
        <v>31</v>
      </c>
      <c r="E11" s="4" t="s">
        <v>28</v>
      </c>
      <c r="F11" s="5">
        <v>8</v>
      </c>
      <c r="G11" s="5">
        <v>8</v>
      </c>
      <c r="H11" s="5">
        <v>3</v>
      </c>
      <c r="I11" s="5">
        <v>5</v>
      </c>
      <c r="J11" s="5">
        <v>3</v>
      </c>
      <c r="K11" s="5">
        <v>7</v>
      </c>
      <c r="L11" s="5">
        <v>12</v>
      </c>
      <c r="M11" s="32">
        <v>5</v>
      </c>
      <c r="N11" s="5"/>
      <c r="O11" s="5"/>
      <c r="P11" s="5"/>
      <c r="Q11" s="5"/>
      <c r="R11" s="5"/>
      <c r="S11" s="5">
        <v>46</v>
      </c>
      <c r="T11" s="5">
        <v>46</v>
      </c>
      <c r="U11" s="6">
        <v>0</v>
      </c>
      <c r="V11" s="5">
        <v>0</v>
      </c>
      <c r="W11" s="5">
        <v>11</v>
      </c>
      <c r="X11" s="6">
        <v>0.01</v>
      </c>
      <c r="Y11" s="6">
        <v>0</v>
      </c>
      <c r="Z11" s="28">
        <f t="shared" si="0"/>
        <v>51</v>
      </c>
      <c r="AB11">
        <f t="shared" si="1"/>
        <v>5</v>
      </c>
      <c r="AC11">
        <f t="shared" si="2"/>
        <v>12</v>
      </c>
    </row>
    <row r="12" spans="1:29" ht="19.95" customHeight="1" x14ac:dyDescent="0.3">
      <c r="A12" s="3">
        <v>3791861</v>
      </c>
      <c r="B12" s="4" t="s">
        <v>34</v>
      </c>
      <c r="C12" s="4" t="s">
        <v>35</v>
      </c>
      <c r="D12" s="4" t="s">
        <v>33</v>
      </c>
      <c r="E12" s="4" t="s">
        <v>28</v>
      </c>
      <c r="F12" s="5">
        <v>111</v>
      </c>
      <c r="G12" s="5">
        <v>179</v>
      </c>
      <c r="H12" s="5">
        <v>115</v>
      </c>
      <c r="I12" s="5">
        <v>379</v>
      </c>
      <c r="J12" s="5">
        <v>303</v>
      </c>
      <c r="K12" s="5">
        <v>173</v>
      </c>
      <c r="L12" s="5">
        <v>281</v>
      </c>
      <c r="M12" s="32">
        <v>147</v>
      </c>
      <c r="N12" s="5"/>
      <c r="O12" s="5"/>
      <c r="P12" s="5"/>
      <c r="Q12" s="5"/>
      <c r="R12" s="5"/>
      <c r="S12" s="5">
        <v>1541</v>
      </c>
      <c r="T12" s="5">
        <v>1541</v>
      </c>
      <c r="U12" s="6">
        <v>0</v>
      </c>
      <c r="V12" s="5">
        <v>0</v>
      </c>
      <c r="W12" s="5">
        <v>1590</v>
      </c>
      <c r="X12" s="6">
        <v>0.03</v>
      </c>
      <c r="Y12" s="6">
        <v>0</v>
      </c>
      <c r="Z12" s="28">
        <f t="shared" si="0"/>
        <v>1688</v>
      </c>
      <c r="AB12">
        <f t="shared" si="1"/>
        <v>147</v>
      </c>
      <c r="AC12">
        <f t="shared" si="2"/>
        <v>281</v>
      </c>
    </row>
    <row r="13" spans="1:29" ht="19.95" customHeight="1" x14ac:dyDescent="0.3">
      <c r="A13" s="3">
        <v>2580546</v>
      </c>
      <c r="B13" s="4" t="s">
        <v>36</v>
      </c>
      <c r="C13" s="4" t="s">
        <v>37</v>
      </c>
      <c r="D13" s="4" t="s">
        <v>27</v>
      </c>
      <c r="E13" s="4" t="s">
        <v>28</v>
      </c>
      <c r="F13" s="5">
        <v>0</v>
      </c>
      <c r="G13" s="5">
        <v>251</v>
      </c>
      <c r="H13" s="5">
        <v>232</v>
      </c>
      <c r="I13" s="5">
        <v>258</v>
      </c>
      <c r="J13" s="5">
        <v>182</v>
      </c>
      <c r="K13" s="5">
        <v>193</v>
      </c>
      <c r="L13" s="5">
        <v>143</v>
      </c>
      <c r="M13" s="32">
        <v>184</v>
      </c>
      <c r="N13" s="5"/>
      <c r="O13" s="5"/>
      <c r="P13" s="5"/>
      <c r="Q13" s="5"/>
      <c r="R13" s="5"/>
      <c r="S13" s="5">
        <v>1259</v>
      </c>
      <c r="T13" s="5">
        <v>1259</v>
      </c>
      <c r="U13" s="6">
        <v>0.34</v>
      </c>
      <c r="V13" s="5">
        <v>1647</v>
      </c>
      <c r="W13" s="5">
        <v>1426</v>
      </c>
      <c r="X13" s="6">
        <v>0.02</v>
      </c>
      <c r="Y13" s="6">
        <v>0.34</v>
      </c>
      <c r="Z13" s="28">
        <f t="shared" si="0"/>
        <v>1443</v>
      </c>
      <c r="AB13">
        <f t="shared" si="1"/>
        <v>184</v>
      </c>
      <c r="AC13">
        <f t="shared" si="2"/>
        <v>143</v>
      </c>
    </row>
    <row r="14" spans="1:29" ht="19.95" customHeight="1" x14ac:dyDescent="0.3">
      <c r="A14" s="3">
        <v>2580546</v>
      </c>
      <c r="B14" s="4" t="s">
        <v>36</v>
      </c>
      <c r="C14" s="4" t="s">
        <v>37</v>
      </c>
      <c r="D14" s="4" t="s">
        <v>29</v>
      </c>
      <c r="E14" s="4" t="s">
        <v>28</v>
      </c>
      <c r="F14" s="5">
        <v>0</v>
      </c>
      <c r="G14" s="5">
        <v>18</v>
      </c>
      <c r="H14" s="5">
        <v>12</v>
      </c>
      <c r="I14" s="5">
        <v>12</v>
      </c>
      <c r="J14" s="5">
        <v>31</v>
      </c>
      <c r="K14" s="5">
        <v>34</v>
      </c>
      <c r="L14" s="5">
        <v>24</v>
      </c>
      <c r="M14" s="32">
        <v>80</v>
      </c>
      <c r="N14" s="5"/>
      <c r="O14" s="5"/>
      <c r="P14" s="5"/>
      <c r="Q14" s="5"/>
      <c r="R14" s="5"/>
      <c r="S14" s="5">
        <v>131</v>
      </c>
      <c r="T14" s="5">
        <v>131</v>
      </c>
      <c r="U14" s="6">
        <v>0.47</v>
      </c>
      <c r="V14" s="5">
        <v>120</v>
      </c>
      <c r="W14" s="5">
        <v>149</v>
      </c>
      <c r="X14" s="6">
        <v>0.02</v>
      </c>
      <c r="Y14" s="6">
        <v>0.47</v>
      </c>
      <c r="Z14" s="28">
        <f t="shared" si="0"/>
        <v>211</v>
      </c>
      <c r="AB14">
        <f t="shared" si="1"/>
        <v>80</v>
      </c>
      <c r="AC14">
        <f t="shared" si="2"/>
        <v>24</v>
      </c>
    </row>
    <row r="15" spans="1:29" ht="19.95" customHeight="1" x14ac:dyDescent="0.3">
      <c r="A15" s="3">
        <v>2580546</v>
      </c>
      <c r="B15" s="4" t="s">
        <v>36</v>
      </c>
      <c r="C15" s="4" t="s">
        <v>37</v>
      </c>
      <c r="D15" s="4" t="s">
        <v>30</v>
      </c>
      <c r="E15" s="4" t="s">
        <v>28</v>
      </c>
      <c r="F15" s="5">
        <v>0</v>
      </c>
      <c r="G15" s="5">
        <v>20</v>
      </c>
      <c r="H15" s="5">
        <v>8</v>
      </c>
      <c r="I15" s="5">
        <v>3</v>
      </c>
      <c r="J15" s="5">
        <v>2</v>
      </c>
      <c r="K15" s="5">
        <v>4</v>
      </c>
      <c r="L15" s="5">
        <v>2</v>
      </c>
      <c r="M15" s="32">
        <v>4</v>
      </c>
      <c r="N15" s="5"/>
      <c r="O15" s="5"/>
      <c r="P15" s="5"/>
      <c r="Q15" s="5"/>
      <c r="R15" s="5"/>
      <c r="S15" s="5">
        <v>39</v>
      </c>
      <c r="T15" s="5">
        <v>39</v>
      </c>
      <c r="U15" s="6">
        <v>-0.13</v>
      </c>
      <c r="V15" s="5">
        <v>60</v>
      </c>
      <c r="W15" s="5">
        <v>43</v>
      </c>
      <c r="X15" s="6">
        <v>0.02</v>
      </c>
      <c r="Y15" s="6">
        <v>-0.13</v>
      </c>
      <c r="Z15" s="28">
        <f t="shared" si="0"/>
        <v>43</v>
      </c>
      <c r="AB15">
        <f t="shared" si="1"/>
        <v>4</v>
      </c>
      <c r="AC15">
        <f t="shared" si="2"/>
        <v>2</v>
      </c>
    </row>
    <row r="16" spans="1:29" ht="19.95" customHeight="1" x14ac:dyDescent="0.3">
      <c r="A16" s="3">
        <v>2580546</v>
      </c>
      <c r="B16" s="4" t="s">
        <v>36</v>
      </c>
      <c r="C16" s="4" t="s">
        <v>37</v>
      </c>
      <c r="D16" s="4" t="s">
        <v>31</v>
      </c>
      <c r="E16" s="4" t="s">
        <v>28</v>
      </c>
      <c r="F16" s="5">
        <v>0</v>
      </c>
      <c r="G16" s="5">
        <v>44</v>
      </c>
      <c r="H16" s="5">
        <v>15</v>
      </c>
      <c r="I16" s="5">
        <v>8</v>
      </c>
      <c r="J16" s="5">
        <v>18</v>
      </c>
      <c r="K16" s="5">
        <v>7</v>
      </c>
      <c r="L16" s="5">
        <v>14</v>
      </c>
      <c r="M16" s="32">
        <v>20</v>
      </c>
      <c r="N16" s="5"/>
      <c r="O16" s="5"/>
      <c r="P16" s="5"/>
      <c r="Q16" s="5"/>
      <c r="R16" s="5"/>
      <c r="S16" s="5">
        <v>106</v>
      </c>
      <c r="T16" s="5">
        <v>106</v>
      </c>
      <c r="U16" s="6">
        <v>-0.19</v>
      </c>
      <c r="V16" s="5">
        <v>223</v>
      </c>
      <c r="W16" s="5">
        <v>115</v>
      </c>
      <c r="X16" s="6">
        <v>0.03</v>
      </c>
      <c r="Y16" s="6">
        <v>-0.19</v>
      </c>
      <c r="Z16" s="28">
        <f t="shared" si="0"/>
        <v>126</v>
      </c>
      <c r="AB16">
        <f t="shared" si="1"/>
        <v>20</v>
      </c>
      <c r="AC16">
        <f t="shared" si="2"/>
        <v>14</v>
      </c>
    </row>
    <row r="17" spans="1:29" ht="19.95" customHeight="1" x14ac:dyDescent="0.3">
      <c r="A17" s="3">
        <v>2580546</v>
      </c>
      <c r="B17" s="4" t="s">
        <v>36</v>
      </c>
      <c r="C17" s="4" t="s">
        <v>37</v>
      </c>
      <c r="D17" s="4" t="s">
        <v>33</v>
      </c>
      <c r="E17" s="4" t="s">
        <v>28</v>
      </c>
      <c r="F17" s="5">
        <v>0</v>
      </c>
      <c r="G17" s="5">
        <v>89</v>
      </c>
      <c r="H17" s="5">
        <v>46</v>
      </c>
      <c r="I17" s="5">
        <v>69</v>
      </c>
      <c r="J17" s="5">
        <v>52</v>
      </c>
      <c r="K17" s="5">
        <v>51</v>
      </c>
      <c r="L17" s="5">
        <v>45</v>
      </c>
      <c r="M17" s="32">
        <v>78</v>
      </c>
      <c r="N17" s="5"/>
      <c r="O17" s="5"/>
      <c r="P17" s="5"/>
      <c r="Q17" s="5"/>
      <c r="R17" s="5"/>
      <c r="S17" s="5">
        <v>352</v>
      </c>
      <c r="T17" s="5">
        <v>352</v>
      </c>
      <c r="U17" s="6">
        <v>-0.78</v>
      </c>
      <c r="V17" s="5">
        <v>1731</v>
      </c>
      <c r="W17" s="5">
        <v>2</v>
      </c>
      <c r="X17" s="6">
        <v>0.01</v>
      </c>
      <c r="Y17" s="6">
        <v>-0.78</v>
      </c>
      <c r="Z17" s="28">
        <f t="shared" si="0"/>
        <v>430</v>
      </c>
      <c r="AB17">
        <f t="shared" si="1"/>
        <v>78</v>
      </c>
      <c r="AC17">
        <f t="shared" si="2"/>
        <v>45</v>
      </c>
    </row>
    <row r="18" spans="1:29" ht="19.95" customHeight="1" x14ac:dyDescent="0.3">
      <c r="A18" s="3">
        <v>2580465</v>
      </c>
      <c r="B18" s="4" t="s">
        <v>38</v>
      </c>
      <c r="C18" s="4" t="s">
        <v>35</v>
      </c>
      <c r="D18" s="4" t="s">
        <v>27</v>
      </c>
      <c r="E18" s="4" t="s">
        <v>28</v>
      </c>
      <c r="F18" s="5">
        <v>88</v>
      </c>
      <c r="G18" s="5">
        <v>72</v>
      </c>
      <c r="H18" s="5">
        <v>83</v>
      </c>
      <c r="I18" s="5">
        <v>113</v>
      </c>
      <c r="J18" s="5">
        <v>145</v>
      </c>
      <c r="K18" s="5">
        <v>204</v>
      </c>
      <c r="L18" s="5">
        <v>129</v>
      </c>
      <c r="M18" s="32">
        <v>131</v>
      </c>
      <c r="N18" s="5"/>
      <c r="O18" s="5"/>
      <c r="P18" s="5"/>
      <c r="Q18" s="5"/>
      <c r="R18" s="5"/>
      <c r="S18" s="5">
        <v>834</v>
      </c>
      <c r="T18" s="5">
        <v>834</v>
      </c>
      <c r="U18" s="6">
        <v>0.98</v>
      </c>
      <c r="V18" s="5">
        <v>1271</v>
      </c>
      <c r="W18" s="5">
        <v>1124</v>
      </c>
      <c r="X18" s="6">
        <v>0.01</v>
      </c>
      <c r="Y18" s="6">
        <v>0.98</v>
      </c>
      <c r="Z18" s="28">
        <f t="shared" si="0"/>
        <v>965</v>
      </c>
      <c r="AB18">
        <f t="shared" si="1"/>
        <v>131</v>
      </c>
      <c r="AC18">
        <f t="shared" si="2"/>
        <v>129</v>
      </c>
    </row>
    <row r="19" spans="1:29" ht="19.95" customHeight="1" x14ac:dyDescent="0.3">
      <c r="A19" s="3">
        <v>2580465</v>
      </c>
      <c r="B19" s="4" t="s">
        <v>38</v>
      </c>
      <c r="C19" s="4" t="s">
        <v>35</v>
      </c>
      <c r="D19" s="4" t="s">
        <v>29</v>
      </c>
      <c r="E19" s="4" t="s">
        <v>28</v>
      </c>
      <c r="F19" s="5">
        <v>12</v>
      </c>
      <c r="G19" s="5">
        <v>7</v>
      </c>
      <c r="H19" s="5">
        <v>9</v>
      </c>
      <c r="I19" s="5">
        <v>16</v>
      </c>
      <c r="J19" s="5">
        <v>19</v>
      </c>
      <c r="K19" s="5">
        <v>11</v>
      </c>
      <c r="L19" s="5">
        <v>23</v>
      </c>
      <c r="M19" s="32">
        <v>17</v>
      </c>
      <c r="N19" s="5"/>
      <c r="O19" s="5"/>
      <c r="P19" s="5"/>
      <c r="Q19" s="5"/>
      <c r="R19" s="5"/>
      <c r="S19" s="5">
        <v>97</v>
      </c>
      <c r="T19" s="5">
        <v>97</v>
      </c>
      <c r="U19" s="6">
        <v>0.73</v>
      </c>
      <c r="V19" s="5">
        <v>178</v>
      </c>
      <c r="W19" s="5">
        <v>162</v>
      </c>
      <c r="X19" s="6">
        <v>0.01</v>
      </c>
      <c r="Y19" s="6">
        <v>0.73</v>
      </c>
      <c r="Z19" s="28">
        <f t="shared" si="0"/>
        <v>114</v>
      </c>
      <c r="AB19">
        <f t="shared" si="1"/>
        <v>17</v>
      </c>
      <c r="AC19">
        <f t="shared" si="2"/>
        <v>23</v>
      </c>
    </row>
    <row r="20" spans="1:29" ht="19.95" customHeight="1" x14ac:dyDescent="0.3">
      <c r="A20" s="3">
        <v>2580465</v>
      </c>
      <c r="B20" s="4" t="s">
        <v>38</v>
      </c>
      <c r="C20" s="4" t="s">
        <v>35</v>
      </c>
      <c r="D20" s="4" t="s">
        <v>30</v>
      </c>
      <c r="E20" s="4" t="s">
        <v>28</v>
      </c>
      <c r="F20" s="5">
        <v>2</v>
      </c>
      <c r="G20" s="5">
        <v>1</v>
      </c>
      <c r="H20" s="5">
        <v>1</v>
      </c>
      <c r="I20" s="5">
        <v>2</v>
      </c>
      <c r="J20" s="5">
        <v>6</v>
      </c>
      <c r="K20" s="5">
        <v>3</v>
      </c>
      <c r="L20" s="5">
        <v>5</v>
      </c>
      <c r="M20" s="32">
        <v>5</v>
      </c>
      <c r="N20" s="5"/>
      <c r="O20" s="5"/>
      <c r="P20" s="5"/>
      <c r="Q20" s="5"/>
      <c r="R20" s="5"/>
      <c r="S20" s="5">
        <v>20</v>
      </c>
      <c r="T20" s="5">
        <v>20</v>
      </c>
      <c r="U20" s="6">
        <v>2.33</v>
      </c>
      <c r="V20" s="5">
        <v>22</v>
      </c>
      <c r="W20" s="5">
        <v>47</v>
      </c>
      <c r="X20" s="6">
        <v>0.01</v>
      </c>
      <c r="Y20" s="6">
        <v>2.33</v>
      </c>
      <c r="Z20" s="28">
        <f t="shared" si="0"/>
        <v>25</v>
      </c>
      <c r="AB20">
        <f t="shared" si="1"/>
        <v>5</v>
      </c>
      <c r="AC20">
        <f t="shared" si="2"/>
        <v>5</v>
      </c>
    </row>
    <row r="21" spans="1:29" ht="19.95" customHeight="1" x14ac:dyDescent="0.3">
      <c r="A21" s="3">
        <v>2580465</v>
      </c>
      <c r="B21" s="4" t="s">
        <v>38</v>
      </c>
      <c r="C21" s="4" t="s">
        <v>35</v>
      </c>
      <c r="D21" s="4" t="s">
        <v>31</v>
      </c>
      <c r="E21" s="4" t="s">
        <v>28</v>
      </c>
      <c r="F21" s="5">
        <v>3</v>
      </c>
      <c r="G21" s="5">
        <v>4</v>
      </c>
      <c r="H21" s="5">
        <v>2</v>
      </c>
      <c r="I21" s="5">
        <v>3</v>
      </c>
      <c r="J21" s="5">
        <v>9</v>
      </c>
      <c r="K21" s="5">
        <v>7</v>
      </c>
      <c r="L21" s="5">
        <v>5</v>
      </c>
      <c r="M21" s="32">
        <v>8</v>
      </c>
      <c r="N21" s="5"/>
      <c r="O21" s="5"/>
      <c r="P21" s="5"/>
      <c r="Q21" s="5"/>
      <c r="R21" s="5"/>
      <c r="S21" s="5">
        <v>33</v>
      </c>
      <c r="T21" s="5">
        <v>33</v>
      </c>
      <c r="U21" s="6">
        <v>0.5</v>
      </c>
      <c r="V21" s="5">
        <v>62</v>
      </c>
      <c r="W21" s="5">
        <v>50</v>
      </c>
      <c r="X21" s="6">
        <v>0.01</v>
      </c>
      <c r="Y21" s="6">
        <v>0.5</v>
      </c>
      <c r="Z21" s="28">
        <f t="shared" si="0"/>
        <v>41</v>
      </c>
      <c r="AB21">
        <f t="shared" si="1"/>
        <v>8</v>
      </c>
      <c r="AC21">
        <f t="shared" si="2"/>
        <v>5</v>
      </c>
    </row>
    <row r="22" spans="1:29" ht="19.95" customHeight="1" x14ac:dyDescent="0.3">
      <c r="A22" s="3">
        <v>2580465</v>
      </c>
      <c r="B22" s="4" t="s">
        <v>38</v>
      </c>
      <c r="C22" s="4" t="s">
        <v>35</v>
      </c>
      <c r="D22" s="4" t="s">
        <v>33</v>
      </c>
      <c r="E22" s="4" t="s">
        <v>28</v>
      </c>
      <c r="F22" s="5">
        <v>67</v>
      </c>
      <c r="G22" s="5">
        <v>84</v>
      </c>
      <c r="H22" s="5">
        <v>78</v>
      </c>
      <c r="I22" s="5">
        <v>115</v>
      </c>
      <c r="J22" s="5">
        <v>100</v>
      </c>
      <c r="K22" s="5">
        <v>122</v>
      </c>
      <c r="L22" s="5">
        <v>144</v>
      </c>
      <c r="M22" s="32">
        <v>144</v>
      </c>
      <c r="N22" s="5"/>
      <c r="O22" s="5"/>
      <c r="P22" s="5"/>
      <c r="Q22" s="5"/>
      <c r="R22" s="5"/>
      <c r="S22" s="5">
        <v>710</v>
      </c>
      <c r="T22" s="5">
        <v>710</v>
      </c>
      <c r="U22" s="6">
        <v>2.84</v>
      </c>
      <c r="V22" s="5">
        <v>491</v>
      </c>
      <c r="W22" s="5">
        <v>745</v>
      </c>
      <c r="X22" s="6">
        <v>0.01</v>
      </c>
      <c r="Y22" s="6">
        <v>2.84</v>
      </c>
      <c r="Z22" s="28">
        <f t="shared" si="0"/>
        <v>854</v>
      </c>
      <c r="AB22">
        <f t="shared" si="1"/>
        <v>144</v>
      </c>
      <c r="AC22">
        <f t="shared" si="2"/>
        <v>144</v>
      </c>
    </row>
    <row r="23" spans="1:29" ht="19.95" customHeight="1" x14ac:dyDescent="0.3">
      <c r="A23" s="3">
        <v>1788113</v>
      </c>
      <c r="B23" s="4" t="s">
        <v>39</v>
      </c>
      <c r="C23" s="4" t="s">
        <v>26</v>
      </c>
      <c r="D23" s="4" t="s">
        <v>27</v>
      </c>
      <c r="E23" s="4" t="s">
        <v>28</v>
      </c>
      <c r="F23" s="5">
        <v>64</v>
      </c>
      <c r="G23" s="5">
        <v>92</v>
      </c>
      <c r="H23" s="5">
        <v>134</v>
      </c>
      <c r="I23" s="5">
        <v>116</v>
      </c>
      <c r="J23" s="5">
        <v>133</v>
      </c>
      <c r="K23" s="5">
        <v>104</v>
      </c>
      <c r="L23" s="5">
        <v>84</v>
      </c>
      <c r="M23" s="32">
        <v>93</v>
      </c>
      <c r="N23" s="5"/>
      <c r="O23" s="5"/>
      <c r="P23" s="5"/>
      <c r="Q23" s="5"/>
      <c r="R23" s="5"/>
      <c r="S23" s="5">
        <v>727</v>
      </c>
      <c r="T23" s="5">
        <v>727</v>
      </c>
      <c r="U23" s="6">
        <v>-0.2</v>
      </c>
      <c r="V23" s="5">
        <v>2043</v>
      </c>
      <c r="W23" s="5">
        <v>1004</v>
      </c>
      <c r="X23" s="6">
        <v>0.01</v>
      </c>
      <c r="Y23" s="6">
        <v>-0.2</v>
      </c>
      <c r="Z23" s="28">
        <f t="shared" si="0"/>
        <v>820</v>
      </c>
      <c r="AB23">
        <f t="shared" si="1"/>
        <v>93</v>
      </c>
      <c r="AC23">
        <f t="shared" si="2"/>
        <v>84</v>
      </c>
    </row>
    <row r="24" spans="1:29" ht="19.95" customHeight="1" x14ac:dyDescent="0.3">
      <c r="A24" s="3">
        <v>1788113</v>
      </c>
      <c r="B24" s="4" t="s">
        <v>39</v>
      </c>
      <c r="C24" s="4" t="s">
        <v>26</v>
      </c>
      <c r="D24" s="4" t="s">
        <v>29</v>
      </c>
      <c r="E24" s="4" t="s">
        <v>28</v>
      </c>
      <c r="F24" s="5">
        <v>4</v>
      </c>
      <c r="G24" s="5">
        <v>11</v>
      </c>
      <c r="H24" s="5">
        <v>6</v>
      </c>
      <c r="I24" s="5">
        <v>1</v>
      </c>
      <c r="J24" s="5">
        <v>4</v>
      </c>
      <c r="K24" s="5">
        <v>5</v>
      </c>
      <c r="L24" s="5">
        <v>1</v>
      </c>
      <c r="M24" s="32">
        <v>2</v>
      </c>
      <c r="N24" s="5"/>
      <c r="O24" s="5"/>
      <c r="P24" s="5"/>
      <c r="Q24" s="5"/>
      <c r="R24" s="5"/>
      <c r="S24" s="5">
        <v>32</v>
      </c>
      <c r="T24" s="5">
        <v>32</v>
      </c>
      <c r="U24" s="6">
        <v>-0.8</v>
      </c>
      <c r="V24" s="5">
        <v>227</v>
      </c>
      <c r="W24" s="5">
        <v>79</v>
      </c>
      <c r="X24" s="6">
        <v>0</v>
      </c>
      <c r="Y24" s="6">
        <v>-0.8</v>
      </c>
      <c r="Z24" s="28">
        <f t="shared" si="0"/>
        <v>34</v>
      </c>
      <c r="AB24">
        <f t="shared" si="1"/>
        <v>2</v>
      </c>
      <c r="AC24">
        <f t="shared" si="2"/>
        <v>1</v>
      </c>
    </row>
    <row r="25" spans="1:29" ht="19.95" customHeight="1" x14ac:dyDescent="0.3">
      <c r="A25" s="3">
        <v>1788113</v>
      </c>
      <c r="B25" s="4" t="s">
        <v>39</v>
      </c>
      <c r="C25" s="4" t="s">
        <v>26</v>
      </c>
      <c r="D25" s="4" t="s">
        <v>30</v>
      </c>
      <c r="E25" s="4" t="s">
        <v>28</v>
      </c>
      <c r="F25" s="5">
        <v>2</v>
      </c>
      <c r="G25" s="5">
        <v>2</v>
      </c>
      <c r="H25" s="5">
        <v>1</v>
      </c>
      <c r="I25" s="5">
        <v>2</v>
      </c>
      <c r="J25" s="5">
        <v>1</v>
      </c>
      <c r="K25" s="5">
        <v>0</v>
      </c>
      <c r="L25" s="5">
        <v>0</v>
      </c>
      <c r="M25" s="32">
        <v>0</v>
      </c>
      <c r="N25" s="5"/>
      <c r="O25" s="5"/>
      <c r="P25" s="5"/>
      <c r="Q25" s="5"/>
      <c r="R25" s="5"/>
      <c r="S25" s="5">
        <v>8</v>
      </c>
      <c r="T25" s="5">
        <v>8</v>
      </c>
      <c r="U25" s="6">
        <v>-0.92</v>
      </c>
      <c r="V25" s="5">
        <v>106</v>
      </c>
      <c r="W25" s="5">
        <v>13</v>
      </c>
      <c r="X25" s="6">
        <v>0</v>
      </c>
      <c r="Y25" s="6">
        <v>-0.92</v>
      </c>
      <c r="Z25" s="28">
        <f t="shared" si="0"/>
        <v>8</v>
      </c>
      <c r="AB25">
        <f t="shared" si="1"/>
        <v>0</v>
      </c>
      <c r="AC25">
        <f t="shared" si="2"/>
        <v>0</v>
      </c>
    </row>
    <row r="26" spans="1:29" ht="19.95" customHeight="1" x14ac:dyDescent="0.3">
      <c r="A26" s="3">
        <v>1788113</v>
      </c>
      <c r="B26" s="4" t="s">
        <v>39</v>
      </c>
      <c r="C26" s="4" t="s">
        <v>26</v>
      </c>
      <c r="D26" s="4" t="s">
        <v>31</v>
      </c>
      <c r="E26" s="4" t="s">
        <v>28</v>
      </c>
      <c r="F26" s="5">
        <v>0</v>
      </c>
      <c r="G26" s="5">
        <v>0</v>
      </c>
      <c r="H26" s="5">
        <v>0</v>
      </c>
      <c r="I26" s="5">
        <v>0</v>
      </c>
      <c r="J26" s="5">
        <v>0</v>
      </c>
      <c r="K26" s="5">
        <v>6</v>
      </c>
      <c r="L26" s="5">
        <v>5</v>
      </c>
      <c r="M26" s="32">
        <v>6</v>
      </c>
      <c r="N26" s="5"/>
      <c r="O26" s="5"/>
      <c r="P26" s="5"/>
      <c r="Q26" s="5"/>
      <c r="R26" s="5"/>
      <c r="S26" s="5">
        <v>11</v>
      </c>
      <c r="T26" s="5">
        <v>11</v>
      </c>
      <c r="U26" s="6">
        <v>-0.84</v>
      </c>
      <c r="V26" s="5">
        <v>96</v>
      </c>
      <c r="W26" s="5">
        <v>55</v>
      </c>
      <c r="X26" s="6">
        <v>0</v>
      </c>
      <c r="Y26" s="6">
        <v>-0.84</v>
      </c>
      <c r="Z26" s="28">
        <f t="shared" si="0"/>
        <v>17</v>
      </c>
      <c r="AB26">
        <f t="shared" si="1"/>
        <v>6</v>
      </c>
      <c r="AC26">
        <f t="shared" si="2"/>
        <v>5</v>
      </c>
    </row>
    <row r="27" spans="1:29" ht="19.95" customHeight="1" x14ac:dyDescent="0.3">
      <c r="A27" s="3">
        <v>1788113</v>
      </c>
      <c r="B27" s="4" t="s">
        <v>39</v>
      </c>
      <c r="C27" s="4" t="s">
        <v>26</v>
      </c>
      <c r="D27" s="4" t="s">
        <v>33</v>
      </c>
      <c r="E27" s="4" t="s">
        <v>28</v>
      </c>
      <c r="F27" s="5">
        <v>53</v>
      </c>
      <c r="G27" s="5">
        <v>83</v>
      </c>
      <c r="H27" s="5">
        <v>112</v>
      </c>
      <c r="I27" s="5">
        <v>53</v>
      </c>
      <c r="J27" s="5">
        <v>89</v>
      </c>
      <c r="K27" s="5">
        <v>90</v>
      </c>
      <c r="L27" s="5">
        <v>60</v>
      </c>
      <c r="M27" s="32">
        <v>52</v>
      </c>
      <c r="N27" s="5"/>
      <c r="O27" s="5"/>
      <c r="P27" s="5"/>
      <c r="Q27" s="5"/>
      <c r="R27" s="5"/>
      <c r="S27" s="5">
        <v>540</v>
      </c>
      <c r="T27" s="5">
        <v>540</v>
      </c>
      <c r="U27" s="6">
        <v>-0.26</v>
      </c>
      <c r="V27" s="5">
        <v>1671</v>
      </c>
      <c r="W27" s="5">
        <v>1217</v>
      </c>
      <c r="X27" s="6">
        <v>0.01</v>
      </c>
      <c r="Y27" s="6">
        <v>-0.26</v>
      </c>
      <c r="Z27" s="28">
        <f t="shared" si="0"/>
        <v>592</v>
      </c>
      <c r="AB27">
        <f t="shared" si="1"/>
        <v>52</v>
      </c>
      <c r="AC27">
        <f t="shared" si="2"/>
        <v>60</v>
      </c>
    </row>
    <row r="28" spans="1:29" ht="19.95" customHeight="1" x14ac:dyDescent="0.3">
      <c r="A28" s="3">
        <v>2804325</v>
      </c>
      <c r="B28" s="4" t="s">
        <v>40</v>
      </c>
      <c r="C28" s="4" t="s">
        <v>41</v>
      </c>
      <c r="D28" s="4" t="s">
        <v>27</v>
      </c>
      <c r="E28" s="4" t="s">
        <v>28</v>
      </c>
      <c r="F28" s="5">
        <v>101</v>
      </c>
      <c r="G28" s="5">
        <v>78</v>
      </c>
      <c r="H28" s="5">
        <v>91</v>
      </c>
      <c r="I28" s="5">
        <v>75</v>
      </c>
      <c r="J28" s="5">
        <v>106</v>
      </c>
      <c r="K28" s="5">
        <v>122</v>
      </c>
      <c r="L28" s="5">
        <v>116</v>
      </c>
      <c r="M28" s="32">
        <v>137</v>
      </c>
      <c r="N28" s="5"/>
      <c r="O28" s="5"/>
      <c r="P28" s="5"/>
      <c r="Q28" s="5"/>
      <c r="R28" s="5"/>
      <c r="S28" s="5">
        <v>689</v>
      </c>
      <c r="T28" s="5">
        <v>689</v>
      </c>
      <c r="U28" s="6">
        <v>0.02</v>
      </c>
      <c r="V28" s="5">
        <v>1101</v>
      </c>
      <c r="W28" s="5">
        <v>986</v>
      </c>
      <c r="X28" s="6">
        <v>0.01</v>
      </c>
      <c r="Y28" s="6">
        <v>0.02</v>
      </c>
      <c r="Z28" s="28">
        <f t="shared" si="0"/>
        <v>826</v>
      </c>
      <c r="AB28">
        <f t="shared" si="1"/>
        <v>137</v>
      </c>
      <c r="AC28">
        <f t="shared" si="2"/>
        <v>116</v>
      </c>
    </row>
    <row r="29" spans="1:29" ht="19.95" customHeight="1" x14ac:dyDescent="0.3">
      <c r="A29" s="3">
        <v>2804325</v>
      </c>
      <c r="B29" s="4" t="s">
        <v>40</v>
      </c>
      <c r="C29" s="4" t="s">
        <v>41</v>
      </c>
      <c r="D29" s="4" t="s">
        <v>29</v>
      </c>
      <c r="E29" s="4" t="s">
        <v>28</v>
      </c>
      <c r="F29" s="5">
        <v>12</v>
      </c>
      <c r="G29" s="5">
        <v>14</v>
      </c>
      <c r="H29" s="5">
        <v>14</v>
      </c>
      <c r="I29" s="5">
        <v>15</v>
      </c>
      <c r="J29" s="5">
        <v>34</v>
      </c>
      <c r="K29" s="5">
        <v>34</v>
      </c>
      <c r="L29" s="5">
        <v>9</v>
      </c>
      <c r="M29" s="32">
        <v>18</v>
      </c>
      <c r="N29" s="5"/>
      <c r="O29" s="5"/>
      <c r="P29" s="5"/>
      <c r="Q29" s="5"/>
      <c r="R29" s="5"/>
      <c r="S29" s="5">
        <v>132</v>
      </c>
      <c r="T29" s="5">
        <v>132</v>
      </c>
      <c r="U29" s="6">
        <v>0.38</v>
      </c>
      <c r="V29" s="5">
        <v>222</v>
      </c>
      <c r="W29" s="5">
        <v>239</v>
      </c>
      <c r="X29" s="6">
        <v>0.02</v>
      </c>
      <c r="Y29" s="6">
        <v>0.38</v>
      </c>
      <c r="Z29" s="28">
        <f t="shared" si="0"/>
        <v>150</v>
      </c>
      <c r="AB29">
        <f t="shared" si="1"/>
        <v>18</v>
      </c>
      <c r="AC29">
        <f t="shared" si="2"/>
        <v>9</v>
      </c>
    </row>
    <row r="30" spans="1:29" ht="19.95" customHeight="1" x14ac:dyDescent="0.3">
      <c r="A30" s="3">
        <v>2804325</v>
      </c>
      <c r="B30" s="4" t="s">
        <v>40</v>
      </c>
      <c r="C30" s="4" t="s">
        <v>41</v>
      </c>
      <c r="D30" s="4" t="s">
        <v>30</v>
      </c>
      <c r="E30" s="4" t="s">
        <v>28</v>
      </c>
      <c r="F30" s="5">
        <v>1</v>
      </c>
      <c r="G30" s="5">
        <v>3</v>
      </c>
      <c r="H30" s="5">
        <v>2</v>
      </c>
      <c r="I30" s="5">
        <v>1</v>
      </c>
      <c r="J30" s="5">
        <v>0</v>
      </c>
      <c r="K30" s="5">
        <v>0</v>
      </c>
      <c r="L30" s="5">
        <v>5</v>
      </c>
      <c r="M30" s="32">
        <v>2</v>
      </c>
      <c r="N30" s="5"/>
      <c r="O30" s="5"/>
      <c r="P30" s="5"/>
      <c r="Q30" s="5"/>
      <c r="R30" s="5"/>
      <c r="S30" s="5">
        <v>12</v>
      </c>
      <c r="T30" s="5">
        <v>12</v>
      </c>
      <c r="U30" s="6">
        <v>-0.4</v>
      </c>
      <c r="V30" s="5">
        <v>27</v>
      </c>
      <c r="W30" s="5">
        <v>22</v>
      </c>
      <c r="X30" s="6">
        <v>0.01</v>
      </c>
      <c r="Y30" s="6">
        <v>-0.4</v>
      </c>
      <c r="Z30" s="28">
        <f t="shared" si="0"/>
        <v>14</v>
      </c>
      <c r="AB30">
        <f t="shared" si="1"/>
        <v>2</v>
      </c>
      <c r="AC30">
        <f t="shared" si="2"/>
        <v>5</v>
      </c>
    </row>
    <row r="31" spans="1:29" ht="19.95" customHeight="1" x14ac:dyDescent="0.3">
      <c r="A31" s="3">
        <v>2804325</v>
      </c>
      <c r="B31" s="4" t="s">
        <v>40</v>
      </c>
      <c r="C31" s="4" t="s">
        <v>41</v>
      </c>
      <c r="D31" s="4" t="s">
        <v>31</v>
      </c>
      <c r="E31" s="4" t="s">
        <v>28</v>
      </c>
      <c r="F31" s="5">
        <v>4</v>
      </c>
      <c r="G31" s="5">
        <v>3</v>
      </c>
      <c r="H31" s="5">
        <v>14</v>
      </c>
      <c r="I31" s="5">
        <v>6</v>
      </c>
      <c r="J31" s="5">
        <v>5</v>
      </c>
      <c r="K31" s="5">
        <v>0</v>
      </c>
      <c r="L31" s="5">
        <v>6</v>
      </c>
      <c r="M31" s="32">
        <v>12</v>
      </c>
      <c r="N31" s="5"/>
      <c r="O31" s="5"/>
      <c r="P31" s="5"/>
      <c r="Q31" s="5"/>
      <c r="R31" s="5"/>
      <c r="S31" s="5">
        <v>38</v>
      </c>
      <c r="T31" s="5">
        <v>38</v>
      </c>
      <c r="U31" s="6">
        <v>0.19</v>
      </c>
      <c r="V31" s="5">
        <v>49</v>
      </c>
      <c r="W31" s="5">
        <v>54</v>
      </c>
      <c r="X31" s="6">
        <v>0.01</v>
      </c>
      <c r="Y31" s="6">
        <v>0.19</v>
      </c>
      <c r="Z31" s="28">
        <f t="shared" si="0"/>
        <v>50</v>
      </c>
      <c r="AB31">
        <f t="shared" si="1"/>
        <v>12</v>
      </c>
      <c r="AC31">
        <f t="shared" si="2"/>
        <v>6</v>
      </c>
    </row>
    <row r="32" spans="1:29" ht="19.95" customHeight="1" x14ac:dyDescent="0.3">
      <c r="A32" s="3">
        <v>2804325</v>
      </c>
      <c r="B32" s="4" t="s">
        <v>40</v>
      </c>
      <c r="C32" s="4" t="s">
        <v>41</v>
      </c>
      <c r="D32" s="4" t="s">
        <v>33</v>
      </c>
      <c r="E32" s="4" t="s">
        <v>28</v>
      </c>
      <c r="F32" s="5">
        <v>40</v>
      </c>
      <c r="G32" s="5">
        <v>58</v>
      </c>
      <c r="H32" s="5">
        <v>64</v>
      </c>
      <c r="I32" s="5">
        <v>28</v>
      </c>
      <c r="J32" s="5">
        <v>87</v>
      </c>
      <c r="K32" s="5">
        <v>76</v>
      </c>
      <c r="L32" s="5">
        <v>68</v>
      </c>
      <c r="M32" s="32">
        <v>74</v>
      </c>
      <c r="N32" s="5"/>
      <c r="O32" s="5"/>
      <c r="P32" s="5"/>
      <c r="Q32" s="5"/>
      <c r="R32" s="5"/>
      <c r="S32" s="5">
        <v>421</v>
      </c>
      <c r="T32" s="5">
        <v>421</v>
      </c>
      <c r="U32" s="6">
        <v>0.73</v>
      </c>
      <c r="V32" s="5">
        <v>349</v>
      </c>
      <c r="W32" s="5">
        <v>803</v>
      </c>
      <c r="X32" s="6">
        <v>0.01</v>
      </c>
      <c r="Y32" s="6">
        <v>0.73</v>
      </c>
      <c r="Z32" s="28">
        <f t="shared" si="0"/>
        <v>495</v>
      </c>
      <c r="AB32">
        <f t="shared" si="1"/>
        <v>74</v>
      </c>
      <c r="AC32">
        <f t="shared" si="2"/>
        <v>68</v>
      </c>
    </row>
    <row r="33" spans="1:29" ht="19.95" customHeight="1" x14ac:dyDescent="0.3">
      <c r="A33" s="3">
        <v>2986767</v>
      </c>
      <c r="B33" s="4" t="s">
        <v>42</v>
      </c>
      <c r="C33" s="4" t="s">
        <v>43</v>
      </c>
      <c r="D33" s="4" t="s">
        <v>27</v>
      </c>
      <c r="E33" s="4" t="s">
        <v>28</v>
      </c>
      <c r="F33" s="5">
        <v>61</v>
      </c>
      <c r="G33" s="5">
        <v>42</v>
      </c>
      <c r="H33" s="5">
        <v>34</v>
      </c>
      <c r="I33" s="5">
        <v>29</v>
      </c>
      <c r="J33" s="5">
        <v>50</v>
      </c>
      <c r="K33" s="5">
        <v>42</v>
      </c>
      <c r="L33" s="5">
        <v>69</v>
      </c>
      <c r="M33" s="32">
        <v>52</v>
      </c>
      <c r="N33" s="5"/>
      <c r="O33" s="5"/>
      <c r="P33" s="5"/>
      <c r="Q33" s="5"/>
      <c r="R33" s="5"/>
      <c r="S33" s="5">
        <v>327</v>
      </c>
      <c r="T33" s="5">
        <v>327</v>
      </c>
      <c r="U33" s="6">
        <v>0.52</v>
      </c>
      <c r="V33" s="5">
        <v>379</v>
      </c>
      <c r="W33" s="5">
        <v>434</v>
      </c>
      <c r="X33" s="6">
        <v>0.01</v>
      </c>
      <c r="Y33" s="6">
        <v>0.52</v>
      </c>
      <c r="Z33" s="28">
        <f t="shared" si="0"/>
        <v>379</v>
      </c>
      <c r="AB33">
        <f t="shared" si="1"/>
        <v>52</v>
      </c>
      <c r="AC33">
        <f t="shared" si="2"/>
        <v>69</v>
      </c>
    </row>
    <row r="34" spans="1:29" ht="19.95" customHeight="1" x14ac:dyDescent="0.3">
      <c r="A34" s="3">
        <v>2986767</v>
      </c>
      <c r="B34" s="4" t="s">
        <v>42</v>
      </c>
      <c r="C34" s="4" t="s">
        <v>43</v>
      </c>
      <c r="D34" s="4" t="s">
        <v>29</v>
      </c>
      <c r="E34" s="4" t="s">
        <v>28</v>
      </c>
      <c r="F34" s="5">
        <v>3</v>
      </c>
      <c r="G34" s="5">
        <v>7</v>
      </c>
      <c r="H34" s="5">
        <v>7</v>
      </c>
      <c r="I34" s="5">
        <v>5</v>
      </c>
      <c r="J34" s="5">
        <v>11</v>
      </c>
      <c r="K34" s="5">
        <v>9</v>
      </c>
      <c r="L34" s="5">
        <v>9</v>
      </c>
      <c r="M34" s="32">
        <v>7</v>
      </c>
      <c r="N34" s="5"/>
      <c r="O34" s="5"/>
      <c r="P34" s="5"/>
      <c r="Q34" s="5"/>
      <c r="R34" s="5"/>
      <c r="S34" s="5">
        <v>51</v>
      </c>
      <c r="T34" s="5">
        <v>51</v>
      </c>
      <c r="U34" s="6">
        <v>0.55000000000000004</v>
      </c>
      <c r="V34" s="5">
        <v>57</v>
      </c>
      <c r="W34" s="5">
        <v>32</v>
      </c>
      <c r="X34" s="6">
        <v>0.01</v>
      </c>
      <c r="Y34" s="6">
        <v>0.55000000000000004</v>
      </c>
      <c r="Z34" s="28">
        <f t="shared" si="0"/>
        <v>58</v>
      </c>
      <c r="AB34">
        <f t="shared" si="1"/>
        <v>7</v>
      </c>
      <c r="AC34">
        <f t="shared" si="2"/>
        <v>9</v>
      </c>
    </row>
    <row r="35" spans="1:29" ht="19.95" customHeight="1" x14ac:dyDescent="0.3">
      <c r="A35" s="3">
        <v>2986767</v>
      </c>
      <c r="B35" s="4" t="s">
        <v>42</v>
      </c>
      <c r="C35" s="4" t="s">
        <v>43</v>
      </c>
      <c r="D35" s="4" t="s">
        <v>30</v>
      </c>
      <c r="E35" s="4" t="s">
        <v>28</v>
      </c>
      <c r="F35" s="5">
        <v>1</v>
      </c>
      <c r="G35" s="5">
        <v>2</v>
      </c>
      <c r="H35" s="5">
        <v>2</v>
      </c>
      <c r="I35" s="5">
        <v>0</v>
      </c>
      <c r="J35" s="5">
        <v>3</v>
      </c>
      <c r="K35" s="5">
        <v>2</v>
      </c>
      <c r="L35" s="5">
        <v>4</v>
      </c>
      <c r="M35" s="32">
        <v>2</v>
      </c>
      <c r="N35" s="5"/>
      <c r="O35" s="5"/>
      <c r="P35" s="5"/>
      <c r="Q35" s="5"/>
      <c r="R35" s="5"/>
      <c r="S35" s="5">
        <v>14</v>
      </c>
      <c r="T35" s="5">
        <v>14</v>
      </c>
      <c r="U35" s="6">
        <v>0.17</v>
      </c>
      <c r="V35" s="5">
        <v>20</v>
      </c>
      <c r="W35" s="5">
        <v>7</v>
      </c>
      <c r="X35" s="6">
        <v>0.01</v>
      </c>
      <c r="Y35" s="6">
        <v>0.17</v>
      </c>
      <c r="Z35" s="28">
        <f t="shared" si="0"/>
        <v>16</v>
      </c>
      <c r="AB35">
        <f t="shared" si="1"/>
        <v>2</v>
      </c>
      <c r="AC35">
        <f t="shared" si="2"/>
        <v>4</v>
      </c>
    </row>
    <row r="36" spans="1:29" ht="19.95" customHeight="1" x14ac:dyDescent="0.3">
      <c r="A36" s="3">
        <v>2986767</v>
      </c>
      <c r="B36" s="4" t="s">
        <v>42</v>
      </c>
      <c r="C36" s="4" t="s">
        <v>43</v>
      </c>
      <c r="D36" s="4" t="s">
        <v>31</v>
      </c>
      <c r="E36" s="4" t="s">
        <v>28</v>
      </c>
      <c r="F36" s="5">
        <v>0</v>
      </c>
      <c r="G36" s="5">
        <v>2</v>
      </c>
      <c r="H36" s="5">
        <v>3</v>
      </c>
      <c r="I36" s="5">
        <v>0</v>
      </c>
      <c r="J36" s="5">
        <v>5</v>
      </c>
      <c r="K36" s="5">
        <v>3</v>
      </c>
      <c r="L36" s="5">
        <v>7</v>
      </c>
      <c r="M36" s="32">
        <v>4</v>
      </c>
      <c r="N36" s="5"/>
      <c r="O36" s="5"/>
      <c r="P36" s="5"/>
      <c r="Q36" s="5"/>
      <c r="R36" s="5"/>
      <c r="S36" s="5">
        <v>20</v>
      </c>
      <c r="T36" s="5">
        <v>20</v>
      </c>
      <c r="U36" s="6">
        <v>-0.41</v>
      </c>
      <c r="V36" s="5">
        <v>60</v>
      </c>
      <c r="W36" s="5">
        <v>7</v>
      </c>
      <c r="X36" s="6">
        <v>0</v>
      </c>
      <c r="Y36" s="6">
        <v>-0.41</v>
      </c>
      <c r="Z36" s="28">
        <f t="shared" si="0"/>
        <v>24</v>
      </c>
      <c r="AB36">
        <f t="shared" si="1"/>
        <v>4</v>
      </c>
      <c r="AC36">
        <f t="shared" si="2"/>
        <v>7</v>
      </c>
    </row>
    <row r="37" spans="1:29" ht="19.95" customHeight="1" x14ac:dyDescent="0.3">
      <c r="A37" s="3">
        <v>2986767</v>
      </c>
      <c r="B37" s="4" t="s">
        <v>42</v>
      </c>
      <c r="C37" s="4" t="s">
        <v>43</v>
      </c>
      <c r="D37" s="4" t="s">
        <v>33</v>
      </c>
      <c r="E37" s="4" t="s">
        <v>28</v>
      </c>
      <c r="F37" s="5">
        <v>142</v>
      </c>
      <c r="G37" s="5">
        <v>67</v>
      </c>
      <c r="H37" s="5">
        <v>82</v>
      </c>
      <c r="I37" s="5">
        <v>72</v>
      </c>
      <c r="J37" s="5">
        <v>149</v>
      </c>
      <c r="K37" s="5">
        <v>93</v>
      </c>
      <c r="L37" s="5">
        <v>200</v>
      </c>
      <c r="M37" s="32">
        <v>91</v>
      </c>
      <c r="N37" s="5"/>
      <c r="O37" s="5"/>
      <c r="P37" s="5"/>
      <c r="Q37" s="5"/>
      <c r="R37" s="5"/>
      <c r="S37" s="5">
        <v>805</v>
      </c>
      <c r="T37" s="5">
        <v>805</v>
      </c>
      <c r="U37" s="6">
        <v>3.47</v>
      </c>
      <c r="V37" s="5">
        <v>278</v>
      </c>
      <c r="W37" s="5">
        <v>488</v>
      </c>
      <c r="X37" s="6">
        <v>0.01</v>
      </c>
      <c r="Y37" s="6">
        <v>3.47</v>
      </c>
      <c r="Z37" s="28">
        <f t="shared" si="0"/>
        <v>896</v>
      </c>
      <c r="AB37">
        <f t="shared" si="1"/>
        <v>91</v>
      </c>
      <c r="AC37">
        <f t="shared" si="2"/>
        <v>200</v>
      </c>
    </row>
    <row r="38" spans="1:29" ht="19.95" customHeight="1" x14ac:dyDescent="0.3">
      <c r="A38" s="3">
        <v>1788112</v>
      </c>
      <c r="B38" s="4" t="s">
        <v>44</v>
      </c>
      <c r="C38" s="4" t="s">
        <v>26</v>
      </c>
      <c r="D38" s="4" t="s">
        <v>27</v>
      </c>
      <c r="E38" s="4" t="s">
        <v>28</v>
      </c>
      <c r="F38" s="5">
        <v>86</v>
      </c>
      <c r="G38" s="5">
        <v>107</v>
      </c>
      <c r="H38" s="5">
        <v>153</v>
      </c>
      <c r="I38" s="5">
        <v>135</v>
      </c>
      <c r="J38" s="5">
        <v>157</v>
      </c>
      <c r="K38" s="5">
        <v>117</v>
      </c>
      <c r="L38" s="5">
        <v>108</v>
      </c>
      <c r="M38" s="32">
        <v>85</v>
      </c>
      <c r="N38" s="5"/>
      <c r="O38" s="5"/>
      <c r="P38" s="5"/>
      <c r="Q38" s="5"/>
      <c r="R38" s="5"/>
      <c r="S38" s="5">
        <v>863</v>
      </c>
      <c r="T38" s="5">
        <v>863</v>
      </c>
      <c r="U38" s="6">
        <v>0.02</v>
      </c>
      <c r="V38" s="5">
        <v>1831</v>
      </c>
      <c r="W38" s="5">
        <v>1124</v>
      </c>
      <c r="X38" s="6">
        <v>0.01</v>
      </c>
      <c r="Y38" s="6">
        <v>0.02</v>
      </c>
      <c r="Z38" s="28">
        <f t="shared" si="0"/>
        <v>948</v>
      </c>
      <c r="AB38">
        <f t="shared" si="1"/>
        <v>85</v>
      </c>
      <c r="AC38">
        <f t="shared" si="2"/>
        <v>108</v>
      </c>
    </row>
    <row r="39" spans="1:29" ht="19.95" customHeight="1" x14ac:dyDescent="0.3">
      <c r="A39" s="3">
        <v>1788112</v>
      </c>
      <c r="B39" s="4" t="s">
        <v>44</v>
      </c>
      <c r="C39" s="4" t="s">
        <v>26</v>
      </c>
      <c r="D39" s="4" t="s">
        <v>29</v>
      </c>
      <c r="E39" s="4" t="s">
        <v>28</v>
      </c>
      <c r="F39" s="5">
        <v>1</v>
      </c>
      <c r="G39" s="5">
        <v>3</v>
      </c>
      <c r="H39" s="5">
        <v>4</v>
      </c>
      <c r="I39" s="5">
        <v>8</v>
      </c>
      <c r="J39" s="5">
        <v>15</v>
      </c>
      <c r="K39" s="5">
        <v>0</v>
      </c>
      <c r="L39" s="5">
        <v>4</v>
      </c>
      <c r="M39" s="32">
        <v>3</v>
      </c>
      <c r="N39" s="5"/>
      <c r="O39" s="5"/>
      <c r="P39" s="5"/>
      <c r="Q39" s="5"/>
      <c r="R39" s="5"/>
      <c r="S39" s="5">
        <v>35</v>
      </c>
      <c r="T39" s="5">
        <v>35</v>
      </c>
      <c r="U39" s="6">
        <v>-0.74</v>
      </c>
      <c r="V39" s="5">
        <v>269</v>
      </c>
      <c r="W39" s="5">
        <v>138</v>
      </c>
      <c r="X39" s="6">
        <v>0</v>
      </c>
      <c r="Y39" s="6">
        <v>-0.74</v>
      </c>
      <c r="Z39" s="28">
        <f t="shared" si="0"/>
        <v>38</v>
      </c>
      <c r="AB39">
        <f t="shared" si="1"/>
        <v>3</v>
      </c>
      <c r="AC39">
        <f t="shared" si="2"/>
        <v>4</v>
      </c>
    </row>
    <row r="40" spans="1:29" ht="19.95" customHeight="1" x14ac:dyDescent="0.3">
      <c r="A40" s="3">
        <v>1788112</v>
      </c>
      <c r="B40" s="4" t="s">
        <v>44</v>
      </c>
      <c r="C40" s="4" t="s">
        <v>26</v>
      </c>
      <c r="D40" s="4" t="s">
        <v>30</v>
      </c>
      <c r="E40" s="4" t="s">
        <v>28</v>
      </c>
      <c r="F40" s="5">
        <v>1</v>
      </c>
      <c r="G40" s="5">
        <v>5</v>
      </c>
      <c r="H40" s="5">
        <v>2</v>
      </c>
      <c r="I40" s="5">
        <v>3</v>
      </c>
      <c r="J40" s="5">
        <v>2</v>
      </c>
      <c r="K40" s="5">
        <v>1</v>
      </c>
      <c r="L40" s="5">
        <v>1</v>
      </c>
      <c r="M40" s="32">
        <v>1</v>
      </c>
      <c r="N40" s="5"/>
      <c r="O40" s="5"/>
      <c r="P40" s="5"/>
      <c r="Q40" s="5"/>
      <c r="R40" s="5"/>
      <c r="S40" s="5">
        <v>15</v>
      </c>
      <c r="T40" s="5">
        <v>15</v>
      </c>
      <c r="U40" s="6">
        <v>-0.38</v>
      </c>
      <c r="V40" s="5">
        <v>55</v>
      </c>
      <c r="W40" s="5">
        <v>25</v>
      </c>
      <c r="X40" s="6">
        <v>0.01</v>
      </c>
      <c r="Y40" s="6">
        <v>-0.38</v>
      </c>
      <c r="Z40" s="28">
        <f t="shared" si="0"/>
        <v>16</v>
      </c>
      <c r="AB40">
        <f t="shared" si="1"/>
        <v>1</v>
      </c>
      <c r="AC40">
        <f t="shared" si="2"/>
        <v>1</v>
      </c>
    </row>
    <row r="41" spans="1:29" ht="19.95" customHeight="1" x14ac:dyDescent="0.3">
      <c r="A41" s="3">
        <v>1788112</v>
      </c>
      <c r="B41" s="4" t="s">
        <v>44</v>
      </c>
      <c r="C41" s="4" t="s">
        <v>26</v>
      </c>
      <c r="D41" s="4" t="s">
        <v>31</v>
      </c>
      <c r="E41" s="4" t="s">
        <v>28</v>
      </c>
      <c r="F41" s="5">
        <v>0</v>
      </c>
      <c r="G41" s="5">
        <v>0</v>
      </c>
      <c r="H41" s="5">
        <v>0</v>
      </c>
      <c r="I41" s="5">
        <v>0</v>
      </c>
      <c r="J41" s="5">
        <v>1</v>
      </c>
      <c r="K41" s="5">
        <v>3</v>
      </c>
      <c r="L41" s="5">
        <v>6</v>
      </c>
      <c r="M41" s="32">
        <v>6</v>
      </c>
      <c r="N41" s="5"/>
      <c r="O41" s="5"/>
      <c r="P41" s="5"/>
      <c r="Q41" s="5"/>
      <c r="R41" s="5"/>
      <c r="S41" s="5">
        <v>10</v>
      </c>
      <c r="T41" s="5">
        <v>10</v>
      </c>
      <c r="U41" s="6">
        <v>-0.91</v>
      </c>
      <c r="V41" s="5">
        <v>204</v>
      </c>
      <c r="W41" s="5">
        <v>83</v>
      </c>
      <c r="X41" s="6">
        <v>0</v>
      </c>
      <c r="Y41" s="6">
        <v>-0.91</v>
      </c>
      <c r="Z41" s="28">
        <f t="shared" si="0"/>
        <v>16</v>
      </c>
      <c r="AB41">
        <f t="shared" si="1"/>
        <v>6</v>
      </c>
      <c r="AC41">
        <f t="shared" si="2"/>
        <v>6</v>
      </c>
    </row>
    <row r="42" spans="1:29" ht="19.95" customHeight="1" x14ac:dyDescent="0.3">
      <c r="A42" s="3">
        <v>1788112</v>
      </c>
      <c r="B42" s="4" t="s">
        <v>44</v>
      </c>
      <c r="C42" s="4" t="s">
        <v>26</v>
      </c>
      <c r="D42" s="4" t="s">
        <v>33</v>
      </c>
      <c r="E42" s="4" t="s">
        <v>28</v>
      </c>
      <c r="F42" s="5">
        <v>0</v>
      </c>
      <c r="G42" s="5">
        <v>0</v>
      </c>
      <c r="H42" s="5">
        <v>0</v>
      </c>
      <c r="I42" s="5">
        <v>0</v>
      </c>
      <c r="J42" s="5">
        <v>141</v>
      </c>
      <c r="K42" s="5">
        <v>76</v>
      </c>
      <c r="L42" s="5">
        <v>62</v>
      </c>
      <c r="M42" s="32">
        <v>154</v>
      </c>
      <c r="N42" s="5"/>
      <c r="O42" s="5"/>
      <c r="P42" s="5"/>
      <c r="Q42" s="5"/>
      <c r="R42" s="5"/>
      <c r="S42" s="5">
        <v>279</v>
      </c>
      <c r="T42" s="5">
        <v>279</v>
      </c>
      <c r="U42" s="6">
        <v>-0.76</v>
      </c>
      <c r="V42" s="5">
        <v>2617</v>
      </c>
      <c r="W42" s="5">
        <v>404</v>
      </c>
      <c r="X42" s="6">
        <v>0</v>
      </c>
      <c r="Y42" s="6">
        <v>-0.76</v>
      </c>
      <c r="Z42" s="28">
        <f t="shared" si="0"/>
        <v>433</v>
      </c>
      <c r="AB42">
        <f t="shared" si="1"/>
        <v>154</v>
      </c>
      <c r="AC42">
        <f t="shared" si="2"/>
        <v>62</v>
      </c>
    </row>
    <row r="43" spans="1:29" ht="19.95" customHeight="1" x14ac:dyDescent="0.3">
      <c r="A43" s="3">
        <v>1789120</v>
      </c>
      <c r="B43" s="4" t="s">
        <v>45</v>
      </c>
      <c r="C43" s="4" t="s">
        <v>26</v>
      </c>
      <c r="D43" s="4" t="s">
        <v>27</v>
      </c>
      <c r="E43" s="4" t="s">
        <v>28</v>
      </c>
      <c r="F43" s="5">
        <v>93</v>
      </c>
      <c r="G43" s="5">
        <v>102</v>
      </c>
      <c r="H43" s="5">
        <v>68</v>
      </c>
      <c r="I43" s="5">
        <v>63</v>
      </c>
      <c r="J43" s="5">
        <v>75</v>
      </c>
      <c r="K43" s="5">
        <v>84</v>
      </c>
      <c r="L43" s="5">
        <v>80</v>
      </c>
      <c r="M43" s="32">
        <v>73</v>
      </c>
      <c r="N43" s="5"/>
      <c r="O43" s="5"/>
      <c r="P43" s="5"/>
      <c r="Q43" s="5"/>
      <c r="R43" s="5"/>
      <c r="S43" s="5">
        <v>565</v>
      </c>
      <c r="T43" s="5">
        <v>565</v>
      </c>
      <c r="U43" s="6">
        <v>-0.06</v>
      </c>
      <c r="V43" s="5">
        <v>1056</v>
      </c>
      <c r="W43" s="5">
        <v>844</v>
      </c>
      <c r="X43" s="6">
        <v>0.01</v>
      </c>
      <c r="Y43" s="6">
        <v>-0.06</v>
      </c>
      <c r="Z43" s="28">
        <f t="shared" si="0"/>
        <v>638</v>
      </c>
      <c r="AB43">
        <f t="shared" si="1"/>
        <v>73</v>
      </c>
      <c r="AC43">
        <f t="shared" si="2"/>
        <v>80</v>
      </c>
    </row>
    <row r="44" spans="1:29" ht="19.95" customHeight="1" x14ac:dyDescent="0.3">
      <c r="A44" s="3">
        <v>1789120</v>
      </c>
      <c r="B44" s="4" t="s">
        <v>45</v>
      </c>
      <c r="C44" s="4" t="s">
        <v>26</v>
      </c>
      <c r="D44" s="4" t="s">
        <v>29</v>
      </c>
      <c r="E44" s="4" t="s">
        <v>28</v>
      </c>
      <c r="F44" s="5">
        <v>8</v>
      </c>
      <c r="G44" s="5">
        <v>11</v>
      </c>
      <c r="H44" s="5">
        <v>4</v>
      </c>
      <c r="I44" s="5">
        <v>5</v>
      </c>
      <c r="J44" s="5">
        <v>6</v>
      </c>
      <c r="K44" s="5">
        <v>5</v>
      </c>
      <c r="L44" s="5">
        <v>4</v>
      </c>
      <c r="M44" s="32">
        <v>3</v>
      </c>
      <c r="N44" s="5"/>
      <c r="O44" s="5"/>
      <c r="P44" s="5"/>
      <c r="Q44" s="5"/>
      <c r="R44" s="5"/>
      <c r="S44" s="5">
        <v>43</v>
      </c>
      <c r="T44" s="5">
        <v>43</v>
      </c>
      <c r="U44" s="6">
        <v>-0.59</v>
      </c>
      <c r="V44" s="5">
        <v>155</v>
      </c>
      <c r="W44" s="5">
        <v>48</v>
      </c>
      <c r="X44" s="6">
        <v>0.01</v>
      </c>
      <c r="Y44" s="6">
        <v>-0.59</v>
      </c>
      <c r="Z44" s="28">
        <f t="shared" si="0"/>
        <v>46</v>
      </c>
      <c r="AB44">
        <f t="shared" si="1"/>
        <v>3</v>
      </c>
      <c r="AC44">
        <f t="shared" si="2"/>
        <v>4</v>
      </c>
    </row>
    <row r="45" spans="1:29" ht="19.95" customHeight="1" x14ac:dyDescent="0.3">
      <c r="A45" s="3">
        <v>1789120</v>
      </c>
      <c r="B45" s="4" t="s">
        <v>45</v>
      </c>
      <c r="C45" s="4" t="s">
        <v>26</v>
      </c>
      <c r="D45" s="4" t="s">
        <v>30</v>
      </c>
      <c r="E45" s="4" t="s">
        <v>28</v>
      </c>
      <c r="F45" s="5">
        <v>3</v>
      </c>
      <c r="G45" s="5">
        <v>5</v>
      </c>
      <c r="H45" s="5">
        <v>2</v>
      </c>
      <c r="I45" s="5">
        <v>3</v>
      </c>
      <c r="J45" s="5">
        <v>4</v>
      </c>
      <c r="K45" s="5">
        <v>0</v>
      </c>
      <c r="L45" s="5">
        <v>2</v>
      </c>
      <c r="M45" s="32">
        <v>1</v>
      </c>
      <c r="N45" s="5"/>
      <c r="O45" s="5"/>
      <c r="P45" s="5"/>
      <c r="Q45" s="5"/>
      <c r="R45" s="5"/>
      <c r="S45" s="5">
        <v>19</v>
      </c>
      <c r="T45" s="5">
        <v>19</v>
      </c>
      <c r="U45" s="6">
        <v>-0.77</v>
      </c>
      <c r="V45" s="5">
        <v>132</v>
      </c>
      <c r="W45" s="5">
        <v>35</v>
      </c>
      <c r="X45" s="6">
        <v>0.01</v>
      </c>
      <c r="Y45" s="6">
        <v>-0.77</v>
      </c>
      <c r="Z45" s="28">
        <f t="shared" si="0"/>
        <v>20</v>
      </c>
      <c r="AB45">
        <f t="shared" si="1"/>
        <v>1</v>
      </c>
      <c r="AC45">
        <f t="shared" si="2"/>
        <v>2</v>
      </c>
    </row>
    <row r="46" spans="1:29" ht="19.95" customHeight="1" x14ac:dyDescent="0.3">
      <c r="A46" s="3">
        <v>1789120</v>
      </c>
      <c r="B46" s="4" t="s">
        <v>45</v>
      </c>
      <c r="C46" s="4" t="s">
        <v>26</v>
      </c>
      <c r="D46" s="4" t="s">
        <v>31</v>
      </c>
      <c r="E46" s="4" t="s">
        <v>28</v>
      </c>
      <c r="F46" s="5">
        <v>16</v>
      </c>
      <c r="G46" s="5">
        <v>17</v>
      </c>
      <c r="H46" s="5">
        <v>12</v>
      </c>
      <c r="I46" s="5">
        <v>10</v>
      </c>
      <c r="J46" s="5">
        <v>9</v>
      </c>
      <c r="K46" s="5">
        <v>8</v>
      </c>
      <c r="L46" s="5">
        <v>9</v>
      </c>
      <c r="M46" s="32">
        <v>7</v>
      </c>
      <c r="N46" s="5"/>
      <c r="O46" s="5"/>
      <c r="P46" s="5"/>
      <c r="Q46" s="5"/>
      <c r="R46" s="5"/>
      <c r="S46" s="5">
        <v>81</v>
      </c>
      <c r="T46" s="5">
        <v>81</v>
      </c>
      <c r="U46" s="6">
        <v>-0.45</v>
      </c>
      <c r="V46" s="5">
        <v>207</v>
      </c>
      <c r="W46" s="5">
        <v>111</v>
      </c>
      <c r="X46" s="6">
        <v>0.02</v>
      </c>
      <c r="Y46" s="6">
        <v>-0.45</v>
      </c>
      <c r="Z46" s="28">
        <f t="shared" si="0"/>
        <v>88</v>
      </c>
      <c r="AB46">
        <f t="shared" si="1"/>
        <v>7</v>
      </c>
      <c r="AC46">
        <f t="shared" si="2"/>
        <v>9</v>
      </c>
    </row>
    <row r="47" spans="1:29" ht="19.95" customHeight="1" x14ac:dyDescent="0.3">
      <c r="A47" s="3">
        <v>1789120</v>
      </c>
      <c r="B47" s="4" t="s">
        <v>45</v>
      </c>
      <c r="C47" s="4" t="s">
        <v>26</v>
      </c>
      <c r="D47" s="4" t="s">
        <v>33</v>
      </c>
      <c r="E47" s="4" t="s">
        <v>28</v>
      </c>
      <c r="F47" s="5">
        <v>86</v>
      </c>
      <c r="G47" s="5">
        <v>60</v>
      </c>
      <c r="H47" s="5">
        <v>82</v>
      </c>
      <c r="I47" s="5">
        <v>0</v>
      </c>
      <c r="J47" s="5">
        <v>86</v>
      </c>
      <c r="K47" s="5">
        <v>89</v>
      </c>
      <c r="L47" s="5">
        <v>82</v>
      </c>
      <c r="M47" s="32">
        <v>78</v>
      </c>
      <c r="N47" s="5"/>
      <c r="O47" s="5"/>
      <c r="P47" s="5"/>
      <c r="Q47" s="5"/>
      <c r="R47" s="5"/>
      <c r="S47" s="5">
        <v>485</v>
      </c>
      <c r="T47" s="5">
        <v>485</v>
      </c>
      <c r="U47" s="6">
        <v>-0.38</v>
      </c>
      <c r="V47" s="5">
        <v>1272</v>
      </c>
      <c r="W47" s="5">
        <v>962</v>
      </c>
      <c r="X47" s="6">
        <v>0.01</v>
      </c>
      <c r="Y47" s="6">
        <v>-0.38</v>
      </c>
      <c r="Z47" s="28">
        <f t="shared" si="0"/>
        <v>563</v>
      </c>
      <c r="AB47">
        <f t="shared" si="1"/>
        <v>78</v>
      </c>
      <c r="AC47">
        <f t="shared" si="2"/>
        <v>82</v>
      </c>
    </row>
    <row r="48" spans="1:29" ht="19.95" customHeight="1" x14ac:dyDescent="0.3">
      <c r="A48" s="3">
        <v>2580525</v>
      </c>
      <c r="B48" s="4" t="s">
        <v>46</v>
      </c>
      <c r="C48" s="4" t="s">
        <v>35</v>
      </c>
      <c r="D48" s="4" t="s">
        <v>27</v>
      </c>
      <c r="E48" s="4" t="s">
        <v>28</v>
      </c>
      <c r="F48" s="5">
        <v>106</v>
      </c>
      <c r="G48" s="5">
        <v>85</v>
      </c>
      <c r="H48" s="5">
        <v>25</v>
      </c>
      <c r="I48" s="5">
        <v>95</v>
      </c>
      <c r="J48" s="5">
        <v>74</v>
      </c>
      <c r="K48" s="5">
        <v>96</v>
      </c>
      <c r="L48" s="5">
        <v>82</v>
      </c>
      <c r="M48" s="32">
        <v>0</v>
      </c>
      <c r="N48" s="5"/>
      <c r="O48" s="5"/>
      <c r="P48" s="5"/>
      <c r="Q48" s="5"/>
      <c r="R48" s="5"/>
      <c r="S48" s="5">
        <v>563</v>
      </c>
      <c r="T48" s="5">
        <v>563</v>
      </c>
      <c r="U48" s="6">
        <v>0.24</v>
      </c>
      <c r="V48" s="5">
        <v>1019</v>
      </c>
      <c r="W48" s="5">
        <v>899</v>
      </c>
      <c r="X48" s="6">
        <v>0.01</v>
      </c>
      <c r="Y48" s="6">
        <v>0.24</v>
      </c>
      <c r="Z48" s="28">
        <f t="shared" si="0"/>
        <v>563</v>
      </c>
      <c r="AB48">
        <f t="shared" si="1"/>
        <v>0</v>
      </c>
      <c r="AC48">
        <f t="shared" si="2"/>
        <v>82</v>
      </c>
    </row>
    <row r="49" spans="1:29" ht="19.95" customHeight="1" x14ac:dyDescent="0.3">
      <c r="A49" s="3">
        <v>2580525</v>
      </c>
      <c r="B49" s="4" t="s">
        <v>46</v>
      </c>
      <c r="C49" s="4" t="s">
        <v>35</v>
      </c>
      <c r="D49" s="4" t="s">
        <v>29</v>
      </c>
      <c r="E49" s="4" t="s">
        <v>28</v>
      </c>
      <c r="F49" s="5">
        <v>6</v>
      </c>
      <c r="G49" s="5">
        <v>5</v>
      </c>
      <c r="H49" s="5">
        <v>2</v>
      </c>
      <c r="I49" s="5">
        <v>2</v>
      </c>
      <c r="J49" s="5">
        <v>5</v>
      </c>
      <c r="K49" s="5">
        <v>8</v>
      </c>
      <c r="L49" s="5">
        <v>6</v>
      </c>
      <c r="M49" s="32">
        <v>0</v>
      </c>
      <c r="N49" s="5"/>
      <c r="O49" s="5"/>
      <c r="P49" s="5"/>
      <c r="Q49" s="5"/>
      <c r="R49" s="5"/>
      <c r="S49" s="5">
        <v>34</v>
      </c>
      <c r="T49" s="5">
        <v>34</v>
      </c>
      <c r="U49" s="6">
        <v>-0.26</v>
      </c>
      <c r="V49" s="5">
        <v>78</v>
      </c>
      <c r="W49" s="5">
        <v>53</v>
      </c>
      <c r="X49" s="6">
        <v>0</v>
      </c>
      <c r="Y49" s="6">
        <v>-0.26</v>
      </c>
      <c r="Z49" s="28">
        <f t="shared" si="0"/>
        <v>34</v>
      </c>
      <c r="AB49">
        <f t="shared" si="1"/>
        <v>0</v>
      </c>
      <c r="AC49">
        <f t="shared" si="2"/>
        <v>6</v>
      </c>
    </row>
    <row r="50" spans="1:29" ht="19.95" customHeight="1" x14ac:dyDescent="0.3">
      <c r="A50" s="3">
        <v>2580525</v>
      </c>
      <c r="B50" s="4" t="s">
        <v>46</v>
      </c>
      <c r="C50" s="4" t="s">
        <v>35</v>
      </c>
      <c r="D50" s="4" t="s">
        <v>30</v>
      </c>
      <c r="E50" s="4" t="s">
        <v>28</v>
      </c>
      <c r="F50" s="5">
        <v>1</v>
      </c>
      <c r="G50" s="5">
        <v>1</v>
      </c>
      <c r="H50" s="5">
        <v>0</v>
      </c>
      <c r="I50" s="5">
        <v>0</v>
      </c>
      <c r="J50" s="5">
        <v>0</v>
      </c>
      <c r="K50" s="5">
        <v>1</v>
      </c>
      <c r="L50" s="5">
        <v>0</v>
      </c>
      <c r="M50" s="32">
        <v>0</v>
      </c>
      <c r="N50" s="5"/>
      <c r="O50" s="5"/>
      <c r="P50" s="5"/>
      <c r="Q50" s="5"/>
      <c r="R50" s="5"/>
      <c r="S50" s="5">
        <v>3</v>
      </c>
      <c r="T50" s="5">
        <v>3</v>
      </c>
      <c r="U50" s="6">
        <v>-0.73</v>
      </c>
      <c r="V50" s="5">
        <v>44</v>
      </c>
      <c r="W50" s="5">
        <v>16</v>
      </c>
      <c r="X50" s="6">
        <v>0</v>
      </c>
      <c r="Y50" s="6">
        <v>-0.73</v>
      </c>
      <c r="Z50" s="28">
        <f t="shared" si="0"/>
        <v>3</v>
      </c>
      <c r="AB50">
        <f t="shared" si="1"/>
        <v>0</v>
      </c>
      <c r="AC50">
        <f t="shared" si="2"/>
        <v>0</v>
      </c>
    </row>
    <row r="51" spans="1:29" ht="19.95" customHeight="1" x14ac:dyDescent="0.3">
      <c r="A51" s="3">
        <v>2580525</v>
      </c>
      <c r="B51" s="4" t="s">
        <v>46</v>
      </c>
      <c r="C51" s="4" t="s">
        <v>35</v>
      </c>
      <c r="D51" s="4" t="s">
        <v>31</v>
      </c>
      <c r="E51" s="4" t="s">
        <v>28</v>
      </c>
      <c r="F51" s="5">
        <v>4</v>
      </c>
      <c r="G51" s="5">
        <v>4</v>
      </c>
      <c r="H51" s="5">
        <v>0</v>
      </c>
      <c r="I51" s="5">
        <v>3</v>
      </c>
      <c r="J51" s="5">
        <v>0</v>
      </c>
      <c r="K51" s="5">
        <v>2</v>
      </c>
      <c r="L51" s="5">
        <v>2</v>
      </c>
      <c r="M51" s="32">
        <v>0</v>
      </c>
      <c r="N51" s="5"/>
      <c r="O51" s="5"/>
      <c r="P51" s="5"/>
      <c r="Q51" s="5"/>
      <c r="R51" s="5"/>
      <c r="S51" s="5">
        <v>15</v>
      </c>
      <c r="T51" s="5">
        <v>15</v>
      </c>
      <c r="U51" s="6">
        <v>-0.63</v>
      </c>
      <c r="V51" s="5">
        <v>86</v>
      </c>
      <c r="W51" s="5">
        <v>14</v>
      </c>
      <c r="X51" s="6">
        <v>0</v>
      </c>
      <c r="Y51" s="6">
        <v>-0.63</v>
      </c>
      <c r="Z51" s="28">
        <f t="shared" si="0"/>
        <v>15</v>
      </c>
      <c r="AB51">
        <f t="shared" si="1"/>
        <v>0</v>
      </c>
      <c r="AC51">
        <f t="shared" si="2"/>
        <v>2</v>
      </c>
    </row>
    <row r="52" spans="1:29" ht="19.95" customHeight="1" x14ac:dyDescent="0.3">
      <c r="A52" s="3">
        <v>2580525</v>
      </c>
      <c r="B52" s="4" t="s">
        <v>46</v>
      </c>
      <c r="C52" s="4" t="s">
        <v>35</v>
      </c>
      <c r="D52" s="4" t="s">
        <v>33</v>
      </c>
      <c r="E52" s="4" t="s">
        <v>28</v>
      </c>
      <c r="F52" s="5">
        <v>137</v>
      </c>
      <c r="G52" s="5">
        <v>133</v>
      </c>
      <c r="H52" s="5">
        <v>27</v>
      </c>
      <c r="I52" s="5">
        <v>45</v>
      </c>
      <c r="J52" s="5">
        <v>49</v>
      </c>
      <c r="K52" s="5">
        <v>44</v>
      </c>
      <c r="L52" s="5">
        <v>78</v>
      </c>
      <c r="M52" s="32">
        <v>0</v>
      </c>
      <c r="N52" s="5"/>
      <c r="O52" s="5"/>
      <c r="P52" s="5"/>
      <c r="Q52" s="5"/>
      <c r="R52" s="5"/>
      <c r="S52" s="5">
        <v>513</v>
      </c>
      <c r="T52" s="5">
        <v>513</v>
      </c>
      <c r="U52" s="6">
        <v>-0.19</v>
      </c>
      <c r="V52" s="5">
        <v>1108</v>
      </c>
      <c r="W52" s="5">
        <v>560</v>
      </c>
      <c r="X52" s="6">
        <v>0.01</v>
      </c>
      <c r="Y52" s="6">
        <v>-0.19</v>
      </c>
      <c r="Z52" s="28">
        <f t="shared" si="0"/>
        <v>513</v>
      </c>
      <c r="AB52">
        <f t="shared" si="1"/>
        <v>0</v>
      </c>
      <c r="AC52">
        <f t="shared" si="2"/>
        <v>78</v>
      </c>
    </row>
    <row r="53" spans="1:29" ht="19.95" customHeight="1" x14ac:dyDescent="0.3">
      <c r="A53" s="3">
        <v>2580647</v>
      </c>
      <c r="B53" s="4" t="s">
        <v>47</v>
      </c>
      <c r="C53" s="4" t="s">
        <v>26</v>
      </c>
      <c r="D53" s="4" t="s">
        <v>27</v>
      </c>
      <c r="E53" s="4" t="s">
        <v>28</v>
      </c>
      <c r="F53" s="5">
        <v>94</v>
      </c>
      <c r="G53" s="5">
        <v>115</v>
      </c>
      <c r="H53" s="5">
        <v>76</v>
      </c>
      <c r="I53" s="5">
        <v>85</v>
      </c>
      <c r="J53" s="5">
        <v>108</v>
      </c>
      <c r="K53" s="5">
        <v>122</v>
      </c>
      <c r="L53" s="5">
        <v>99</v>
      </c>
      <c r="M53" s="32">
        <v>89</v>
      </c>
      <c r="N53" s="5"/>
      <c r="O53" s="5"/>
      <c r="P53" s="5"/>
      <c r="Q53" s="5"/>
      <c r="R53" s="5"/>
      <c r="S53" s="5">
        <v>699</v>
      </c>
      <c r="T53" s="5">
        <v>699</v>
      </c>
      <c r="U53" s="6">
        <v>0.47</v>
      </c>
      <c r="V53" s="5">
        <v>1079</v>
      </c>
      <c r="W53" s="5">
        <v>1542</v>
      </c>
      <c r="X53" s="6">
        <v>0.01</v>
      </c>
      <c r="Y53" s="6">
        <v>0.47</v>
      </c>
      <c r="Z53" s="28">
        <f t="shared" si="0"/>
        <v>788</v>
      </c>
      <c r="AB53">
        <f t="shared" si="1"/>
        <v>89</v>
      </c>
      <c r="AC53">
        <f t="shared" si="2"/>
        <v>99</v>
      </c>
    </row>
    <row r="54" spans="1:29" ht="19.95" customHeight="1" x14ac:dyDescent="0.3">
      <c r="A54" s="3">
        <v>2580647</v>
      </c>
      <c r="B54" s="4" t="s">
        <v>47</v>
      </c>
      <c r="C54" s="4" t="s">
        <v>26</v>
      </c>
      <c r="D54" s="4" t="s">
        <v>29</v>
      </c>
      <c r="E54" s="4" t="s">
        <v>28</v>
      </c>
      <c r="F54" s="5">
        <v>15</v>
      </c>
      <c r="G54" s="5">
        <v>15</v>
      </c>
      <c r="H54" s="5">
        <v>7</v>
      </c>
      <c r="I54" s="5">
        <v>6</v>
      </c>
      <c r="J54" s="5">
        <v>18</v>
      </c>
      <c r="K54" s="5">
        <v>10</v>
      </c>
      <c r="L54" s="5">
        <v>4</v>
      </c>
      <c r="M54" s="32">
        <v>2</v>
      </c>
      <c r="N54" s="5"/>
      <c r="O54" s="5"/>
      <c r="P54" s="5"/>
      <c r="Q54" s="5"/>
      <c r="R54" s="5"/>
      <c r="S54" s="5">
        <v>75</v>
      </c>
      <c r="T54" s="5">
        <v>75</v>
      </c>
      <c r="U54" s="6">
        <v>-0.47</v>
      </c>
      <c r="V54" s="5">
        <v>254</v>
      </c>
      <c r="W54" s="5">
        <v>151</v>
      </c>
      <c r="X54" s="6">
        <v>0.01</v>
      </c>
      <c r="Y54" s="6">
        <v>-0.47</v>
      </c>
      <c r="Z54" s="28">
        <f t="shared" si="0"/>
        <v>77</v>
      </c>
      <c r="AB54">
        <f t="shared" si="1"/>
        <v>2</v>
      </c>
      <c r="AC54">
        <f t="shared" si="2"/>
        <v>4</v>
      </c>
    </row>
    <row r="55" spans="1:29" ht="19.95" customHeight="1" x14ac:dyDescent="0.3">
      <c r="A55" s="3">
        <v>2580647</v>
      </c>
      <c r="B55" s="4" t="s">
        <v>47</v>
      </c>
      <c r="C55" s="4" t="s">
        <v>26</v>
      </c>
      <c r="D55" s="4" t="s">
        <v>30</v>
      </c>
      <c r="E55" s="4" t="s">
        <v>28</v>
      </c>
      <c r="F55" s="5">
        <v>5</v>
      </c>
      <c r="G55" s="5">
        <v>4</v>
      </c>
      <c r="H55" s="5">
        <v>8</v>
      </c>
      <c r="I55" s="5">
        <v>4</v>
      </c>
      <c r="J55" s="5">
        <v>12</v>
      </c>
      <c r="K55" s="5">
        <v>7</v>
      </c>
      <c r="L55" s="5">
        <v>8</v>
      </c>
      <c r="M55" s="32">
        <v>5</v>
      </c>
      <c r="N55" s="5"/>
      <c r="O55" s="5"/>
      <c r="P55" s="5"/>
      <c r="Q55" s="5"/>
      <c r="R55" s="5"/>
      <c r="S55" s="5">
        <v>48</v>
      </c>
      <c r="T55" s="5">
        <v>48</v>
      </c>
      <c r="U55" s="6">
        <v>2.4300000000000002</v>
      </c>
      <c r="V55" s="5">
        <v>36</v>
      </c>
      <c r="W55" s="5">
        <v>29</v>
      </c>
      <c r="X55" s="6">
        <v>0.02</v>
      </c>
      <c r="Y55" s="6">
        <v>2.4300000000000002</v>
      </c>
      <c r="Z55" s="28">
        <f t="shared" si="0"/>
        <v>53</v>
      </c>
      <c r="AB55">
        <f t="shared" si="1"/>
        <v>5</v>
      </c>
      <c r="AC55">
        <f t="shared" si="2"/>
        <v>8</v>
      </c>
    </row>
    <row r="56" spans="1:29" ht="19.95" customHeight="1" x14ac:dyDescent="0.3">
      <c r="A56" s="3">
        <v>2580647</v>
      </c>
      <c r="B56" s="4" t="s">
        <v>47</v>
      </c>
      <c r="C56" s="4" t="s">
        <v>26</v>
      </c>
      <c r="D56" s="4" t="s">
        <v>31</v>
      </c>
      <c r="E56" s="4" t="s">
        <v>28</v>
      </c>
      <c r="F56" s="5">
        <v>0</v>
      </c>
      <c r="G56" s="5">
        <v>7</v>
      </c>
      <c r="H56" s="5">
        <v>1</v>
      </c>
      <c r="I56" s="5">
        <v>1</v>
      </c>
      <c r="J56" s="5">
        <v>0</v>
      </c>
      <c r="K56" s="5">
        <v>3</v>
      </c>
      <c r="L56" s="5">
        <v>2</v>
      </c>
      <c r="M56" s="32">
        <v>5</v>
      </c>
      <c r="N56" s="5"/>
      <c r="O56" s="5"/>
      <c r="P56" s="5"/>
      <c r="Q56" s="5"/>
      <c r="R56" s="5"/>
      <c r="S56" s="5">
        <v>14</v>
      </c>
      <c r="T56" s="5">
        <v>14</v>
      </c>
      <c r="U56" s="6">
        <v>-0.9</v>
      </c>
      <c r="V56" s="5">
        <v>212</v>
      </c>
      <c r="W56" s="5">
        <v>14</v>
      </c>
      <c r="X56" s="6">
        <v>0</v>
      </c>
      <c r="Y56" s="6">
        <v>-0.9</v>
      </c>
      <c r="Z56" s="28">
        <f t="shared" si="0"/>
        <v>19</v>
      </c>
      <c r="AB56">
        <f t="shared" si="1"/>
        <v>5</v>
      </c>
      <c r="AC56">
        <f t="shared" si="2"/>
        <v>2</v>
      </c>
    </row>
    <row r="57" spans="1:29" ht="19.95" customHeight="1" x14ac:dyDescent="0.3">
      <c r="A57" s="3">
        <v>2580647</v>
      </c>
      <c r="B57" s="4" t="s">
        <v>47</v>
      </c>
      <c r="C57" s="4" t="s">
        <v>26</v>
      </c>
      <c r="D57" s="4" t="s">
        <v>33</v>
      </c>
      <c r="E57" s="4" t="s">
        <v>28</v>
      </c>
      <c r="F57" s="5">
        <v>20</v>
      </c>
      <c r="G57" s="5">
        <v>100</v>
      </c>
      <c r="H57" s="5">
        <v>31</v>
      </c>
      <c r="I57" s="5">
        <v>38</v>
      </c>
      <c r="J57" s="5">
        <v>0</v>
      </c>
      <c r="K57" s="5">
        <v>42</v>
      </c>
      <c r="L57" s="5">
        <v>43</v>
      </c>
      <c r="M57" s="32">
        <v>33</v>
      </c>
      <c r="N57" s="5"/>
      <c r="O57" s="5"/>
      <c r="P57" s="5"/>
      <c r="Q57" s="5"/>
      <c r="R57" s="5"/>
      <c r="S57" s="5">
        <v>274</v>
      </c>
      <c r="T57" s="5">
        <v>274</v>
      </c>
      <c r="U57" s="6">
        <v>-0.51</v>
      </c>
      <c r="V57" s="5">
        <v>987</v>
      </c>
      <c r="W57" s="5">
        <v>630</v>
      </c>
      <c r="X57" s="6">
        <v>0</v>
      </c>
      <c r="Y57" s="6">
        <v>-0.51</v>
      </c>
      <c r="Z57" s="28">
        <f t="shared" si="0"/>
        <v>307</v>
      </c>
      <c r="AB57">
        <f t="shared" si="1"/>
        <v>33</v>
      </c>
      <c r="AC57">
        <f t="shared" si="2"/>
        <v>43</v>
      </c>
    </row>
    <row r="58" spans="1:29" ht="19.95" customHeight="1" x14ac:dyDescent="0.3">
      <c r="A58" s="3">
        <v>3071507</v>
      </c>
      <c r="B58" s="4" t="s">
        <v>48</v>
      </c>
      <c r="C58" s="4" t="s">
        <v>49</v>
      </c>
      <c r="D58" s="4" t="s">
        <v>27</v>
      </c>
      <c r="E58" s="4" t="s">
        <v>28</v>
      </c>
      <c r="F58" s="5">
        <v>49</v>
      </c>
      <c r="G58" s="5">
        <v>51</v>
      </c>
      <c r="H58" s="5">
        <v>47</v>
      </c>
      <c r="I58" s="5">
        <v>43</v>
      </c>
      <c r="J58" s="5">
        <v>73</v>
      </c>
      <c r="K58" s="5">
        <v>60</v>
      </c>
      <c r="L58" s="5">
        <v>59</v>
      </c>
      <c r="M58" s="32">
        <v>88</v>
      </c>
      <c r="N58" s="5"/>
      <c r="O58" s="5"/>
      <c r="P58" s="5"/>
      <c r="Q58" s="5"/>
      <c r="R58" s="5"/>
      <c r="S58" s="5">
        <v>382</v>
      </c>
      <c r="T58" s="5">
        <v>382</v>
      </c>
      <c r="U58" s="6">
        <v>0.33</v>
      </c>
      <c r="V58" s="5">
        <v>581</v>
      </c>
      <c r="W58" s="5">
        <v>674</v>
      </c>
      <c r="X58" s="6">
        <v>0.01</v>
      </c>
      <c r="Y58" s="6">
        <v>0.33</v>
      </c>
      <c r="Z58" s="28">
        <f t="shared" si="0"/>
        <v>470</v>
      </c>
      <c r="AB58">
        <f t="shared" si="1"/>
        <v>88</v>
      </c>
      <c r="AC58">
        <f t="shared" si="2"/>
        <v>59</v>
      </c>
    </row>
    <row r="59" spans="1:29" ht="19.95" customHeight="1" x14ac:dyDescent="0.3">
      <c r="A59" s="3">
        <v>3071507</v>
      </c>
      <c r="B59" s="4" t="s">
        <v>48</v>
      </c>
      <c r="C59" s="4" t="s">
        <v>49</v>
      </c>
      <c r="D59" s="4" t="s">
        <v>29</v>
      </c>
      <c r="E59" s="4" t="s">
        <v>28</v>
      </c>
      <c r="F59" s="5">
        <v>8</v>
      </c>
      <c r="G59" s="5">
        <v>6</v>
      </c>
      <c r="H59" s="5">
        <v>2</v>
      </c>
      <c r="I59" s="5">
        <v>4</v>
      </c>
      <c r="J59" s="5">
        <v>12</v>
      </c>
      <c r="K59" s="5">
        <v>10</v>
      </c>
      <c r="L59" s="5">
        <v>8</v>
      </c>
      <c r="M59" s="32">
        <v>15</v>
      </c>
      <c r="N59" s="5"/>
      <c r="O59" s="5"/>
      <c r="P59" s="5"/>
      <c r="Q59" s="5"/>
      <c r="R59" s="5"/>
      <c r="S59" s="5">
        <v>50</v>
      </c>
      <c r="T59" s="5">
        <v>50</v>
      </c>
      <c r="U59" s="6">
        <v>0.79</v>
      </c>
      <c r="V59" s="5">
        <v>53</v>
      </c>
      <c r="W59" s="5">
        <v>103</v>
      </c>
      <c r="X59" s="6">
        <v>0.01</v>
      </c>
      <c r="Y59" s="6">
        <v>0.79</v>
      </c>
      <c r="Z59" s="28">
        <f t="shared" si="0"/>
        <v>65</v>
      </c>
      <c r="AB59">
        <f t="shared" si="1"/>
        <v>15</v>
      </c>
      <c r="AC59">
        <f t="shared" si="2"/>
        <v>8</v>
      </c>
    </row>
    <row r="60" spans="1:29" ht="19.95" customHeight="1" x14ac:dyDescent="0.3">
      <c r="A60" s="3">
        <v>3071507</v>
      </c>
      <c r="B60" s="4" t="s">
        <v>48</v>
      </c>
      <c r="C60" s="4" t="s">
        <v>49</v>
      </c>
      <c r="D60" s="4" t="s">
        <v>30</v>
      </c>
      <c r="E60" s="4" t="s">
        <v>28</v>
      </c>
      <c r="F60" s="5">
        <v>0</v>
      </c>
      <c r="G60" s="5">
        <v>1</v>
      </c>
      <c r="H60" s="5">
        <v>1</v>
      </c>
      <c r="I60" s="5">
        <v>1</v>
      </c>
      <c r="J60" s="5">
        <v>0</v>
      </c>
      <c r="K60" s="5">
        <v>0</v>
      </c>
      <c r="L60" s="5">
        <v>3</v>
      </c>
      <c r="M60" s="32">
        <v>0</v>
      </c>
      <c r="N60" s="5"/>
      <c r="O60" s="5"/>
      <c r="P60" s="5"/>
      <c r="Q60" s="5"/>
      <c r="R60" s="5"/>
      <c r="S60" s="5">
        <v>6</v>
      </c>
      <c r="T60" s="5">
        <v>6</v>
      </c>
      <c r="U60" s="6">
        <v>0</v>
      </c>
      <c r="V60" s="5">
        <v>0</v>
      </c>
      <c r="W60" s="5">
        <v>10</v>
      </c>
      <c r="X60" s="6">
        <v>0</v>
      </c>
      <c r="Y60" s="6">
        <v>0</v>
      </c>
      <c r="Z60" s="28">
        <f t="shared" si="0"/>
        <v>6</v>
      </c>
      <c r="AB60">
        <f t="shared" si="1"/>
        <v>0</v>
      </c>
      <c r="AC60">
        <f t="shared" si="2"/>
        <v>3</v>
      </c>
    </row>
    <row r="61" spans="1:29" ht="19.95" customHeight="1" x14ac:dyDescent="0.3">
      <c r="A61" s="3">
        <v>3071507</v>
      </c>
      <c r="B61" s="4" t="s">
        <v>48</v>
      </c>
      <c r="C61" s="4" t="s">
        <v>49</v>
      </c>
      <c r="D61" s="4" t="s">
        <v>31</v>
      </c>
      <c r="E61" s="4" t="s">
        <v>28</v>
      </c>
      <c r="F61" s="5">
        <v>0</v>
      </c>
      <c r="G61" s="5">
        <v>0</v>
      </c>
      <c r="H61" s="5">
        <v>0</v>
      </c>
      <c r="I61" s="5">
        <v>2</v>
      </c>
      <c r="J61" s="5">
        <v>4</v>
      </c>
      <c r="K61" s="5">
        <v>0</v>
      </c>
      <c r="L61" s="5">
        <v>4</v>
      </c>
      <c r="M61" s="32">
        <v>3</v>
      </c>
      <c r="N61" s="5"/>
      <c r="O61" s="5"/>
      <c r="P61" s="5"/>
      <c r="Q61" s="5"/>
      <c r="R61" s="5"/>
      <c r="S61" s="5">
        <v>10</v>
      </c>
      <c r="T61" s="5">
        <v>10</v>
      </c>
      <c r="U61" s="6">
        <v>0.25</v>
      </c>
      <c r="V61" s="5">
        <v>18</v>
      </c>
      <c r="W61" s="5">
        <v>17</v>
      </c>
      <c r="X61" s="6">
        <v>0</v>
      </c>
      <c r="Y61" s="6">
        <v>0.25</v>
      </c>
      <c r="Z61" s="28">
        <f t="shared" si="0"/>
        <v>13</v>
      </c>
      <c r="AB61">
        <f t="shared" si="1"/>
        <v>3</v>
      </c>
      <c r="AC61">
        <f t="shared" si="2"/>
        <v>4</v>
      </c>
    </row>
    <row r="62" spans="1:29" ht="19.95" customHeight="1" x14ac:dyDescent="0.3">
      <c r="A62" s="3">
        <v>3071507</v>
      </c>
      <c r="B62" s="4" t="s">
        <v>48</v>
      </c>
      <c r="C62" s="4" t="s">
        <v>49</v>
      </c>
      <c r="D62" s="4" t="s">
        <v>33</v>
      </c>
      <c r="E62" s="4" t="s">
        <v>28</v>
      </c>
      <c r="F62" s="5">
        <v>75</v>
      </c>
      <c r="G62" s="5">
        <v>45</v>
      </c>
      <c r="H62" s="5">
        <v>45</v>
      </c>
      <c r="I62" s="5">
        <v>77</v>
      </c>
      <c r="J62" s="5">
        <v>94</v>
      </c>
      <c r="K62" s="5">
        <v>51</v>
      </c>
      <c r="L62" s="5">
        <v>92</v>
      </c>
      <c r="M62" s="32">
        <v>102</v>
      </c>
      <c r="N62" s="5"/>
      <c r="O62" s="5"/>
      <c r="P62" s="5"/>
      <c r="Q62" s="5"/>
      <c r="R62" s="5"/>
      <c r="S62" s="5">
        <v>479</v>
      </c>
      <c r="T62" s="5">
        <v>479</v>
      </c>
      <c r="U62" s="6">
        <v>0.18</v>
      </c>
      <c r="V62" s="5">
        <v>831</v>
      </c>
      <c r="W62" s="5">
        <v>911</v>
      </c>
      <c r="X62" s="6">
        <v>0.01</v>
      </c>
      <c r="Y62" s="6">
        <v>0.18</v>
      </c>
      <c r="Z62" s="28">
        <f t="shared" si="0"/>
        <v>581</v>
      </c>
      <c r="AB62">
        <f t="shared" si="1"/>
        <v>102</v>
      </c>
      <c r="AC62">
        <f t="shared" si="2"/>
        <v>92</v>
      </c>
    </row>
    <row r="63" spans="1:29" ht="19.95" customHeight="1" x14ac:dyDescent="0.3">
      <c r="A63" s="3">
        <v>3761253</v>
      </c>
      <c r="B63" s="4" t="s">
        <v>50</v>
      </c>
      <c r="C63" s="4" t="s">
        <v>26</v>
      </c>
      <c r="D63" s="4" t="s">
        <v>27</v>
      </c>
      <c r="E63" s="4" t="s">
        <v>28</v>
      </c>
      <c r="F63" s="5">
        <v>0</v>
      </c>
      <c r="G63" s="5">
        <v>0</v>
      </c>
      <c r="H63" s="5">
        <v>37</v>
      </c>
      <c r="I63" s="5">
        <v>95</v>
      </c>
      <c r="J63" s="5">
        <v>90</v>
      </c>
      <c r="K63" s="5">
        <v>80</v>
      </c>
      <c r="L63" s="5">
        <v>61</v>
      </c>
      <c r="M63" s="32">
        <v>80</v>
      </c>
      <c r="N63" s="5"/>
      <c r="O63" s="5"/>
      <c r="P63" s="5"/>
      <c r="Q63" s="5"/>
      <c r="R63" s="5"/>
      <c r="S63" s="5">
        <v>363</v>
      </c>
      <c r="T63" s="5">
        <v>363</v>
      </c>
      <c r="U63" s="6">
        <v>-0.42</v>
      </c>
      <c r="V63" s="5">
        <v>1153</v>
      </c>
      <c r="W63" s="5">
        <v>429</v>
      </c>
      <c r="X63" s="6">
        <v>0.01</v>
      </c>
      <c r="Y63" s="6">
        <v>-0.42</v>
      </c>
      <c r="Z63" s="28">
        <f t="shared" si="0"/>
        <v>443</v>
      </c>
      <c r="AB63">
        <f t="shared" si="1"/>
        <v>80</v>
      </c>
      <c r="AC63">
        <f t="shared" si="2"/>
        <v>61</v>
      </c>
    </row>
    <row r="64" spans="1:29" ht="19.95" customHeight="1" x14ac:dyDescent="0.3">
      <c r="A64" s="3">
        <v>3761253</v>
      </c>
      <c r="B64" s="4" t="s">
        <v>50</v>
      </c>
      <c r="C64" s="4" t="s">
        <v>26</v>
      </c>
      <c r="D64" s="4" t="s">
        <v>29</v>
      </c>
      <c r="E64" s="4" t="s">
        <v>28</v>
      </c>
      <c r="F64" s="5">
        <v>0</v>
      </c>
      <c r="G64" s="5">
        <v>0</v>
      </c>
      <c r="H64" s="5">
        <v>3</v>
      </c>
      <c r="I64" s="5">
        <v>7</v>
      </c>
      <c r="J64" s="5">
        <v>12</v>
      </c>
      <c r="K64" s="5">
        <v>9</v>
      </c>
      <c r="L64" s="5">
        <v>4</v>
      </c>
      <c r="M64" s="32">
        <v>10</v>
      </c>
      <c r="N64" s="5"/>
      <c r="O64" s="5"/>
      <c r="P64" s="5"/>
      <c r="Q64" s="5"/>
      <c r="R64" s="5"/>
      <c r="S64" s="5">
        <v>35</v>
      </c>
      <c r="T64" s="5">
        <v>35</v>
      </c>
      <c r="U64" s="6">
        <v>4</v>
      </c>
      <c r="V64" s="5">
        <v>15</v>
      </c>
      <c r="W64" s="5">
        <v>4</v>
      </c>
      <c r="X64" s="6">
        <v>0</v>
      </c>
      <c r="Y64" s="6">
        <v>4</v>
      </c>
      <c r="Z64" s="28">
        <f t="shared" si="0"/>
        <v>45</v>
      </c>
      <c r="AB64">
        <f t="shared" si="1"/>
        <v>10</v>
      </c>
      <c r="AC64">
        <f t="shared" si="2"/>
        <v>4</v>
      </c>
    </row>
    <row r="65" spans="1:29" ht="19.95" customHeight="1" x14ac:dyDescent="0.3">
      <c r="A65" s="3">
        <v>3761253</v>
      </c>
      <c r="B65" s="4" t="s">
        <v>50</v>
      </c>
      <c r="C65" s="4" t="s">
        <v>26</v>
      </c>
      <c r="D65" s="4" t="s">
        <v>30</v>
      </c>
      <c r="E65" s="4" t="s">
        <v>28</v>
      </c>
      <c r="F65" s="5">
        <v>0</v>
      </c>
      <c r="G65" s="5">
        <v>0</v>
      </c>
      <c r="H65" s="5">
        <v>1</v>
      </c>
      <c r="I65" s="5">
        <v>1</v>
      </c>
      <c r="J65" s="5">
        <v>1</v>
      </c>
      <c r="K65" s="5">
        <v>1</v>
      </c>
      <c r="L65" s="5">
        <v>1</v>
      </c>
      <c r="M65" s="32">
        <v>0</v>
      </c>
      <c r="N65" s="5"/>
      <c r="O65" s="5"/>
      <c r="P65" s="5"/>
      <c r="Q65" s="5"/>
      <c r="R65" s="5"/>
      <c r="S65" s="5">
        <v>5</v>
      </c>
      <c r="T65" s="5">
        <v>5</v>
      </c>
      <c r="U65" s="6">
        <v>0.25</v>
      </c>
      <c r="V65" s="5">
        <v>9</v>
      </c>
      <c r="W65" s="5">
        <v>1</v>
      </c>
      <c r="X65" s="6">
        <v>0</v>
      </c>
      <c r="Y65" s="6">
        <v>0.25</v>
      </c>
      <c r="Z65" s="28">
        <f t="shared" si="0"/>
        <v>5</v>
      </c>
      <c r="AB65">
        <f t="shared" si="1"/>
        <v>0</v>
      </c>
      <c r="AC65">
        <f t="shared" si="2"/>
        <v>1</v>
      </c>
    </row>
    <row r="66" spans="1:29" ht="19.95" customHeight="1" x14ac:dyDescent="0.3">
      <c r="A66" s="3">
        <v>3761253</v>
      </c>
      <c r="B66" s="4" t="s">
        <v>50</v>
      </c>
      <c r="C66" s="4" t="s">
        <v>26</v>
      </c>
      <c r="D66" s="4" t="s">
        <v>31</v>
      </c>
      <c r="E66" s="4" t="s">
        <v>28</v>
      </c>
      <c r="F66" s="5">
        <v>0</v>
      </c>
      <c r="G66" s="5">
        <v>0</v>
      </c>
      <c r="H66" s="5">
        <v>0</v>
      </c>
      <c r="I66" s="5">
        <v>0</v>
      </c>
      <c r="J66" s="5">
        <v>1</v>
      </c>
      <c r="K66" s="5">
        <v>1</v>
      </c>
      <c r="L66" s="5">
        <v>1</v>
      </c>
      <c r="M66" s="32">
        <v>2</v>
      </c>
      <c r="N66" s="5"/>
      <c r="O66" s="5"/>
      <c r="P66" s="5"/>
      <c r="Q66" s="5"/>
      <c r="R66" s="5"/>
      <c r="S66" s="5">
        <v>3</v>
      </c>
      <c r="T66" s="5">
        <v>3</v>
      </c>
      <c r="U66" s="6">
        <v>-0.82</v>
      </c>
      <c r="V66" s="5">
        <v>31</v>
      </c>
      <c r="W66" s="5">
        <v>2</v>
      </c>
      <c r="X66" s="6">
        <v>0</v>
      </c>
      <c r="Y66" s="6">
        <v>-0.82</v>
      </c>
      <c r="Z66" s="28">
        <f t="shared" si="0"/>
        <v>5</v>
      </c>
      <c r="AB66">
        <f t="shared" si="1"/>
        <v>2</v>
      </c>
      <c r="AC66">
        <f t="shared" si="2"/>
        <v>1</v>
      </c>
    </row>
    <row r="67" spans="1:29" ht="19.95" customHeight="1" x14ac:dyDescent="0.3">
      <c r="A67" s="3">
        <v>3761253</v>
      </c>
      <c r="B67" s="4" t="s">
        <v>50</v>
      </c>
      <c r="C67" s="4" t="s">
        <v>26</v>
      </c>
      <c r="D67" s="4" t="s">
        <v>33</v>
      </c>
      <c r="E67" s="4" t="s">
        <v>28</v>
      </c>
      <c r="F67" s="5">
        <v>0</v>
      </c>
      <c r="G67" s="5">
        <v>0</v>
      </c>
      <c r="H67" s="5">
        <v>71</v>
      </c>
      <c r="I67" s="5">
        <v>114</v>
      </c>
      <c r="J67" s="5">
        <v>68</v>
      </c>
      <c r="K67" s="5">
        <v>89</v>
      </c>
      <c r="L67" s="5">
        <v>105</v>
      </c>
      <c r="M67" s="32">
        <v>79</v>
      </c>
      <c r="N67" s="5"/>
      <c r="O67" s="5"/>
      <c r="P67" s="5"/>
      <c r="Q67" s="5"/>
      <c r="R67" s="5"/>
      <c r="S67" s="5">
        <v>447</v>
      </c>
      <c r="T67" s="5">
        <v>447</v>
      </c>
      <c r="U67" s="6">
        <v>222.5</v>
      </c>
      <c r="V67" s="5">
        <v>2</v>
      </c>
      <c r="W67" s="5">
        <v>0</v>
      </c>
      <c r="X67" s="6">
        <v>0.01</v>
      </c>
      <c r="Y67" s="6">
        <v>222.5</v>
      </c>
      <c r="Z67" s="28">
        <f t="shared" ref="Z67:Z130" si="3">SUM(F67:R67)</f>
        <v>526</v>
      </c>
      <c r="AB67">
        <f t="shared" si="1"/>
        <v>79</v>
      </c>
      <c r="AC67">
        <f t="shared" si="2"/>
        <v>105</v>
      </c>
    </row>
    <row r="68" spans="1:29" ht="19.95" customHeight="1" x14ac:dyDescent="0.3">
      <c r="A68" s="3">
        <v>3395390</v>
      </c>
      <c r="B68" s="4" t="s">
        <v>51</v>
      </c>
      <c r="C68" s="4" t="s">
        <v>52</v>
      </c>
      <c r="D68" s="4" t="s">
        <v>27</v>
      </c>
      <c r="E68" s="4" t="s">
        <v>28</v>
      </c>
      <c r="F68" s="5">
        <v>119</v>
      </c>
      <c r="G68" s="5">
        <v>95</v>
      </c>
      <c r="H68" s="5">
        <v>75</v>
      </c>
      <c r="I68" s="5">
        <v>66</v>
      </c>
      <c r="J68" s="5">
        <v>109</v>
      </c>
      <c r="K68" s="5">
        <v>88</v>
      </c>
      <c r="L68" s="5">
        <v>72</v>
      </c>
      <c r="M68" s="32">
        <v>63</v>
      </c>
      <c r="N68" s="5"/>
      <c r="O68" s="5"/>
      <c r="P68" s="5"/>
      <c r="Q68" s="5"/>
      <c r="R68" s="5"/>
      <c r="S68" s="5">
        <v>624</v>
      </c>
      <c r="T68" s="5">
        <v>624</v>
      </c>
      <c r="U68" s="6">
        <v>0.34</v>
      </c>
      <c r="V68" s="5">
        <v>938</v>
      </c>
      <c r="W68" s="5">
        <v>1276</v>
      </c>
      <c r="X68" s="6">
        <v>0.01</v>
      </c>
      <c r="Y68" s="6">
        <v>0.34</v>
      </c>
      <c r="Z68" s="28">
        <f t="shared" si="3"/>
        <v>687</v>
      </c>
      <c r="AB68">
        <f t="shared" ref="AB68:AB131" si="4">INDEX(F68:R68,1,COUNT(I68:U68),1)</f>
        <v>63</v>
      </c>
      <c r="AC68">
        <f t="shared" ref="AC68:AC131" si="5">INDEX(F68:R68,1,COUNT(I68:U68)-1,1)</f>
        <v>72</v>
      </c>
    </row>
    <row r="69" spans="1:29" ht="19.95" customHeight="1" x14ac:dyDescent="0.3">
      <c r="A69" s="3">
        <v>3395390</v>
      </c>
      <c r="B69" s="4" t="s">
        <v>51</v>
      </c>
      <c r="C69" s="4" t="s">
        <v>52</v>
      </c>
      <c r="D69" s="4" t="s">
        <v>29</v>
      </c>
      <c r="E69" s="4" t="s">
        <v>28</v>
      </c>
      <c r="F69" s="5">
        <v>4</v>
      </c>
      <c r="G69" s="5">
        <v>3</v>
      </c>
      <c r="H69" s="5">
        <v>3</v>
      </c>
      <c r="I69" s="5">
        <v>2</v>
      </c>
      <c r="J69" s="5">
        <v>6</v>
      </c>
      <c r="K69" s="5">
        <v>6</v>
      </c>
      <c r="L69" s="5">
        <v>4</v>
      </c>
      <c r="M69" s="32">
        <v>3</v>
      </c>
      <c r="N69" s="5"/>
      <c r="O69" s="5"/>
      <c r="P69" s="5"/>
      <c r="Q69" s="5"/>
      <c r="R69" s="5"/>
      <c r="S69" s="5">
        <v>28</v>
      </c>
      <c r="T69" s="5">
        <v>28</v>
      </c>
      <c r="U69" s="6">
        <v>-0.2</v>
      </c>
      <c r="V69" s="5">
        <v>60</v>
      </c>
      <c r="W69" s="5">
        <v>56</v>
      </c>
      <c r="X69" s="6">
        <v>0</v>
      </c>
      <c r="Y69" s="6">
        <v>-0.2</v>
      </c>
      <c r="Z69" s="28">
        <f t="shared" si="3"/>
        <v>31</v>
      </c>
      <c r="AB69">
        <f t="shared" si="4"/>
        <v>3</v>
      </c>
      <c r="AC69">
        <f t="shared" si="5"/>
        <v>4</v>
      </c>
    </row>
    <row r="70" spans="1:29" ht="19.95" customHeight="1" x14ac:dyDescent="0.3">
      <c r="A70" s="3">
        <v>3395390</v>
      </c>
      <c r="B70" s="4" t="s">
        <v>51</v>
      </c>
      <c r="C70" s="4" t="s">
        <v>52</v>
      </c>
      <c r="D70" s="4" t="s">
        <v>30</v>
      </c>
      <c r="E70" s="4" t="s">
        <v>28</v>
      </c>
      <c r="F70" s="5">
        <v>0</v>
      </c>
      <c r="G70" s="5">
        <v>0</v>
      </c>
      <c r="H70" s="5">
        <v>0</v>
      </c>
      <c r="I70" s="5">
        <v>0</v>
      </c>
      <c r="J70" s="5">
        <v>0</v>
      </c>
      <c r="K70" s="5">
        <v>0</v>
      </c>
      <c r="L70" s="5">
        <v>0</v>
      </c>
      <c r="M70" s="32">
        <v>1</v>
      </c>
      <c r="N70" s="5"/>
      <c r="O70" s="5"/>
      <c r="P70" s="5"/>
      <c r="Q70" s="5"/>
      <c r="R70" s="5"/>
      <c r="S70" s="5">
        <v>0</v>
      </c>
      <c r="T70" s="5">
        <v>0</v>
      </c>
      <c r="U70" s="6">
        <v>-1</v>
      </c>
      <c r="V70" s="5">
        <v>1</v>
      </c>
      <c r="W70" s="5">
        <v>2</v>
      </c>
      <c r="X70" s="6">
        <v>0</v>
      </c>
      <c r="Y70" s="6">
        <v>-1</v>
      </c>
      <c r="Z70" s="28">
        <f t="shared" si="3"/>
        <v>1</v>
      </c>
      <c r="AB70">
        <f t="shared" si="4"/>
        <v>1</v>
      </c>
      <c r="AC70">
        <f t="shared" si="5"/>
        <v>0</v>
      </c>
    </row>
    <row r="71" spans="1:29" ht="19.95" customHeight="1" x14ac:dyDescent="0.3">
      <c r="A71" s="3">
        <v>3395390</v>
      </c>
      <c r="B71" s="4" t="s">
        <v>51</v>
      </c>
      <c r="C71" s="4" t="s">
        <v>52</v>
      </c>
      <c r="D71" s="4" t="s">
        <v>31</v>
      </c>
      <c r="E71" s="4" t="s">
        <v>28</v>
      </c>
      <c r="F71" s="5">
        <v>1</v>
      </c>
      <c r="G71" s="5">
        <v>0</v>
      </c>
      <c r="H71" s="5">
        <v>1</v>
      </c>
      <c r="I71" s="5">
        <v>3</v>
      </c>
      <c r="J71" s="5">
        <v>0</v>
      </c>
      <c r="K71" s="5">
        <v>1</v>
      </c>
      <c r="L71" s="5">
        <v>0</v>
      </c>
      <c r="M71" s="32">
        <v>0</v>
      </c>
      <c r="N71" s="5"/>
      <c r="O71" s="5"/>
      <c r="P71" s="5"/>
      <c r="Q71" s="5"/>
      <c r="R71" s="5"/>
      <c r="S71" s="5">
        <v>6</v>
      </c>
      <c r="T71" s="5">
        <v>6</v>
      </c>
      <c r="U71" s="6">
        <v>-0.56999999999999995</v>
      </c>
      <c r="V71" s="5">
        <v>18</v>
      </c>
      <c r="W71" s="5">
        <v>8</v>
      </c>
      <c r="X71" s="6">
        <v>0</v>
      </c>
      <c r="Y71" s="6">
        <v>-0.56999999999999995</v>
      </c>
      <c r="Z71" s="28">
        <f t="shared" si="3"/>
        <v>6</v>
      </c>
      <c r="AB71">
        <f t="shared" si="4"/>
        <v>0</v>
      </c>
      <c r="AC71">
        <f t="shared" si="5"/>
        <v>0</v>
      </c>
    </row>
    <row r="72" spans="1:29" ht="19.95" customHeight="1" x14ac:dyDescent="0.3">
      <c r="A72" s="3">
        <v>3395390</v>
      </c>
      <c r="B72" s="4" t="s">
        <v>51</v>
      </c>
      <c r="C72" s="4" t="s">
        <v>52</v>
      </c>
      <c r="D72" s="4" t="s">
        <v>33</v>
      </c>
      <c r="E72" s="4" t="s">
        <v>28</v>
      </c>
      <c r="F72" s="5">
        <v>40</v>
      </c>
      <c r="G72" s="5">
        <v>39</v>
      </c>
      <c r="H72" s="5">
        <v>24</v>
      </c>
      <c r="I72" s="5">
        <v>22</v>
      </c>
      <c r="J72" s="5">
        <v>33</v>
      </c>
      <c r="K72" s="5">
        <v>7</v>
      </c>
      <c r="L72" s="5">
        <v>27</v>
      </c>
      <c r="M72" s="32">
        <v>22</v>
      </c>
      <c r="N72" s="5"/>
      <c r="O72" s="5"/>
      <c r="P72" s="5"/>
      <c r="Q72" s="5"/>
      <c r="R72" s="5"/>
      <c r="S72" s="5">
        <v>192</v>
      </c>
      <c r="T72" s="5">
        <v>192</v>
      </c>
      <c r="U72" s="6">
        <v>0.1</v>
      </c>
      <c r="V72" s="5">
        <v>329</v>
      </c>
      <c r="W72" s="5">
        <v>397</v>
      </c>
      <c r="X72" s="6">
        <v>0</v>
      </c>
      <c r="Y72" s="6">
        <v>0.1</v>
      </c>
      <c r="Z72" s="28">
        <f t="shared" si="3"/>
        <v>214</v>
      </c>
      <c r="AB72">
        <f t="shared" si="4"/>
        <v>22</v>
      </c>
      <c r="AC72">
        <f t="shared" si="5"/>
        <v>27</v>
      </c>
    </row>
    <row r="73" spans="1:29" ht="19.95" customHeight="1" x14ac:dyDescent="0.3">
      <c r="A73" s="3">
        <v>2986786</v>
      </c>
      <c r="B73" s="4" t="s">
        <v>53</v>
      </c>
      <c r="C73" s="4" t="s">
        <v>49</v>
      </c>
      <c r="D73" s="4" t="s">
        <v>27</v>
      </c>
      <c r="E73" s="4" t="s">
        <v>28</v>
      </c>
      <c r="F73" s="5">
        <v>61</v>
      </c>
      <c r="G73" s="5">
        <v>27</v>
      </c>
      <c r="H73" s="5">
        <v>54</v>
      </c>
      <c r="I73" s="5">
        <v>58</v>
      </c>
      <c r="J73" s="5">
        <v>43</v>
      </c>
      <c r="K73" s="5">
        <v>49</v>
      </c>
      <c r="L73" s="5">
        <v>43</v>
      </c>
      <c r="M73" s="32">
        <v>82</v>
      </c>
      <c r="N73" s="5"/>
      <c r="O73" s="5"/>
      <c r="P73" s="5"/>
      <c r="Q73" s="5"/>
      <c r="R73" s="5"/>
      <c r="S73" s="5">
        <v>335</v>
      </c>
      <c r="T73" s="5">
        <v>335</v>
      </c>
      <c r="U73" s="6">
        <v>-0.28999999999999998</v>
      </c>
      <c r="V73" s="5">
        <v>925</v>
      </c>
      <c r="W73" s="5">
        <v>908</v>
      </c>
      <c r="X73" s="6">
        <v>0.01</v>
      </c>
      <c r="Y73" s="6">
        <v>-0.28999999999999998</v>
      </c>
      <c r="Z73" s="28">
        <f t="shared" si="3"/>
        <v>417</v>
      </c>
      <c r="AB73">
        <f t="shared" si="4"/>
        <v>82</v>
      </c>
      <c r="AC73">
        <f t="shared" si="5"/>
        <v>43</v>
      </c>
    </row>
    <row r="74" spans="1:29" ht="19.95" customHeight="1" x14ac:dyDescent="0.3">
      <c r="A74" s="3">
        <v>2986786</v>
      </c>
      <c r="B74" s="4" t="s">
        <v>53</v>
      </c>
      <c r="C74" s="4" t="s">
        <v>49</v>
      </c>
      <c r="D74" s="4" t="s">
        <v>29</v>
      </c>
      <c r="E74" s="4" t="s">
        <v>28</v>
      </c>
      <c r="F74" s="5">
        <v>5</v>
      </c>
      <c r="G74" s="5">
        <v>6</v>
      </c>
      <c r="H74" s="5">
        <v>11</v>
      </c>
      <c r="I74" s="5">
        <v>9</v>
      </c>
      <c r="J74" s="5">
        <v>20</v>
      </c>
      <c r="K74" s="5">
        <v>12</v>
      </c>
      <c r="L74" s="5">
        <v>11</v>
      </c>
      <c r="M74" s="32">
        <v>20</v>
      </c>
      <c r="N74" s="5"/>
      <c r="O74" s="5"/>
      <c r="P74" s="5"/>
      <c r="Q74" s="5"/>
      <c r="R74" s="5"/>
      <c r="S74" s="5">
        <v>74</v>
      </c>
      <c r="T74" s="5">
        <v>74</v>
      </c>
      <c r="U74" s="6">
        <v>0.28000000000000003</v>
      </c>
      <c r="V74" s="5">
        <v>97</v>
      </c>
      <c r="W74" s="5">
        <v>231</v>
      </c>
      <c r="X74" s="6">
        <v>0.01</v>
      </c>
      <c r="Y74" s="6">
        <v>0.28000000000000003</v>
      </c>
      <c r="Z74" s="28">
        <f t="shared" si="3"/>
        <v>94</v>
      </c>
      <c r="AB74">
        <f t="shared" si="4"/>
        <v>20</v>
      </c>
      <c r="AC74">
        <f t="shared" si="5"/>
        <v>11</v>
      </c>
    </row>
    <row r="75" spans="1:29" ht="19.95" customHeight="1" x14ac:dyDescent="0.3">
      <c r="A75" s="3">
        <v>2986786</v>
      </c>
      <c r="B75" s="4" t="s">
        <v>53</v>
      </c>
      <c r="C75" s="4" t="s">
        <v>49</v>
      </c>
      <c r="D75" s="4" t="s">
        <v>30</v>
      </c>
      <c r="E75" s="4" t="s">
        <v>28</v>
      </c>
      <c r="F75" s="5">
        <v>0</v>
      </c>
      <c r="G75" s="5">
        <v>1</v>
      </c>
      <c r="H75" s="5">
        <v>1</v>
      </c>
      <c r="I75" s="5">
        <v>1</v>
      </c>
      <c r="J75" s="5">
        <v>0</v>
      </c>
      <c r="K75" s="5">
        <v>1</v>
      </c>
      <c r="L75" s="5">
        <v>1</v>
      </c>
      <c r="M75" s="32">
        <v>2</v>
      </c>
      <c r="N75" s="5"/>
      <c r="O75" s="5"/>
      <c r="P75" s="5"/>
      <c r="Q75" s="5"/>
      <c r="R75" s="5"/>
      <c r="S75" s="5">
        <v>5</v>
      </c>
      <c r="T75" s="5">
        <v>5</v>
      </c>
      <c r="U75" s="6">
        <v>-0.5</v>
      </c>
      <c r="V75" s="5">
        <v>25</v>
      </c>
      <c r="W75" s="5">
        <v>13</v>
      </c>
      <c r="X75" s="6">
        <v>0</v>
      </c>
      <c r="Y75" s="6">
        <v>-0.5</v>
      </c>
      <c r="Z75" s="28">
        <f t="shared" si="3"/>
        <v>7</v>
      </c>
      <c r="AB75">
        <f t="shared" si="4"/>
        <v>2</v>
      </c>
      <c r="AC75">
        <f t="shared" si="5"/>
        <v>1</v>
      </c>
    </row>
    <row r="76" spans="1:29" ht="19.95" customHeight="1" x14ac:dyDescent="0.3">
      <c r="A76" s="3">
        <v>2986786</v>
      </c>
      <c r="B76" s="4" t="s">
        <v>53</v>
      </c>
      <c r="C76" s="4" t="s">
        <v>49</v>
      </c>
      <c r="D76" s="4" t="s">
        <v>31</v>
      </c>
      <c r="E76" s="4" t="s">
        <v>28</v>
      </c>
      <c r="F76" s="5">
        <v>1</v>
      </c>
      <c r="G76" s="5">
        <v>1</v>
      </c>
      <c r="H76" s="5">
        <v>5</v>
      </c>
      <c r="I76" s="5">
        <v>5</v>
      </c>
      <c r="J76" s="5">
        <v>4</v>
      </c>
      <c r="K76" s="5">
        <v>2</v>
      </c>
      <c r="L76" s="5">
        <v>0</v>
      </c>
      <c r="M76" s="32">
        <v>5</v>
      </c>
      <c r="N76" s="5"/>
      <c r="O76" s="5"/>
      <c r="P76" s="5"/>
      <c r="Q76" s="5"/>
      <c r="R76" s="5"/>
      <c r="S76" s="5">
        <v>18</v>
      </c>
      <c r="T76" s="5">
        <v>18</v>
      </c>
      <c r="U76" s="6">
        <v>0.06</v>
      </c>
      <c r="V76" s="5">
        <v>29</v>
      </c>
      <c r="W76" s="5">
        <v>35</v>
      </c>
      <c r="X76" s="6">
        <v>0</v>
      </c>
      <c r="Y76" s="6">
        <v>0.06</v>
      </c>
      <c r="Z76" s="28">
        <f t="shared" si="3"/>
        <v>23</v>
      </c>
      <c r="AB76">
        <f t="shared" si="4"/>
        <v>5</v>
      </c>
      <c r="AC76">
        <f t="shared" si="5"/>
        <v>0</v>
      </c>
    </row>
    <row r="77" spans="1:29" ht="19.95" customHeight="1" x14ac:dyDescent="0.3">
      <c r="A77" s="3">
        <v>2986786</v>
      </c>
      <c r="B77" s="4" t="s">
        <v>53</v>
      </c>
      <c r="C77" s="4" t="s">
        <v>49</v>
      </c>
      <c r="D77" s="4" t="s">
        <v>33</v>
      </c>
      <c r="E77" s="4" t="s">
        <v>28</v>
      </c>
      <c r="F77" s="5">
        <v>82</v>
      </c>
      <c r="G77" s="5">
        <v>49</v>
      </c>
      <c r="H77" s="5">
        <v>49</v>
      </c>
      <c r="I77" s="5">
        <v>64</v>
      </c>
      <c r="J77" s="5">
        <v>37</v>
      </c>
      <c r="K77" s="5">
        <v>52</v>
      </c>
      <c r="L77" s="5">
        <v>60</v>
      </c>
      <c r="M77" s="32">
        <v>122</v>
      </c>
      <c r="N77" s="5"/>
      <c r="O77" s="5"/>
      <c r="P77" s="5"/>
      <c r="Q77" s="5"/>
      <c r="R77" s="5"/>
      <c r="S77" s="5">
        <v>393</v>
      </c>
      <c r="T77" s="5">
        <v>393</v>
      </c>
      <c r="U77" s="6">
        <v>-0.34</v>
      </c>
      <c r="V77" s="5">
        <v>1130</v>
      </c>
      <c r="W77" s="5">
        <v>876</v>
      </c>
      <c r="X77" s="6">
        <v>0.01</v>
      </c>
      <c r="Y77" s="6">
        <v>-0.34</v>
      </c>
      <c r="Z77" s="28">
        <f t="shared" si="3"/>
        <v>515</v>
      </c>
      <c r="AB77">
        <f t="shared" si="4"/>
        <v>122</v>
      </c>
      <c r="AC77">
        <f t="shared" si="5"/>
        <v>60</v>
      </c>
    </row>
    <row r="78" spans="1:29" ht="19.95" customHeight="1" x14ac:dyDescent="0.3">
      <c r="A78" s="3">
        <v>2580587</v>
      </c>
      <c r="B78" s="4" t="s">
        <v>54</v>
      </c>
      <c r="C78" s="4" t="s">
        <v>37</v>
      </c>
      <c r="D78" s="4" t="s">
        <v>27</v>
      </c>
      <c r="E78" s="4" t="s">
        <v>28</v>
      </c>
      <c r="F78" s="5">
        <v>39</v>
      </c>
      <c r="G78" s="5">
        <v>32</v>
      </c>
      <c r="H78" s="5">
        <v>30</v>
      </c>
      <c r="I78" s="5">
        <v>44</v>
      </c>
      <c r="J78" s="5">
        <v>88</v>
      </c>
      <c r="K78" s="5">
        <v>67</v>
      </c>
      <c r="L78" s="5">
        <v>40</v>
      </c>
      <c r="M78" s="32">
        <v>71</v>
      </c>
      <c r="N78" s="5"/>
      <c r="O78" s="5"/>
      <c r="P78" s="5"/>
      <c r="Q78" s="5"/>
      <c r="R78" s="5"/>
      <c r="S78" s="5">
        <v>340</v>
      </c>
      <c r="T78" s="5">
        <v>340</v>
      </c>
      <c r="U78" s="6">
        <v>-0.26</v>
      </c>
      <c r="V78" s="5">
        <v>895</v>
      </c>
      <c r="W78" s="5">
        <v>547</v>
      </c>
      <c r="X78" s="6">
        <v>0.01</v>
      </c>
      <c r="Y78" s="6">
        <v>-0.26</v>
      </c>
      <c r="Z78" s="28">
        <f t="shared" si="3"/>
        <v>411</v>
      </c>
      <c r="AB78">
        <f t="shared" si="4"/>
        <v>71</v>
      </c>
      <c r="AC78">
        <f t="shared" si="5"/>
        <v>40</v>
      </c>
    </row>
    <row r="79" spans="1:29" ht="19.95" customHeight="1" x14ac:dyDescent="0.3">
      <c r="A79" s="3">
        <v>2580587</v>
      </c>
      <c r="B79" s="4" t="s">
        <v>54</v>
      </c>
      <c r="C79" s="4" t="s">
        <v>37</v>
      </c>
      <c r="D79" s="4" t="s">
        <v>29</v>
      </c>
      <c r="E79" s="4" t="s">
        <v>28</v>
      </c>
      <c r="F79" s="5">
        <v>2</v>
      </c>
      <c r="G79" s="5">
        <v>4</v>
      </c>
      <c r="H79" s="5">
        <v>4</v>
      </c>
      <c r="I79" s="5">
        <v>9</v>
      </c>
      <c r="J79" s="5">
        <v>8</v>
      </c>
      <c r="K79" s="5">
        <v>9</v>
      </c>
      <c r="L79" s="5">
        <v>3</v>
      </c>
      <c r="M79" s="32">
        <v>4</v>
      </c>
      <c r="N79" s="5"/>
      <c r="O79" s="5"/>
      <c r="P79" s="5"/>
      <c r="Q79" s="5"/>
      <c r="R79" s="5"/>
      <c r="S79" s="5">
        <v>39</v>
      </c>
      <c r="T79" s="5">
        <v>39</v>
      </c>
      <c r="U79" s="6">
        <v>-0.42</v>
      </c>
      <c r="V79" s="5">
        <v>130</v>
      </c>
      <c r="W79" s="5">
        <v>129</v>
      </c>
      <c r="X79" s="6">
        <v>0.01</v>
      </c>
      <c r="Y79" s="6">
        <v>-0.42</v>
      </c>
      <c r="Z79" s="28">
        <f t="shared" si="3"/>
        <v>43</v>
      </c>
      <c r="AB79">
        <f t="shared" si="4"/>
        <v>4</v>
      </c>
      <c r="AC79">
        <f t="shared" si="5"/>
        <v>3</v>
      </c>
    </row>
    <row r="80" spans="1:29" ht="19.95" customHeight="1" x14ac:dyDescent="0.3">
      <c r="A80" s="3">
        <v>2580587</v>
      </c>
      <c r="B80" s="4" t="s">
        <v>54</v>
      </c>
      <c r="C80" s="4" t="s">
        <v>37</v>
      </c>
      <c r="D80" s="4" t="s">
        <v>30</v>
      </c>
      <c r="E80" s="4" t="s">
        <v>28</v>
      </c>
      <c r="F80" s="5">
        <v>0</v>
      </c>
      <c r="G80" s="5">
        <v>1</v>
      </c>
      <c r="H80" s="5">
        <v>1</v>
      </c>
      <c r="I80" s="5">
        <v>1</v>
      </c>
      <c r="J80" s="5">
        <v>1</v>
      </c>
      <c r="K80" s="5">
        <v>1</v>
      </c>
      <c r="L80" s="5">
        <v>1</v>
      </c>
      <c r="M80" s="32">
        <v>2</v>
      </c>
      <c r="N80" s="5"/>
      <c r="O80" s="5"/>
      <c r="P80" s="5"/>
      <c r="Q80" s="5"/>
      <c r="R80" s="5"/>
      <c r="S80" s="5">
        <v>6</v>
      </c>
      <c r="T80" s="5">
        <v>6</v>
      </c>
      <c r="U80" s="6">
        <v>-0.82</v>
      </c>
      <c r="V80" s="5">
        <v>59</v>
      </c>
      <c r="W80" s="5">
        <v>20</v>
      </c>
      <c r="X80" s="6">
        <v>0</v>
      </c>
      <c r="Y80" s="6">
        <v>-0.82</v>
      </c>
      <c r="Z80" s="28">
        <f t="shared" si="3"/>
        <v>8</v>
      </c>
      <c r="AB80">
        <f t="shared" si="4"/>
        <v>2</v>
      </c>
      <c r="AC80">
        <f t="shared" si="5"/>
        <v>1</v>
      </c>
    </row>
    <row r="81" spans="1:29" ht="19.95" customHeight="1" x14ac:dyDescent="0.3">
      <c r="A81" s="3">
        <v>2580587</v>
      </c>
      <c r="B81" s="4" t="s">
        <v>54</v>
      </c>
      <c r="C81" s="4" t="s">
        <v>37</v>
      </c>
      <c r="D81" s="4" t="s">
        <v>31</v>
      </c>
      <c r="E81" s="4" t="s">
        <v>28</v>
      </c>
      <c r="F81" s="5">
        <v>2</v>
      </c>
      <c r="G81" s="5">
        <v>1</v>
      </c>
      <c r="H81" s="5">
        <v>1</v>
      </c>
      <c r="I81" s="5">
        <v>4</v>
      </c>
      <c r="J81" s="5">
        <v>5</v>
      </c>
      <c r="K81" s="5">
        <v>5</v>
      </c>
      <c r="L81" s="5">
        <v>4</v>
      </c>
      <c r="M81" s="32">
        <v>2</v>
      </c>
      <c r="N81" s="5"/>
      <c r="O81" s="5"/>
      <c r="P81" s="5"/>
      <c r="Q81" s="5"/>
      <c r="R81" s="5"/>
      <c r="S81" s="5">
        <v>22</v>
      </c>
      <c r="T81" s="5">
        <v>22</v>
      </c>
      <c r="U81" s="6">
        <v>-0.49</v>
      </c>
      <c r="V81" s="5">
        <v>101</v>
      </c>
      <c r="W81" s="5">
        <v>33</v>
      </c>
      <c r="X81" s="6">
        <v>0.01</v>
      </c>
      <c r="Y81" s="6">
        <v>-0.49</v>
      </c>
      <c r="Z81" s="28">
        <f t="shared" si="3"/>
        <v>24</v>
      </c>
      <c r="AB81">
        <f t="shared" si="4"/>
        <v>2</v>
      </c>
      <c r="AC81">
        <f t="shared" si="5"/>
        <v>4</v>
      </c>
    </row>
    <row r="82" spans="1:29" ht="19.95" customHeight="1" x14ac:dyDescent="0.3">
      <c r="A82" s="3">
        <v>2580587</v>
      </c>
      <c r="B82" s="4" t="s">
        <v>54</v>
      </c>
      <c r="C82" s="4" t="s">
        <v>37</v>
      </c>
      <c r="D82" s="4" t="s">
        <v>33</v>
      </c>
      <c r="E82" s="4" t="s">
        <v>28</v>
      </c>
      <c r="F82" s="5">
        <v>85</v>
      </c>
      <c r="G82" s="5">
        <v>37</v>
      </c>
      <c r="H82" s="5">
        <v>37</v>
      </c>
      <c r="I82" s="5">
        <v>38</v>
      </c>
      <c r="J82" s="5">
        <v>42</v>
      </c>
      <c r="K82" s="5">
        <v>66</v>
      </c>
      <c r="L82" s="5">
        <v>36</v>
      </c>
      <c r="M82" s="32">
        <v>74</v>
      </c>
      <c r="N82" s="5"/>
      <c r="O82" s="5"/>
      <c r="P82" s="5"/>
      <c r="Q82" s="5"/>
      <c r="R82" s="5"/>
      <c r="S82" s="5">
        <v>341</v>
      </c>
      <c r="T82" s="5">
        <v>341</v>
      </c>
      <c r="U82" s="6">
        <v>-0.42</v>
      </c>
      <c r="V82" s="5">
        <v>1103</v>
      </c>
      <c r="W82" s="5">
        <v>714</v>
      </c>
      <c r="X82" s="6">
        <v>0.01</v>
      </c>
      <c r="Y82" s="6">
        <v>-0.42</v>
      </c>
      <c r="Z82" s="28">
        <f t="shared" si="3"/>
        <v>415</v>
      </c>
      <c r="AB82">
        <f t="shared" si="4"/>
        <v>74</v>
      </c>
      <c r="AC82">
        <f t="shared" si="5"/>
        <v>36</v>
      </c>
    </row>
    <row r="83" spans="1:29" ht="19.95" customHeight="1" x14ac:dyDescent="0.3">
      <c r="A83" s="3">
        <v>2986425</v>
      </c>
      <c r="B83" s="4" t="s">
        <v>55</v>
      </c>
      <c r="C83" s="4" t="s">
        <v>49</v>
      </c>
      <c r="D83" s="4" t="s">
        <v>27</v>
      </c>
      <c r="E83" s="4" t="s">
        <v>28</v>
      </c>
      <c r="F83" s="5">
        <v>28</v>
      </c>
      <c r="G83" s="5">
        <v>23</v>
      </c>
      <c r="H83" s="5">
        <v>21</v>
      </c>
      <c r="I83" s="5">
        <v>24</v>
      </c>
      <c r="J83" s="5">
        <v>27</v>
      </c>
      <c r="K83" s="5">
        <v>25</v>
      </c>
      <c r="L83" s="5">
        <v>29</v>
      </c>
      <c r="M83" s="32">
        <v>25</v>
      </c>
      <c r="N83" s="5"/>
      <c r="O83" s="5"/>
      <c r="P83" s="5"/>
      <c r="Q83" s="5"/>
      <c r="R83" s="5"/>
      <c r="S83" s="5">
        <v>177</v>
      </c>
      <c r="T83" s="5">
        <v>177</v>
      </c>
      <c r="U83" s="6">
        <v>0.21</v>
      </c>
      <c r="V83" s="5">
        <v>278</v>
      </c>
      <c r="W83" s="5">
        <v>350</v>
      </c>
      <c r="X83" s="6">
        <v>0</v>
      </c>
      <c r="Y83" s="6">
        <v>0.21</v>
      </c>
      <c r="Z83" s="28">
        <f t="shared" si="3"/>
        <v>202</v>
      </c>
      <c r="AB83">
        <f t="shared" si="4"/>
        <v>25</v>
      </c>
      <c r="AC83">
        <f t="shared" si="5"/>
        <v>29</v>
      </c>
    </row>
    <row r="84" spans="1:29" ht="19.95" customHeight="1" x14ac:dyDescent="0.3">
      <c r="A84" s="3">
        <v>2986425</v>
      </c>
      <c r="B84" s="4" t="s">
        <v>55</v>
      </c>
      <c r="C84" s="4" t="s">
        <v>49</v>
      </c>
      <c r="D84" s="4" t="s">
        <v>29</v>
      </c>
      <c r="E84" s="4" t="s">
        <v>28</v>
      </c>
      <c r="F84" s="5">
        <v>3</v>
      </c>
      <c r="G84" s="5">
        <v>3</v>
      </c>
      <c r="H84" s="5">
        <v>1</v>
      </c>
      <c r="I84" s="5">
        <v>4</v>
      </c>
      <c r="J84" s="5">
        <v>7</v>
      </c>
      <c r="K84" s="5">
        <v>5</v>
      </c>
      <c r="L84" s="5">
        <v>4</v>
      </c>
      <c r="M84" s="32">
        <v>3</v>
      </c>
      <c r="N84" s="5"/>
      <c r="O84" s="5"/>
      <c r="P84" s="5"/>
      <c r="Q84" s="5"/>
      <c r="R84" s="5"/>
      <c r="S84" s="5">
        <v>27</v>
      </c>
      <c r="T84" s="5">
        <v>27</v>
      </c>
      <c r="U84" s="6">
        <v>4.4000000000000004</v>
      </c>
      <c r="V84" s="5">
        <v>16</v>
      </c>
      <c r="W84" s="5">
        <v>21</v>
      </c>
      <c r="X84" s="6">
        <v>0</v>
      </c>
      <c r="Y84" s="6">
        <v>4.4000000000000004</v>
      </c>
      <c r="Z84" s="28">
        <f t="shared" si="3"/>
        <v>30</v>
      </c>
      <c r="AB84">
        <f t="shared" si="4"/>
        <v>3</v>
      </c>
      <c r="AC84">
        <f t="shared" si="5"/>
        <v>4</v>
      </c>
    </row>
    <row r="85" spans="1:29" ht="19.95" customHeight="1" x14ac:dyDescent="0.3">
      <c r="A85" s="3">
        <v>2986425</v>
      </c>
      <c r="B85" s="4" t="s">
        <v>55</v>
      </c>
      <c r="C85" s="4" t="s">
        <v>49</v>
      </c>
      <c r="D85" s="4" t="s">
        <v>30</v>
      </c>
      <c r="E85" s="4" t="s">
        <v>28</v>
      </c>
      <c r="F85" s="5">
        <v>0</v>
      </c>
      <c r="G85" s="5">
        <v>0</v>
      </c>
      <c r="H85" s="5">
        <v>0</v>
      </c>
      <c r="I85" s="5">
        <v>0</v>
      </c>
      <c r="J85" s="5">
        <v>0</v>
      </c>
      <c r="K85" s="5">
        <v>0</v>
      </c>
      <c r="L85" s="5">
        <v>2</v>
      </c>
      <c r="M85" s="32">
        <v>1</v>
      </c>
      <c r="N85" s="5"/>
      <c r="O85" s="5"/>
      <c r="P85" s="5"/>
      <c r="Q85" s="5"/>
      <c r="R85" s="5"/>
      <c r="S85" s="5">
        <v>2</v>
      </c>
      <c r="T85" s="5">
        <v>2</v>
      </c>
      <c r="U85" s="6">
        <v>-0.33</v>
      </c>
      <c r="V85" s="5">
        <v>8</v>
      </c>
      <c r="W85" s="5">
        <v>0</v>
      </c>
      <c r="X85" s="6">
        <v>0</v>
      </c>
      <c r="Y85" s="6">
        <v>-0.33</v>
      </c>
      <c r="Z85" s="28">
        <f t="shared" si="3"/>
        <v>3</v>
      </c>
      <c r="AB85">
        <f t="shared" si="4"/>
        <v>1</v>
      </c>
      <c r="AC85">
        <f t="shared" si="5"/>
        <v>2</v>
      </c>
    </row>
    <row r="86" spans="1:29" ht="19.95" customHeight="1" x14ac:dyDescent="0.3">
      <c r="A86" s="3">
        <v>2986425</v>
      </c>
      <c r="B86" s="4" t="s">
        <v>55</v>
      </c>
      <c r="C86" s="4" t="s">
        <v>49</v>
      </c>
      <c r="D86" s="4" t="s">
        <v>31</v>
      </c>
      <c r="E86" s="4" t="s">
        <v>28</v>
      </c>
      <c r="F86" s="5">
        <v>0</v>
      </c>
      <c r="G86" s="5">
        <v>0</v>
      </c>
      <c r="H86" s="5">
        <v>0</v>
      </c>
      <c r="I86" s="5">
        <v>0</v>
      </c>
      <c r="J86" s="5">
        <v>0</v>
      </c>
      <c r="K86" s="5">
        <v>1</v>
      </c>
      <c r="L86" s="5">
        <v>0</v>
      </c>
      <c r="M86" s="32">
        <v>1</v>
      </c>
      <c r="N86" s="5"/>
      <c r="O86" s="5"/>
      <c r="P86" s="5"/>
      <c r="Q86" s="5"/>
      <c r="R86" s="5"/>
      <c r="S86" s="5">
        <v>1</v>
      </c>
      <c r="T86" s="5">
        <v>1</v>
      </c>
      <c r="U86" s="6">
        <v>0</v>
      </c>
      <c r="V86" s="5">
        <v>6</v>
      </c>
      <c r="W86" s="5">
        <v>2</v>
      </c>
      <c r="X86" s="6">
        <v>0</v>
      </c>
      <c r="Y86" s="6">
        <v>0</v>
      </c>
      <c r="Z86" s="28">
        <f t="shared" si="3"/>
        <v>2</v>
      </c>
      <c r="AB86">
        <f t="shared" si="4"/>
        <v>1</v>
      </c>
      <c r="AC86">
        <f t="shared" si="5"/>
        <v>0</v>
      </c>
    </row>
    <row r="87" spans="1:29" ht="19.95" customHeight="1" x14ac:dyDescent="0.3">
      <c r="A87" s="3">
        <v>2986425</v>
      </c>
      <c r="B87" s="4" t="s">
        <v>55</v>
      </c>
      <c r="C87" s="4" t="s">
        <v>49</v>
      </c>
      <c r="D87" s="4" t="s">
        <v>33</v>
      </c>
      <c r="E87" s="4" t="s">
        <v>28</v>
      </c>
      <c r="F87" s="5">
        <v>54</v>
      </c>
      <c r="G87" s="5">
        <v>42</v>
      </c>
      <c r="H87" s="5">
        <v>51</v>
      </c>
      <c r="I87" s="5">
        <v>51</v>
      </c>
      <c r="J87" s="5">
        <v>95</v>
      </c>
      <c r="K87" s="5">
        <v>115</v>
      </c>
      <c r="L87" s="5">
        <v>117</v>
      </c>
      <c r="M87" s="32">
        <v>71</v>
      </c>
      <c r="N87" s="5"/>
      <c r="O87" s="5"/>
      <c r="P87" s="5"/>
      <c r="Q87" s="5"/>
      <c r="R87" s="5"/>
      <c r="S87" s="5">
        <v>525</v>
      </c>
      <c r="T87" s="5">
        <v>525</v>
      </c>
      <c r="U87" s="6">
        <v>3.77</v>
      </c>
      <c r="V87" s="5">
        <v>199</v>
      </c>
      <c r="W87" s="5">
        <v>514</v>
      </c>
      <c r="X87" s="6">
        <v>0.01</v>
      </c>
      <c r="Y87" s="6">
        <v>3.77</v>
      </c>
      <c r="Z87" s="28">
        <f t="shared" si="3"/>
        <v>596</v>
      </c>
      <c r="AB87">
        <f t="shared" si="4"/>
        <v>71</v>
      </c>
      <c r="AC87">
        <f t="shared" si="5"/>
        <v>117</v>
      </c>
    </row>
    <row r="88" spans="1:29" ht="19.95" customHeight="1" x14ac:dyDescent="0.3">
      <c r="A88" s="3">
        <v>3370918</v>
      </c>
      <c r="B88" s="4" t="s">
        <v>56</v>
      </c>
      <c r="C88" s="4" t="s">
        <v>57</v>
      </c>
      <c r="D88" s="4" t="s">
        <v>27</v>
      </c>
      <c r="E88" s="4" t="s">
        <v>28</v>
      </c>
      <c r="F88" s="5">
        <v>4</v>
      </c>
      <c r="G88" s="5">
        <v>5</v>
      </c>
      <c r="H88" s="5">
        <v>18</v>
      </c>
      <c r="I88" s="5">
        <v>11</v>
      </c>
      <c r="J88" s="5">
        <v>28</v>
      </c>
      <c r="K88" s="5">
        <v>31</v>
      </c>
      <c r="L88" s="5">
        <v>24</v>
      </c>
      <c r="M88" s="32">
        <v>22</v>
      </c>
      <c r="N88" s="5"/>
      <c r="O88" s="5"/>
      <c r="P88" s="5"/>
      <c r="Q88" s="5"/>
      <c r="R88" s="5"/>
      <c r="S88" s="5">
        <v>121</v>
      </c>
      <c r="T88" s="5">
        <v>121</v>
      </c>
      <c r="U88" s="6">
        <v>0.27</v>
      </c>
      <c r="V88" s="5">
        <v>279</v>
      </c>
      <c r="W88" s="5">
        <v>146</v>
      </c>
      <c r="X88" s="6">
        <v>0</v>
      </c>
      <c r="Y88" s="6">
        <v>0.27</v>
      </c>
      <c r="Z88" s="28">
        <f t="shared" si="3"/>
        <v>143</v>
      </c>
      <c r="AB88">
        <f t="shared" si="4"/>
        <v>22</v>
      </c>
      <c r="AC88">
        <f t="shared" si="5"/>
        <v>24</v>
      </c>
    </row>
    <row r="89" spans="1:29" ht="19.95" customHeight="1" x14ac:dyDescent="0.3">
      <c r="A89" s="3">
        <v>3370918</v>
      </c>
      <c r="B89" s="4" t="s">
        <v>56</v>
      </c>
      <c r="C89" s="4" t="s">
        <v>57</v>
      </c>
      <c r="D89" s="4" t="s">
        <v>29</v>
      </c>
      <c r="E89" s="4" t="s">
        <v>28</v>
      </c>
      <c r="F89" s="5">
        <v>0</v>
      </c>
      <c r="G89" s="5">
        <v>0</v>
      </c>
      <c r="H89" s="5">
        <v>2</v>
      </c>
      <c r="I89" s="5">
        <v>1</v>
      </c>
      <c r="J89" s="5">
        <v>2</v>
      </c>
      <c r="K89" s="5">
        <v>3</v>
      </c>
      <c r="L89" s="5">
        <v>4</v>
      </c>
      <c r="M89" s="32">
        <v>3</v>
      </c>
      <c r="N89" s="5"/>
      <c r="O89" s="5"/>
      <c r="P89" s="5"/>
      <c r="Q89" s="5"/>
      <c r="R89" s="5"/>
      <c r="S89" s="5">
        <v>12</v>
      </c>
      <c r="T89" s="5">
        <v>12</v>
      </c>
      <c r="U89" s="6">
        <v>0.5</v>
      </c>
      <c r="V89" s="5">
        <v>20</v>
      </c>
      <c r="W89" s="5">
        <v>7</v>
      </c>
      <c r="X89" s="6">
        <v>0</v>
      </c>
      <c r="Y89" s="6">
        <v>0.5</v>
      </c>
      <c r="Z89" s="28">
        <f t="shared" si="3"/>
        <v>15</v>
      </c>
      <c r="AB89">
        <f t="shared" si="4"/>
        <v>3</v>
      </c>
      <c r="AC89">
        <f t="shared" si="5"/>
        <v>4</v>
      </c>
    </row>
    <row r="90" spans="1:29" ht="19.95" customHeight="1" x14ac:dyDescent="0.3">
      <c r="A90" s="3">
        <v>3370918</v>
      </c>
      <c r="B90" s="4" t="s">
        <v>56</v>
      </c>
      <c r="C90" s="4" t="s">
        <v>57</v>
      </c>
      <c r="D90" s="4" t="s">
        <v>30</v>
      </c>
      <c r="E90" s="4" t="s">
        <v>28</v>
      </c>
      <c r="F90" s="5">
        <v>0</v>
      </c>
      <c r="G90" s="5">
        <v>0</v>
      </c>
      <c r="H90" s="5">
        <v>0</v>
      </c>
      <c r="I90" s="5">
        <v>0</v>
      </c>
      <c r="J90" s="5">
        <v>1</v>
      </c>
      <c r="K90" s="5">
        <v>3</v>
      </c>
      <c r="L90" s="5">
        <v>0</v>
      </c>
      <c r="M90" s="32">
        <v>0</v>
      </c>
      <c r="N90" s="5"/>
      <c r="O90" s="5"/>
      <c r="P90" s="5"/>
      <c r="Q90" s="5"/>
      <c r="R90" s="5"/>
      <c r="S90" s="5">
        <v>4</v>
      </c>
      <c r="T90" s="5">
        <v>4</v>
      </c>
      <c r="U90" s="6">
        <v>3</v>
      </c>
      <c r="V90" s="5">
        <v>6</v>
      </c>
      <c r="W90" s="5">
        <v>7</v>
      </c>
      <c r="X90" s="6">
        <v>0</v>
      </c>
      <c r="Y90" s="6">
        <v>3</v>
      </c>
      <c r="Z90" s="28">
        <f t="shared" si="3"/>
        <v>4</v>
      </c>
      <c r="AB90">
        <f t="shared" si="4"/>
        <v>0</v>
      </c>
      <c r="AC90">
        <f t="shared" si="5"/>
        <v>0</v>
      </c>
    </row>
    <row r="91" spans="1:29" ht="19.95" customHeight="1" x14ac:dyDescent="0.3">
      <c r="A91" s="3">
        <v>3370918</v>
      </c>
      <c r="B91" s="4" t="s">
        <v>56</v>
      </c>
      <c r="C91" s="4" t="s">
        <v>57</v>
      </c>
      <c r="D91" s="4" t="s">
        <v>31</v>
      </c>
      <c r="E91" s="4" t="s">
        <v>28</v>
      </c>
      <c r="F91" s="5">
        <v>1</v>
      </c>
      <c r="G91" s="5">
        <v>0</v>
      </c>
      <c r="H91" s="5">
        <v>2</v>
      </c>
      <c r="I91" s="5">
        <v>0</v>
      </c>
      <c r="J91" s="5">
        <v>3</v>
      </c>
      <c r="K91" s="5">
        <v>1</v>
      </c>
      <c r="L91" s="5">
        <v>1</v>
      </c>
      <c r="M91" s="32">
        <v>0</v>
      </c>
      <c r="N91" s="5"/>
      <c r="O91" s="5"/>
      <c r="P91" s="5"/>
      <c r="Q91" s="5"/>
      <c r="R91" s="5"/>
      <c r="S91" s="5">
        <v>8</v>
      </c>
      <c r="T91" s="5">
        <v>8</v>
      </c>
      <c r="U91" s="6">
        <v>0.14000000000000001</v>
      </c>
      <c r="V91" s="5">
        <v>14</v>
      </c>
      <c r="W91" s="5">
        <v>23</v>
      </c>
      <c r="X91" s="6">
        <v>0</v>
      </c>
      <c r="Y91" s="6">
        <v>0.14000000000000001</v>
      </c>
      <c r="Z91" s="28">
        <f t="shared" si="3"/>
        <v>8</v>
      </c>
      <c r="AB91">
        <f t="shared" si="4"/>
        <v>0</v>
      </c>
      <c r="AC91">
        <f t="shared" si="5"/>
        <v>1</v>
      </c>
    </row>
    <row r="92" spans="1:29" ht="19.95" customHeight="1" x14ac:dyDescent="0.3">
      <c r="A92" s="3">
        <v>3370918</v>
      </c>
      <c r="B92" s="4" t="s">
        <v>56</v>
      </c>
      <c r="C92" s="4" t="s">
        <v>57</v>
      </c>
      <c r="D92" s="4" t="s">
        <v>33</v>
      </c>
      <c r="E92" s="4" t="s">
        <v>28</v>
      </c>
      <c r="F92" s="5">
        <v>174</v>
      </c>
      <c r="G92" s="5">
        <v>123</v>
      </c>
      <c r="H92" s="5">
        <v>76</v>
      </c>
      <c r="I92" s="5">
        <v>35</v>
      </c>
      <c r="J92" s="5">
        <v>61</v>
      </c>
      <c r="K92" s="5">
        <v>106</v>
      </c>
      <c r="L92" s="5">
        <v>0</v>
      </c>
      <c r="M92" s="32">
        <v>0</v>
      </c>
      <c r="N92" s="5"/>
      <c r="O92" s="5"/>
      <c r="P92" s="5"/>
      <c r="Q92" s="5"/>
      <c r="R92" s="5"/>
      <c r="S92" s="5">
        <v>575</v>
      </c>
      <c r="T92" s="5">
        <v>575</v>
      </c>
      <c r="U92" s="6">
        <v>0.1</v>
      </c>
      <c r="V92" s="5">
        <v>1066</v>
      </c>
      <c r="W92" s="5">
        <v>843</v>
      </c>
      <c r="X92" s="6">
        <v>0.01</v>
      </c>
      <c r="Y92" s="6">
        <v>0.1</v>
      </c>
      <c r="Z92" s="28">
        <f t="shared" si="3"/>
        <v>575</v>
      </c>
      <c r="AB92">
        <f t="shared" si="4"/>
        <v>0</v>
      </c>
      <c r="AC92">
        <f t="shared" si="5"/>
        <v>0</v>
      </c>
    </row>
    <row r="93" spans="1:29" ht="19.95" customHeight="1" x14ac:dyDescent="0.3">
      <c r="A93" s="3">
        <v>3475014</v>
      </c>
      <c r="B93" s="4" t="s">
        <v>58</v>
      </c>
      <c r="C93" s="4" t="s">
        <v>59</v>
      </c>
      <c r="D93" s="4" t="s">
        <v>27</v>
      </c>
      <c r="E93" s="4" t="s">
        <v>28</v>
      </c>
      <c r="F93" s="5">
        <v>81</v>
      </c>
      <c r="G93" s="5">
        <v>59</v>
      </c>
      <c r="H93" s="5">
        <v>36</v>
      </c>
      <c r="I93" s="5">
        <v>52</v>
      </c>
      <c r="J93" s="5">
        <v>103</v>
      </c>
      <c r="K93" s="5">
        <v>92</v>
      </c>
      <c r="L93" s="5">
        <v>86</v>
      </c>
      <c r="M93" s="32">
        <v>116</v>
      </c>
      <c r="N93" s="5"/>
      <c r="O93" s="5"/>
      <c r="P93" s="5"/>
      <c r="Q93" s="5"/>
      <c r="R93" s="5"/>
      <c r="S93" s="5">
        <v>509</v>
      </c>
      <c r="T93" s="5">
        <v>509</v>
      </c>
      <c r="U93" s="6">
        <v>0.06</v>
      </c>
      <c r="V93" s="5">
        <v>886</v>
      </c>
      <c r="W93" s="5">
        <v>991</v>
      </c>
      <c r="X93" s="6">
        <v>0.01</v>
      </c>
      <c r="Y93" s="6">
        <v>0.06</v>
      </c>
      <c r="Z93" s="28">
        <f t="shared" si="3"/>
        <v>625</v>
      </c>
      <c r="AB93">
        <f t="shared" si="4"/>
        <v>116</v>
      </c>
      <c r="AC93">
        <f t="shared" si="5"/>
        <v>86</v>
      </c>
    </row>
    <row r="94" spans="1:29" ht="19.95" customHeight="1" x14ac:dyDescent="0.3">
      <c r="A94" s="3">
        <v>3475014</v>
      </c>
      <c r="B94" s="4" t="s">
        <v>58</v>
      </c>
      <c r="C94" s="4" t="s">
        <v>59</v>
      </c>
      <c r="D94" s="4" t="s">
        <v>29</v>
      </c>
      <c r="E94" s="4" t="s">
        <v>28</v>
      </c>
      <c r="F94" s="5">
        <v>10</v>
      </c>
      <c r="G94" s="5">
        <v>1</v>
      </c>
      <c r="H94" s="5">
        <v>2</v>
      </c>
      <c r="I94" s="5">
        <v>1</v>
      </c>
      <c r="J94" s="5">
        <v>5</v>
      </c>
      <c r="K94" s="5">
        <v>6</v>
      </c>
      <c r="L94" s="5">
        <v>3</v>
      </c>
      <c r="M94" s="32">
        <v>6</v>
      </c>
      <c r="N94" s="5"/>
      <c r="O94" s="5"/>
      <c r="P94" s="5"/>
      <c r="Q94" s="5"/>
      <c r="R94" s="5"/>
      <c r="S94" s="5">
        <v>28</v>
      </c>
      <c r="T94" s="5">
        <v>28</v>
      </c>
      <c r="U94" s="6">
        <v>-0.32</v>
      </c>
      <c r="V94" s="5">
        <v>68</v>
      </c>
      <c r="W94" s="5">
        <v>78</v>
      </c>
      <c r="X94" s="6">
        <v>0</v>
      </c>
      <c r="Y94" s="6">
        <v>-0.32</v>
      </c>
      <c r="Z94" s="28">
        <f t="shared" si="3"/>
        <v>34</v>
      </c>
      <c r="AB94">
        <f t="shared" si="4"/>
        <v>6</v>
      </c>
      <c r="AC94">
        <f t="shared" si="5"/>
        <v>3</v>
      </c>
    </row>
    <row r="95" spans="1:29" ht="19.95" customHeight="1" x14ac:dyDescent="0.3">
      <c r="A95" s="3">
        <v>3475014</v>
      </c>
      <c r="B95" s="4" t="s">
        <v>58</v>
      </c>
      <c r="C95" s="4" t="s">
        <v>59</v>
      </c>
      <c r="D95" s="4" t="s">
        <v>30</v>
      </c>
      <c r="E95" s="4" t="s">
        <v>28</v>
      </c>
      <c r="F95" s="5">
        <v>0</v>
      </c>
      <c r="G95" s="5">
        <v>2</v>
      </c>
      <c r="H95" s="5">
        <v>1</v>
      </c>
      <c r="I95" s="5">
        <v>0</v>
      </c>
      <c r="J95" s="5">
        <v>3</v>
      </c>
      <c r="K95" s="5">
        <v>2</v>
      </c>
      <c r="L95" s="5">
        <v>1</v>
      </c>
      <c r="M95" s="32">
        <v>1</v>
      </c>
      <c r="N95" s="5"/>
      <c r="O95" s="5"/>
      <c r="P95" s="5"/>
      <c r="Q95" s="5"/>
      <c r="R95" s="5"/>
      <c r="S95" s="5">
        <v>9</v>
      </c>
      <c r="T95" s="5">
        <v>9</v>
      </c>
      <c r="U95" s="6">
        <v>-0.5</v>
      </c>
      <c r="V95" s="5">
        <v>32</v>
      </c>
      <c r="W95" s="5">
        <v>7</v>
      </c>
      <c r="X95" s="6">
        <v>0</v>
      </c>
      <c r="Y95" s="6">
        <v>-0.5</v>
      </c>
      <c r="Z95" s="28">
        <f t="shared" si="3"/>
        <v>10</v>
      </c>
      <c r="AB95">
        <f t="shared" si="4"/>
        <v>1</v>
      </c>
      <c r="AC95">
        <f t="shared" si="5"/>
        <v>1</v>
      </c>
    </row>
    <row r="96" spans="1:29" ht="19.95" customHeight="1" x14ac:dyDescent="0.3">
      <c r="A96" s="3">
        <v>3475014</v>
      </c>
      <c r="B96" s="4" t="s">
        <v>58</v>
      </c>
      <c r="C96" s="4" t="s">
        <v>59</v>
      </c>
      <c r="D96" s="4" t="s">
        <v>31</v>
      </c>
      <c r="E96" s="4" t="s">
        <v>28</v>
      </c>
      <c r="F96" s="5">
        <v>0</v>
      </c>
      <c r="G96" s="5">
        <v>0</v>
      </c>
      <c r="H96" s="5">
        <v>0</v>
      </c>
      <c r="I96" s="5">
        <v>0</v>
      </c>
      <c r="J96" s="5">
        <v>0</v>
      </c>
      <c r="K96" s="5">
        <v>1</v>
      </c>
      <c r="L96" s="5">
        <v>1</v>
      </c>
      <c r="M96" s="32">
        <v>0</v>
      </c>
      <c r="N96" s="5"/>
      <c r="O96" s="5"/>
      <c r="P96" s="5"/>
      <c r="Q96" s="5"/>
      <c r="R96" s="5"/>
      <c r="S96" s="5">
        <v>2</v>
      </c>
      <c r="T96" s="5">
        <v>2</v>
      </c>
      <c r="U96" s="6">
        <v>-0.93</v>
      </c>
      <c r="V96" s="5">
        <v>44</v>
      </c>
      <c r="W96" s="5">
        <v>3</v>
      </c>
      <c r="X96" s="6">
        <v>0</v>
      </c>
      <c r="Y96" s="6">
        <v>-0.93</v>
      </c>
      <c r="Z96" s="28">
        <f t="shared" si="3"/>
        <v>2</v>
      </c>
      <c r="AB96">
        <f t="shared" si="4"/>
        <v>0</v>
      </c>
      <c r="AC96">
        <f t="shared" si="5"/>
        <v>1</v>
      </c>
    </row>
    <row r="97" spans="1:29" ht="19.95" customHeight="1" x14ac:dyDescent="0.3">
      <c r="A97" s="3">
        <v>3475014</v>
      </c>
      <c r="B97" s="4" t="s">
        <v>58</v>
      </c>
      <c r="C97" s="4" t="s">
        <v>59</v>
      </c>
      <c r="D97" s="4" t="s">
        <v>33</v>
      </c>
      <c r="E97" s="4" t="s">
        <v>28</v>
      </c>
      <c r="F97" s="5">
        <v>34</v>
      </c>
      <c r="G97" s="5">
        <v>25</v>
      </c>
      <c r="H97" s="5">
        <v>16</v>
      </c>
      <c r="I97" s="5">
        <v>14</v>
      </c>
      <c r="J97" s="5">
        <v>37</v>
      </c>
      <c r="K97" s="5">
        <v>26</v>
      </c>
      <c r="L97" s="5">
        <v>16</v>
      </c>
      <c r="M97" s="32">
        <v>11</v>
      </c>
      <c r="N97" s="5"/>
      <c r="O97" s="5"/>
      <c r="P97" s="5"/>
      <c r="Q97" s="5"/>
      <c r="R97" s="5"/>
      <c r="S97" s="5">
        <v>168</v>
      </c>
      <c r="T97" s="5">
        <v>168</v>
      </c>
      <c r="U97" s="6">
        <v>7.0000000000000007E-2</v>
      </c>
      <c r="V97" s="5">
        <v>279</v>
      </c>
      <c r="W97" s="5">
        <v>321</v>
      </c>
      <c r="X97" s="6">
        <v>0</v>
      </c>
      <c r="Y97" s="6">
        <v>7.0000000000000007E-2</v>
      </c>
      <c r="Z97" s="28">
        <f t="shared" si="3"/>
        <v>179</v>
      </c>
      <c r="AB97">
        <f t="shared" si="4"/>
        <v>11</v>
      </c>
      <c r="AC97">
        <f t="shared" si="5"/>
        <v>16</v>
      </c>
    </row>
    <row r="98" spans="1:29" ht="19.95" customHeight="1" x14ac:dyDescent="0.3">
      <c r="A98" s="3">
        <v>3445256</v>
      </c>
      <c r="B98" s="4" t="s">
        <v>60</v>
      </c>
      <c r="C98" s="4" t="s">
        <v>61</v>
      </c>
      <c r="D98" s="4" t="s">
        <v>27</v>
      </c>
      <c r="E98" s="4" t="s">
        <v>28</v>
      </c>
      <c r="F98" s="5">
        <v>47</v>
      </c>
      <c r="G98" s="5">
        <v>37</v>
      </c>
      <c r="H98" s="5">
        <v>29</v>
      </c>
      <c r="I98" s="5">
        <v>27</v>
      </c>
      <c r="J98" s="5">
        <v>56</v>
      </c>
      <c r="K98" s="5">
        <v>46</v>
      </c>
      <c r="L98" s="5">
        <v>33</v>
      </c>
      <c r="M98" s="32">
        <v>34</v>
      </c>
      <c r="N98" s="5"/>
      <c r="O98" s="5"/>
      <c r="P98" s="5"/>
      <c r="Q98" s="5"/>
      <c r="R98" s="5"/>
      <c r="S98" s="5">
        <v>275</v>
      </c>
      <c r="T98" s="5">
        <v>275</v>
      </c>
      <c r="U98" s="6">
        <v>-0.1</v>
      </c>
      <c r="V98" s="5">
        <v>603</v>
      </c>
      <c r="W98" s="5">
        <v>565</v>
      </c>
      <c r="X98" s="6">
        <v>0</v>
      </c>
      <c r="Y98" s="6">
        <v>-0.1</v>
      </c>
      <c r="Z98" s="28">
        <f t="shared" si="3"/>
        <v>309</v>
      </c>
      <c r="AB98">
        <f t="shared" si="4"/>
        <v>34</v>
      </c>
      <c r="AC98">
        <f t="shared" si="5"/>
        <v>33</v>
      </c>
    </row>
    <row r="99" spans="1:29" ht="19.95" customHeight="1" x14ac:dyDescent="0.3">
      <c r="A99" s="3">
        <v>3445256</v>
      </c>
      <c r="B99" s="4" t="s">
        <v>60</v>
      </c>
      <c r="C99" s="4" t="s">
        <v>61</v>
      </c>
      <c r="D99" s="4" t="s">
        <v>29</v>
      </c>
      <c r="E99" s="4" t="s">
        <v>28</v>
      </c>
      <c r="F99" s="5">
        <v>1</v>
      </c>
      <c r="G99" s="5">
        <v>2</v>
      </c>
      <c r="H99" s="5">
        <v>4</v>
      </c>
      <c r="I99" s="5">
        <v>3</v>
      </c>
      <c r="J99" s="5">
        <v>6</v>
      </c>
      <c r="K99" s="5">
        <v>5</v>
      </c>
      <c r="L99" s="5">
        <v>4</v>
      </c>
      <c r="M99" s="32">
        <v>2</v>
      </c>
      <c r="N99" s="5"/>
      <c r="O99" s="5"/>
      <c r="P99" s="5"/>
      <c r="Q99" s="5"/>
      <c r="R99" s="5"/>
      <c r="S99" s="5">
        <v>25</v>
      </c>
      <c r="T99" s="5">
        <v>25</v>
      </c>
      <c r="U99" s="6">
        <v>0.09</v>
      </c>
      <c r="V99" s="5">
        <v>41</v>
      </c>
      <c r="W99" s="5">
        <v>57</v>
      </c>
      <c r="X99" s="6">
        <v>0</v>
      </c>
      <c r="Y99" s="6">
        <v>0.09</v>
      </c>
      <c r="Z99" s="28">
        <f t="shared" si="3"/>
        <v>27</v>
      </c>
      <c r="AB99">
        <f t="shared" si="4"/>
        <v>2</v>
      </c>
      <c r="AC99">
        <f t="shared" si="5"/>
        <v>4</v>
      </c>
    </row>
    <row r="100" spans="1:29" ht="19.95" customHeight="1" x14ac:dyDescent="0.3">
      <c r="A100" s="3">
        <v>3445256</v>
      </c>
      <c r="B100" s="4" t="s">
        <v>60</v>
      </c>
      <c r="C100" s="4" t="s">
        <v>61</v>
      </c>
      <c r="D100" s="4" t="s">
        <v>30</v>
      </c>
      <c r="E100" s="4" t="s">
        <v>28</v>
      </c>
      <c r="F100" s="5">
        <v>0</v>
      </c>
      <c r="G100" s="5">
        <v>0</v>
      </c>
      <c r="H100" s="5">
        <v>0</v>
      </c>
      <c r="I100" s="5">
        <v>1</v>
      </c>
      <c r="J100" s="5">
        <v>1</v>
      </c>
      <c r="K100" s="5">
        <v>0</v>
      </c>
      <c r="L100" s="5">
        <v>0</v>
      </c>
      <c r="M100" s="32">
        <v>1</v>
      </c>
      <c r="N100" s="5"/>
      <c r="O100" s="5"/>
      <c r="P100" s="5"/>
      <c r="Q100" s="5"/>
      <c r="R100" s="5"/>
      <c r="S100" s="5">
        <v>2</v>
      </c>
      <c r="T100" s="5">
        <v>2</v>
      </c>
      <c r="U100" s="6">
        <v>-0.6</v>
      </c>
      <c r="V100" s="5">
        <v>9</v>
      </c>
      <c r="W100" s="5">
        <v>3</v>
      </c>
      <c r="X100" s="6">
        <v>0</v>
      </c>
      <c r="Y100" s="6">
        <v>-0.6</v>
      </c>
      <c r="Z100" s="28">
        <f t="shared" si="3"/>
        <v>3</v>
      </c>
      <c r="AB100">
        <f t="shared" si="4"/>
        <v>1</v>
      </c>
      <c r="AC100">
        <f t="shared" si="5"/>
        <v>0</v>
      </c>
    </row>
    <row r="101" spans="1:29" ht="19.95" customHeight="1" x14ac:dyDescent="0.3">
      <c r="A101" s="3">
        <v>3445256</v>
      </c>
      <c r="B101" s="4" t="s">
        <v>60</v>
      </c>
      <c r="C101" s="4" t="s">
        <v>61</v>
      </c>
      <c r="D101" s="4" t="s">
        <v>31</v>
      </c>
      <c r="E101" s="4" t="s">
        <v>28</v>
      </c>
      <c r="F101" s="5">
        <v>11</v>
      </c>
      <c r="G101" s="5">
        <v>14</v>
      </c>
      <c r="H101" s="5">
        <v>7</v>
      </c>
      <c r="I101" s="5">
        <v>7</v>
      </c>
      <c r="J101" s="5">
        <v>16</v>
      </c>
      <c r="K101" s="5">
        <v>13</v>
      </c>
      <c r="L101" s="5">
        <v>13</v>
      </c>
      <c r="M101" s="32">
        <v>12</v>
      </c>
      <c r="N101" s="5"/>
      <c r="O101" s="5"/>
      <c r="P101" s="5"/>
      <c r="Q101" s="5"/>
      <c r="R101" s="5"/>
      <c r="S101" s="5">
        <v>81</v>
      </c>
      <c r="T101" s="5">
        <v>81</v>
      </c>
      <c r="U101" s="6">
        <v>2.68</v>
      </c>
      <c r="V101" s="5">
        <v>43</v>
      </c>
      <c r="W101" s="5">
        <v>61</v>
      </c>
      <c r="X101" s="6">
        <v>0.02</v>
      </c>
      <c r="Y101" s="6">
        <v>2.68</v>
      </c>
      <c r="Z101" s="28">
        <f t="shared" si="3"/>
        <v>93</v>
      </c>
      <c r="AB101">
        <f t="shared" si="4"/>
        <v>12</v>
      </c>
      <c r="AC101">
        <f t="shared" si="5"/>
        <v>13</v>
      </c>
    </row>
    <row r="102" spans="1:29" ht="19.95" customHeight="1" x14ac:dyDescent="0.3">
      <c r="A102" s="3">
        <v>3445256</v>
      </c>
      <c r="B102" s="4" t="s">
        <v>60</v>
      </c>
      <c r="C102" s="4" t="s">
        <v>61</v>
      </c>
      <c r="D102" s="4" t="s">
        <v>33</v>
      </c>
      <c r="E102" s="4" t="s">
        <v>28</v>
      </c>
      <c r="F102" s="5">
        <v>43</v>
      </c>
      <c r="G102" s="5">
        <v>44</v>
      </c>
      <c r="H102" s="5">
        <v>37</v>
      </c>
      <c r="I102" s="5">
        <v>28</v>
      </c>
      <c r="J102" s="5">
        <v>59</v>
      </c>
      <c r="K102" s="5">
        <v>55</v>
      </c>
      <c r="L102" s="5">
        <v>36</v>
      </c>
      <c r="M102" s="32">
        <v>38</v>
      </c>
      <c r="N102" s="5"/>
      <c r="O102" s="5"/>
      <c r="P102" s="5"/>
      <c r="Q102" s="5"/>
      <c r="R102" s="5"/>
      <c r="S102" s="5">
        <v>302</v>
      </c>
      <c r="T102" s="5">
        <v>302</v>
      </c>
      <c r="U102" s="6">
        <v>-0.19</v>
      </c>
      <c r="V102" s="5">
        <v>680</v>
      </c>
      <c r="W102" s="5">
        <v>632</v>
      </c>
      <c r="X102" s="6">
        <v>0.01</v>
      </c>
      <c r="Y102" s="6">
        <v>-0.19</v>
      </c>
      <c r="Z102" s="28">
        <f t="shared" si="3"/>
        <v>340</v>
      </c>
      <c r="AB102">
        <f t="shared" si="4"/>
        <v>38</v>
      </c>
      <c r="AC102">
        <f t="shared" si="5"/>
        <v>36</v>
      </c>
    </row>
    <row r="103" spans="1:29" ht="19.95" customHeight="1" x14ac:dyDescent="0.3">
      <c r="A103" s="3">
        <v>3683179</v>
      </c>
      <c r="B103" s="4" t="s">
        <v>62</v>
      </c>
      <c r="C103" s="4" t="s">
        <v>57</v>
      </c>
      <c r="D103" s="4" t="s">
        <v>27</v>
      </c>
      <c r="E103" s="4" t="s">
        <v>28</v>
      </c>
      <c r="F103" s="5">
        <v>43</v>
      </c>
      <c r="G103" s="5">
        <v>32</v>
      </c>
      <c r="H103" s="5">
        <v>27</v>
      </c>
      <c r="I103" s="5">
        <v>20</v>
      </c>
      <c r="J103" s="5">
        <v>36</v>
      </c>
      <c r="K103" s="5">
        <v>41</v>
      </c>
      <c r="L103" s="5">
        <v>31</v>
      </c>
      <c r="M103" s="32">
        <v>28</v>
      </c>
      <c r="N103" s="5"/>
      <c r="O103" s="5"/>
      <c r="P103" s="5"/>
      <c r="Q103" s="5"/>
      <c r="R103" s="5"/>
      <c r="S103" s="5">
        <v>230</v>
      </c>
      <c r="T103" s="5">
        <v>230</v>
      </c>
      <c r="U103" s="6">
        <v>0.22</v>
      </c>
      <c r="V103" s="5">
        <v>366</v>
      </c>
      <c r="W103" s="5">
        <v>582</v>
      </c>
      <c r="X103" s="6">
        <v>0</v>
      </c>
      <c r="Y103" s="6">
        <v>0.22</v>
      </c>
      <c r="Z103" s="28">
        <f t="shared" si="3"/>
        <v>258</v>
      </c>
      <c r="AB103">
        <f t="shared" si="4"/>
        <v>28</v>
      </c>
      <c r="AC103">
        <f t="shared" si="5"/>
        <v>31</v>
      </c>
    </row>
    <row r="104" spans="1:29" ht="19.95" customHeight="1" x14ac:dyDescent="0.3">
      <c r="A104" s="3">
        <v>3683179</v>
      </c>
      <c r="B104" s="4" t="s">
        <v>62</v>
      </c>
      <c r="C104" s="4" t="s">
        <v>57</v>
      </c>
      <c r="D104" s="4" t="s">
        <v>29</v>
      </c>
      <c r="E104" s="4" t="s">
        <v>28</v>
      </c>
      <c r="F104" s="5">
        <v>4</v>
      </c>
      <c r="G104" s="5">
        <v>0</v>
      </c>
      <c r="H104" s="5">
        <v>2</v>
      </c>
      <c r="I104" s="5">
        <v>1</v>
      </c>
      <c r="J104" s="5">
        <v>4</v>
      </c>
      <c r="K104" s="5">
        <v>3</v>
      </c>
      <c r="L104" s="5">
        <v>1</v>
      </c>
      <c r="M104" s="32">
        <v>8</v>
      </c>
      <c r="N104" s="5"/>
      <c r="O104" s="5"/>
      <c r="P104" s="5"/>
      <c r="Q104" s="5"/>
      <c r="R104" s="5"/>
      <c r="S104" s="5">
        <v>15</v>
      </c>
      <c r="T104" s="5">
        <v>15</v>
      </c>
      <c r="U104" s="6">
        <v>-0.21</v>
      </c>
      <c r="V104" s="5">
        <v>36</v>
      </c>
      <c r="W104" s="5">
        <v>51</v>
      </c>
      <c r="X104" s="6">
        <v>0</v>
      </c>
      <c r="Y104" s="6">
        <v>-0.21</v>
      </c>
      <c r="Z104" s="28">
        <f t="shared" si="3"/>
        <v>23</v>
      </c>
      <c r="AB104">
        <f t="shared" si="4"/>
        <v>8</v>
      </c>
      <c r="AC104">
        <f t="shared" si="5"/>
        <v>1</v>
      </c>
    </row>
    <row r="105" spans="1:29" ht="19.95" customHeight="1" x14ac:dyDescent="0.3">
      <c r="A105" s="3">
        <v>3683179</v>
      </c>
      <c r="B105" s="4" t="s">
        <v>62</v>
      </c>
      <c r="C105" s="4" t="s">
        <v>57</v>
      </c>
      <c r="D105" s="4" t="s">
        <v>30</v>
      </c>
      <c r="E105" s="4" t="s">
        <v>28</v>
      </c>
      <c r="F105" s="5">
        <v>0</v>
      </c>
      <c r="G105" s="5">
        <v>0</v>
      </c>
      <c r="H105" s="5">
        <v>0</v>
      </c>
      <c r="I105" s="5">
        <v>0</v>
      </c>
      <c r="J105" s="5">
        <v>1</v>
      </c>
      <c r="K105" s="5">
        <v>2</v>
      </c>
      <c r="L105" s="5">
        <v>0</v>
      </c>
      <c r="M105" s="32">
        <v>0</v>
      </c>
      <c r="N105" s="5"/>
      <c r="O105" s="5"/>
      <c r="P105" s="5"/>
      <c r="Q105" s="5"/>
      <c r="R105" s="5"/>
      <c r="S105" s="5">
        <v>3</v>
      </c>
      <c r="T105" s="5">
        <v>3</v>
      </c>
      <c r="U105" s="6">
        <v>0</v>
      </c>
      <c r="V105" s="5">
        <v>1</v>
      </c>
      <c r="W105" s="5">
        <v>2</v>
      </c>
      <c r="X105" s="6">
        <v>0</v>
      </c>
      <c r="Y105" s="6">
        <v>0</v>
      </c>
      <c r="Z105" s="28">
        <f t="shared" si="3"/>
        <v>3</v>
      </c>
      <c r="AB105">
        <f t="shared" si="4"/>
        <v>0</v>
      </c>
      <c r="AC105">
        <f t="shared" si="5"/>
        <v>0</v>
      </c>
    </row>
    <row r="106" spans="1:29" ht="19.95" customHeight="1" x14ac:dyDescent="0.3">
      <c r="A106" s="3">
        <v>3683179</v>
      </c>
      <c r="B106" s="4" t="s">
        <v>62</v>
      </c>
      <c r="C106" s="4" t="s">
        <v>57</v>
      </c>
      <c r="D106" s="4" t="s">
        <v>31</v>
      </c>
      <c r="E106" s="4" t="s">
        <v>28</v>
      </c>
      <c r="F106" s="5">
        <v>0</v>
      </c>
      <c r="G106" s="5">
        <v>2</v>
      </c>
      <c r="H106" s="5">
        <v>2</v>
      </c>
      <c r="I106" s="5">
        <v>2</v>
      </c>
      <c r="J106" s="5">
        <v>4</v>
      </c>
      <c r="K106" s="5">
        <v>3</v>
      </c>
      <c r="L106" s="5">
        <v>2</v>
      </c>
      <c r="M106" s="32">
        <v>6</v>
      </c>
      <c r="N106" s="5"/>
      <c r="O106" s="5"/>
      <c r="P106" s="5"/>
      <c r="Q106" s="5"/>
      <c r="R106" s="5"/>
      <c r="S106" s="5">
        <v>15</v>
      </c>
      <c r="T106" s="5">
        <v>15</v>
      </c>
      <c r="U106" s="6">
        <v>0.88</v>
      </c>
      <c r="V106" s="5">
        <v>10</v>
      </c>
      <c r="W106" s="5">
        <v>23</v>
      </c>
      <c r="X106" s="6">
        <v>0</v>
      </c>
      <c r="Y106" s="6">
        <v>0.88</v>
      </c>
      <c r="Z106" s="28">
        <f t="shared" si="3"/>
        <v>21</v>
      </c>
      <c r="AB106">
        <f t="shared" si="4"/>
        <v>6</v>
      </c>
      <c r="AC106">
        <f t="shared" si="5"/>
        <v>2</v>
      </c>
    </row>
    <row r="107" spans="1:29" ht="19.95" customHeight="1" x14ac:dyDescent="0.3">
      <c r="A107" s="3">
        <v>3683179</v>
      </c>
      <c r="B107" s="4" t="s">
        <v>62</v>
      </c>
      <c r="C107" s="4" t="s">
        <v>57</v>
      </c>
      <c r="D107" s="4" t="s">
        <v>33</v>
      </c>
      <c r="E107" s="4" t="s">
        <v>28</v>
      </c>
      <c r="F107" s="5">
        <v>88</v>
      </c>
      <c r="G107" s="5">
        <v>0</v>
      </c>
      <c r="H107" s="5">
        <v>82</v>
      </c>
      <c r="I107" s="5">
        <v>72</v>
      </c>
      <c r="J107" s="5">
        <v>78</v>
      </c>
      <c r="K107" s="5">
        <v>58</v>
      </c>
      <c r="L107" s="5">
        <v>0</v>
      </c>
      <c r="M107" s="32">
        <v>0</v>
      </c>
      <c r="N107" s="5"/>
      <c r="O107" s="5"/>
      <c r="P107" s="5"/>
      <c r="Q107" s="5"/>
      <c r="R107" s="5"/>
      <c r="S107" s="5">
        <v>378</v>
      </c>
      <c r="T107" s="5">
        <v>378</v>
      </c>
      <c r="U107" s="6">
        <v>0.32</v>
      </c>
      <c r="V107" s="5">
        <v>548</v>
      </c>
      <c r="W107" s="5">
        <v>702</v>
      </c>
      <c r="X107" s="6">
        <v>0.01</v>
      </c>
      <c r="Y107" s="6">
        <v>0.32</v>
      </c>
      <c r="Z107" s="28">
        <f t="shared" si="3"/>
        <v>378</v>
      </c>
      <c r="AB107">
        <f t="shared" si="4"/>
        <v>0</v>
      </c>
      <c r="AC107">
        <f t="shared" si="5"/>
        <v>0</v>
      </c>
    </row>
    <row r="108" spans="1:29" ht="19.95" customHeight="1" x14ac:dyDescent="0.3">
      <c r="A108" s="3">
        <v>3375598</v>
      </c>
      <c r="B108" s="4" t="s">
        <v>63</v>
      </c>
      <c r="C108" s="4" t="s">
        <v>52</v>
      </c>
      <c r="D108" s="4" t="s">
        <v>27</v>
      </c>
      <c r="E108" s="4" t="s">
        <v>28</v>
      </c>
      <c r="F108" s="5">
        <v>18</v>
      </c>
      <c r="G108" s="5">
        <v>14</v>
      </c>
      <c r="H108" s="5">
        <v>8</v>
      </c>
      <c r="I108" s="5">
        <v>17</v>
      </c>
      <c r="J108" s="5">
        <v>15</v>
      </c>
      <c r="K108" s="5">
        <v>12</v>
      </c>
      <c r="L108" s="5">
        <v>18</v>
      </c>
      <c r="M108" s="32">
        <v>7</v>
      </c>
      <c r="N108" s="5"/>
      <c r="O108" s="5"/>
      <c r="P108" s="5"/>
      <c r="Q108" s="5"/>
      <c r="R108" s="5"/>
      <c r="S108" s="5">
        <v>102</v>
      </c>
      <c r="T108" s="5">
        <v>102</v>
      </c>
      <c r="U108" s="6">
        <v>-0.15</v>
      </c>
      <c r="V108" s="5">
        <v>277</v>
      </c>
      <c r="W108" s="5">
        <v>80</v>
      </c>
      <c r="X108" s="6">
        <v>0</v>
      </c>
      <c r="Y108" s="6">
        <v>-0.15</v>
      </c>
      <c r="Z108" s="28">
        <f t="shared" si="3"/>
        <v>109</v>
      </c>
      <c r="AB108">
        <f t="shared" si="4"/>
        <v>7</v>
      </c>
      <c r="AC108">
        <f t="shared" si="5"/>
        <v>18</v>
      </c>
    </row>
    <row r="109" spans="1:29" ht="19.95" customHeight="1" x14ac:dyDescent="0.3">
      <c r="A109" s="3">
        <v>3375598</v>
      </c>
      <c r="B109" s="4" t="s">
        <v>63</v>
      </c>
      <c r="C109" s="4" t="s">
        <v>52</v>
      </c>
      <c r="D109" s="4" t="s">
        <v>29</v>
      </c>
      <c r="E109" s="4" t="s">
        <v>28</v>
      </c>
      <c r="F109" s="5">
        <v>0</v>
      </c>
      <c r="G109" s="5">
        <v>0</v>
      </c>
      <c r="H109" s="5">
        <v>0</v>
      </c>
      <c r="I109" s="5">
        <v>0</v>
      </c>
      <c r="J109" s="5">
        <v>0</v>
      </c>
      <c r="K109" s="5">
        <v>2</v>
      </c>
      <c r="L109" s="5">
        <v>0</v>
      </c>
      <c r="M109" s="32">
        <v>1</v>
      </c>
      <c r="N109" s="5"/>
      <c r="O109" s="5"/>
      <c r="P109" s="5"/>
      <c r="Q109" s="5"/>
      <c r="R109" s="5"/>
      <c r="S109" s="5">
        <v>2</v>
      </c>
      <c r="T109" s="5">
        <v>2</v>
      </c>
      <c r="U109" s="6">
        <v>-0.5</v>
      </c>
      <c r="V109" s="5">
        <v>18</v>
      </c>
      <c r="W109" s="5">
        <v>5</v>
      </c>
      <c r="X109" s="6">
        <v>0</v>
      </c>
      <c r="Y109" s="6">
        <v>-0.5</v>
      </c>
      <c r="Z109" s="28">
        <f t="shared" si="3"/>
        <v>3</v>
      </c>
      <c r="AB109">
        <f t="shared" si="4"/>
        <v>1</v>
      </c>
      <c r="AC109">
        <f t="shared" si="5"/>
        <v>0</v>
      </c>
    </row>
    <row r="110" spans="1:29" ht="19.95" customHeight="1" x14ac:dyDescent="0.3">
      <c r="A110" s="3">
        <v>3375598</v>
      </c>
      <c r="B110" s="4" t="s">
        <v>63</v>
      </c>
      <c r="C110" s="4" t="s">
        <v>52</v>
      </c>
      <c r="D110" s="4" t="s">
        <v>30</v>
      </c>
      <c r="E110" s="4" t="s">
        <v>28</v>
      </c>
      <c r="F110" s="5">
        <v>0</v>
      </c>
      <c r="G110" s="5">
        <v>3</v>
      </c>
      <c r="H110" s="5">
        <v>0</v>
      </c>
      <c r="I110" s="5">
        <v>0</v>
      </c>
      <c r="J110" s="5">
        <v>1</v>
      </c>
      <c r="K110" s="5">
        <v>0</v>
      </c>
      <c r="L110" s="5">
        <v>0</v>
      </c>
      <c r="M110" s="32">
        <v>1</v>
      </c>
      <c r="N110" s="5"/>
      <c r="O110" s="5"/>
      <c r="P110" s="5"/>
      <c r="Q110" s="5"/>
      <c r="R110" s="5"/>
      <c r="S110" s="5">
        <v>4</v>
      </c>
      <c r="T110" s="5">
        <v>4</v>
      </c>
      <c r="U110" s="6">
        <v>3</v>
      </c>
      <c r="V110" s="5">
        <v>1</v>
      </c>
      <c r="W110" s="5">
        <v>0</v>
      </c>
      <c r="X110" s="6">
        <v>0</v>
      </c>
      <c r="Y110" s="6">
        <v>3</v>
      </c>
      <c r="Z110" s="28">
        <f t="shared" si="3"/>
        <v>5</v>
      </c>
      <c r="AB110">
        <f t="shared" si="4"/>
        <v>1</v>
      </c>
      <c r="AC110">
        <f t="shared" si="5"/>
        <v>0</v>
      </c>
    </row>
    <row r="111" spans="1:29" ht="19.95" customHeight="1" x14ac:dyDescent="0.3">
      <c r="A111" s="3">
        <v>3375598</v>
      </c>
      <c r="B111" s="4" t="s">
        <v>63</v>
      </c>
      <c r="C111" s="4" t="s">
        <v>52</v>
      </c>
      <c r="D111" s="4" t="s">
        <v>31</v>
      </c>
      <c r="E111" s="4" t="s">
        <v>28</v>
      </c>
      <c r="F111" s="5">
        <v>1</v>
      </c>
      <c r="G111" s="5">
        <v>1</v>
      </c>
      <c r="H111" s="5">
        <v>1</v>
      </c>
      <c r="I111" s="5">
        <v>4</v>
      </c>
      <c r="J111" s="5">
        <v>0</v>
      </c>
      <c r="K111" s="5">
        <v>0</v>
      </c>
      <c r="L111" s="5">
        <v>0</v>
      </c>
      <c r="M111" s="32">
        <v>2</v>
      </c>
      <c r="N111" s="5"/>
      <c r="O111" s="5"/>
      <c r="P111" s="5"/>
      <c r="Q111" s="5"/>
      <c r="R111" s="5"/>
      <c r="S111" s="5">
        <v>7</v>
      </c>
      <c r="T111" s="5">
        <v>7</v>
      </c>
      <c r="U111" s="6">
        <v>0.4</v>
      </c>
      <c r="V111" s="5">
        <v>5</v>
      </c>
      <c r="W111" s="5">
        <v>0</v>
      </c>
      <c r="X111" s="6">
        <v>0</v>
      </c>
      <c r="Y111" s="6">
        <v>0.4</v>
      </c>
      <c r="Z111" s="28">
        <f t="shared" si="3"/>
        <v>9</v>
      </c>
      <c r="AB111">
        <f t="shared" si="4"/>
        <v>2</v>
      </c>
      <c r="AC111">
        <f t="shared" si="5"/>
        <v>0</v>
      </c>
    </row>
    <row r="112" spans="1:29" ht="19.95" customHeight="1" x14ac:dyDescent="0.3">
      <c r="A112" s="3">
        <v>3375598</v>
      </c>
      <c r="B112" s="4" t="s">
        <v>63</v>
      </c>
      <c r="C112" s="4" t="s">
        <v>52</v>
      </c>
      <c r="D112" s="4" t="s">
        <v>33</v>
      </c>
      <c r="E112" s="4" t="s">
        <v>28</v>
      </c>
      <c r="F112" s="5">
        <v>78</v>
      </c>
      <c r="G112" s="5">
        <v>80</v>
      </c>
      <c r="H112" s="5">
        <v>10</v>
      </c>
      <c r="I112" s="5">
        <v>153</v>
      </c>
      <c r="J112" s="5">
        <v>74</v>
      </c>
      <c r="K112" s="5">
        <v>50</v>
      </c>
      <c r="L112" s="5">
        <v>73</v>
      </c>
      <c r="M112" s="32">
        <v>46</v>
      </c>
      <c r="N112" s="5"/>
      <c r="O112" s="5"/>
      <c r="P112" s="5"/>
      <c r="Q112" s="5"/>
      <c r="R112" s="5"/>
      <c r="S112" s="5">
        <v>518</v>
      </c>
      <c r="T112" s="5">
        <v>518</v>
      </c>
      <c r="U112" s="6">
        <v>3.98</v>
      </c>
      <c r="V112" s="5">
        <v>253</v>
      </c>
      <c r="W112" s="5">
        <v>89</v>
      </c>
      <c r="X112" s="6">
        <v>0.01</v>
      </c>
      <c r="Y112" s="6">
        <v>3.98</v>
      </c>
      <c r="Z112" s="28">
        <f t="shared" si="3"/>
        <v>564</v>
      </c>
      <c r="AB112">
        <f t="shared" si="4"/>
        <v>46</v>
      </c>
      <c r="AC112">
        <f t="shared" si="5"/>
        <v>73</v>
      </c>
    </row>
    <row r="113" spans="1:29" ht="19.95" customHeight="1" x14ac:dyDescent="0.3">
      <c r="A113" s="3">
        <v>3533827</v>
      </c>
      <c r="B113" s="4" t="s">
        <v>64</v>
      </c>
      <c r="C113" s="4" t="s">
        <v>52</v>
      </c>
      <c r="D113" s="4" t="s">
        <v>27</v>
      </c>
      <c r="E113" s="4" t="s">
        <v>28</v>
      </c>
      <c r="F113" s="5">
        <v>34</v>
      </c>
      <c r="G113" s="5">
        <v>25</v>
      </c>
      <c r="H113" s="5">
        <v>31</v>
      </c>
      <c r="I113" s="5">
        <v>48</v>
      </c>
      <c r="J113" s="5">
        <v>26</v>
      </c>
      <c r="K113" s="5">
        <v>31</v>
      </c>
      <c r="L113" s="5">
        <v>24</v>
      </c>
      <c r="M113" s="32">
        <v>54</v>
      </c>
      <c r="N113" s="5"/>
      <c r="O113" s="5"/>
      <c r="P113" s="5"/>
      <c r="Q113" s="5"/>
      <c r="R113" s="5"/>
      <c r="S113" s="5">
        <v>219</v>
      </c>
      <c r="T113" s="5">
        <v>219</v>
      </c>
      <c r="U113" s="6">
        <v>0.44</v>
      </c>
      <c r="V113" s="5">
        <v>482</v>
      </c>
      <c r="W113" s="5">
        <v>763</v>
      </c>
      <c r="X113" s="6">
        <v>0</v>
      </c>
      <c r="Y113" s="6">
        <v>0.44</v>
      </c>
      <c r="Z113" s="28">
        <f t="shared" si="3"/>
        <v>273</v>
      </c>
      <c r="AB113">
        <f t="shared" si="4"/>
        <v>54</v>
      </c>
      <c r="AC113">
        <f t="shared" si="5"/>
        <v>24</v>
      </c>
    </row>
    <row r="114" spans="1:29" ht="19.95" customHeight="1" x14ac:dyDescent="0.3">
      <c r="A114" s="3">
        <v>3533827</v>
      </c>
      <c r="B114" s="4" t="s">
        <v>64</v>
      </c>
      <c r="C114" s="4" t="s">
        <v>52</v>
      </c>
      <c r="D114" s="4" t="s">
        <v>29</v>
      </c>
      <c r="E114" s="4" t="s">
        <v>28</v>
      </c>
      <c r="F114" s="5">
        <v>5</v>
      </c>
      <c r="G114" s="5">
        <v>10</v>
      </c>
      <c r="H114" s="5">
        <v>11</v>
      </c>
      <c r="I114" s="5">
        <v>3</v>
      </c>
      <c r="J114" s="5">
        <v>12</v>
      </c>
      <c r="K114" s="5">
        <v>15</v>
      </c>
      <c r="L114" s="5">
        <v>3</v>
      </c>
      <c r="M114" s="32">
        <v>4</v>
      </c>
      <c r="N114" s="5"/>
      <c r="O114" s="5"/>
      <c r="P114" s="5"/>
      <c r="Q114" s="5"/>
      <c r="R114" s="5"/>
      <c r="S114" s="5">
        <v>59</v>
      </c>
      <c r="T114" s="5">
        <v>59</v>
      </c>
      <c r="U114" s="6">
        <v>1.95</v>
      </c>
      <c r="V114" s="5">
        <v>34</v>
      </c>
      <c r="W114" s="5">
        <v>123</v>
      </c>
      <c r="X114" s="6">
        <v>0.01</v>
      </c>
      <c r="Y114" s="6">
        <v>1.95</v>
      </c>
      <c r="Z114" s="28">
        <f t="shared" si="3"/>
        <v>63</v>
      </c>
      <c r="AB114">
        <f t="shared" si="4"/>
        <v>4</v>
      </c>
      <c r="AC114">
        <f t="shared" si="5"/>
        <v>3</v>
      </c>
    </row>
    <row r="115" spans="1:29" ht="19.95" customHeight="1" x14ac:dyDescent="0.3">
      <c r="A115" s="3">
        <v>3533827</v>
      </c>
      <c r="B115" s="4" t="s">
        <v>64</v>
      </c>
      <c r="C115" s="4" t="s">
        <v>52</v>
      </c>
      <c r="D115" s="4" t="s">
        <v>30</v>
      </c>
      <c r="E115" s="4" t="s">
        <v>28</v>
      </c>
      <c r="F115" s="5">
        <v>0</v>
      </c>
      <c r="G115" s="5">
        <v>0</v>
      </c>
      <c r="H115" s="5">
        <v>1</v>
      </c>
      <c r="I115" s="5">
        <v>0</v>
      </c>
      <c r="J115" s="5">
        <v>0</v>
      </c>
      <c r="K115" s="5">
        <v>1</v>
      </c>
      <c r="L115" s="5">
        <v>0</v>
      </c>
      <c r="M115" s="32">
        <v>1</v>
      </c>
      <c r="N115" s="5"/>
      <c r="O115" s="5"/>
      <c r="P115" s="5"/>
      <c r="Q115" s="5"/>
      <c r="R115" s="5"/>
      <c r="S115" s="5">
        <v>2</v>
      </c>
      <c r="T115" s="5">
        <v>2</v>
      </c>
      <c r="U115" s="6">
        <v>1</v>
      </c>
      <c r="V115" s="5">
        <v>28</v>
      </c>
      <c r="W115" s="5">
        <v>7</v>
      </c>
      <c r="X115" s="6">
        <v>0</v>
      </c>
      <c r="Y115" s="6">
        <v>1</v>
      </c>
      <c r="Z115" s="28">
        <f t="shared" si="3"/>
        <v>3</v>
      </c>
      <c r="AB115">
        <f t="shared" si="4"/>
        <v>1</v>
      </c>
      <c r="AC115">
        <f t="shared" si="5"/>
        <v>0</v>
      </c>
    </row>
    <row r="116" spans="1:29" ht="19.95" customHeight="1" x14ac:dyDescent="0.3">
      <c r="A116" s="3">
        <v>3533827</v>
      </c>
      <c r="B116" s="4" t="s">
        <v>64</v>
      </c>
      <c r="C116" s="4" t="s">
        <v>52</v>
      </c>
      <c r="D116" s="4" t="s">
        <v>31</v>
      </c>
      <c r="E116" s="4" t="s">
        <v>28</v>
      </c>
      <c r="F116" s="5">
        <v>2</v>
      </c>
      <c r="G116" s="5">
        <v>0</v>
      </c>
      <c r="H116" s="5">
        <v>3</v>
      </c>
      <c r="I116" s="5">
        <v>2</v>
      </c>
      <c r="J116" s="5">
        <v>4</v>
      </c>
      <c r="K116" s="5">
        <v>0</v>
      </c>
      <c r="L116" s="5">
        <v>2</v>
      </c>
      <c r="M116" s="32">
        <v>4</v>
      </c>
      <c r="N116" s="5"/>
      <c r="O116" s="5"/>
      <c r="P116" s="5"/>
      <c r="Q116" s="5"/>
      <c r="R116" s="5"/>
      <c r="S116" s="5">
        <v>13</v>
      </c>
      <c r="T116" s="5">
        <v>13</v>
      </c>
      <c r="U116" s="6">
        <v>0.86</v>
      </c>
      <c r="V116" s="5">
        <v>29</v>
      </c>
      <c r="W116" s="5">
        <v>13</v>
      </c>
      <c r="X116" s="6">
        <v>0</v>
      </c>
      <c r="Y116" s="6">
        <v>0.86</v>
      </c>
      <c r="Z116" s="28">
        <f t="shared" si="3"/>
        <v>17</v>
      </c>
      <c r="AB116">
        <f t="shared" si="4"/>
        <v>4</v>
      </c>
      <c r="AC116">
        <f t="shared" si="5"/>
        <v>2</v>
      </c>
    </row>
    <row r="117" spans="1:29" ht="19.95" customHeight="1" x14ac:dyDescent="0.3">
      <c r="A117" s="3">
        <v>3533827</v>
      </c>
      <c r="B117" s="4" t="s">
        <v>64</v>
      </c>
      <c r="C117" s="4" t="s">
        <v>52</v>
      </c>
      <c r="D117" s="4" t="s">
        <v>33</v>
      </c>
      <c r="E117" s="4" t="s">
        <v>28</v>
      </c>
      <c r="F117" s="5">
        <v>13</v>
      </c>
      <c r="G117" s="5">
        <v>12</v>
      </c>
      <c r="H117" s="5">
        <v>81</v>
      </c>
      <c r="I117" s="5">
        <v>55</v>
      </c>
      <c r="J117" s="5">
        <v>85</v>
      </c>
      <c r="K117" s="5">
        <v>65</v>
      </c>
      <c r="L117" s="5">
        <v>26</v>
      </c>
      <c r="M117" s="32">
        <v>69</v>
      </c>
      <c r="N117" s="5"/>
      <c r="O117" s="5"/>
      <c r="P117" s="5"/>
      <c r="Q117" s="5"/>
      <c r="R117" s="5"/>
      <c r="S117" s="5">
        <v>337</v>
      </c>
      <c r="T117" s="5">
        <v>337</v>
      </c>
      <c r="U117" s="6">
        <v>1.1599999999999999</v>
      </c>
      <c r="V117" s="5">
        <v>614</v>
      </c>
      <c r="W117" s="5">
        <v>941</v>
      </c>
      <c r="X117" s="6">
        <v>0.01</v>
      </c>
      <c r="Y117" s="6">
        <v>1.1599999999999999</v>
      </c>
      <c r="Z117" s="28">
        <f t="shared" si="3"/>
        <v>406</v>
      </c>
      <c r="AB117">
        <f t="shared" si="4"/>
        <v>69</v>
      </c>
      <c r="AC117">
        <f t="shared" si="5"/>
        <v>26</v>
      </c>
    </row>
    <row r="118" spans="1:29" ht="19.95" customHeight="1" x14ac:dyDescent="0.3">
      <c r="A118" s="3">
        <v>3363521</v>
      </c>
      <c r="B118" s="4" t="s">
        <v>65</v>
      </c>
      <c r="C118" s="4" t="s">
        <v>52</v>
      </c>
      <c r="D118" s="4" t="s">
        <v>27</v>
      </c>
      <c r="E118" s="4" t="s">
        <v>28</v>
      </c>
      <c r="F118" s="5">
        <v>60</v>
      </c>
      <c r="G118" s="5">
        <v>40</v>
      </c>
      <c r="H118" s="5">
        <v>46</v>
      </c>
      <c r="I118" s="5">
        <v>53</v>
      </c>
      <c r="J118" s="5">
        <v>52</v>
      </c>
      <c r="K118" s="5">
        <v>53</v>
      </c>
      <c r="L118" s="5">
        <v>59</v>
      </c>
      <c r="M118" s="32">
        <v>62</v>
      </c>
      <c r="N118" s="5"/>
      <c r="O118" s="5"/>
      <c r="P118" s="5"/>
      <c r="Q118" s="5"/>
      <c r="R118" s="5"/>
      <c r="S118" s="5">
        <v>363</v>
      </c>
      <c r="T118" s="5">
        <v>363</v>
      </c>
      <c r="U118" s="6">
        <v>0.54</v>
      </c>
      <c r="V118" s="5">
        <v>448</v>
      </c>
      <c r="W118" s="5">
        <v>607</v>
      </c>
      <c r="X118" s="6">
        <v>0.01</v>
      </c>
      <c r="Y118" s="6">
        <v>0.54</v>
      </c>
      <c r="Z118" s="28">
        <f t="shared" si="3"/>
        <v>425</v>
      </c>
      <c r="AB118">
        <f t="shared" si="4"/>
        <v>62</v>
      </c>
      <c r="AC118">
        <f t="shared" si="5"/>
        <v>59</v>
      </c>
    </row>
    <row r="119" spans="1:29" ht="19.95" customHeight="1" x14ac:dyDescent="0.3">
      <c r="A119" s="3">
        <v>3363521</v>
      </c>
      <c r="B119" s="4" t="s">
        <v>65</v>
      </c>
      <c r="C119" s="4" t="s">
        <v>52</v>
      </c>
      <c r="D119" s="4" t="s">
        <v>29</v>
      </c>
      <c r="E119" s="4" t="s">
        <v>28</v>
      </c>
      <c r="F119" s="5">
        <v>2</v>
      </c>
      <c r="G119" s="5">
        <v>10</v>
      </c>
      <c r="H119" s="5">
        <v>6</v>
      </c>
      <c r="I119" s="5">
        <v>10</v>
      </c>
      <c r="J119" s="5">
        <v>10</v>
      </c>
      <c r="K119" s="5">
        <v>4</v>
      </c>
      <c r="L119" s="5">
        <v>4</v>
      </c>
      <c r="M119" s="32">
        <v>3</v>
      </c>
      <c r="N119" s="5"/>
      <c r="O119" s="5"/>
      <c r="P119" s="5"/>
      <c r="Q119" s="5"/>
      <c r="R119" s="5"/>
      <c r="S119" s="5">
        <v>46</v>
      </c>
      <c r="T119" s="5">
        <v>46</v>
      </c>
      <c r="U119" s="6">
        <v>0.84</v>
      </c>
      <c r="V119" s="5">
        <v>46</v>
      </c>
      <c r="W119" s="5">
        <v>100</v>
      </c>
      <c r="X119" s="6">
        <v>0.01</v>
      </c>
      <c r="Y119" s="6">
        <v>0.84</v>
      </c>
      <c r="Z119" s="28">
        <f t="shared" si="3"/>
        <v>49</v>
      </c>
      <c r="AB119">
        <f t="shared" si="4"/>
        <v>3</v>
      </c>
      <c r="AC119">
        <f t="shared" si="5"/>
        <v>4</v>
      </c>
    </row>
    <row r="120" spans="1:29" ht="19.95" customHeight="1" x14ac:dyDescent="0.3">
      <c r="A120" s="3">
        <v>3363521</v>
      </c>
      <c r="B120" s="4" t="s">
        <v>65</v>
      </c>
      <c r="C120" s="4" t="s">
        <v>52</v>
      </c>
      <c r="D120" s="4" t="s">
        <v>30</v>
      </c>
      <c r="E120" s="4" t="s">
        <v>28</v>
      </c>
      <c r="F120" s="5">
        <v>2</v>
      </c>
      <c r="G120" s="5">
        <v>1</v>
      </c>
      <c r="H120" s="5">
        <v>2</v>
      </c>
      <c r="I120" s="5">
        <v>0</v>
      </c>
      <c r="J120" s="5">
        <v>0</v>
      </c>
      <c r="K120" s="5">
        <v>0</v>
      </c>
      <c r="L120" s="5">
        <v>1</v>
      </c>
      <c r="M120" s="32">
        <v>1</v>
      </c>
      <c r="N120" s="5"/>
      <c r="O120" s="5"/>
      <c r="P120" s="5"/>
      <c r="Q120" s="5"/>
      <c r="R120" s="5"/>
      <c r="S120" s="5">
        <v>6</v>
      </c>
      <c r="T120" s="5">
        <v>6</v>
      </c>
      <c r="U120" s="6">
        <v>2</v>
      </c>
      <c r="V120" s="5">
        <v>4</v>
      </c>
      <c r="W120" s="5">
        <v>7</v>
      </c>
      <c r="X120" s="6">
        <v>0</v>
      </c>
      <c r="Y120" s="6">
        <v>2</v>
      </c>
      <c r="Z120" s="28">
        <f t="shared" si="3"/>
        <v>7</v>
      </c>
      <c r="AB120">
        <f t="shared" si="4"/>
        <v>1</v>
      </c>
      <c r="AC120">
        <f t="shared" si="5"/>
        <v>1</v>
      </c>
    </row>
    <row r="121" spans="1:29" ht="19.95" customHeight="1" x14ac:dyDescent="0.3">
      <c r="A121" s="3">
        <v>3363521</v>
      </c>
      <c r="B121" s="4" t="s">
        <v>65</v>
      </c>
      <c r="C121" s="4" t="s">
        <v>52</v>
      </c>
      <c r="D121" s="4" t="s">
        <v>31</v>
      </c>
      <c r="E121" s="4" t="s">
        <v>28</v>
      </c>
      <c r="F121" s="5">
        <v>0</v>
      </c>
      <c r="G121" s="5">
        <v>1</v>
      </c>
      <c r="H121" s="5">
        <v>0</v>
      </c>
      <c r="I121" s="5">
        <v>0</v>
      </c>
      <c r="J121" s="5">
        <v>0</v>
      </c>
      <c r="K121" s="5">
        <v>2</v>
      </c>
      <c r="L121" s="5">
        <v>0</v>
      </c>
      <c r="M121" s="32">
        <v>0</v>
      </c>
      <c r="N121" s="5"/>
      <c r="O121" s="5"/>
      <c r="P121" s="5"/>
      <c r="Q121" s="5"/>
      <c r="R121" s="5"/>
      <c r="S121" s="5">
        <v>3</v>
      </c>
      <c r="T121" s="5">
        <v>3</v>
      </c>
      <c r="U121" s="6">
        <v>-0.86</v>
      </c>
      <c r="V121" s="5">
        <v>34</v>
      </c>
      <c r="W121" s="5">
        <v>18</v>
      </c>
      <c r="X121" s="6">
        <v>0</v>
      </c>
      <c r="Y121" s="6">
        <v>-0.86</v>
      </c>
      <c r="Z121" s="28">
        <f t="shared" si="3"/>
        <v>3</v>
      </c>
      <c r="AB121">
        <f t="shared" si="4"/>
        <v>0</v>
      </c>
      <c r="AC121">
        <f t="shared" si="5"/>
        <v>0</v>
      </c>
    </row>
    <row r="122" spans="1:29" ht="19.95" customHeight="1" x14ac:dyDescent="0.3">
      <c r="A122" s="3">
        <v>3363521</v>
      </c>
      <c r="B122" s="4" t="s">
        <v>65</v>
      </c>
      <c r="C122" s="4" t="s">
        <v>52</v>
      </c>
      <c r="D122" s="4" t="s">
        <v>33</v>
      </c>
      <c r="E122" s="4" t="s">
        <v>28</v>
      </c>
      <c r="F122" s="5">
        <v>32</v>
      </c>
      <c r="G122" s="5">
        <v>33</v>
      </c>
      <c r="H122" s="5">
        <v>23</v>
      </c>
      <c r="I122" s="5">
        <v>23</v>
      </c>
      <c r="J122" s="5">
        <v>33</v>
      </c>
      <c r="K122" s="5">
        <v>26</v>
      </c>
      <c r="L122" s="5">
        <v>33</v>
      </c>
      <c r="M122" s="32">
        <v>0</v>
      </c>
      <c r="N122" s="5"/>
      <c r="O122" s="5"/>
      <c r="P122" s="5"/>
      <c r="Q122" s="5"/>
      <c r="R122" s="5"/>
      <c r="S122" s="5">
        <v>203</v>
      </c>
      <c r="T122" s="5">
        <v>203</v>
      </c>
      <c r="U122" s="6">
        <v>-0.37</v>
      </c>
      <c r="V122" s="5">
        <v>599</v>
      </c>
      <c r="W122" s="5">
        <v>388</v>
      </c>
      <c r="X122" s="6">
        <v>0</v>
      </c>
      <c r="Y122" s="6">
        <v>-0.37</v>
      </c>
      <c r="Z122" s="28">
        <f t="shared" si="3"/>
        <v>203</v>
      </c>
      <c r="AB122">
        <f t="shared" si="4"/>
        <v>0</v>
      </c>
      <c r="AC122">
        <f t="shared" si="5"/>
        <v>33</v>
      </c>
    </row>
    <row r="123" spans="1:29" ht="19.95" customHeight="1" x14ac:dyDescent="0.3">
      <c r="A123" s="3">
        <v>3683217</v>
      </c>
      <c r="B123" s="4" t="s">
        <v>66</v>
      </c>
      <c r="C123" s="4" t="s">
        <v>37</v>
      </c>
      <c r="D123" s="4" t="s">
        <v>27</v>
      </c>
      <c r="E123" s="4" t="s">
        <v>28</v>
      </c>
      <c r="F123" s="5">
        <v>110</v>
      </c>
      <c r="G123" s="5">
        <v>50</v>
      </c>
      <c r="H123" s="5">
        <v>44</v>
      </c>
      <c r="I123" s="5">
        <v>41</v>
      </c>
      <c r="J123" s="5">
        <v>113</v>
      </c>
      <c r="K123" s="5">
        <v>83</v>
      </c>
      <c r="L123" s="5">
        <v>77</v>
      </c>
      <c r="M123" s="32">
        <v>84</v>
      </c>
      <c r="N123" s="5"/>
      <c r="O123" s="5"/>
      <c r="P123" s="5"/>
      <c r="Q123" s="5"/>
      <c r="R123" s="5"/>
      <c r="S123" s="5">
        <v>518</v>
      </c>
      <c r="T123" s="5">
        <v>518</v>
      </c>
      <c r="U123" s="6">
        <v>0</v>
      </c>
      <c r="V123" s="5">
        <v>909</v>
      </c>
      <c r="W123" s="5">
        <v>972</v>
      </c>
      <c r="X123" s="6">
        <v>0.01</v>
      </c>
      <c r="Y123" s="6">
        <v>0</v>
      </c>
      <c r="Z123" s="28">
        <f t="shared" si="3"/>
        <v>602</v>
      </c>
      <c r="AB123">
        <f t="shared" si="4"/>
        <v>84</v>
      </c>
      <c r="AC123">
        <f t="shared" si="5"/>
        <v>77</v>
      </c>
    </row>
    <row r="124" spans="1:29" ht="19.95" customHeight="1" x14ac:dyDescent="0.3">
      <c r="A124" s="3">
        <v>3683217</v>
      </c>
      <c r="B124" s="4" t="s">
        <v>66</v>
      </c>
      <c r="C124" s="4" t="s">
        <v>37</v>
      </c>
      <c r="D124" s="4" t="s">
        <v>29</v>
      </c>
      <c r="E124" s="4" t="s">
        <v>28</v>
      </c>
      <c r="F124" s="5">
        <v>2</v>
      </c>
      <c r="G124" s="5">
        <v>4</v>
      </c>
      <c r="H124" s="5">
        <v>2</v>
      </c>
      <c r="I124" s="5">
        <v>3</v>
      </c>
      <c r="J124" s="5">
        <v>7</v>
      </c>
      <c r="K124" s="5">
        <v>6</v>
      </c>
      <c r="L124" s="5">
        <v>4</v>
      </c>
      <c r="M124" s="32">
        <v>5</v>
      </c>
      <c r="N124" s="5"/>
      <c r="O124" s="5"/>
      <c r="P124" s="5"/>
      <c r="Q124" s="5"/>
      <c r="R124" s="5"/>
      <c r="S124" s="5">
        <v>28</v>
      </c>
      <c r="T124" s="5">
        <v>28</v>
      </c>
      <c r="U124" s="6">
        <v>0.27</v>
      </c>
      <c r="V124" s="5">
        <v>47</v>
      </c>
      <c r="W124" s="5">
        <v>71</v>
      </c>
      <c r="X124" s="6">
        <v>0</v>
      </c>
      <c r="Y124" s="6">
        <v>0.27</v>
      </c>
      <c r="Z124" s="28">
        <f t="shared" si="3"/>
        <v>33</v>
      </c>
      <c r="AB124">
        <f t="shared" si="4"/>
        <v>5</v>
      </c>
      <c r="AC124">
        <f t="shared" si="5"/>
        <v>4</v>
      </c>
    </row>
    <row r="125" spans="1:29" ht="19.95" customHeight="1" x14ac:dyDescent="0.3">
      <c r="A125" s="3">
        <v>3683217</v>
      </c>
      <c r="B125" s="4" t="s">
        <v>66</v>
      </c>
      <c r="C125" s="4" t="s">
        <v>37</v>
      </c>
      <c r="D125" s="4" t="s">
        <v>30</v>
      </c>
      <c r="E125" s="4" t="s">
        <v>28</v>
      </c>
      <c r="F125" s="5">
        <v>0</v>
      </c>
      <c r="G125" s="5">
        <v>3</v>
      </c>
      <c r="H125" s="5">
        <v>0</v>
      </c>
      <c r="I125" s="5">
        <v>2</v>
      </c>
      <c r="J125" s="5">
        <v>1</v>
      </c>
      <c r="K125" s="5">
        <v>5</v>
      </c>
      <c r="L125" s="5">
        <v>1</v>
      </c>
      <c r="M125" s="32">
        <v>3</v>
      </c>
      <c r="N125" s="5"/>
      <c r="O125" s="5"/>
      <c r="P125" s="5"/>
      <c r="Q125" s="5"/>
      <c r="R125" s="5"/>
      <c r="S125" s="5">
        <v>12</v>
      </c>
      <c r="T125" s="5">
        <v>12</v>
      </c>
      <c r="U125" s="6">
        <v>-0.28999999999999998</v>
      </c>
      <c r="V125" s="5">
        <v>22</v>
      </c>
      <c r="W125" s="5">
        <v>33</v>
      </c>
      <c r="X125" s="6">
        <v>0.01</v>
      </c>
      <c r="Y125" s="6">
        <v>-0.28999999999999998</v>
      </c>
      <c r="Z125" s="28">
        <f t="shared" si="3"/>
        <v>15</v>
      </c>
      <c r="AB125">
        <f t="shared" si="4"/>
        <v>3</v>
      </c>
      <c r="AC125">
        <f t="shared" si="5"/>
        <v>1</v>
      </c>
    </row>
    <row r="126" spans="1:29" ht="19.95" customHeight="1" x14ac:dyDescent="0.3">
      <c r="A126" s="3">
        <v>3683217</v>
      </c>
      <c r="B126" s="4" t="s">
        <v>66</v>
      </c>
      <c r="C126" s="4" t="s">
        <v>37</v>
      </c>
      <c r="D126" s="4" t="s">
        <v>31</v>
      </c>
      <c r="E126" s="4" t="s">
        <v>28</v>
      </c>
      <c r="F126" s="5">
        <v>3</v>
      </c>
      <c r="G126" s="5">
        <v>0</v>
      </c>
      <c r="H126" s="5">
        <v>5</v>
      </c>
      <c r="I126" s="5">
        <v>4</v>
      </c>
      <c r="J126" s="5">
        <v>2</v>
      </c>
      <c r="K126" s="5">
        <v>5</v>
      </c>
      <c r="L126" s="5">
        <v>3</v>
      </c>
      <c r="M126" s="32">
        <v>6</v>
      </c>
      <c r="N126" s="5"/>
      <c r="O126" s="5"/>
      <c r="P126" s="5"/>
      <c r="Q126" s="5"/>
      <c r="R126" s="5"/>
      <c r="S126" s="5">
        <v>22</v>
      </c>
      <c r="T126" s="5">
        <v>22</v>
      </c>
      <c r="U126" s="6">
        <v>-0.04</v>
      </c>
      <c r="V126" s="5">
        <v>42</v>
      </c>
      <c r="W126" s="5">
        <v>79</v>
      </c>
      <c r="X126" s="6">
        <v>0.01</v>
      </c>
      <c r="Y126" s="6">
        <v>-0.04</v>
      </c>
      <c r="Z126" s="28">
        <f t="shared" si="3"/>
        <v>28</v>
      </c>
      <c r="AB126">
        <f t="shared" si="4"/>
        <v>6</v>
      </c>
      <c r="AC126">
        <f t="shared" si="5"/>
        <v>3</v>
      </c>
    </row>
    <row r="127" spans="1:29" ht="19.95" customHeight="1" x14ac:dyDescent="0.3">
      <c r="A127" s="3">
        <v>3683217</v>
      </c>
      <c r="B127" s="4" t="s">
        <v>66</v>
      </c>
      <c r="C127" s="4" t="s">
        <v>37</v>
      </c>
      <c r="D127" s="4" t="s">
        <v>33</v>
      </c>
      <c r="E127" s="4" t="s">
        <v>28</v>
      </c>
      <c r="F127" s="5">
        <v>0</v>
      </c>
      <c r="G127" s="5">
        <v>0</v>
      </c>
      <c r="H127" s="5">
        <v>0</v>
      </c>
      <c r="I127" s="5">
        <v>0</v>
      </c>
      <c r="J127" s="5">
        <v>0</v>
      </c>
      <c r="K127" s="5">
        <v>0</v>
      </c>
      <c r="L127" s="5">
        <v>0</v>
      </c>
      <c r="M127" s="32">
        <v>0</v>
      </c>
      <c r="N127" s="5"/>
      <c r="O127" s="5"/>
      <c r="P127" s="5"/>
      <c r="Q127" s="5"/>
      <c r="R127" s="5"/>
      <c r="S127" s="5">
        <v>0</v>
      </c>
      <c r="T127" s="5">
        <v>0</v>
      </c>
      <c r="U127" s="6">
        <v>0</v>
      </c>
      <c r="V127" s="5">
        <v>1</v>
      </c>
      <c r="W127" s="5">
        <v>0</v>
      </c>
      <c r="X127" s="6">
        <v>0</v>
      </c>
      <c r="Y127" s="6">
        <v>0</v>
      </c>
      <c r="Z127" s="28">
        <f t="shared" si="3"/>
        <v>0</v>
      </c>
      <c r="AB127">
        <f t="shared" si="4"/>
        <v>0</v>
      </c>
      <c r="AC127">
        <f t="shared" si="5"/>
        <v>0</v>
      </c>
    </row>
    <row r="128" spans="1:29" ht="19.95" customHeight="1" x14ac:dyDescent="0.3">
      <c r="A128" s="3">
        <v>3395395</v>
      </c>
      <c r="B128" s="4" t="s">
        <v>67</v>
      </c>
      <c r="C128" s="4" t="s">
        <v>68</v>
      </c>
      <c r="D128" s="4" t="s">
        <v>27</v>
      </c>
      <c r="E128" s="4" t="s">
        <v>28</v>
      </c>
      <c r="F128" s="5">
        <v>53</v>
      </c>
      <c r="G128" s="5">
        <v>34</v>
      </c>
      <c r="H128" s="5">
        <v>23</v>
      </c>
      <c r="I128" s="5">
        <v>20</v>
      </c>
      <c r="J128" s="5">
        <v>57</v>
      </c>
      <c r="K128" s="5">
        <v>25</v>
      </c>
      <c r="L128" s="5">
        <v>19</v>
      </c>
      <c r="M128" s="32">
        <v>31</v>
      </c>
      <c r="N128" s="5"/>
      <c r="O128" s="5"/>
      <c r="P128" s="5"/>
      <c r="Q128" s="5"/>
      <c r="R128" s="5"/>
      <c r="S128" s="5">
        <v>231</v>
      </c>
      <c r="T128" s="5">
        <v>231</v>
      </c>
      <c r="U128" s="6">
        <v>2.12</v>
      </c>
      <c r="V128" s="5">
        <v>116</v>
      </c>
      <c r="W128" s="5">
        <v>43</v>
      </c>
      <c r="X128" s="6">
        <v>0</v>
      </c>
      <c r="Y128" s="6">
        <v>2.12</v>
      </c>
      <c r="Z128" s="28">
        <f t="shared" si="3"/>
        <v>262</v>
      </c>
      <c r="AB128">
        <f t="shared" si="4"/>
        <v>31</v>
      </c>
      <c r="AC128">
        <f t="shared" si="5"/>
        <v>19</v>
      </c>
    </row>
    <row r="129" spans="1:29" ht="19.95" customHeight="1" x14ac:dyDescent="0.3">
      <c r="A129" s="3">
        <v>3395395</v>
      </c>
      <c r="B129" s="4" t="s">
        <v>67</v>
      </c>
      <c r="C129" s="4" t="s">
        <v>68</v>
      </c>
      <c r="D129" s="4" t="s">
        <v>29</v>
      </c>
      <c r="E129" s="4" t="s">
        <v>28</v>
      </c>
      <c r="F129" s="5">
        <v>1</v>
      </c>
      <c r="G129" s="5">
        <v>3</v>
      </c>
      <c r="H129" s="5">
        <v>0</v>
      </c>
      <c r="I129" s="5">
        <v>1</v>
      </c>
      <c r="J129" s="5">
        <v>5</v>
      </c>
      <c r="K129" s="5">
        <v>3</v>
      </c>
      <c r="L129" s="5">
        <v>2</v>
      </c>
      <c r="M129" s="32">
        <v>2</v>
      </c>
      <c r="N129" s="5"/>
      <c r="O129" s="5"/>
      <c r="P129" s="5"/>
      <c r="Q129" s="5"/>
      <c r="R129" s="5"/>
      <c r="S129" s="5">
        <v>15</v>
      </c>
      <c r="T129" s="5">
        <v>15</v>
      </c>
      <c r="U129" s="6">
        <v>1.5</v>
      </c>
      <c r="V129" s="5">
        <v>14</v>
      </c>
      <c r="W129" s="5">
        <v>4</v>
      </c>
      <c r="X129" s="6">
        <v>0</v>
      </c>
      <c r="Y129" s="6">
        <v>1.5</v>
      </c>
      <c r="Z129" s="28">
        <f t="shared" si="3"/>
        <v>17</v>
      </c>
      <c r="AB129">
        <f t="shared" si="4"/>
        <v>2</v>
      </c>
      <c r="AC129">
        <f t="shared" si="5"/>
        <v>2</v>
      </c>
    </row>
    <row r="130" spans="1:29" ht="19.95" customHeight="1" x14ac:dyDescent="0.3">
      <c r="A130" s="3">
        <v>3395395</v>
      </c>
      <c r="B130" s="4" t="s">
        <v>67</v>
      </c>
      <c r="C130" s="4" t="s">
        <v>68</v>
      </c>
      <c r="D130" s="4" t="s">
        <v>30</v>
      </c>
      <c r="E130" s="4" t="s">
        <v>28</v>
      </c>
      <c r="F130" s="5">
        <v>4</v>
      </c>
      <c r="G130" s="5">
        <v>1</v>
      </c>
      <c r="H130" s="5">
        <v>0</v>
      </c>
      <c r="I130" s="5">
        <v>1</v>
      </c>
      <c r="J130" s="5">
        <v>1</v>
      </c>
      <c r="K130" s="5">
        <v>0</v>
      </c>
      <c r="L130" s="5">
        <v>1</v>
      </c>
      <c r="M130" s="32">
        <v>1</v>
      </c>
      <c r="N130" s="5"/>
      <c r="O130" s="5"/>
      <c r="P130" s="5"/>
      <c r="Q130" s="5"/>
      <c r="R130" s="5"/>
      <c r="S130" s="5">
        <v>8</v>
      </c>
      <c r="T130" s="5">
        <v>8</v>
      </c>
      <c r="U130" s="6">
        <v>0</v>
      </c>
      <c r="V130" s="5">
        <v>1</v>
      </c>
      <c r="W130" s="5">
        <v>5</v>
      </c>
      <c r="X130" s="6">
        <v>0</v>
      </c>
      <c r="Y130" s="6">
        <v>0</v>
      </c>
      <c r="Z130" s="28">
        <f t="shared" si="3"/>
        <v>9</v>
      </c>
      <c r="AB130">
        <f t="shared" si="4"/>
        <v>1</v>
      </c>
      <c r="AC130">
        <f t="shared" si="5"/>
        <v>1</v>
      </c>
    </row>
    <row r="131" spans="1:29" ht="19.95" customHeight="1" x14ac:dyDescent="0.3">
      <c r="A131" s="3">
        <v>3395395</v>
      </c>
      <c r="B131" s="4" t="s">
        <v>67</v>
      </c>
      <c r="C131" s="4" t="s">
        <v>68</v>
      </c>
      <c r="D131" s="4" t="s">
        <v>31</v>
      </c>
      <c r="E131" s="4" t="s">
        <v>28</v>
      </c>
      <c r="F131" s="5">
        <v>2</v>
      </c>
      <c r="G131" s="5">
        <v>2</v>
      </c>
      <c r="H131" s="5">
        <v>0</v>
      </c>
      <c r="I131" s="5">
        <v>1</v>
      </c>
      <c r="J131" s="5">
        <v>0</v>
      </c>
      <c r="K131" s="5">
        <v>1</v>
      </c>
      <c r="L131" s="5">
        <v>0</v>
      </c>
      <c r="M131" s="32">
        <v>0</v>
      </c>
      <c r="N131" s="5"/>
      <c r="O131" s="5"/>
      <c r="P131" s="5"/>
      <c r="Q131" s="5"/>
      <c r="R131" s="5"/>
      <c r="S131" s="5">
        <v>6</v>
      </c>
      <c r="T131" s="5">
        <v>6</v>
      </c>
      <c r="U131" s="6">
        <v>5</v>
      </c>
      <c r="V131" s="5">
        <v>4</v>
      </c>
      <c r="W131" s="5">
        <v>1</v>
      </c>
      <c r="X131" s="6">
        <v>0</v>
      </c>
      <c r="Y131" s="6">
        <v>5</v>
      </c>
      <c r="Z131" s="28">
        <f t="shared" ref="Z131:Z194" si="6">SUM(F131:R131)</f>
        <v>6</v>
      </c>
      <c r="AB131">
        <f t="shared" si="4"/>
        <v>0</v>
      </c>
      <c r="AC131">
        <f t="shared" si="5"/>
        <v>0</v>
      </c>
    </row>
    <row r="132" spans="1:29" ht="19.95" customHeight="1" x14ac:dyDescent="0.3">
      <c r="A132" s="3">
        <v>3395395</v>
      </c>
      <c r="B132" s="4" t="s">
        <v>67</v>
      </c>
      <c r="C132" s="4" t="s">
        <v>68</v>
      </c>
      <c r="D132" s="4" t="s">
        <v>33</v>
      </c>
      <c r="E132" s="4" t="s">
        <v>28</v>
      </c>
      <c r="F132" s="5">
        <v>81</v>
      </c>
      <c r="G132" s="5">
        <v>54</v>
      </c>
      <c r="H132" s="5">
        <v>32</v>
      </c>
      <c r="I132" s="5">
        <v>27</v>
      </c>
      <c r="J132" s="5">
        <v>54</v>
      </c>
      <c r="K132" s="5">
        <v>34</v>
      </c>
      <c r="L132" s="5">
        <v>23</v>
      </c>
      <c r="M132" s="32">
        <v>22</v>
      </c>
      <c r="N132" s="5"/>
      <c r="O132" s="5"/>
      <c r="P132" s="5"/>
      <c r="Q132" s="5"/>
      <c r="R132" s="5"/>
      <c r="S132" s="5">
        <v>305</v>
      </c>
      <c r="T132" s="5">
        <v>305</v>
      </c>
      <c r="U132" s="6">
        <v>4.26</v>
      </c>
      <c r="V132" s="5">
        <v>92</v>
      </c>
      <c r="W132" s="5">
        <v>0</v>
      </c>
      <c r="X132" s="6">
        <v>0.01</v>
      </c>
      <c r="Y132" s="6">
        <v>4.26</v>
      </c>
      <c r="Z132" s="28">
        <f t="shared" si="6"/>
        <v>327</v>
      </c>
      <c r="AB132">
        <f t="shared" ref="AB132:AB195" si="7">INDEX(F132:R132,1,COUNT(I132:U132),1)</f>
        <v>22</v>
      </c>
      <c r="AC132">
        <f t="shared" ref="AC132:AC195" si="8">INDEX(F132:R132,1,COUNT(I132:U132)-1,1)</f>
        <v>23</v>
      </c>
    </row>
    <row r="133" spans="1:29" ht="19.95" customHeight="1" x14ac:dyDescent="0.3">
      <c r="A133" s="3">
        <v>2580505</v>
      </c>
      <c r="B133" s="4" t="s">
        <v>69</v>
      </c>
      <c r="C133" s="4" t="s">
        <v>35</v>
      </c>
      <c r="D133" s="4" t="s">
        <v>27</v>
      </c>
      <c r="E133" s="4" t="s">
        <v>28</v>
      </c>
      <c r="F133" s="5">
        <v>12</v>
      </c>
      <c r="G133" s="5">
        <v>11</v>
      </c>
      <c r="H133" s="5">
        <v>12</v>
      </c>
      <c r="I133" s="5">
        <v>17</v>
      </c>
      <c r="J133" s="5">
        <v>43</v>
      </c>
      <c r="K133" s="5">
        <v>41</v>
      </c>
      <c r="L133" s="5">
        <v>38</v>
      </c>
      <c r="M133" s="32">
        <v>31</v>
      </c>
      <c r="N133" s="5"/>
      <c r="O133" s="5"/>
      <c r="P133" s="5"/>
      <c r="Q133" s="5"/>
      <c r="R133" s="5"/>
      <c r="S133" s="5">
        <v>174</v>
      </c>
      <c r="T133" s="5">
        <v>174</v>
      </c>
      <c r="U133" s="6">
        <v>0.66</v>
      </c>
      <c r="V133" s="5">
        <v>186</v>
      </c>
      <c r="W133" s="5">
        <v>186</v>
      </c>
      <c r="X133" s="6">
        <v>0</v>
      </c>
      <c r="Y133" s="6">
        <v>0.66</v>
      </c>
      <c r="Z133" s="28">
        <f t="shared" si="6"/>
        <v>205</v>
      </c>
      <c r="AB133">
        <f t="shared" si="7"/>
        <v>31</v>
      </c>
      <c r="AC133">
        <f t="shared" si="8"/>
        <v>38</v>
      </c>
    </row>
    <row r="134" spans="1:29" ht="19.95" customHeight="1" x14ac:dyDescent="0.3">
      <c r="A134" s="3">
        <v>2580505</v>
      </c>
      <c r="B134" s="4" t="s">
        <v>69</v>
      </c>
      <c r="C134" s="4" t="s">
        <v>35</v>
      </c>
      <c r="D134" s="4" t="s">
        <v>29</v>
      </c>
      <c r="E134" s="4" t="s">
        <v>28</v>
      </c>
      <c r="F134" s="5">
        <v>2</v>
      </c>
      <c r="G134" s="5">
        <v>3</v>
      </c>
      <c r="H134" s="5">
        <v>1</v>
      </c>
      <c r="I134" s="5">
        <v>0</v>
      </c>
      <c r="J134" s="5">
        <v>1</v>
      </c>
      <c r="K134" s="5">
        <v>1</v>
      </c>
      <c r="L134" s="5">
        <v>2</v>
      </c>
      <c r="M134" s="32">
        <v>2</v>
      </c>
      <c r="N134" s="5"/>
      <c r="O134" s="5"/>
      <c r="P134" s="5"/>
      <c r="Q134" s="5"/>
      <c r="R134" s="5"/>
      <c r="S134" s="5">
        <v>10</v>
      </c>
      <c r="T134" s="5">
        <v>10</v>
      </c>
      <c r="U134" s="6">
        <v>-0.23</v>
      </c>
      <c r="V134" s="5">
        <v>24</v>
      </c>
      <c r="W134" s="5">
        <v>27</v>
      </c>
      <c r="X134" s="6">
        <v>0</v>
      </c>
      <c r="Y134" s="6">
        <v>-0.23</v>
      </c>
      <c r="Z134" s="28">
        <f t="shared" si="6"/>
        <v>12</v>
      </c>
      <c r="AB134">
        <f t="shared" si="7"/>
        <v>2</v>
      </c>
      <c r="AC134">
        <f t="shared" si="8"/>
        <v>2</v>
      </c>
    </row>
    <row r="135" spans="1:29" ht="19.95" customHeight="1" x14ac:dyDescent="0.3">
      <c r="A135" s="3">
        <v>2580505</v>
      </c>
      <c r="B135" s="4" t="s">
        <v>69</v>
      </c>
      <c r="C135" s="4" t="s">
        <v>35</v>
      </c>
      <c r="D135" s="4" t="s">
        <v>30</v>
      </c>
      <c r="E135" s="4" t="s">
        <v>28</v>
      </c>
      <c r="F135" s="5">
        <v>0</v>
      </c>
      <c r="G135" s="5">
        <v>0</v>
      </c>
      <c r="H135" s="5">
        <v>0</v>
      </c>
      <c r="I135" s="5">
        <v>2</v>
      </c>
      <c r="J135" s="5">
        <v>0</v>
      </c>
      <c r="K135" s="5">
        <v>0</v>
      </c>
      <c r="L135" s="5">
        <v>2</v>
      </c>
      <c r="M135" s="32">
        <v>0</v>
      </c>
      <c r="N135" s="5"/>
      <c r="O135" s="5"/>
      <c r="P135" s="5"/>
      <c r="Q135" s="5"/>
      <c r="R135" s="5"/>
      <c r="S135" s="5">
        <v>4</v>
      </c>
      <c r="T135" s="5">
        <v>4</v>
      </c>
      <c r="U135" s="6">
        <v>3</v>
      </c>
      <c r="V135" s="5">
        <v>1</v>
      </c>
      <c r="W135" s="5">
        <v>1</v>
      </c>
      <c r="X135" s="6">
        <v>0</v>
      </c>
      <c r="Y135" s="6">
        <v>3</v>
      </c>
      <c r="Z135" s="28">
        <f t="shared" si="6"/>
        <v>4</v>
      </c>
      <c r="AB135">
        <f t="shared" si="7"/>
        <v>0</v>
      </c>
      <c r="AC135">
        <f t="shared" si="8"/>
        <v>2</v>
      </c>
    </row>
    <row r="136" spans="1:29" ht="19.95" customHeight="1" x14ac:dyDescent="0.3">
      <c r="A136" s="3">
        <v>2580505</v>
      </c>
      <c r="B136" s="4" t="s">
        <v>69</v>
      </c>
      <c r="C136" s="4" t="s">
        <v>35</v>
      </c>
      <c r="D136" s="4" t="s">
        <v>31</v>
      </c>
      <c r="E136" s="4" t="s">
        <v>28</v>
      </c>
      <c r="F136" s="5">
        <v>0</v>
      </c>
      <c r="G136" s="5">
        <v>0</v>
      </c>
      <c r="H136" s="5">
        <v>0</v>
      </c>
      <c r="I136" s="5">
        <v>0</v>
      </c>
      <c r="J136" s="5">
        <v>2</v>
      </c>
      <c r="K136" s="5">
        <v>1</v>
      </c>
      <c r="L136" s="5">
        <v>4</v>
      </c>
      <c r="M136" s="32">
        <v>3</v>
      </c>
      <c r="N136" s="5"/>
      <c r="O136" s="5"/>
      <c r="P136" s="5"/>
      <c r="Q136" s="5"/>
      <c r="R136" s="5"/>
      <c r="S136" s="5">
        <v>7</v>
      </c>
      <c r="T136" s="5">
        <v>7</v>
      </c>
      <c r="U136" s="6">
        <v>6</v>
      </c>
      <c r="V136" s="5">
        <v>3</v>
      </c>
      <c r="W136" s="5">
        <v>0</v>
      </c>
      <c r="X136" s="6">
        <v>0</v>
      </c>
      <c r="Y136" s="6">
        <v>6</v>
      </c>
      <c r="Z136" s="28">
        <f t="shared" si="6"/>
        <v>10</v>
      </c>
      <c r="AB136">
        <f t="shared" si="7"/>
        <v>3</v>
      </c>
      <c r="AC136">
        <f t="shared" si="8"/>
        <v>4</v>
      </c>
    </row>
    <row r="137" spans="1:29" ht="19.95" customHeight="1" x14ac:dyDescent="0.3">
      <c r="A137" s="3">
        <v>2580505</v>
      </c>
      <c r="B137" s="4" t="s">
        <v>69</v>
      </c>
      <c r="C137" s="4" t="s">
        <v>35</v>
      </c>
      <c r="D137" s="4" t="s">
        <v>33</v>
      </c>
      <c r="E137" s="4" t="s">
        <v>28</v>
      </c>
      <c r="F137" s="5">
        <v>42</v>
      </c>
      <c r="G137" s="5">
        <v>43</v>
      </c>
      <c r="H137" s="5">
        <v>48</v>
      </c>
      <c r="I137" s="5">
        <v>42</v>
      </c>
      <c r="J137" s="5">
        <v>63</v>
      </c>
      <c r="K137" s="5">
        <v>63</v>
      </c>
      <c r="L137" s="5">
        <v>68</v>
      </c>
      <c r="M137" s="32">
        <v>75</v>
      </c>
      <c r="N137" s="5"/>
      <c r="O137" s="5"/>
      <c r="P137" s="5"/>
      <c r="Q137" s="5"/>
      <c r="R137" s="5"/>
      <c r="S137" s="5">
        <v>369</v>
      </c>
      <c r="T137" s="5">
        <v>369</v>
      </c>
      <c r="U137" s="6">
        <v>2</v>
      </c>
      <c r="V137" s="5">
        <v>226</v>
      </c>
      <c r="W137" s="5">
        <v>330</v>
      </c>
      <c r="X137" s="6">
        <v>0.01</v>
      </c>
      <c r="Y137" s="6">
        <v>2</v>
      </c>
      <c r="Z137" s="28">
        <f t="shared" si="6"/>
        <v>444</v>
      </c>
      <c r="AB137">
        <f t="shared" si="7"/>
        <v>75</v>
      </c>
      <c r="AC137">
        <f t="shared" si="8"/>
        <v>68</v>
      </c>
    </row>
    <row r="138" spans="1:29" ht="19.95" customHeight="1" x14ac:dyDescent="0.3">
      <c r="A138" s="3">
        <v>3965965</v>
      </c>
      <c r="B138" s="4" t="s">
        <v>70</v>
      </c>
      <c r="C138" s="4" t="s">
        <v>49</v>
      </c>
      <c r="D138" s="4" t="s">
        <v>27</v>
      </c>
      <c r="E138" s="4" t="s">
        <v>28</v>
      </c>
      <c r="F138" s="5">
        <v>27</v>
      </c>
      <c r="G138" s="5">
        <v>25</v>
      </c>
      <c r="H138" s="5">
        <v>25</v>
      </c>
      <c r="I138" s="5">
        <v>23</v>
      </c>
      <c r="J138" s="5">
        <v>30</v>
      </c>
      <c r="K138" s="5">
        <v>35</v>
      </c>
      <c r="L138" s="5">
        <v>31</v>
      </c>
      <c r="M138" s="32">
        <v>32</v>
      </c>
      <c r="N138" s="5"/>
      <c r="O138" s="5"/>
      <c r="P138" s="5"/>
      <c r="Q138" s="5"/>
      <c r="R138" s="5"/>
      <c r="S138" s="5">
        <v>196</v>
      </c>
      <c r="T138" s="5">
        <v>196</v>
      </c>
      <c r="U138" s="6">
        <v>0</v>
      </c>
      <c r="V138" s="5">
        <v>0</v>
      </c>
      <c r="W138" s="5">
        <v>335</v>
      </c>
      <c r="X138" s="6">
        <v>0</v>
      </c>
      <c r="Y138" s="6">
        <v>0</v>
      </c>
      <c r="Z138" s="28">
        <f t="shared" si="6"/>
        <v>228</v>
      </c>
      <c r="AB138">
        <f t="shared" si="7"/>
        <v>32</v>
      </c>
      <c r="AC138">
        <f t="shared" si="8"/>
        <v>31</v>
      </c>
    </row>
    <row r="139" spans="1:29" ht="19.95" customHeight="1" x14ac:dyDescent="0.3">
      <c r="A139" s="3">
        <v>3965965</v>
      </c>
      <c r="B139" s="4" t="s">
        <v>70</v>
      </c>
      <c r="C139" s="4" t="s">
        <v>49</v>
      </c>
      <c r="D139" s="4" t="s">
        <v>29</v>
      </c>
      <c r="E139" s="4" t="s">
        <v>28</v>
      </c>
      <c r="F139" s="5">
        <v>0</v>
      </c>
      <c r="G139" s="5">
        <v>3</v>
      </c>
      <c r="H139" s="5">
        <v>2</v>
      </c>
      <c r="I139" s="5">
        <v>0</v>
      </c>
      <c r="J139" s="5">
        <v>2</v>
      </c>
      <c r="K139" s="5">
        <v>5</v>
      </c>
      <c r="L139" s="5">
        <v>3</v>
      </c>
      <c r="M139" s="32">
        <v>3</v>
      </c>
      <c r="N139" s="5"/>
      <c r="O139" s="5"/>
      <c r="P139" s="5"/>
      <c r="Q139" s="5"/>
      <c r="R139" s="5"/>
      <c r="S139" s="5">
        <v>15</v>
      </c>
      <c r="T139" s="5">
        <v>15</v>
      </c>
      <c r="U139" s="6">
        <v>0</v>
      </c>
      <c r="V139" s="5">
        <v>0</v>
      </c>
      <c r="W139" s="5">
        <v>14</v>
      </c>
      <c r="X139" s="6">
        <v>0</v>
      </c>
      <c r="Y139" s="6">
        <v>0</v>
      </c>
      <c r="Z139" s="28">
        <f t="shared" si="6"/>
        <v>18</v>
      </c>
      <c r="AB139">
        <f t="shared" si="7"/>
        <v>3</v>
      </c>
      <c r="AC139">
        <f t="shared" si="8"/>
        <v>3</v>
      </c>
    </row>
    <row r="140" spans="1:29" ht="19.95" customHeight="1" x14ac:dyDescent="0.3">
      <c r="A140" s="3">
        <v>3965965</v>
      </c>
      <c r="B140" s="4" t="s">
        <v>70</v>
      </c>
      <c r="C140" s="4" t="s">
        <v>49</v>
      </c>
      <c r="D140" s="4" t="s">
        <v>30</v>
      </c>
      <c r="E140" s="4" t="s">
        <v>28</v>
      </c>
      <c r="F140" s="5">
        <v>0</v>
      </c>
      <c r="G140" s="5">
        <v>1</v>
      </c>
      <c r="H140" s="5">
        <v>0</v>
      </c>
      <c r="I140" s="5">
        <v>1</v>
      </c>
      <c r="J140" s="5">
        <v>0</v>
      </c>
      <c r="K140" s="5">
        <v>2</v>
      </c>
      <c r="L140" s="5">
        <v>2</v>
      </c>
      <c r="M140" s="32">
        <v>1</v>
      </c>
      <c r="N140" s="5"/>
      <c r="O140" s="5"/>
      <c r="P140" s="5"/>
      <c r="Q140" s="5"/>
      <c r="R140" s="5"/>
      <c r="S140" s="5">
        <v>6</v>
      </c>
      <c r="T140" s="5">
        <v>6</v>
      </c>
      <c r="U140" s="6">
        <v>0</v>
      </c>
      <c r="V140" s="5">
        <v>0</v>
      </c>
      <c r="W140" s="5">
        <v>5</v>
      </c>
      <c r="X140" s="6">
        <v>0</v>
      </c>
      <c r="Y140" s="6">
        <v>0</v>
      </c>
      <c r="Z140" s="28">
        <f t="shared" si="6"/>
        <v>7</v>
      </c>
      <c r="AB140">
        <f t="shared" si="7"/>
        <v>1</v>
      </c>
      <c r="AC140">
        <f t="shared" si="8"/>
        <v>2</v>
      </c>
    </row>
    <row r="141" spans="1:29" ht="19.95" customHeight="1" x14ac:dyDescent="0.3">
      <c r="A141" s="3">
        <v>3965965</v>
      </c>
      <c r="B141" s="4" t="s">
        <v>70</v>
      </c>
      <c r="C141" s="4" t="s">
        <v>49</v>
      </c>
      <c r="D141" s="4" t="s">
        <v>31</v>
      </c>
      <c r="E141" s="4" t="s">
        <v>28</v>
      </c>
      <c r="F141" s="5">
        <v>0</v>
      </c>
      <c r="G141" s="5">
        <v>0</v>
      </c>
      <c r="H141" s="5">
        <v>0</v>
      </c>
      <c r="I141" s="5">
        <v>0</v>
      </c>
      <c r="J141" s="5">
        <v>1</v>
      </c>
      <c r="K141" s="5">
        <v>1</v>
      </c>
      <c r="L141" s="5">
        <v>2</v>
      </c>
      <c r="M141" s="32">
        <v>1</v>
      </c>
      <c r="N141" s="5"/>
      <c r="O141" s="5"/>
      <c r="P141" s="5"/>
      <c r="Q141" s="5"/>
      <c r="R141" s="5"/>
      <c r="S141" s="5">
        <v>4</v>
      </c>
      <c r="T141" s="5">
        <v>4</v>
      </c>
      <c r="U141" s="6">
        <v>0</v>
      </c>
      <c r="V141" s="5">
        <v>0</v>
      </c>
      <c r="W141" s="5">
        <v>7</v>
      </c>
      <c r="X141" s="6">
        <v>0</v>
      </c>
      <c r="Y141" s="6">
        <v>0</v>
      </c>
      <c r="Z141" s="28">
        <f t="shared" si="6"/>
        <v>5</v>
      </c>
      <c r="AB141">
        <f t="shared" si="7"/>
        <v>1</v>
      </c>
      <c r="AC141">
        <f t="shared" si="8"/>
        <v>2</v>
      </c>
    </row>
    <row r="142" spans="1:29" ht="19.95" customHeight="1" x14ac:dyDescent="0.3">
      <c r="A142" s="3">
        <v>3965965</v>
      </c>
      <c r="B142" s="4" t="s">
        <v>70</v>
      </c>
      <c r="C142" s="4" t="s">
        <v>49</v>
      </c>
      <c r="D142" s="4" t="s">
        <v>33</v>
      </c>
      <c r="E142" s="4" t="s">
        <v>28</v>
      </c>
      <c r="F142" s="5">
        <v>42</v>
      </c>
      <c r="G142" s="5">
        <v>49</v>
      </c>
      <c r="H142" s="5">
        <v>42</v>
      </c>
      <c r="I142" s="5">
        <v>27</v>
      </c>
      <c r="J142" s="5">
        <v>56</v>
      </c>
      <c r="K142" s="5">
        <v>49</v>
      </c>
      <c r="L142" s="5">
        <v>70</v>
      </c>
      <c r="M142" s="32">
        <v>55</v>
      </c>
      <c r="N142" s="5"/>
      <c r="O142" s="5"/>
      <c r="P142" s="5"/>
      <c r="Q142" s="5"/>
      <c r="R142" s="5"/>
      <c r="S142" s="5">
        <v>335</v>
      </c>
      <c r="T142" s="5">
        <v>335</v>
      </c>
      <c r="U142" s="6">
        <v>0</v>
      </c>
      <c r="V142" s="5">
        <v>0</v>
      </c>
      <c r="W142" s="5">
        <v>752</v>
      </c>
      <c r="X142" s="6">
        <v>0.01</v>
      </c>
      <c r="Y142" s="6">
        <v>0</v>
      </c>
      <c r="Z142" s="28">
        <f t="shared" si="6"/>
        <v>390</v>
      </c>
      <c r="AB142">
        <f t="shared" si="7"/>
        <v>55</v>
      </c>
      <c r="AC142">
        <f t="shared" si="8"/>
        <v>70</v>
      </c>
    </row>
    <row r="143" spans="1:29" ht="19.95" customHeight="1" x14ac:dyDescent="0.3">
      <c r="A143" s="3">
        <v>2055465</v>
      </c>
      <c r="B143" s="4" t="s">
        <v>71</v>
      </c>
      <c r="C143" s="4" t="s">
        <v>72</v>
      </c>
      <c r="D143" s="4" t="s">
        <v>27</v>
      </c>
      <c r="E143" s="4" t="s">
        <v>28</v>
      </c>
      <c r="F143" s="5">
        <v>26</v>
      </c>
      <c r="G143" s="5">
        <v>26</v>
      </c>
      <c r="H143" s="5">
        <v>23</v>
      </c>
      <c r="I143" s="5">
        <v>22</v>
      </c>
      <c r="J143" s="5">
        <v>30</v>
      </c>
      <c r="K143" s="5">
        <v>27</v>
      </c>
      <c r="L143" s="5">
        <v>27</v>
      </c>
      <c r="M143" s="32">
        <v>0</v>
      </c>
      <c r="N143" s="5"/>
      <c r="O143" s="5"/>
      <c r="P143" s="5"/>
      <c r="Q143" s="5"/>
      <c r="R143" s="5"/>
      <c r="S143" s="5">
        <v>181</v>
      </c>
      <c r="T143" s="5">
        <v>181</v>
      </c>
      <c r="U143" s="6">
        <v>-0.02</v>
      </c>
      <c r="V143" s="5">
        <v>378</v>
      </c>
      <c r="W143" s="5">
        <v>390</v>
      </c>
      <c r="X143" s="6">
        <v>0</v>
      </c>
      <c r="Y143" s="6">
        <v>-0.02</v>
      </c>
      <c r="Z143" s="28">
        <f t="shared" si="6"/>
        <v>181</v>
      </c>
      <c r="AB143">
        <f t="shared" si="7"/>
        <v>0</v>
      </c>
      <c r="AC143">
        <f t="shared" si="8"/>
        <v>27</v>
      </c>
    </row>
    <row r="144" spans="1:29" ht="19.95" customHeight="1" x14ac:dyDescent="0.3">
      <c r="A144" s="3">
        <v>2055465</v>
      </c>
      <c r="B144" s="4" t="s">
        <v>71</v>
      </c>
      <c r="C144" s="4" t="s">
        <v>72</v>
      </c>
      <c r="D144" s="4" t="s">
        <v>29</v>
      </c>
      <c r="E144" s="4" t="s">
        <v>28</v>
      </c>
      <c r="F144" s="5">
        <v>0</v>
      </c>
      <c r="G144" s="5">
        <v>2</v>
      </c>
      <c r="H144" s="5">
        <v>0</v>
      </c>
      <c r="I144" s="5">
        <v>0</v>
      </c>
      <c r="J144" s="5">
        <v>2</v>
      </c>
      <c r="K144" s="5">
        <v>0</v>
      </c>
      <c r="L144" s="5">
        <v>0</v>
      </c>
      <c r="M144" s="32">
        <v>0</v>
      </c>
      <c r="N144" s="5"/>
      <c r="O144" s="5"/>
      <c r="P144" s="5"/>
      <c r="Q144" s="5"/>
      <c r="R144" s="5"/>
      <c r="S144" s="5">
        <v>4</v>
      </c>
      <c r="T144" s="5">
        <v>4</v>
      </c>
      <c r="U144" s="6">
        <v>-0.43</v>
      </c>
      <c r="V144" s="5">
        <v>9</v>
      </c>
      <c r="W144" s="5">
        <v>6</v>
      </c>
      <c r="X144" s="6">
        <v>0</v>
      </c>
      <c r="Y144" s="6">
        <v>-0.43</v>
      </c>
      <c r="Z144" s="28">
        <f t="shared" si="6"/>
        <v>4</v>
      </c>
      <c r="AB144">
        <f t="shared" si="7"/>
        <v>0</v>
      </c>
      <c r="AC144">
        <f t="shared" si="8"/>
        <v>0</v>
      </c>
    </row>
    <row r="145" spans="1:29" ht="19.95" customHeight="1" x14ac:dyDescent="0.3">
      <c r="A145" s="3">
        <v>2055465</v>
      </c>
      <c r="B145" s="4" t="s">
        <v>71</v>
      </c>
      <c r="C145" s="4" t="s">
        <v>72</v>
      </c>
      <c r="D145" s="4" t="s">
        <v>30</v>
      </c>
      <c r="E145" s="4" t="s">
        <v>28</v>
      </c>
      <c r="F145" s="5">
        <v>0</v>
      </c>
      <c r="G145" s="5">
        <v>0</v>
      </c>
      <c r="H145" s="5">
        <v>0</v>
      </c>
      <c r="I145" s="5">
        <v>0</v>
      </c>
      <c r="J145" s="5">
        <v>1</v>
      </c>
      <c r="K145" s="5">
        <v>1</v>
      </c>
      <c r="L145" s="5">
        <v>0</v>
      </c>
      <c r="M145" s="32">
        <v>0</v>
      </c>
      <c r="N145" s="5"/>
      <c r="O145" s="5"/>
      <c r="P145" s="5"/>
      <c r="Q145" s="5"/>
      <c r="R145" s="5"/>
      <c r="S145" s="5">
        <v>2</v>
      </c>
      <c r="T145" s="5">
        <v>2</v>
      </c>
      <c r="U145" s="6">
        <v>0</v>
      </c>
      <c r="V145" s="5">
        <v>0</v>
      </c>
      <c r="W145" s="5">
        <v>0</v>
      </c>
      <c r="X145" s="6">
        <v>0</v>
      </c>
      <c r="Y145" s="6">
        <v>0</v>
      </c>
      <c r="Z145" s="28">
        <f t="shared" si="6"/>
        <v>2</v>
      </c>
      <c r="AB145">
        <f t="shared" si="7"/>
        <v>0</v>
      </c>
      <c r="AC145">
        <f t="shared" si="8"/>
        <v>0</v>
      </c>
    </row>
    <row r="146" spans="1:29" ht="19.95" customHeight="1" x14ac:dyDescent="0.3">
      <c r="A146" s="3">
        <v>2055465</v>
      </c>
      <c r="B146" s="4" t="s">
        <v>71</v>
      </c>
      <c r="C146" s="4" t="s">
        <v>72</v>
      </c>
      <c r="D146" s="4" t="s">
        <v>31</v>
      </c>
      <c r="E146" s="4" t="s">
        <v>28</v>
      </c>
      <c r="F146" s="5">
        <v>0</v>
      </c>
      <c r="G146" s="5">
        <v>0</v>
      </c>
      <c r="H146" s="5">
        <v>0</v>
      </c>
      <c r="I146" s="5">
        <v>1</v>
      </c>
      <c r="J146" s="5">
        <v>2</v>
      </c>
      <c r="K146" s="5">
        <v>5</v>
      </c>
      <c r="L146" s="5">
        <v>2</v>
      </c>
      <c r="M146" s="32">
        <v>0</v>
      </c>
      <c r="N146" s="5"/>
      <c r="O146" s="5"/>
      <c r="P146" s="5"/>
      <c r="Q146" s="5"/>
      <c r="R146" s="5"/>
      <c r="S146" s="5">
        <v>10</v>
      </c>
      <c r="T146" s="5">
        <v>10</v>
      </c>
      <c r="U146" s="6">
        <v>-0.28999999999999998</v>
      </c>
      <c r="V146" s="5">
        <v>24</v>
      </c>
      <c r="W146" s="5">
        <v>13</v>
      </c>
      <c r="X146" s="6">
        <v>0</v>
      </c>
      <c r="Y146" s="6">
        <v>-0.28999999999999998</v>
      </c>
      <c r="Z146" s="28">
        <f t="shared" si="6"/>
        <v>10</v>
      </c>
      <c r="AB146">
        <f t="shared" si="7"/>
        <v>0</v>
      </c>
      <c r="AC146">
        <f t="shared" si="8"/>
        <v>2</v>
      </c>
    </row>
    <row r="147" spans="1:29" ht="19.95" customHeight="1" x14ac:dyDescent="0.3">
      <c r="A147" s="3">
        <v>2055465</v>
      </c>
      <c r="B147" s="4" t="s">
        <v>71</v>
      </c>
      <c r="C147" s="4" t="s">
        <v>72</v>
      </c>
      <c r="D147" s="4" t="s">
        <v>33</v>
      </c>
      <c r="E147" s="4" t="s">
        <v>28</v>
      </c>
      <c r="F147" s="5">
        <v>47</v>
      </c>
      <c r="G147" s="5">
        <v>40</v>
      </c>
      <c r="H147" s="5">
        <v>39</v>
      </c>
      <c r="I147" s="5">
        <v>51</v>
      </c>
      <c r="J147" s="5">
        <v>67</v>
      </c>
      <c r="K147" s="5">
        <v>61</v>
      </c>
      <c r="L147" s="5">
        <v>49</v>
      </c>
      <c r="M147" s="32">
        <v>0</v>
      </c>
      <c r="N147" s="5"/>
      <c r="O147" s="5"/>
      <c r="P147" s="5"/>
      <c r="Q147" s="5"/>
      <c r="R147" s="5"/>
      <c r="S147" s="5">
        <v>354</v>
      </c>
      <c r="T147" s="5">
        <v>354</v>
      </c>
      <c r="U147" s="6">
        <v>0.38</v>
      </c>
      <c r="V147" s="5">
        <v>496</v>
      </c>
      <c r="W147" s="5">
        <v>479</v>
      </c>
      <c r="X147" s="6">
        <v>0.01</v>
      </c>
      <c r="Y147" s="6">
        <v>0.38</v>
      </c>
      <c r="Z147" s="28">
        <f t="shared" si="6"/>
        <v>354</v>
      </c>
      <c r="AB147">
        <f t="shared" si="7"/>
        <v>0</v>
      </c>
      <c r="AC147">
        <f t="shared" si="8"/>
        <v>49</v>
      </c>
    </row>
    <row r="148" spans="1:29" ht="19.95" customHeight="1" x14ac:dyDescent="0.3">
      <c r="A148" s="3">
        <v>2580586</v>
      </c>
      <c r="B148" s="4" t="s">
        <v>73</v>
      </c>
      <c r="C148" s="4" t="s">
        <v>37</v>
      </c>
      <c r="D148" s="4" t="s">
        <v>27</v>
      </c>
      <c r="E148" s="4" t="s">
        <v>28</v>
      </c>
      <c r="F148" s="5">
        <v>69</v>
      </c>
      <c r="G148" s="5">
        <v>50</v>
      </c>
      <c r="H148" s="5">
        <v>32</v>
      </c>
      <c r="I148" s="5">
        <v>27</v>
      </c>
      <c r="J148" s="5">
        <v>54</v>
      </c>
      <c r="K148" s="5">
        <v>45</v>
      </c>
      <c r="L148" s="5">
        <v>53</v>
      </c>
      <c r="M148" s="32">
        <v>52</v>
      </c>
      <c r="N148" s="5"/>
      <c r="O148" s="5"/>
      <c r="P148" s="5"/>
      <c r="Q148" s="5"/>
      <c r="R148" s="5"/>
      <c r="S148" s="5">
        <v>330</v>
      </c>
      <c r="T148" s="5">
        <v>330</v>
      </c>
      <c r="U148" s="6">
        <v>0.2</v>
      </c>
      <c r="V148" s="5">
        <v>714</v>
      </c>
      <c r="W148" s="5">
        <v>581</v>
      </c>
      <c r="X148" s="6">
        <v>0.01</v>
      </c>
      <c r="Y148" s="6">
        <v>0.2</v>
      </c>
      <c r="Z148" s="28">
        <f t="shared" si="6"/>
        <v>382</v>
      </c>
      <c r="AB148">
        <f t="shared" si="7"/>
        <v>52</v>
      </c>
      <c r="AC148">
        <f t="shared" si="8"/>
        <v>53</v>
      </c>
    </row>
    <row r="149" spans="1:29" ht="19.95" customHeight="1" x14ac:dyDescent="0.3">
      <c r="A149" s="3">
        <v>2580586</v>
      </c>
      <c r="B149" s="4" t="s">
        <v>73</v>
      </c>
      <c r="C149" s="4" t="s">
        <v>37</v>
      </c>
      <c r="D149" s="4" t="s">
        <v>29</v>
      </c>
      <c r="E149" s="4" t="s">
        <v>28</v>
      </c>
      <c r="F149" s="5">
        <v>6</v>
      </c>
      <c r="G149" s="5">
        <v>6</v>
      </c>
      <c r="H149" s="5">
        <v>2</v>
      </c>
      <c r="I149" s="5">
        <v>2</v>
      </c>
      <c r="J149" s="5">
        <v>6</v>
      </c>
      <c r="K149" s="5">
        <v>2</v>
      </c>
      <c r="L149" s="5">
        <v>7</v>
      </c>
      <c r="M149" s="32">
        <v>7</v>
      </c>
      <c r="N149" s="5"/>
      <c r="O149" s="5"/>
      <c r="P149" s="5"/>
      <c r="Q149" s="5"/>
      <c r="R149" s="5"/>
      <c r="S149" s="5">
        <v>31</v>
      </c>
      <c r="T149" s="5">
        <v>31</v>
      </c>
      <c r="U149" s="6">
        <v>-0.22</v>
      </c>
      <c r="V149" s="5">
        <v>79</v>
      </c>
      <c r="W149" s="5">
        <v>109</v>
      </c>
      <c r="X149" s="6">
        <v>0</v>
      </c>
      <c r="Y149" s="6">
        <v>-0.22</v>
      </c>
      <c r="Z149" s="28">
        <f t="shared" si="6"/>
        <v>38</v>
      </c>
      <c r="AB149">
        <f t="shared" si="7"/>
        <v>7</v>
      </c>
      <c r="AC149">
        <f t="shared" si="8"/>
        <v>7</v>
      </c>
    </row>
    <row r="150" spans="1:29" ht="19.95" customHeight="1" x14ac:dyDescent="0.3">
      <c r="A150" s="3">
        <v>2580586</v>
      </c>
      <c r="B150" s="4" t="s">
        <v>73</v>
      </c>
      <c r="C150" s="4" t="s">
        <v>37</v>
      </c>
      <c r="D150" s="4" t="s">
        <v>30</v>
      </c>
      <c r="E150" s="4" t="s">
        <v>28</v>
      </c>
      <c r="F150" s="5">
        <v>1</v>
      </c>
      <c r="G150" s="5">
        <v>3</v>
      </c>
      <c r="H150" s="5">
        <v>2</v>
      </c>
      <c r="I150" s="5">
        <v>1</v>
      </c>
      <c r="J150" s="5">
        <v>4</v>
      </c>
      <c r="K150" s="5">
        <v>5</v>
      </c>
      <c r="L150" s="5">
        <v>1</v>
      </c>
      <c r="M150" s="32">
        <v>1</v>
      </c>
      <c r="N150" s="5"/>
      <c r="O150" s="5"/>
      <c r="P150" s="5"/>
      <c r="Q150" s="5"/>
      <c r="R150" s="5"/>
      <c r="S150" s="5">
        <v>17</v>
      </c>
      <c r="T150" s="5">
        <v>17</v>
      </c>
      <c r="U150" s="6">
        <v>16</v>
      </c>
      <c r="V150" s="5">
        <v>6</v>
      </c>
      <c r="W150" s="5">
        <v>20</v>
      </c>
      <c r="X150" s="6">
        <v>0.01</v>
      </c>
      <c r="Y150" s="6">
        <v>16</v>
      </c>
      <c r="Z150" s="28">
        <f t="shared" si="6"/>
        <v>18</v>
      </c>
      <c r="AB150">
        <f t="shared" si="7"/>
        <v>1</v>
      </c>
      <c r="AC150">
        <f t="shared" si="8"/>
        <v>1</v>
      </c>
    </row>
    <row r="151" spans="1:29" ht="19.95" customHeight="1" x14ac:dyDescent="0.3">
      <c r="A151" s="3">
        <v>2580586</v>
      </c>
      <c r="B151" s="4" t="s">
        <v>73</v>
      </c>
      <c r="C151" s="4" t="s">
        <v>37</v>
      </c>
      <c r="D151" s="4" t="s">
        <v>31</v>
      </c>
      <c r="E151" s="4" t="s">
        <v>28</v>
      </c>
      <c r="F151" s="5">
        <v>6</v>
      </c>
      <c r="G151" s="5">
        <v>4</v>
      </c>
      <c r="H151" s="5">
        <v>2</v>
      </c>
      <c r="I151" s="5">
        <v>1</v>
      </c>
      <c r="J151" s="5">
        <v>8</v>
      </c>
      <c r="K151" s="5">
        <v>4</v>
      </c>
      <c r="L151" s="5">
        <v>3</v>
      </c>
      <c r="M151" s="32">
        <v>5</v>
      </c>
      <c r="N151" s="5"/>
      <c r="O151" s="5"/>
      <c r="P151" s="5"/>
      <c r="Q151" s="5"/>
      <c r="R151" s="5"/>
      <c r="S151" s="5">
        <v>28</v>
      </c>
      <c r="T151" s="5">
        <v>28</v>
      </c>
      <c r="U151" s="6">
        <v>0</v>
      </c>
      <c r="V151" s="5">
        <v>59</v>
      </c>
      <c r="W151" s="5">
        <v>36</v>
      </c>
      <c r="X151" s="6">
        <v>0.01</v>
      </c>
      <c r="Y151" s="6">
        <v>0</v>
      </c>
      <c r="Z151" s="28">
        <f t="shared" si="6"/>
        <v>33</v>
      </c>
      <c r="AB151">
        <f t="shared" si="7"/>
        <v>5</v>
      </c>
      <c r="AC151">
        <f t="shared" si="8"/>
        <v>3</v>
      </c>
    </row>
    <row r="152" spans="1:29" ht="19.95" customHeight="1" x14ac:dyDescent="0.3">
      <c r="A152" s="3">
        <v>2580586</v>
      </c>
      <c r="B152" s="4" t="s">
        <v>73</v>
      </c>
      <c r="C152" s="4" t="s">
        <v>37</v>
      </c>
      <c r="D152" s="4" t="s">
        <v>33</v>
      </c>
      <c r="E152" s="4" t="s">
        <v>28</v>
      </c>
      <c r="F152" s="5">
        <v>44</v>
      </c>
      <c r="G152" s="5">
        <v>20</v>
      </c>
      <c r="H152" s="5">
        <v>15</v>
      </c>
      <c r="I152" s="5">
        <v>12</v>
      </c>
      <c r="J152" s="5">
        <v>22</v>
      </c>
      <c r="K152" s="5">
        <v>13</v>
      </c>
      <c r="L152" s="5">
        <v>17</v>
      </c>
      <c r="M152" s="32">
        <v>22</v>
      </c>
      <c r="N152" s="5"/>
      <c r="O152" s="5"/>
      <c r="P152" s="5"/>
      <c r="Q152" s="5"/>
      <c r="R152" s="5"/>
      <c r="S152" s="5">
        <v>143</v>
      </c>
      <c r="T152" s="5">
        <v>143</v>
      </c>
      <c r="U152" s="6">
        <v>34.75</v>
      </c>
      <c r="V152" s="5">
        <v>10</v>
      </c>
      <c r="W152" s="5">
        <v>213</v>
      </c>
      <c r="X152" s="6">
        <v>0</v>
      </c>
      <c r="Y152" s="6">
        <v>34.75</v>
      </c>
      <c r="Z152" s="28">
        <f t="shared" si="6"/>
        <v>165</v>
      </c>
      <c r="AB152">
        <f t="shared" si="7"/>
        <v>22</v>
      </c>
      <c r="AC152">
        <f t="shared" si="8"/>
        <v>17</v>
      </c>
    </row>
    <row r="153" spans="1:29" ht="19.95" customHeight="1" x14ac:dyDescent="0.3">
      <c r="A153" s="3">
        <v>2580925</v>
      </c>
      <c r="B153" s="4" t="s">
        <v>74</v>
      </c>
      <c r="C153" s="4" t="s">
        <v>41</v>
      </c>
      <c r="D153" s="4" t="s">
        <v>27</v>
      </c>
      <c r="E153" s="4" t="s">
        <v>28</v>
      </c>
      <c r="F153" s="5">
        <v>40</v>
      </c>
      <c r="G153" s="5">
        <v>54</v>
      </c>
      <c r="H153" s="5">
        <v>57</v>
      </c>
      <c r="I153" s="5">
        <v>32</v>
      </c>
      <c r="J153" s="5">
        <v>44</v>
      </c>
      <c r="K153" s="5">
        <v>31</v>
      </c>
      <c r="L153" s="5">
        <v>41</v>
      </c>
      <c r="M153" s="32">
        <v>35</v>
      </c>
      <c r="N153" s="5"/>
      <c r="O153" s="5"/>
      <c r="P153" s="5"/>
      <c r="Q153" s="5"/>
      <c r="R153" s="5"/>
      <c r="S153" s="5">
        <v>299</v>
      </c>
      <c r="T153" s="5">
        <v>299</v>
      </c>
      <c r="U153" s="6">
        <v>0.85</v>
      </c>
      <c r="V153" s="5">
        <v>352</v>
      </c>
      <c r="W153" s="5">
        <v>460</v>
      </c>
      <c r="X153" s="6">
        <v>0</v>
      </c>
      <c r="Y153" s="6">
        <v>0.85</v>
      </c>
      <c r="Z153" s="28">
        <f t="shared" si="6"/>
        <v>334</v>
      </c>
      <c r="AB153">
        <f t="shared" si="7"/>
        <v>35</v>
      </c>
      <c r="AC153">
        <f t="shared" si="8"/>
        <v>41</v>
      </c>
    </row>
    <row r="154" spans="1:29" ht="19.95" customHeight="1" x14ac:dyDescent="0.3">
      <c r="A154" s="3">
        <v>2580925</v>
      </c>
      <c r="B154" s="4" t="s">
        <v>74</v>
      </c>
      <c r="C154" s="4" t="s">
        <v>41</v>
      </c>
      <c r="D154" s="4" t="s">
        <v>29</v>
      </c>
      <c r="E154" s="4" t="s">
        <v>28</v>
      </c>
      <c r="F154" s="5">
        <v>11</v>
      </c>
      <c r="G154" s="5">
        <v>18</v>
      </c>
      <c r="H154" s="5">
        <v>10</v>
      </c>
      <c r="I154" s="5">
        <v>24</v>
      </c>
      <c r="J154" s="5">
        <v>14</v>
      </c>
      <c r="K154" s="5">
        <v>9</v>
      </c>
      <c r="L154" s="5">
        <v>10</v>
      </c>
      <c r="M154" s="32">
        <v>12</v>
      </c>
      <c r="N154" s="5"/>
      <c r="O154" s="5"/>
      <c r="P154" s="5"/>
      <c r="Q154" s="5"/>
      <c r="R154" s="5"/>
      <c r="S154" s="5">
        <v>96</v>
      </c>
      <c r="T154" s="5">
        <v>96</v>
      </c>
      <c r="U154" s="6">
        <v>8.6</v>
      </c>
      <c r="V154" s="5">
        <v>17</v>
      </c>
      <c r="W154" s="5">
        <v>73</v>
      </c>
      <c r="X154" s="6">
        <v>0.01</v>
      </c>
      <c r="Y154" s="6">
        <v>8.6</v>
      </c>
      <c r="Z154" s="28">
        <f t="shared" si="6"/>
        <v>108</v>
      </c>
      <c r="AB154">
        <f t="shared" si="7"/>
        <v>12</v>
      </c>
      <c r="AC154">
        <f t="shared" si="8"/>
        <v>10</v>
      </c>
    </row>
    <row r="155" spans="1:29" ht="19.95" customHeight="1" x14ac:dyDescent="0.3">
      <c r="A155" s="3">
        <v>2580925</v>
      </c>
      <c r="B155" s="4" t="s">
        <v>74</v>
      </c>
      <c r="C155" s="4" t="s">
        <v>41</v>
      </c>
      <c r="D155" s="4" t="s">
        <v>30</v>
      </c>
      <c r="E155" s="4" t="s">
        <v>28</v>
      </c>
      <c r="F155" s="5">
        <v>0</v>
      </c>
      <c r="G155" s="5">
        <v>0</v>
      </c>
      <c r="H155" s="5">
        <v>0</v>
      </c>
      <c r="I155" s="5">
        <v>0</v>
      </c>
      <c r="J155" s="5">
        <v>0</v>
      </c>
      <c r="K155" s="5">
        <v>0</v>
      </c>
      <c r="L155" s="5">
        <v>0</v>
      </c>
      <c r="M155" s="32">
        <v>0</v>
      </c>
      <c r="N155" s="5"/>
      <c r="O155" s="5"/>
      <c r="P155" s="5"/>
      <c r="Q155" s="5"/>
      <c r="R155" s="5"/>
      <c r="S155" s="5">
        <v>0</v>
      </c>
      <c r="T155" s="5">
        <v>0</v>
      </c>
      <c r="U155" s="6">
        <v>-1</v>
      </c>
      <c r="V155" s="5">
        <v>11</v>
      </c>
      <c r="W155" s="5">
        <v>3</v>
      </c>
      <c r="X155" s="6">
        <v>0</v>
      </c>
      <c r="Y155" s="6">
        <v>-1</v>
      </c>
      <c r="Z155" s="28">
        <f t="shared" si="6"/>
        <v>0</v>
      </c>
      <c r="AB155">
        <f t="shared" si="7"/>
        <v>0</v>
      </c>
      <c r="AC155">
        <f t="shared" si="8"/>
        <v>0</v>
      </c>
    </row>
    <row r="156" spans="1:29" ht="19.95" customHeight="1" x14ac:dyDescent="0.3">
      <c r="A156" s="3">
        <v>2580925</v>
      </c>
      <c r="B156" s="4" t="s">
        <v>74</v>
      </c>
      <c r="C156" s="4" t="s">
        <v>41</v>
      </c>
      <c r="D156" s="4" t="s">
        <v>31</v>
      </c>
      <c r="E156" s="4" t="s">
        <v>28</v>
      </c>
      <c r="F156" s="5">
        <v>5</v>
      </c>
      <c r="G156" s="5">
        <v>2</v>
      </c>
      <c r="H156" s="5">
        <v>3</v>
      </c>
      <c r="I156" s="5">
        <v>6</v>
      </c>
      <c r="J156" s="5">
        <v>4</v>
      </c>
      <c r="K156" s="5">
        <v>3</v>
      </c>
      <c r="L156" s="5">
        <v>6</v>
      </c>
      <c r="M156" s="32">
        <v>6</v>
      </c>
      <c r="N156" s="5"/>
      <c r="O156" s="5"/>
      <c r="P156" s="5"/>
      <c r="Q156" s="5"/>
      <c r="R156" s="5"/>
      <c r="S156" s="5">
        <v>29</v>
      </c>
      <c r="T156" s="5">
        <v>29</v>
      </c>
      <c r="U156" s="6">
        <v>0.53</v>
      </c>
      <c r="V156" s="5">
        <v>32</v>
      </c>
      <c r="W156" s="5">
        <v>23</v>
      </c>
      <c r="X156" s="6">
        <v>0.01</v>
      </c>
      <c r="Y156" s="6">
        <v>0.53</v>
      </c>
      <c r="Z156" s="28">
        <f t="shared" si="6"/>
        <v>35</v>
      </c>
      <c r="AB156">
        <f t="shared" si="7"/>
        <v>6</v>
      </c>
      <c r="AC156">
        <f t="shared" si="8"/>
        <v>6</v>
      </c>
    </row>
    <row r="157" spans="1:29" ht="19.95" customHeight="1" x14ac:dyDescent="0.3">
      <c r="A157" s="3">
        <v>2580925</v>
      </c>
      <c r="B157" s="4" t="s">
        <v>74</v>
      </c>
      <c r="C157" s="4" t="s">
        <v>41</v>
      </c>
      <c r="D157" s="4" t="s">
        <v>33</v>
      </c>
      <c r="E157" s="4" t="s">
        <v>28</v>
      </c>
      <c r="F157" s="5">
        <v>23</v>
      </c>
      <c r="G157" s="5">
        <v>18</v>
      </c>
      <c r="H157" s="5">
        <v>13</v>
      </c>
      <c r="I157" s="5">
        <v>2</v>
      </c>
      <c r="J157" s="5">
        <v>28</v>
      </c>
      <c r="K157" s="5">
        <v>16</v>
      </c>
      <c r="L157" s="5">
        <v>19</v>
      </c>
      <c r="M157" s="32">
        <v>16</v>
      </c>
      <c r="N157" s="5"/>
      <c r="O157" s="5"/>
      <c r="P157" s="5"/>
      <c r="Q157" s="5"/>
      <c r="R157" s="5"/>
      <c r="S157" s="5">
        <v>119</v>
      </c>
      <c r="T157" s="5">
        <v>119</v>
      </c>
      <c r="U157" s="6">
        <v>-0.39</v>
      </c>
      <c r="V157" s="5">
        <v>332</v>
      </c>
      <c r="W157" s="5">
        <v>224</v>
      </c>
      <c r="X157" s="6">
        <v>0</v>
      </c>
      <c r="Y157" s="6">
        <v>-0.39</v>
      </c>
      <c r="Z157" s="28">
        <f t="shared" si="6"/>
        <v>135</v>
      </c>
      <c r="AB157">
        <f t="shared" si="7"/>
        <v>16</v>
      </c>
      <c r="AC157">
        <f t="shared" si="8"/>
        <v>19</v>
      </c>
    </row>
    <row r="158" spans="1:29" ht="19.95" customHeight="1" x14ac:dyDescent="0.3">
      <c r="A158" s="3">
        <v>3683218</v>
      </c>
      <c r="B158" s="4" t="s">
        <v>75</v>
      </c>
      <c r="C158" s="4" t="s">
        <v>76</v>
      </c>
      <c r="D158" s="4" t="s">
        <v>27</v>
      </c>
      <c r="E158" s="4" t="s">
        <v>28</v>
      </c>
      <c r="F158" s="5">
        <v>22</v>
      </c>
      <c r="G158" s="5">
        <v>23</v>
      </c>
      <c r="H158" s="5">
        <v>22</v>
      </c>
      <c r="I158" s="5">
        <v>19</v>
      </c>
      <c r="J158" s="5">
        <v>35</v>
      </c>
      <c r="K158" s="5">
        <v>21</v>
      </c>
      <c r="L158" s="5">
        <v>12</v>
      </c>
      <c r="M158" s="32">
        <v>22</v>
      </c>
      <c r="N158" s="5"/>
      <c r="O158" s="5"/>
      <c r="P158" s="5"/>
      <c r="Q158" s="5"/>
      <c r="R158" s="5"/>
      <c r="S158" s="5">
        <v>154</v>
      </c>
      <c r="T158" s="5">
        <v>154</v>
      </c>
      <c r="U158" s="6">
        <v>-0.33</v>
      </c>
      <c r="V158" s="5">
        <v>455</v>
      </c>
      <c r="W158" s="5">
        <v>254</v>
      </c>
      <c r="X158" s="6">
        <v>0</v>
      </c>
      <c r="Y158" s="6">
        <v>-0.33</v>
      </c>
      <c r="Z158" s="28">
        <f t="shared" si="6"/>
        <v>176</v>
      </c>
      <c r="AB158">
        <f t="shared" si="7"/>
        <v>22</v>
      </c>
      <c r="AC158">
        <f t="shared" si="8"/>
        <v>12</v>
      </c>
    </row>
    <row r="159" spans="1:29" ht="19.95" customHeight="1" x14ac:dyDescent="0.3">
      <c r="A159" s="3">
        <v>3683218</v>
      </c>
      <c r="B159" s="4" t="s">
        <v>75</v>
      </c>
      <c r="C159" s="4" t="s">
        <v>76</v>
      </c>
      <c r="D159" s="4" t="s">
        <v>29</v>
      </c>
      <c r="E159" s="4" t="s">
        <v>28</v>
      </c>
      <c r="F159" s="5">
        <v>0</v>
      </c>
      <c r="G159" s="5">
        <v>2</v>
      </c>
      <c r="H159" s="5">
        <v>1</v>
      </c>
      <c r="I159" s="5">
        <v>0</v>
      </c>
      <c r="J159" s="5">
        <v>1</v>
      </c>
      <c r="K159" s="5">
        <v>4</v>
      </c>
      <c r="L159" s="5">
        <v>1</v>
      </c>
      <c r="M159" s="32">
        <v>3</v>
      </c>
      <c r="N159" s="5"/>
      <c r="O159" s="5"/>
      <c r="P159" s="5"/>
      <c r="Q159" s="5"/>
      <c r="R159" s="5"/>
      <c r="S159" s="5">
        <v>9</v>
      </c>
      <c r="T159" s="5">
        <v>9</v>
      </c>
      <c r="U159" s="6">
        <v>-0.55000000000000004</v>
      </c>
      <c r="V159" s="5">
        <v>45</v>
      </c>
      <c r="W159" s="5">
        <v>29</v>
      </c>
      <c r="X159" s="6">
        <v>0</v>
      </c>
      <c r="Y159" s="6">
        <v>-0.55000000000000004</v>
      </c>
      <c r="Z159" s="28">
        <f t="shared" si="6"/>
        <v>12</v>
      </c>
      <c r="AB159">
        <f t="shared" si="7"/>
        <v>3</v>
      </c>
      <c r="AC159">
        <f t="shared" si="8"/>
        <v>1</v>
      </c>
    </row>
    <row r="160" spans="1:29" ht="19.95" customHeight="1" x14ac:dyDescent="0.3">
      <c r="A160" s="3">
        <v>3683218</v>
      </c>
      <c r="B160" s="4" t="s">
        <v>75</v>
      </c>
      <c r="C160" s="4" t="s">
        <v>76</v>
      </c>
      <c r="D160" s="4" t="s">
        <v>30</v>
      </c>
      <c r="E160" s="4" t="s">
        <v>28</v>
      </c>
      <c r="F160" s="5">
        <v>0</v>
      </c>
      <c r="G160" s="5">
        <v>0</v>
      </c>
      <c r="H160" s="5">
        <v>0</v>
      </c>
      <c r="I160" s="5">
        <v>0</v>
      </c>
      <c r="J160" s="5">
        <v>3</v>
      </c>
      <c r="K160" s="5">
        <v>0</v>
      </c>
      <c r="L160" s="5">
        <v>2</v>
      </c>
      <c r="M160" s="32">
        <v>0</v>
      </c>
      <c r="N160" s="5"/>
      <c r="O160" s="5"/>
      <c r="P160" s="5"/>
      <c r="Q160" s="5"/>
      <c r="R160" s="5"/>
      <c r="S160" s="5">
        <v>5</v>
      </c>
      <c r="T160" s="5">
        <v>5</v>
      </c>
      <c r="U160" s="6">
        <v>4</v>
      </c>
      <c r="V160" s="5">
        <v>7</v>
      </c>
      <c r="W160" s="5">
        <v>4</v>
      </c>
      <c r="X160" s="6">
        <v>0</v>
      </c>
      <c r="Y160" s="6">
        <v>4</v>
      </c>
      <c r="Z160" s="28">
        <f t="shared" si="6"/>
        <v>5</v>
      </c>
      <c r="AB160">
        <f t="shared" si="7"/>
        <v>0</v>
      </c>
      <c r="AC160">
        <f t="shared" si="8"/>
        <v>2</v>
      </c>
    </row>
    <row r="161" spans="1:29" ht="19.95" customHeight="1" x14ac:dyDescent="0.3">
      <c r="A161" s="3">
        <v>3683218</v>
      </c>
      <c r="B161" s="4" t="s">
        <v>75</v>
      </c>
      <c r="C161" s="4" t="s">
        <v>76</v>
      </c>
      <c r="D161" s="4" t="s">
        <v>31</v>
      </c>
      <c r="E161" s="4" t="s">
        <v>28</v>
      </c>
      <c r="F161" s="5">
        <v>1</v>
      </c>
      <c r="G161" s="5">
        <v>0</v>
      </c>
      <c r="H161" s="5">
        <v>0</v>
      </c>
      <c r="I161" s="5">
        <v>0</v>
      </c>
      <c r="J161" s="5">
        <v>0</v>
      </c>
      <c r="K161" s="5">
        <v>0</v>
      </c>
      <c r="L161" s="5">
        <v>3</v>
      </c>
      <c r="M161" s="32">
        <v>2</v>
      </c>
      <c r="N161" s="5"/>
      <c r="O161" s="5"/>
      <c r="P161" s="5"/>
      <c r="Q161" s="5"/>
      <c r="R161" s="5"/>
      <c r="S161" s="5">
        <v>4</v>
      </c>
      <c r="T161" s="5">
        <v>4</v>
      </c>
      <c r="U161" s="6">
        <v>-0.85</v>
      </c>
      <c r="V161" s="5">
        <v>43</v>
      </c>
      <c r="W161" s="5">
        <v>14</v>
      </c>
      <c r="X161" s="6">
        <v>0</v>
      </c>
      <c r="Y161" s="6">
        <v>-0.85</v>
      </c>
      <c r="Z161" s="28">
        <f t="shared" si="6"/>
        <v>6</v>
      </c>
      <c r="AB161">
        <f t="shared" si="7"/>
        <v>2</v>
      </c>
      <c r="AC161">
        <f t="shared" si="8"/>
        <v>3</v>
      </c>
    </row>
    <row r="162" spans="1:29" ht="19.95" customHeight="1" x14ac:dyDescent="0.3">
      <c r="A162" s="3">
        <v>3683218</v>
      </c>
      <c r="B162" s="4" t="s">
        <v>75</v>
      </c>
      <c r="C162" s="4" t="s">
        <v>76</v>
      </c>
      <c r="D162" s="4" t="s">
        <v>33</v>
      </c>
      <c r="E162" s="4" t="s">
        <v>28</v>
      </c>
      <c r="F162" s="5">
        <v>54</v>
      </c>
      <c r="G162" s="5">
        <v>31</v>
      </c>
      <c r="H162" s="5">
        <v>39</v>
      </c>
      <c r="I162" s="5">
        <v>54</v>
      </c>
      <c r="J162" s="5">
        <v>83</v>
      </c>
      <c r="K162" s="5">
        <v>36</v>
      </c>
      <c r="L162" s="5">
        <v>42</v>
      </c>
      <c r="M162" s="32">
        <v>60</v>
      </c>
      <c r="N162" s="5"/>
      <c r="O162" s="5"/>
      <c r="P162" s="5"/>
      <c r="Q162" s="5"/>
      <c r="R162" s="5"/>
      <c r="S162" s="5">
        <v>339</v>
      </c>
      <c r="T162" s="5">
        <v>339</v>
      </c>
      <c r="U162" s="6">
        <v>0.83</v>
      </c>
      <c r="V162" s="5">
        <v>477</v>
      </c>
      <c r="W162" s="5">
        <v>658</v>
      </c>
      <c r="X162" s="6">
        <v>0.01</v>
      </c>
      <c r="Y162" s="6">
        <v>0.83</v>
      </c>
      <c r="Z162" s="28">
        <f t="shared" si="6"/>
        <v>399</v>
      </c>
      <c r="AB162">
        <f t="shared" si="7"/>
        <v>60</v>
      </c>
      <c r="AC162">
        <f t="shared" si="8"/>
        <v>42</v>
      </c>
    </row>
    <row r="163" spans="1:29" ht="19.95" customHeight="1" x14ac:dyDescent="0.3">
      <c r="A163" s="3">
        <v>3071606</v>
      </c>
      <c r="B163" s="4" t="s">
        <v>77</v>
      </c>
      <c r="C163" s="4" t="s">
        <v>26</v>
      </c>
      <c r="D163" s="4" t="s">
        <v>27</v>
      </c>
      <c r="E163" s="4" t="s">
        <v>28</v>
      </c>
      <c r="F163" s="5">
        <v>39</v>
      </c>
      <c r="G163" s="5">
        <v>40</v>
      </c>
      <c r="H163" s="5">
        <v>35</v>
      </c>
      <c r="I163" s="5">
        <v>26</v>
      </c>
      <c r="J163" s="5">
        <v>35</v>
      </c>
      <c r="K163" s="5">
        <v>36</v>
      </c>
      <c r="L163" s="5">
        <v>23</v>
      </c>
      <c r="M163" s="32">
        <v>35</v>
      </c>
      <c r="N163" s="5"/>
      <c r="O163" s="5"/>
      <c r="P163" s="5"/>
      <c r="Q163" s="5"/>
      <c r="R163" s="5"/>
      <c r="S163" s="5">
        <v>234</v>
      </c>
      <c r="T163" s="5">
        <v>234</v>
      </c>
      <c r="U163" s="6">
        <v>0.26</v>
      </c>
      <c r="V163" s="5">
        <v>394</v>
      </c>
      <c r="W163" s="5">
        <v>533</v>
      </c>
      <c r="X163" s="6">
        <v>0</v>
      </c>
      <c r="Y163" s="6">
        <v>0.26</v>
      </c>
      <c r="Z163" s="28">
        <f t="shared" si="6"/>
        <v>269</v>
      </c>
      <c r="AB163">
        <f t="shared" si="7"/>
        <v>35</v>
      </c>
      <c r="AC163">
        <f t="shared" si="8"/>
        <v>23</v>
      </c>
    </row>
    <row r="164" spans="1:29" ht="19.95" customHeight="1" x14ac:dyDescent="0.3">
      <c r="A164" s="3">
        <v>3071606</v>
      </c>
      <c r="B164" s="4" t="s">
        <v>77</v>
      </c>
      <c r="C164" s="4" t="s">
        <v>26</v>
      </c>
      <c r="D164" s="4" t="s">
        <v>29</v>
      </c>
      <c r="E164" s="4" t="s">
        <v>28</v>
      </c>
      <c r="F164" s="5">
        <v>12</v>
      </c>
      <c r="G164" s="5">
        <v>17</v>
      </c>
      <c r="H164" s="5">
        <v>12</v>
      </c>
      <c r="I164" s="5">
        <v>17</v>
      </c>
      <c r="J164" s="5">
        <v>36</v>
      </c>
      <c r="K164" s="5">
        <v>24</v>
      </c>
      <c r="L164" s="5">
        <v>21</v>
      </c>
      <c r="M164" s="32">
        <v>21</v>
      </c>
      <c r="N164" s="5"/>
      <c r="O164" s="5"/>
      <c r="P164" s="5"/>
      <c r="Q164" s="5"/>
      <c r="R164" s="5"/>
      <c r="S164" s="5">
        <v>139</v>
      </c>
      <c r="T164" s="5">
        <v>139</v>
      </c>
      <c r="U164" s="6">
        <v>1.1100000000000001</v>
      </c>
      <c r="V164" s="5">
        <v>163</v>
      </c>
      <c r="W164" s="5">
        <v>354</v>
      </c>
      <c r="X164" s="6">
        <v>0.02</v>
      </c>
      <c r="Y164" s="6">
        <v>1.1100000000000001</v>
      </c>
      <c r="Z164" s="28">
        <f t="shared" si="6"/>
        <v>160</v>
      </c>
      <c r="AB164">
        <f t="shared" si="7"/>
        <v>21</v>
      </c>
      <c r="AC164">
        <f t="shared" si="8"/>
        <v>21</v>
      </c>
    </row>
    <row r="165" spans="1:29" ht="19.95" customHeight="1" x14ac:dyDescent="0.3">
      <c r="A165" s="3">
        <v>3071606</v>
      </c>
      <c r="B165" s="4" t="s">
        <v>77</v>
      </c>
      <c r="C165" s="4" t="s">
        <v>26</v>
      </c>
      <c r="D165" s="4" t="s">
        <v>30</v>
      </c>
      <c r="E165" s="4" t="s">
        <v>28</v>
      </c>
      <c r="F165" s="5">
        <v>0</v>
      </c>
      <c r="G165" s="5">
        <v>1</v>
      </c>
      <c r="H165" s="5">
        <v>0</v>
      </c>
      <c r="I165" s="5">
        <v>1</v>
      </c>
      <c r="J165" s="5">
        <v>1</v>
      </c>
      <c r="K165" s="5">
        <v>2</v>
      </c>
      <c r="L165" s="5">
        <v>2</v>
      </c>
      <c r="M165" s="32">
        <v>0</v>
      </c>
      <c r="N165" s="5"/>
      <c r="O165" s="5"/>
      <c r="P165" s="5"/>
      <c r="Q165" s="5"/>
      <c r="R165" s="5"/>
      <c r="S165" s="5">
        <v>7</v>
      </c>
      <c r="T165" s="5">
        <v>7</v>
      </c>
      <c r="U165" s="6">
        <v>-0.8</v>
      </c>
      <c r="V165" s="5">
        <v>72</v>
      </c>
      <c r="W165" s="5">
        <v>24</v>
      </c>
      <c r="X165" s="6">
        <v>0</v>
      </c>
      <c r="Y165" s="6">
        <v>-0.8</v>
      </c>
      <c r="Z165" s="28">
        <f t="shared" si="6"/>
        <v>7</v>
      </c>
      <c r="AB165">
        <f t="shared" si="7"/>
        <v>0</v>
      </c>
      <c r="AC165">
        <f t="shared" si="8"/>
        <v>2</v>
      </c>
    </row>
    <row r="166" spans="1:29" ht="19.95" customHeight="1" x14ac:dyDescent="0.3">
      <c r="A166" s="3">
        <v>3071606</v>
      </c>
      <c r="B166" s="4" t="s">
        <v>77</v>
      </c>
      <c r="C166" s="4" t="s">
        <v>26</v>
      </c>
      <c r="D166" s="4" t="s">
        <v>31</v>
      </c>
      <c r="E166" s="4" t="s">
        <v>28</v>
      </c>
      <c r="F166" s="5">
        <v>8</v>
      </c>
      <c r="G166" s="5">
        <v>5</v>
      </c>
      <c r="H166" s="5">
        <v>3</v>
      </c>
      <c r="I166" s="5">
        <v>6</v>
      </c>
      <c r="J166" s="5">
        <v>7</v>
      </c>
      <c r="K166" s="5">
        <v>6</v>
      </c>
      <c r="L166" s="5">
        <v>9</v>
      </c>
      <c r="M166" s="32">
        <v>12</v>
      </c>
      <c r="N166" s="5"/>
      <c r="O166" s="5"/>
      <c r="P166" s="5"/>
      <c r="Q166" s="5"/>
      <c r="R166" s="5"/>
      <c r="S166" s="5">
        <v>44</v>
      </c>
      <c r="T166" s="5">
        <v>44</v>
      </c>
      <c r="U166" s="6">
        <v>2.67</v>
      </c>
      <c r="V166" s="5">
        <v>26</v>
      </c>
      <c r="W166" s="5">
        <v>100</v>
      </c>
      <c r="X166" s="6">
        <v>0.01</v>
      </c>
      <c r="Y166" s="6">
        <v>2.67</v>
      </c>
      <c r="Z166" s="28">
        <f t="shared" si="6"/>
        <v>56</v>
      </c>
      <c r="AB166">
        <f t="shared" si="7"/>
        <v>12</v>
      </c>
      <c r="AC166">
        <f t="shared" si="8"/>
        <v>9</v>
      </c>
    </row>
    <row r="167" spans="1:29" ht="19.95" customHeight="1" x14ac:dyDescent="0.3">
      <c r="A167" s="3">
        <v>3071606</v>
      </c>
      <c r="B167" s="4" t="s">
        <v>77</v>
      </c>
      <c r="C167" s="4" t="s">
        <v>26</v>
      </c>
      <c r="D167" s="4" t="s">
        <v>33</v>
      </c>
      <c r="E167" s="4" t="s">
        <v>28</v>
      </c>
      <c r="F167" s="5">
        <v>0</v>
      </c>
      <c r="G167" s="5">
        <v>0</v>
      </c>
      <c r="H167" s="5">
        <v>0</v>
      </c>
      <c r="I167" s="5">
        <v>0</v>
      </c>
      <c r="J167" s="5">
        <v>16</v>
      </c>
      <c r="K167" s="5">
        <v>25</v>
      </c>
      <c r="L167" s="5">
        <v>22</v>
      </c>
      <c r="M167" s="32">
        <v>19</v>
      </c>
      <c r="N167" s="5"/>
      <c r="O167" s="5"/>
      <c r="P167" s="5"/>
      <c r="Q167" s="5"/>
      <c r="R167" s="5"/>
      <c r="S167" s="5">
        <v>63</v>
      </c>
      <c r="T167" s="5">
        <v>63</v>
      </c>
      <c r="U167" s="6">
        <v>-0.56999999999999995</v>
      </c>
      <c r="V167" s="5">
        <v>310</v>
      </c>
      <c r="W167" s="5">
        <v>327</v>
      </c>
      <c r="X167" s="6">
        <v>0</v>
      </c>
      <c r="Y167" s="6">
        <v>-0.56999999999999995</v>
      </c>
      <c r="Z167" s="28">
        <f t="shared" si="6"/>
        <v>82</v>
      </c>
      <c r="AB167">
        <f t="shared" si="7"/>
        <v>19</v>
      </c>
      <c r="AC167">
        <f t="shared" si="8"/>
        <v>22</v>
      </c>
    </row>
    <row r="168" spans="1:29" ht="19.95" customHeight="1" x14ac:dyDescent="0.3">
      <c r="A168" s="3">
        <v>3445278</v>
      </c>
      <c r="B168" s="4" t="s">
        <v>78</v>
      </c>
      <c r="C168" s="4" t="s">
        <v>79</v>
      </c>
      <c r="D168" s="4" t="s">
        <v>27</v>
      </c>
      <c r="E168" s="4" t="s">
        <v>28</v>
      </c>
      <c r="F168" s="5">
        <v>41</v>
      </c>
      <c r="G168" s="5">
        <v>35</v>
      </c>
      <c r="H168" s="5">
        <v>28</v>
      </c>
      <c r="I168" s="5">
        <v>23</v>
      </c>
      <c r="J168" s="5">
        <v>24</v>
      </c>
      <c r="K168" s="5">
        <v>20</v>
      </c>
      <c r="L168" s="5">
        <v>23</v>
      </c>
      <c r="M168" s="32">
        <v>25</v>
      </c>
      <c r="N168" s="5"/>
      <c r="O168" s="5"/>
      <c r="P168" s="5"/>
      <c r="Q168" s="5"/>
      <c r="R168" s="5"/>
      <c r="S168" s="5">
        <v>194</v>
      </c>
      <c r="T168" s="5">
        <v>194</v>
      </c>
      <c r="U168" s="6">
        <v>0.19</v>
      </c>
      <c r="V168" s="5">
        <v>316</v>
      </c>
      <c r="W168" s="5">
        <v>386</v>
      </c>
      <c r="X168" s="6">
        <v>0</v>
      </c>
      <c r="Y168" s="6">
        <v>0.19</v>
      </c>
      <c r="Z168" s="28">
        <f t="shared" si="6"/>
        <v>219</v>
      </c>
      <c r="AB168">
        <f t="shared" si="7"/>
        <v>25</v>
      </c>
      <c r="AC168">
        <f t="shared" si="8"/>
        <v>23</v>
      </c>
    </row>
    <row r="169" spans="1:29" ht="19.95" customHeight="1" x14ac:dyDescent="0.3">
      <c r="A169" s="3">
        <v>3445278</v>
      </c>
      <c r="B169" s="4" t="s">
        <v>78</v>
      </c>
      <c r="C169" s="4" t="s">
        <v>79</v>
      </c>
      <c r="D169" s="4" t="s">
        <v>29</v>
      </c>
      <c r="E169" s="4" t="s">
        <v>28</v>
      </c>
      <c r="F169" s="5">
        <v>7</v>
      </c>
      <c r="G169" s="5">
        <v>1</v>
      </c>
      <c r="H169" s="5">
        <v>4</v>
      </c>
      <c r="I169" s="5">
        <v>2</v>
      </c>
      <c r="J169" s="5">
        <v>3</v>
      </c>
      <c r="K169" s="5">
        <v>7</v>
      </c>
      <c r="L169" s="5">
        <v>3</v>
      </c>
      <c r="M169" s="32">
        <v>2</v>
      </c>
      <c r="N169" s="5"/>
      <c r="O169" s="5"/>
      <c r="P169" s="5"/>
      <c r="Q169" s="5"/>
      <c r="R169" s="5"/>
      <c r="S169" s="5">
        <v>27</v>
      </c>
      <c r="T169" s="5">
        <v>27</v>
      </c>
      <c r="U169" s="6">
        <v>0.8</v>
      </c>
      <c r="V169" s="5">
        <v>29</v>
      </c>
      <c r="W169" s="5">
        <v>64</v>
      </c>
      <c r="X169" s="6">
        <v>0</v>
      </c>
      <c r="Y169" s="6">
        <v>0.8</v>
      </c>
      <c r="Z169" s="28">
        <f t="shared" si="6"/>
        <v>29</v>
      </c>
      <c r="AB169">
        <f t="shared" si="7"/>
        <v>2</v>
      </c>
      <c r="AC169">
        <f t="shared" si="8"/>
        <v>3</v>
      </c>
    </row>
    <row r="170" spans="1:29" ht="19.95" customHeight="1" x14ac:dyDescent="0.3">
      <c r="A170" s="3">
        <v>3445278</v>
      </c>
      <c r="B170" s="4" t="s">
        <v>78</v>
      </c>
      <c r="C170" s="4" t="s">
        <v>79</v>
      </c>
      <c r="D170" s="4" t="s">
        <v>30</v>
      </c>
      <c r="E170" s="4" t="s">
        <v>28</v>
      </c>
      <c r="F170" s="5">
        <v>1</v>
      </c>
      <c r="G170" s="5">
        <v>1</v>
      </c>
      <c r="H170" s="5">
        <v>0</v>
      </c>
      <c r="I170" s="5">
        <v>1</v>
      </c>
      <c r="J170" s="5">
        <v>0</v>
      </c>
      <c r="K170" s="5">
        <v>1</v>
      </c>
      <c r="L170" s="5">
        <v>0</v>
      </c>
      <c r="M170" s="32">
        <v>0</v>
      </c>
      <c r="N170" s="5"/>
      <c r="O170" s="5"/>
      <c r="P170" s="5"/>
      <c r="Q170" s="5"/>
      <c r="R170" s="5"/>
      <c r="S170" s="5">
        <v>4</v>
      </c>
      <c r="T170" s="5">
        <v>4</v>
      </c>
      <c r="U170" s="6">
        <v>-0.33</v>
      </c>
      <c r="V170" s="5">
        <v>13</v>
      </c>
      <c r="W170" s="5">
        <v>9</v>
      </c>
      <c r="X170" s="6">
        <v>0</v>
      </c>
      <c r="Y170" s="6">
        <v>-0.33</v>
      </c>
      <c r="Z170" s="28">
        <f t="shared" si="6"/>
        <v>4</v>
      </c>
      <c r="AB170">
        <f t="shared" si="7"/>
        <v>0</v>
      </c>
      <c r="AC170">
        <f t="shared" si="8"/>
        <v>0</v>
      </c>
    </row>
    <row r="171" spans="1:29" ht="19.95" customHeight="1" x14ac:dyDescent="0.3">
      <c r="A171" s="3">
        <v>3445278</v>
      </c>
      <c r="B171" s="4" t="s">
        <v>78</v>
      </c>
      <c r="C171" s="4" t="s">
        <v>79</v>
      </c>
      <c r="D171" s="4" t="s">
        <v>31</v>
      </c>
      <c r="E171" s="4" t="s">
        <v>28</v>
      </c>
      <c r="F171" s="5">
        <v>1</v>
      </c>
      <c r="G171" s="5">
        <v>1</v>
      </c>
      <c r="H171" s="5">
        <v>0</v>
      </c>
      <c r="I171" s="5">
        <v>1</v>
      </c>
      <c r="J171" s="5">
        <v>1</v>
      </c>
      <c r="K171" s="5">
        <v>0</v>
      </c>
      <c r="L171" s="5">
        <v>1</v>
      </c>
      <c r="M171" s="32">
        <v>2</v>
      </c>
      <c r="N171" s="5"/>
      <c r="O171" s="5"/>
      <c r="P171" s="5"/>
      <c r="Q171" s="5"/>
      <c r="R171" s="5"/>
      <c r="S171" s="5">
        <v>5</v>
      </c>
      <c r="T171" s="5">
        <v>5</v>
      </c>
      <c r="U171" s="6">
        <v>-0.44</v>
      </c>
      <c r="V171" s="5">
        <v>25</v>
      </c>
      <c r="W171" s="5">
        <v>13</v>
      </c>
      <c r="X171" s="6">
        <v>0</v>
      </c>
      <c r="Y171" s="6">
        <v>-0.44</v>
      </c>
      <c r="Z171" s="28">
        <f t="shared" si="6"/>
        <v>7</v>
      </c>
      <c r="AB171">
        <f t="shared" si="7"/>
        <v>2</v>
      </c>
      <c r="AC171">
        <f t="shared" si="8"/>
        <v>1</v>
      </c>
    </row>
    <row r="172" spans="1:29" ht="19.95" customHeight="1" x14ac:dyDescent="0.3">
      <c r="A172" s="3">
        <v>3445278</v>
      </c>
      <c r="B172" s="4" t="s">
        <v>78</v>
      </c>
      <c r="C172" s="4" t="s">
        <v>79</v>
      </c>
      <c r="D172" s="4" t="s">
        <v>33</v>
      </c>
      <c r="E172" s="4" t="s">
        <v>28</v>
      </c>
      <c r="F172" s="5">
        <v>63</v>
      </c>
      <c r="G172" s="5">
        <v>43</v>
      </c>
      <c r="H172" s="5">
        <v>31</v>
      </c>
      <c r="I172" s="5">
        <v>12</v>
      </c>
      <c r="J172" s="5">
        <v>35</v>
      </c>
      <c r="K172" s="5">
        <v>33</v>
      </c>
      <c r="L172" s="5">
        <v>38</v>
      </c>
      <c r="M172" s="32">
        <v>41</v>
      </c>
      <c r="N172" s="5"/>
      <c r="O172" s="5"/>
      <c r="P172" s="5"/>
      <c r="Q172" s="5"/>
      <c r="R172" s="5"/>
      <c r="S172" s="5">
        <v>255</v>
      </c>
      <c r="T172" s="5">
        <v>255</v>
      </c>
      <c r="U172" s="6">
        <v>0.02</v>
      </c>
      <c r="V172" s="5">
        <v>561</v>
      </c>
      <c r="W172" s="5">
        <v>598</v>
      </c>
      <c r="X172" s="6">
        <v>0</v>
      </c>
      <c r="Y172" s="6">
        <v>0.02</v>
      </c>
      <c r="Z172" s="28">
        <f t="shared" si="6"/>
        <v>296</v>
      </c>
      <c r="AB172">
        <f t="shared" si="7"/>
        <v>41</v>
      </c>
      <c r="AC172">
        <f t="shared" si="8"/>
        <v>38</v>
      </c>
    </row>
    <row r="173" spans="1:29" ht="19.95" customHeight="1" x14ac:dyDescent="0.3">
      <c r="A173" s="3">
        <v>2580688</v>
      </c>
      <c r="B173" s="4" t="s">
        <v>80</v>
      </c>
      <c r="C173" s="4" t="s">
        <v>41</v>
      </c>
      <c r="D173" s="4" t="s">
        <v>27</v>
      </c>
      <c r="E173" s="4" t="s">
        <v>28</v>
      </c>
      <c r="F173" s="5">
        <v>64</v>
      </c>
      <c r="G173" s="5">
        <v>45</v>
      </c>
      <c r="H173" s="5">
        <v>25</v>
      </c>
      <c r="I173" s="5">
        <v>28</v>
      </c>
      <c r="J173" s="5">
        <v>32</v>
      </c>
      <c r="K173" s="5">
        <v>26</v>
      </c>
      <c r="L173" s="5">
        <v>23</v>
      </c>
      <c r="M173" s="32">
        <v>40</v>
      </c>
      <c r="N173" s="5"/>
      <c r="O173" s="5"/>
      <c r="P173" s="5"/>
      <c r="Q173" s="5"/>
      <c r="R173" s="5"/>
      <c r="S173" s="5">
        <v>243</v>
      </c>
      <c r="T173" s="5">
        <v>243</v>
      </c>
      <c r="U173" s="6">
        <v>0.74</v>
      </c>
      <c r="V173" s="5">
        <v>275</v>
      </c>
      <c r="W173" s="5">
        <v>140</v>
      </c>
      <c r="X173" s="6">
        <v>0</v>
      </c>
      <c r="Y173" s="6">
        <v>0.74</v>
      </c>
      <c r="Z173" s="28">
        <f t="shared" si="6"/>
        <v>283</v>
      </c>
      <c r="AB173">
        <f t="shared" si="7"/>
        <v>40</v>
      </c>
      <c r="AC173">
        <f t="shared" si="8"/>
        <v>23</v>
      </c>
    </row>
    <row r="174" spans="1:29" ht="19.95" customHeight="1" x14ac:dyDescent="0.3">
      <c r="A174" s="3">
        <v>2580688</v>
      </c>
      <c r="B174" s="4" t="s">
        <v>80</v>
      </c>
      <c r="C174" s="4" t="s">
        <v>41</v>
      </c>
      <c r="D174" s="4" t="s">
        <v>29</v>
      </c>
      <c r="E174" s="4" t="s">
        <v>28</v>
      </c>
      <c r="F174" s="5">
        <v>4</v>
      </c>
      <c r="G174" s="5">
        <v>10</v>
      </c>
      <c r="H174" s="5">
        <v>6</v>
      </c>
      <c r="I174" s="5">
        <v>5</v>
      </c>
      <c r="J174" s="5">
        <v>15</v>
      </c>
      <c r="K174" s="5">
        <v>5</v>
      </c>
      <c r="L174" s="5">
        <v>3</v>
      </c>
      <c r="M174" s="32">
        <v>8</v>
      </c>
      <c r="N174" s="5"/>
      <c r="O174" s="5"/>
      <c r="P174" s="5"/>
      <c r="Q174" s="5"/>
      <c r="R174" s="5"/>
      <c r="S174" s="5">
        <v>48</v>
      </c>
      <c r="T174" s="5">
        <v>48</v>
      </c>
      <c r="U174" s="6">
        <v>11</v>
      </c>
      <c r="V174" s="5">
        <v>17</v>
      </c>
      <c r="W174" s="5">
        <v>14</v>
      </c>
      <c r="X174" s="6">
        <v>0.01</v>
      </c>
      <c r="Y174" s="6">
        <v>11</v>
      </c>
      <c r="Z174" s="28">
        <f t="shared" si="6"/>
        <v>56</v>
      </c>
      <c r="AB174">
        <f t="shared" si="7"/>
        <v>8</v>
      </c>
      <c r="AC174">
        <f t="shared" si="8"/>
        <v>3</v>
      </c>
    </row>
    <row r="175" spans="1:29" ht="19.95" customHeight="1" x14ac:dyDescent="0.3">
      <c r="A175" s="3">
        <v>2580688</v>
      </c>
      <c r="B175" s="4" t="s">
        <v>80</v>
      </c>
      <c r="C175" s="4" t="s">
        <v>41</v>
      </c>
      <c r="D175" s="4" t="s">
        <v>30</v>
      </c>
      <c r="E175" s="4" t="s">
        <v>28</v>
      </c>
      <c r="F175" s="5">
        <v>0</v>
      </c>
      <c r="G175" s="5">
        <v>0</v>
      </c>
      <c r="H175" s="5">
        <v>1</v>
      </c>
      <c r="I175" s="5">
        <v>0</v>
      </c>
      <c r="J175" s="5">
        <v>3</v>
      </c>
      <c r="K175" s="5">
        <v>1</v>
      </c>
      <c r="L175" s="5">
        <v>1</v>
      </c>
      <c r="M175" s="32">
        <v>3</v>
      </c>
      <c r="N175" s="5"/>
      <c r="O175" s="5"/>
      <c r="P175" s="5"/>
      <c r="Q175" s="5"/>
      <c r="R175" s="5"/>
      <c r="S175" s="5">
        <v>6</v>
      </c>
      <c r="T175" s="5">
        <v>6</v>
      </c>
      <c r="U175" s="6">
        <v>5</v>
      </c>
      <c r="V175" s="5">
        <v>1</v>
      </c>
      <c r="W175" s="5">
        <v>4</v>
      </c>
      <c r="X175" s="6">
        <v>0</v>
      </c>
      <c r="Y175" s="6">
        <v>5</v>
      </c>
      <c r="Z175" s="28">
        <f t="shared" si="6"/>
        <v>9</v>
      </c>
      <c r="AB175">
        <f t="shared" si="7"/>
        <v>3</v>
      </c>
      <c r="AC175">
        <f t="shared" si="8"/>
        <v>1</v>
      </c>
    </row>
    <row r="176" spans="1:29" ht="19.95" customHeight="1" x14ac:dyDescent="0.3">
      <c r="A176" s="3">
        <v>2580688</v>
      </c>
      <c r="B176" s="4" t="s">
        <v>80</v>
      </c>
      <c r="C176" s="4" t="s">
        <v>41</v>
      </c>
      <c r="D176" s="4" t="s">
        <v>31</v>
      </c>
      <c r="E176" s="4" t="s">
        <v>28</v>
      </c>
      <c r="F176" s="5">
        <v>5</v>
      </c>
      <c r="G176" s="5">
        <v>1</v>
      </c>
      <c r="H176" s="5">
        <v>1</v>
      </c>
      <c r="I176" s="5">
        <v>1</v>
      </c>
      <c r="J176" s="5">
        <v>1</v>
      </c>
      <c r="K176" s="5">
        <v>1</v>
      </c>
      <c r="L176" s="5">
        <v>1</v>
      </c>
      <c r="M176" s="32">
        <v>0</v>
      </c>
      <c r="N176" s="5"/>
      <c r="O176" s="5"/>
      <c r="P176" s="5"/>
      <c r="Q176" s="5"/>
      <c r="R176" s="5"/>
      <c r="S176" s="5">
        <v>11</v>
      </c>
      <c r="T176" s="5">
        <v>11</v>
      </c>
      <c r="U176" s="6">
        <v>2.67</v>
      </c>
      <c r="V176" s="5">
        <v>26</v>
      </c>
      <c r="W176" s="5">
        <v>3</v>
      </c>
      <c r="X176" s="6">
        <v>0</v>
      </c>
      <c r="Y176" s="6">
        <v>2.67</v>
      </c>
      <c r="Z176" s="28">
        <f t="shared" si="6"/>
        <v>11</v>
      </c>
      <c r="AB176">
        <f t="shared" si="7"/>
        <v>0</v>
      </c>
      <c r="AC176">
        <f t="shared" si="8"/>
        <v>1</v>
      </c>
    </row>
    <row r="177" spans="1:29" ht="19.95" customHeight="1" x14ac:dyDescent="0.3">
      <c r="A177" s="3">
        <v>2580688</v>
      </c>
      <c r="B177" s="4" t="s">
        <v>80</v>
      </c>
      <c r="C177" s="4" t="s">
        <v>41</v>
      </c>
      <c r="D177" s="4" t="s">
        <v>33</v>
      </c>
      <c r="E177" s="4" t="s">
        <v>28</v>
      </c>
      <c r="F177" s="5">
        <v>17</v>
      </c>
      <c r="G177" s="5">
        <v>18</v>
      </c>
      <c r="H177" s="5">
        <v>23</v>
      </c>
      <c r="I177" s="5">
        <v>24</v>
      </c>
      <c r="J177" s="5">
        <v>29</v>
      </c>
      <c r="K177" s="5">
        <v>32</v>
      </c>
      <c r="L177" s="5">
        <v>27</v>
      </c>
      <c r="M177" s="32">
        <v>25</v>
      </c>
      <c r="N177" s="5"/>
      <c r="O177" s="5"/>
      <c r="P177" s="5"/>
      <c r="Q177" s="5"/>
      <c r="R177" s="5"/>
      <c r="S177" s="5">
        <v>170</v>
      </c>
      <c r="T177" s="5">
        <v>170</v>
      </c>
      <c r="U177" s="6">
        <v>84</v>
      </c>
      <c r="V177" s="5">
        <v>26</v>
      </c>
      <c r="W177" s="5">
        <v>32</v>
      </c>
      <c r="X177" s="6">
        <v>0</v>
      </c>
      <c r="Y177" s="6">
        <v>84</v>
      </c>
      <c r="Z177" s="28">
        <f t="shared" si="6"/>
        <v>195</v>
      </c>
      <c r="AB177">
        <f t="shared" si="7"/>
        <v>25</v>
      </c>
      <c r="AC177">
        <f t="shared" si="8"/>
        <v>27</v>
      </c>
    </row>
    <row r="178" spans="1:29" ht="19.95" customHeight="1" x14ac:dyDescent="0.3">
      <c r="A178" s="3">
        <v>3454296</v>
      </c>
      <c r="B178" s="4" t="s">
        <v>81</v>
      </c>
      <c r="C178" s="4" t="s">
        <v>79</v>
      </c>
      <c r="D178" s="4" t="s">
        <v>27</v>
      </c>
      <c r="E178" s="4" t="s">
        <v>28</v>
      </c>
      <c r="F178" s="5">
        <v>53</v>
      </c>
      <c r="G178" s="5">
        <v>42</v>
      </c>
      <c r="H178" s="5">
        <v>37</v>
      </c>
      <c r="I178" s="5">
        <v>42</v>
      </c>
      <c r="J178" s="5">
        <v>33</v>
      </c>
      <c r="K178" s="5">
        <v>44</v>
      </c>
      <c r="L178" s="5">
        <v>0</v>
      </c>
      <c r="M178" s="32">
        <v>0</v>
      </c>
      <c r="N178" s="5"/>
      <c r="O178" s="5"/>
      <c r="P178" s="5"/>
      <c r="Q178" s="5"/>
      <c r="R178" s="5"/>
      <c r="S178" s="5">
        <v>251</v>
      </c>
      <c r="T178" s="5">
        <v>251</v>
      </c>
      <c r="U178" s="6">
        <v>0.15</v>
      </c>
      <c r="V178" s="5">
        <v>479</v>
      </c>
      <c r="W178" s="5">
        <v>589</v>
      </c>
      <c r="X178" s="6">
        <v>0</v>
      </c>
      <c r="Y178" s="6">
        <v>0.15</v>
      </c>
      <c r="Z178" s="28">
        <f t="shared" si="6"/>
        <v>251</v>
      </c>
      <c r="AB178">
        <f t="shared" si="7"/>
        <v>0</v>
      </c>
      <c r="AC178">
        <f t="shared" si="8"/>
        <v>0</v>
      </c>
    </row>
    <row r="179" spans="1:29" ht="19.95" customHeight="1" x14ac:dyDescent="0.3">
      <c r="A179" s="3">
        <v>3454296</v>
      </c>
      <c r="B179" s="4" t="s">
        <v>81</v>
      </c>
      <c r="C179" s="4" t="s">
        <v>79</v>
      </c>
      <c r="D179" s="4" t="s">
        <v>29</v>
      </c>
      <c r="E179" s="4" t="s">
        <v>28</v>
      </c>
      <c r="F179" s="5">
        <v>6</v>
      </c>
      <c r="G179" s="5">
        <v>3</v>
      </c>
      <c r="H179" s="5">
        <v>3</v>
      </c>
      <c r="I179" s="5">
        <v>6</v>
      </c>
      <c r="J179" s="5">
        <v>3</v>
      </c>
      <c r="K179" s="5">
        <v>7</v>
      </c>
      <c r="L179" s="5">
        <v>0</v>
      </c>
      <c r="M179" s="32">
        <v>0</v>
      </c>
      <c r="N179" s="5"/>
      <c r="O179" s="5"/>
      <c r="P179" s="5"/>
      <c r="Q179" s="5"/>
      <c r="R179" s="5"/>
      <c r="S179" s="5">
        <v>28</v>
      </c>
      <c r="T179" s="5">
        <v>28</v>
      </c>
      <c r="U179" s="6">
        <v>0.17</v>
      </c>
      <c r="V179" s="5">
        <v>44</v>
      </c>
      <c r="W179" s="5">
        <v>61</v>
      </c>
      <c r="X179" s="6">
        <v>0</v>
      </c>
      <c r="Y179" s="6">
        <v>0.17</v>
      </c>
      <c r="Z179" s="28">
        <f t="shared" si="6"/>
        <v>28</v>
      </c>
      <c r="AB179">
        <f t="shared" si="7"/>
        <v>0</v>
      </c>
      <c r="AC179">
        <f t="shared" si="8"/>
        <v>0</v>
      </c>
    </row>
    <row r="180" spans="1:29" ht="19.95" customHeight="1" x14ac:dyDescent="0.3">
      <c r="A180" s="3">
        <v>3454296</v>
      </c>
      <c r="B180" s="4" t="s">
        <v>81</v>
      </c>
      <c r="C180" s="4" t="s">
        <v>79</v>
      </c>
      <c r="D180" s="4" t="s">
        <v>30</v>
      </c>
      <c r="E180" s="4" t="s">
        <v>28</v>
      </c>
      <c r="F180" s="5">
        <v>0</v>
      </c>
      <c r="G180" s="5">
        <v>0</v>
      </c>
      <c r="H180" s="5">
        <v>0</v>
      </c>
      <c r="I180" s="5">
        <v>0</v>
      </c>
      <c r="J180" s="5">
        <v>0</v>
      </c>
      <c r="K180" s="5">
        <v>0</v>
      </c>
      <c r="L180" s="5">
        <v>0</v>
      </c>
      <c r="M180" s="32">
        <v>0</v>
      </c>
      <c r="N180" s="5"/>
      <c r="O180" s="5"/>
      <c r="P180" s="5"/>
      <c r="Q180" s="5"/>
      <c r="R180" s="5"/>
      <c r="S180" s="5">
        <v>0</v>
      </c>
      <c r="T180" s="5">
        <v>0</v>
      </c>
      <c r="U180" s="6">
        <v>-1</v>
      </c>
      <c r="V180" s="5">
        <v>15</v>
      </c>
      <c r="W180" s="5">
        <v>5</v>
      </c>
      <c r="X180" s="6">
        <v>0</v>
      </c>
      <c r="Y180" s="6">
        <v>-1</v>
      </c>
      <c r="Z180" s="28">
        <f t="shared" si="6"/>
        <v>0</v>
      </c>
      <c r="AB180">
        <f t="shared" si="7"/>
        <v>0</v>
      </c>
      <c r="AC180">
        <f t="shared" si="8"/>
        <v>0</v>
      </c>
    </row>
    <row r="181" spans="1:29" ht="19.95" customHeight="1" x14ac:dyDescent="0.3">
      <c r="A181" s="3">
        <v>3454296</v>
      </c>
      <c r="B181" s="4" t="s">
        <v>81</v>
      </c>
      <c r="C181" s="4" t="s">
        <v>79</v>
      </c>
      <c r="D181" s="4" t="s">
        <v>31</v>
      </c>
      <c r="E181" s="4" t="s">
        <v>28</v>
      </c>
      <c r="F181" s="5">
        <v>1</v>
      </c>
      <c r="G181" s="5">
        <v>0</v>
      </c>
      <c r="H181" s="5">
        <v>0</v>
      </c>
      <c r="I181" s="5">
        <v>1</v>
      </c>
      <c r="J181" s="5">
        <v>1</v>
      </c>
      <c r="K181" s="5">
        <v>2</v>
      </c>
      <c r="L181" s="5">
        <v>0</v>
      </c>
      <c r="M181" s="32">
        <v>0</v>
      </c>
      <c r="N181" s="5"/>
      <c r="O181" s="5"/>
      <c r="P181" s="5"/>
      <c r="Q181" s="5"/>
      <c r="R181" s="5"/>
      <c r="S181" s="5">
        <v>5</v>
      </c>
      <c r="T181" s="5">
        <v>5</v>
      </c>
      <c r="U181" s="6">
        <v>-0.71</v>
      </c>
      <c r="V181" s="5">
        <v>29</v>
      </c>
      <c r="W181" s="5">
        <v>13</v>
      </c>
      <c r="X181" s="6">
        <v>0</v>
      </c>
      <c r="Y181" s="6">
        <v>-0.71</v>
      </c>
      <c r="Z181" s="28">
        <f t="shared" si="6"/>
        <v>5</v>
      </c>
      <c r="AB181">
        <f t="shared" si="7"/>
        <v>0</v>
      </c>
      <c r="AC181">
        <f t="shared" si="8"/>
        <v>0</v>
      </c>
    </row>
    <row r="182" spans="1:29" ht="19.95" customHeight="1" x14ac:dyDescent="0.3">
      <c r="A182" s="3">
        <v>3454296</v>
      </c>
      <c r="B182" s="4" t="s">
        <v>81</v>
      </c>
      <c r="C182" s="4" t="s">
        <v>79</v>
      </c>
      <c r="D182" s="4" t="s">
        <v>33</v>
      </c>
      <c r="E182" s="4" t="s">
        <v>28</v>
      </c>
      <c r="F182" s="5">
        <v>36</v>
      </c>
      <c r="G182" s="5">
        <v>34</v>
      </c>
      <c r="H182" s="5">
        <v>30</v>
      </c>
      <c r="I182" s="5">
        <v>33</v>
      </c>
      <c r="J182" s="5">
        <v>24</v>
      </c>
      <c r="K182" s="5">
        <v>33</v>
      </c>
      <c r="L182" s="5">
        <v>0</v>
      </c>
      <c r="M182" s="32">
        <v>0</v>
      </c>
      <c r="N182" s="5"/>
      <c r="O182" s="5"/>
      <c r="P182" s="5"/>
      <c r="Q182" s="5"/>
      <c r="R182" s="5"/>
      <c r="S182" s="5">
        <v>190</v>
      </c>
      <c r="T182" s="5">
        <v>190</v>
      </c>
      <c r="U182" s="6">
        <v>0.01</v>
      </c>
      <c r="V182" s="5">
        <v>414</v>
      </c>
      <c r="W182" s="5">
        <v>497</v>
      </c>
      <c r="X182" s="6">
        <v>0</v>
      </c>
      <c r="Y182" s="6">
        <v>0.01</v>
      </c>
      <c r="Z182" s="28">
        <f t="shared" si="6"/>
        <v>190</v>
      </c>
      <c r="AB182">
        <f t="shared" si="7"/>
        <v>0</v>
      </c>
      <c r="AC182">
        <f t="shared" si="8"/>
        <v>0</v>
      </c>
    </row>
    <row r="183" spans="1:29" ht="19.95" customHeight="1" x14ac:dyDescent="0.3">
      <c r="A183" s="3">
        <v>3363544</v>
      </c>
      <c r="B183" s="4" t="s">
        <v>82</v>
      </c>
      <c r="C183" s="4" t="s">
        <v>26</v>
      </c>
      <c r="D183" s="4" t="s">
        <v>27</v>
      </c>
      <c r="E183" s="4" t="s">
        <v>28</v>
      </c>
      <c r="F183" s="5">
        <v>37</v>
      </c>
      <c r="G183" s="5">
        <v>42</v>
      </c>
      <c r="H183" s="5">
        <v>39</v>
      </c>
      <c r="I183" s="5">
        <v>31</v>
      </c>
      <c r="J183" s="5">
        <v>53</v>
      </c>
      <c r="K183" s="5">
        <v>55</v>
      </c>
      <c r="L183" s="5">
        <v>39</v>
      </c>
      <c r="M183" s="32">
        <v>38</v>
      </c>
      <c r="N183" s="5"/>
      <c r="O183" s="5"/>
      <c r="P183" s="5"/>
      <c r="Q183" s="5"/>
      <c r="R183" s="5"/>
      <c r="S183" s="5">
        <v>296</v>
      </c>
      <c r="T183" s="5">
        <v>296</v>
      </c>
      <c r="U183" s="6">
        <v>0.25</v>
      </c>
      <c r="V183" s="5">
        <v>482</v>
      </c>
      <c r="W183" s="5">
        <v>869</v>
      </c>
      <c r="X183" s="6">
        <v>0</v>
      </c>
      <c r="Y183" s="6">
        <v>0.25</v>
      </c>
      <c r="Z183" s="28">
        <f t="shared" si="6"/>
        <v>334</v>
      </c>
      <c r="AB183">
        <f t="shared" si="7"/>
        <v>38</v>
      </c>
      <c r="AC183">
        <f t="shared" si="8"/>
        <v>39</v>
      </c>
    </row>
    <row r="184" spans="1:29" ht="19.95" customHeight="1" x14ac:dyDescent="0.3">
      <c r="A184" s="3">
        <v>3363544</v>
      </c>
      <c r="B184" s="4" t="s">
        <v>82</v>
      </c>
      <c r="C184" s="4" t="s">
        <v>26</v>
      </c>
      <c r="D184" s="4" t="s">
        <v>29</v>
      </c>
      <c r="E184" s="4" t="s">
        <v>28</v>
      </c>
      <c r="F184" s="5">
        <v>24</v>
      </c>
      <c r="G184" s="5">
        <v>23</v>
      </c>
      <c r="H184" s="5">
        <v>24</v>
      </c>
      <c r="I184" s="5">
        <v>14</v>
      </c>
      <c r="J184" s="5">
        <v>25</v>
      </c>
      <c r="K184" s="5">
        <v>9</v>
      </c>
      <c r="L184" s="5">
        <v>10</v>
      </c>
      <c r="M184" s="32">
        <v>11</v>
      </c>
      <c r="N184" s="5"/>
      <c r="O184" s="5"/>
      <c r="P184" s="5"/>
      <c r="Q184" s="5"/>
      <c r="R184" s="5"/>
      <c r="S184" s="5">
        <v>129</v>
      </c>
      <c r="T184" s="5">
        <v>129</v>
      </c>
      <c r="U184" s="6">
        <v>1.08</v>
      </c>
      <c r="V184" s="5">
        <v>103</v>
      </c>
      <c r="W184" s="5">
        <v>276</v>
      </c>
      <c r="X184" s="6">
        <v>0.02</v>
      </c>
      <c r="Y184" s="6">
        <v>1.08</v>
      </c>
      <c r="Z184" s="28">
        <f t="shared" si="6"/>
        <v>140</v>
      </c>
      <c r="AB184">
        <f t="shared" si="7"/>
        <v>11</v>
      </c>
      <c r="AC184">
        <f t="shared" si="8"/>
        <v>10</v>
      </c>
    </row>
    <row r="185" spans="1:29" ht="19.95" customHeight="1" x14ac:dyDescent="0.3">
      <c r="A185" s="3">
        <v>3363544</v>
      </c>
      <c r="B185" s="4" t="s">
        <v>82</v>
      </c>
      <c r="C185" s="4" t="s">
        <v>26</v>
      </c>
      <c r="D185" s="4" t="s">
        <v>30</v>
      </c>
      <c r="E185" s="4" t="s">
        <v>28</v>
      </c>
      <c r="F185" s="5">
        <v>0</v>
      </c>
      <c r="G185" s="5">
        <v>1</v>
      </c>
      <c r="H185" s="5">
        <v>2</v>
      </c>
      <c r="I185" s="5">
        <v>1</v>
      </c>
      <c r="J185" s="5">
        <v>3</v>
      </c>
      <c r="K185" s="5">
        <v>2</v>
      </c>
      <c r="L185" s="5">
        <v>0</v>
      </c>
      <c r="M185" s="32">
        <v>0</v>
      </c>
      <c r="N185" s="5"/>
      <c r="O185" s="5"/>
      <c r="P185" s="5"/>
      <c r="Q185" s="5"/>
      <c r="R185" s="5"/>
      <c r="S185" s="5">
        <v>9</v>
      </c>
      <c r="T185" s="5">
        <v>9</v>
      </c>
      <c r="U185" s="6">
        <v>0</v>
      </c>
      <c r="V185" s="5">
        <v>19</v>
      </c>
      <c r="W185" s="5">
        <v>28</v>
      </c>
      <c r="X185" s="6">
        <v>0</v>
      </c>
      <c r="Y185" s="6">
        <v>0</v>
      </c>
      <c r="Z185" s="28">
        <f t="shared" si="6"/>
        <v>9</v>
      </c>
      <c r="AB185">
        <f t="shared" si="7"/>
        <v>0</v>
      </c>
      <c r="AC185">
        <f t="shared" si="8"/>
        <v>0</v>
      </c>
    </row>
    <row r="186" spans="1:29" ht="19.95" customHeight="1" x14ac:dyDescent="0.3">
      <c r="A186" s="3">
        <v>3363544</v>
      </c>
      <c r="B186" s="4" t="s">
        <v>82</v>
      </c>
      <c r="C186" s="4" t="s">
        <v>26</v>
      </c>
      <c r="D186" s="4" t="s">
        <v>31</v>
      </c>
      <c r="E186" s="4" t="s">
        <v>28</v>
      </c>
      <c r="F186" s="5">
        <v>2</v>
      </c>
      <c r="G186" s="5">
        <v>2</v>
      </c>
      <c r="H186" s="5">
        <v>5</v>
      </c>
      <c r="I186" s="5">
        <v>1</v>
      </c>
      <c r="J186" s="5">
        <v>2</v>
      </c>
      <c r="K186" s="5">
        <v>0</v>
      </c>
      <c r="L186" s="5">
        <v>1</v>
      </c>
      <c r="M186" s="32">
        <v>3</v>
      </c>
      <c r="N186" s="5"/>
      <c r="O186" s="5"/>
      <c r="P186" s="5"/>
      <c r="Q186" s="5"/>
      <c r="R186" s="5"/>
      <c r="S186" s="5">
        <v>13</v>
      </c>
      <c r="T186" s="5">
        <v>13</v>
      </c>
      <c r="U186" s="6">
        <v>-0.35</v>
      </c>
      <c r="V186" s="5">
        <v>39</v>
      </c>
      <c r="W186" s="5">
        <v>60</v>
      </c>
      <c r="X186" s="6">
        <v>0</v>
      </c>
      <c r="Y186" s="6">
        <v>-0.35</v>
      </c>
      <c r="Z186" s="28">
        <f t="shared" si="6"/>
        <v>16</v>
      </c>
      <c r="AB186">
        <f t="shared" si="7"/>
        <v>3</v>
      </c>
      <c r="AC186">
        <f t="shared" si="8"/>
        <v>1</v>
      </c>
    </row>
    <row r="187" spans="1:29" ht="19.95" customHeight="1" x14ac:dyDescent="0.3">
      <c r="A187" s="3">
        <v>3363544</v>
      </c>
      <c r="B187" s="4" t="s">
        <v>82</v>
      </c>
      <c r="C187" s="4" t="s">
        <v>26</v>
      </c>
      <c r="D187" s="4" t="s">
        <v>33</v>
      </c>
      <c r="E187" s="4" t="s">
        <v>28</v>
      </c>
      <c r="F187" s="5">
        <v>2</v>
      </c>
      <c r="G187" s="5">
        <v>1</v>
      </c>
      <c r="H187" s="5">
        <v>1</v>
      </c>
      <c r="I187" s="5">
        <v>0</v>
      </c>
      <c r="J187" s="5">
        <v>1</v>
      </c>
      <c r="K187" s="5">
        <v>0</v>
      </c>
      <c r="L187" s="5">
        <v>1</v>
      </c>
      <c r="M187" s="32">
        <v>0</v>
      </c>
      <c r="N187" s="5"/>
      <c r="O187" s="5"/>
      <c r="P187" s="5"/>
      <c r="Q187" s="5"/>
      <c r="R187" s="5"/>
      <c r="S187" s="5">
        <v>6</v>
      </c>
      <c r="T187" s="5">
        <v>6</v>
      </c>
      <c r="U187" s="6">
        <v>-0.5</v>
      </c>
      <c r="V187" s="5">
        <v>13</v>
      </c>
      <c r="W187" s="5">
        <v>14</v>
      </c>
      <c r="X187" s="6">
        <v>0</v>
      </c>
      <c r="Y187" s="6">
        <v>-0.5</v>
      </c>
      <c r="Z187" s="28">
        <f t="shared" si="6"/>
        <v>6</v>
      </c>
      <c r="AB187">
        <f t="shared" si="7"/>
        <v>0</v>
      </c>
      <c r="AC187">
        <f t="shared" si="8"/>
        <v>1</v>
      </c>
    </row>
    <row r="188" spans="1:29" ht="19.95" customHeight="1" x14ac:dyDescent="0.3">
      <c r="A188" s="3">
        <v>2133358</v>
      </c>
      <c r="B188" s="4" t="s">
        <v>83</v>
      </c>
      <c r="C188" s="4" t="s">
        <v>26</v>
      </c>
      <c r="D188" s="4" t="s">
        <v>27</v>
      </c>
      <c r="E188" s="4" t="s">
        <v>28</v>
      </c>
      <c r="F188" s="5">
        <v>62</v>
      </c>
      <c r="G188" s="5">
        <v>53</v>
      </c>
      <c r="H188" s="5">
        <v>17</v>
      </c>
      <c r="I188" s="5">
        <v>42</v>
      </c>
      <c r="J188" s="5">
        <v>36</v>
      </c>
      <c r="K188" s="5">
        <v>25</v>
      </c>
      <c r="L188" s="5">
        <v>24</v>
      </c>
      <c r="M188" s="32">
        <v>27</v>
      </c>
      <c r="N188" s="5"/>
      <c r="O188" s="5"/>
      <c r="P188" s="5"/>
      <c r="Q188" s="5"/>
      <c r="R188" s="5"/>
      <c r="S188" s="5">
        <v>259</v>
      </c>
      <c r="T188" s="5">
        <v>259</v>
      </c>
      <c r="U188" s="6">
        <v>7.0000000000000007E-2</v>
      </c>
      <c r="V188" s="5">
        <v>534</v>
      </c>
      <c r="W188" s="5">
        <v>718</v>
      </c>
      <c r="X188" s="6">
        <v>0</v>
      </c>
      <c r="Y188" s="6">
        <v>7.0000000000000007E-2</v>
      </c>
      <c r="Z188" s="28">
        <f t="shared" si="6"/>
        <v>286</v>
      </c>
      <c r="AB188">
        <f t="shared" si="7"/>
        <v>27</v>
      </c>
      <c r="AC188">
        <f t="shared" si="8"/>
        <v>24</v>
      </c>
    </row>
    <row r="189" spans="1:29" ht="19.95" customHeight="1" x14ac:dyDescent="0.3">
      <c r="A189" s="3">
        <v>3111626</v>
      </c>
      <c r="B189" s="4" t="s">
        <v>84</v>
      </c>
      <c r="C189" s="4" t="s">
        <v>52</v>
      </c>
      <c r="D189" s="4" t="s">
        <v>27</v>
      </c>
      <c r="E189" s="4" t="s">
        <v>28</v>
      </c>
      <c r="F189" s="5">
        <v>40</v>
      </c>
      <c r="G189" s="5">
        <v>31</v>
      </c>
      <c r="H189" s="5">
        <v>24</v>
      </c>
      <c r="I189" s="5">
        <v>22</v>
      </c>
      <c r="J189" s="5">
        <v>33</v>
      </c>
      <c r="K189" s="5">
        <v>25</v>
      </c>
      <c r="L189" s="5">
        <v>20</v>
      </c>
      <c r="M189" s="32">
        <v>18</v>
      </c>
      <c r="N189" s="5"/>
      <c r="O189" s="5"/>
      <c r="P189" s="5"/>
      <c r="Q189" s="5"/>
      <c r="R189" s="5"/>
      <c r="S189" s="5">
        <v>195</v>
      </c>
      <c r="T189" s="5">
        <v>195</v>
      </c>
      <c r="U189" s="6">
        <v>0.01</v>
      </c>
      <c r="V189" s="5">
        <v>404</v>
      </c>
      <c r="W189" s="5">
        <v>357</v>
      </c>
      <c r="X189" s="6">
        <v>0</v>
      </c>
      <c r="Y189" s="6">
        <v>0.01</v>
      </c>
      <c r="Z189" s="28">
        <f t="shared" si="6"/>
        <v>213</v>
      </c>
      <c r="AB189">
        <f t="shared" si="7"/>
        <v>18</v>
      </c>
      <c r="AC189">
        <f t="shared" si="8"/>
        <v>20</v>
      </c>
    </row>
    <row r="190" spans="1:29" ht="19.95" customHeight="1" x14ac:dyDescent="0.3">
      <c r="A190" s="3">
        <v>2133358</v>
      </c>
      <c r="B190" s="4" t="s">
        <v>83</v>
      </c>
      <c r="C190" s="4" t="s">
        <v>26</v>
      </c>
      <c r="D190" s="4" t="s">
        <v>29</v>
      </c>
      <c r="E190" s="4" t="s">
        <v>28</v>
      </c>
      <c r="F190" s="5">
        <v>9</v>
      </c>
      <c r="G190" s="5">
        <v>7</v>
      </c>
      <c r="H190" s="5">
        <v>11</v>
      </c>
      <c r="I190" s="5">
        <v>11</v>
      </c>
      <c r="J190" s="5">
        <v>16</v>
      </c>
      <c r="K190" s="5">
        <v>10</v>
      </c>
      <c r="L190" s="5">
        <v>3</v>
      </c>
      <c r="M190" s="32">
        <v>10</v>
      </c>
      <c r="N190" s="5"/>
      <c r="O190" s="5"/>
      <c r="P190" s="5"/>
      <c r="Q190" s="5"/>
      <c r="R190" s="5"/>
      <c r="S190" s="5">
        <v>67</v>
      </c>
      <c r="T190" s="5">
        <v>67</v>
      </c>
      <c r="U190" s="6">
        <v>-0.13</v>
      </c>
      <c r="V190" s="5">
        <v>161</v>
      </c>
      <c r="W190" s="5">
        <v>199</v>
      </c>
      <c r="X190" s="6">
        <v>0.01</v>
      </c>
      <c r="Y190" s="6">
        <v>-0.13</v>
      </c>
      <c r="Z190" s="28">
        <f t="shared" si="6"/>
        <v>77</v>
      </c>
      <c r="AB190">
        <f t="shared" si="7"/>
        <v>10</v>
      </c>
      <c r="AC190">
        <f t="shared" si="8"/>
        <v>3</v>
      </c>
    </row>
    <row r="191" spans="1:29" ht="19.95" customHeight="1" x14ac:dyDescent="0.3">
      <c r="A191" s="3">
        <v>3111626</v>
      </c>
      <c r="B191" s="4" t="s">
        <v>84</v>
      </c>
      <c r="C191" s="4" t="s">
        <v>52</v>
      </c>
      <c r="D191" s="4" t="s">
        <v>29</v>
      </c>
      <c r="E191" s="4" t="s">
        <v>28</v>
      </c>
      <c r="F191" s="5">
        <v>2</v>
      </c>
      <c r="G191" s="5">
        <v>2</v>
      </c>
      <c r="H191" s="5">
        <v>2</v>
      </c>
      <c r="I191" s="5">
        <v>3</v>
      </c>
      <c r="J191" s="5">
        <v>5</v>
      </c>
      <c r="K191" s="5">
        <v>2</v>
      </c>
      <c r="L191" s="5">
        <v>2</v>
      </c>
      <c r="M191" s="32">
        <v>2</v>
      </c>
      <c r="N191" s="5"/>
      <c r="O191" s="5"/>
      <c r="P191" s="5"/>
      <c r="Q191" s="5"/>
      <c r="R191" s="5"/>
      <c r="S191" s="5">
        <v>18</v>
      </c>
      <c r="T191" s="5">
        <v>18</v>
      </c>
      <c r="U191" s="6">
        <v>0.13</v>
      </c>
      <c r="V191" s="5">
        <v>24</v>
      </c>
      <c r="W191" s="5">
        <v>40</v>
      </c>
      <c r="X191" s="6">
        <v>0</v>
      </c>
      <c r="Y191" s="6">
        <v>0.13</v>
      </c>
      <c r="Z191" s="28">
        <f t="shared" si="6"/>
        <v>20</v>
      </c>
      <c r="AB191">
        <f t="shared" si="7"/>
        <v>2</v>
      </c>
      <c r="AC191">
        <f t="shared" si="8"/>
        <v>2</v>
      </c>
    </row>
    <row r="192" spans="1:29" ht="19.95" customHeight="1" x14ac:dyDescent="0.3">
      <c r="A192" s="3">
        <v>2133358</v>
      </c>
      <c r="B192" s="4" t="s">
        <v>83</v>
      </c>
      <c r="C192" s="4" t="s">
        <v>26</v>
      </c>
      <c r="D192" s="4" t="s">
        <v>30</v>
      </c>
      <c r="E192" s="4" t="s">
        <v>28</v>
      </c>
      <c r="F192" s="5">
        <v>5</v>
      </c>
      <c r="G192" s="5">
        <v>6</v>
      </c>
      <c r="H192" s="5">
        <v>5</v>
      </c>
      <c r="I192" s="5">
        <v>16</v>
      </c>
      <c r="J192" s="5">
        <v>12</v>
      </c>
      <c r="K192" s="5">
        <v>9</v>
      </c>
      <c r="L192" s="5">
        <v>10</v>
      </c>
      <c r="M192" s="32">
        <v>10</v>
      </c>
      <c r="N192" s="5"/>
      <c r="O192" s="5"/>
      <c r="P192" s="5"/>
      <c r="Q192" s="5"/>
      <c r="R192" s="5"/>
      <c r="S192" s="5">
        <v>63</v>
      </c>
      <c r="T192" s="5">
        <v>63</v>
      </c>
      <c r="U192" s="6">
        <v>0.37</v>
      </c>
      <c r="V192" s="5">
        <v>114</v>
      </c>
      <c r="W192" s="5">
        <v>61</v>
      </c>
      <c r="X192" s="6">
        <v>0.03</v>
      </c>
      <c r="Y192" s="6">
        <v>0.37</v>
      </c>
      <c r="Z192" s="28">
        <f t="shared" si="6"/>
        <v>73</v>
      </c>
      <c r="AB192">
        <f t="shared" si="7"/>
        <v>10</v>
      </c>
      <c r="AC192">
        <f t="shared" si="8"/>
        <v>10</v>
      </c>
    </row>
    <row r="193" spans="1:29" ht="19.95" customHeight="1" x14ac:dyDescent="0.3">
      <c r="A193" s="3">
        <v>3111626</v>
      </c>
      <c r="B193" s="4" t="s">
        <v>84</v>
      </c>
      <c r="C193" s="4" t="s">
        <v>52</v>
      </c>
      <c r="D193" s="4" t="s">
        <v>30</v>
      </c>
      <c r="E193" s="4" t="s">
        <v>28</v>
      </c>
      <c r="F193" s="5">
        <v>0</v>
      </c>
      <c r="G193" s="5">
        <v>0</v>
      </c>
      <c r="H193" s="5">
        <v>0</v>
      </c>
      <c r="I193" s="5">
        <v>0</v>
      </c>
      <c r="J193" s="5">
        <v>1</v>
      </c>
      <c r="K193" s="5">
        <v>0</v>
      </c>
      <c r="L193" s="5">
        <v>0</v>
      </c>
      <c r="M193" s="32">
        <v>1</v>
      </c>
      <c r="N193" s="5"/>
      <c r="O193" s="5"/>
      <c r="P193" s="5"/>
      <c r="Q193" s="5"/>
      <c r="R193" s="5"/>
      <c r="S193" s="5">
        <v>1</v>
      </c>
      <c r="T193" s="5">
        <v>1</v>
      </c>
      <c r="U193" s="6">
        <v>-0.83</v>
      </c>
      <c r="V193" s="5">
        <v>20</v>
      </c>
      <c r="W193" s="5">
        <v>5</v>
      </c>
      <c r="X193" s="6">
        <v>0</v>
      </c>
      <c r="Y193" s="6">
        <v>-0.83</v>
      </c>
      <c r="Z193" s="28">
        <f t="shared" si="6"/>
        <v>2</v>
      </c>
      <c r="AB193">
        <f t="shared" si="7"/>
        <v>1</v>
      </c>
      <c r="AC193">
        <f t="shared" si="8"/>
        <v>0</v>
      </c>
    </row>
    <row r="194" spans="1:29" ht="19.95" customHeight="1" x14ac:dyDescent="0.3">
      <c r="A194" s="3">
        <v>2133358</v>
      </c>
      <c r="B194" s="4" t="s">
        <v>83</v>
      </c>
      <c r="C194" s="4" t="s">
        <v>26</v>
      </c>
      <c r="D194" s="4" t="s">
        <v>31</v>
      </c>
      <c r="E194" s="4" t="s">
        <v>28</v>
      </c>
      <c r="F194" s="5">
        <v>0</v>
      </c>
      <c r="G194" s="5">
        <v>4</v>
      </c>
      <c r="H194" s="5">
        <v>3</v>
      </c>
      <c r="I194" s="5">
        <v>3</v>
      </c>
      <c r="J194" s="5">
        <v>3</v>
      </c>
      <c r="K194" s="5">
        <v>1</v>
      </c>
      <c r="L194" s="5">
        <v>3</v>
      </c>
      <c r="M194" s="32">
        <v>4</v>
      </c>
      <c r="N194" s="5"/>
      <c r="O194" s="5"/>
      <c r="P194" s="5"/>
      <c r="Q194" s="5"/>
      <c r="R194" s="5"/>
      <c r="S194" s="5">
        <v>17</v>
      </c>
      <c r="T194" s="5">
        <v>17</v>
      </c>
      <c r="U194" s="6">
        <v>-0.11</v>
      </c>
      <c r="V194" s="5">
        <v>70</v>
      </c>
      <c r="W194" s="5">
        <v>26</v>
      </c>
      <c r="X194" s="6">
        <v>0</v>
      </c>
      <c r="Y194" s="6">
        <v>-0.11</v>
      </c>
      <c r="Z194" s="28">
        <f t="shared" si="6"/>
        <v>21</v>
      </c>
      <c r="AB194">
        <f t="shared" si="7"/>
        <v>4</v>
      </c>
      <c r="AC194">
        <f t="shared" si="8"/>
        <v>3</v>
      </c>
    </row>
    <row r="195" spans="1:29" ht="19.95" customHeight="1" x14ac:dyDescent="0.3">
      <c r="A195" s="3">
        <v>3111626</v>
      </c>
      <c r="B195" s="4" t="s">
        <v>84</v>
      </c>
      <c r="C195" s="4" t="s">
        <v>52</v>
      </c>
      <c r="D195" s="4" t="s">
        <v>31</v>
      </c>
      <c r="E195" s="4" t="s">
        <v>28</v>
      </c>
      <c r="F195" s="5">
        <v>1</v>
      </c>
      <c r="G195" s="5">
        <v>0</v>
      </c>
      <c r="H195" s="5">
        <v>1</v>
      </c>
      <c r="I195" s="5">
        <v>0</v>
      </c>
      <c r="J195" s="5">
        <v>2</v>
      </c>
      <c r="K195" s="5">
        <v>1</v>
      </c>
      <c r="L195" s="5">
        <v>0</v>
      </c>
      <c r="M195" s="32">
        <v>1</v>
      </c>
      <c r="N195" s="5"/>
      <c r="O195" s="5"/>
      <c r="P195" s="5"/>
      <c r="Q195" s="5"/>
      <c r="R195" s="5"/>
      <c r="S195" s="5">
        <v>5</v>
      </c>
      <c r="T195" s="5">
        <v>5</v>
      </c>
      <c r="U195" s="6">
        <v>-0.57999999999999996</v>
      </c>
      <c r="V195" s="5">
        <v>13</v>
      </c>
      <c r="W195" s="5">
        <v>13</v>
      </c>
      <c r="X195" s="6">
        <v>0</v>
      </c>
      <c r="Y195" s="6">
        <v>-0.57999999999999996</v>
      </c>
      <c r="Z195" s="28">
        <f t="shared" ref="Z195:Z258" si="9">SUM(F195:R195)</f>
        <v>6</v>
      </c>
      <c r="AB195">
        <f t="shared" si="7"/>
        <v>1</v>
      </c>
      <c r="AC195">
        <f t="shared" si="8"/>
        <v>0</v>
      </c>
    </row>
    <row r="196" spans="1:29" ht="19.95" customHeight="1" x14ac:dyDescent="0.3">
      <c r="A196" s="3">
        <v>3111626</v>
      </c>
      <c r="B196" s="4" t="s">
        <v>84</v>
      </c>
      <c r="C196" s="4" t="s">
        <v>52</v>
      </c>
      <c r="D196" s="4" t="s">
        <v>33</v>
      </c>
      <c r="E196" s="4" t="s">
        <v>28</v>
      </c>
      <c r="F196" s="5">
        <v>50</v>
      </c>
      <c r="G196" s="5">
        <v>39</v>
      </c>
      <c r="H196" s="5">
        <v>29</v>
      </c>
      <c r="I196" s="5">
        <v>27</v>
      </c>
      <c r="J196" s="5">
        <v>34</v>
      </c>
      <c r="K196" s="5">
        <v>26</v>
      </c>
      <c r="L196" s="5">
        <v>24</v>
      </c>
      <c r="M196" s="32">
        <v>25</v>
      </c>
      <c r="N196" s="5"/>
      <c r="O196" s="5"/>
      <c r="P196" s="5"/>
      <c r="Q196" s="5"/>
      <c r="R196" s="5"/>
      <c r="S196" s="5">
        <v>229</v>
      </c>
      <c r="T196" s="5">
        <v>229</v>
      </c>
      <c r="U196" s="6">
        <v>-0.12</v>
      </c>
      <c r="V196" s="5">
        <v>395</v>
      </c>
      <c r="W196" s="5">
        <v>378</v>
      </c>
      <c r="X196" s="6">
        <v>0</v>
      </c>
      <c r="Y196" s="6">
        <v>-0.12</v>
      </c>
      <c r="Z196" s="28">
        <f t="shared" si="9"/>
        <v>254</v>
      </c>
      <c r="AB196">
        <f t="shared" ref="AB196:AB259" si="10">INDEX(F196:R196,1,COUNT(I196:U196),1)</f>
        <v>25</v>
      </c>
      <c r="AC196">
        <f t="shared" ref="AC196:AC259" si="11">INDEX(F196:R196,1,COUNT(I196:U196)-1,1)</f>
        <v>24</v>
      </c>
    </row>
    <row r="197" spans="1:29" ht="19.95" customHeight="1" x14ac:dyDescent="0.3">
      <c r="A197" s="3">
        <v>2133358</v>
      </c>
      <c r="B197" s="4" t="s">
        <v>83</v>
      </c>
      <c r="C197" s="4" t="s">
        <v>26</v>
      </c>
      <c r="D197" s="4" t="s">
        <v>33</v>
      </c>
      <c r="E197" s="4" t="s">
        <v>28</v>
      </c>
      <c r="F197" s="5">
        <v>13</v>
      </c>
      <c r="G197" s="5">
        <v>0</v>
      </c>
      <c r="H197" s="5">
        <v>0</v>
      </c>
      <c r="I197" s="5">
        <v>4</v>
      </c>
      <c r="J197" s="5">
        <v>12</v>
      </c>
      <c r="K197" s="5">
        <v>8</v>
      </c>
      <c r="L197" s="5">
        <v>5</v>
      </c>
      <c r="M197" s="32">
        <v>2</v>
      </c>
      <c r="N197" s="5"/>
      <c r="O197" s="5"/>
      <c r="P197" s="5"/>
      <c r="Q197" s="5"/>
      <c r="R197" s="5"/>
      <c r="S197" s="5">
        <v>42</v>
      </c>
      <c r="T197" s="5">
        <v>42</v>
      </c>
      <c r="U197" s="6">
        <v>20</v>
      </c>
      <c r="V197" s="5">
        <v>19</v>
      </c>
      <c r="W197" s="5">
        <v>0</v>
      </c>
      <c r="X197" s="6">
        <v>0</v>
      </c>
      <c r="Y197" s="6">
        <v>20</v>
      </c>
      <c r="Z197" s="28">
        <f t="shared" si="9"/>
        <v>44</v>
      </c>
      <c r="AB197">
        <f t="shared" si="10"/>
        <v>2</v>
      </c>
      <c r="AC197">
        <f t="shared" si="11"/>
        <v>5</v>
      </c>
    </row>
    <row r="198" spans="1:29" ht="19.95" customHeight="1" x14ac:dyDescent="0.3">
      <c r="A198" s="3">
        <v>3454299</v>
      </c>
      <c r="B198" s="4" t="s">
        <v>85</v>
      </c>
      <c r="C198" s="4" t="s">
        <v>86</v>
      </c>
      <c r="D198" s="4" t="s">
        <v>27</v>
      </c>
      <c r="E198" s="4" t="s">
        <v>28</v>
      </c>
      <c r="F198" s="5">
        <v>27</v>
      </c>
      <c r="G198" s="5">
        <v>22</v>
      </c>
      <c r="H198" s="5">
        <v>20</v>
      </c>
      <c r="I198" s="5">
        <v>17</v>
      </c>
      <c r="J198" s="5">
        <v>33</v>
      </c>
      <c r="K198" s="5">
        <v>26</v>
      </c>
      <c r="L198" s="5">
        <v>20</v>
      </c>
      <c r="M198" s="32">
        <v>20</v>
      </c>
      <c r="N198" s="5"/>
      <c r="O198" s="5"/>
      <c r="P198" s="5"/>
      <c r="Q198" s="5"/>
      <c r="R198" s="5"/>
      <c r="S198" s="5">
        <v>165</v>
      </c>
      <c r="T198" s="5">
        <v>165</v>
      </c>
      <c r="U198" s="6">
        <v>-0.26</v>
      </c>
      <c r="V198" s="5">
        <v>443</v>
      </c>
      <c r="W198" s="5">
        <v>222</v>
      </c>
      <c r="X198" s="6">
        <v>0</v>
      </c>
      <c r="Y198" s="6">
        <v>-0.26</v>
      </c>
      <c r="Z198" s="28">
        <f t="shared" si="9"/>
        <v>185</v>
      </c>
      <c r="AB198">
        <f t="shared" si="10"/>
        <v>20</v>
      </c>
      <c r="AC198">
        <f t="shared" si="11"/>
        <v>20</v>
      </c>
    </row>
    <row r="199" spans="1:29" ht="19.95" customHeight="1" x14ac:dyDescent="0.3">
      <c r="A199" s="3">
        <v>3454299</v>
      </c>
      <c r="B199" s="4" t="s">
        <v>85</v>
      </c>
      <c r="C199" s="4" t="s">
        <v>86</v>
      </c>
      <c r="D199" s="4" t="s">
        <v>29</v>
      </c>
      <c r="E199" s="4" t="s">
        <v>28</v>
      </c>
      <c r="F199" s="5">
        <v>1</v>
      </c>
      <c r="G199" s="5">
        <v>0</v>
      </c>
      <c r="H199" s="5">
        <v>0</v>
      </c>
      <c r="I199" s="5">
        <v>1</v>
      </c>
      <c r="J199" s="5">
        <v>4</v>
      </c>
      <c r="K199" s="5">
        <v>2</v>
      </c>
      <c r="L199" s="5">
        <v>1</v>
      </c>
      <c r="M199" s="32">
        <v>3</v>
      </c>
      <c r="N199" s="5"/>
      <c r="O199" s="5"/>
      <c r="P199" s="5"/>
      <c r="Q199" s="5"/>
      <c r="R199" s="5"/>
      <c r="S199" s="5">
        <v>9</v>
      </c>
      <c r="T199" s="5">
        <v>9</v>
      </c>
      <c r="U199" s="6">
        <v>-0.25</v>
      </c>
      <c r="V199" s="5">
        <v>28</v>
      </c>
      <c r="W199" s="5">
        <v>18</v>
      </c>
      <c r="X199" s="6">
        <v>0</v>
      </c>
      <c r="Y199" s="6">
        <v>-0.25</v>
      </c>
      <c r="Z199" s="28">
        <f t="shared" si="9"/>
        <v>12</v>
      </c>
      <c r="AB199">
        <f t="shared" si="10"/>
        <v>3</v>
      </c>
      <c r="AC199">
        <f t="shared" si="11"/>
        <v>1</v>
      </c>
    </row>
    <row r="200" spans="1:29" ht="19.95" customHeight="1" x14ac:dyDescent="0.3">
      <c r="A200" s="3">
        <v>3454299</v>
      </c>
      <c r="B200" s="4" t="s">
        <v>85</v>
      </c>
      <c r="C200" s="4" t="s">
        <v>86</v>
      </c>
      <c r="D200" s="4" t="s">
        <v>30</v>
      </c>
      <c r="E200" s="4" t="s">
        <v>28</v>
      </c>
      <c r="F200" s="5">
        <v>0</v>
      </c>
      <c r="G200" s="5">
        <v>0</v>
      </c>
      <c r="H200" s="5">
        <v>0</v>
      </c>
      <c r="I200" s="5">
        <v>0</v>
      </c>
      <c r="J200" s="5">
        <v>0</v>
      </c>
      <c r="K200" s="5">
        <v>1</v>
      </c>
      <c r="L200" s="5">
        <v>0</v>
      </c>
      <c r="M200" s="32">
        <v>0</v>
      </c>
      <c r="N200" s="5"/>
      <c r="O200" s="5"/>
      <c r="P200" s="5"/>
      <c r="Q200" s="5"/>
      <c r="R200" s="5"/>
      <c r="S200" s="5">
        <v>1</v>
      </c>
      <c r="T200" s="5">
        <v>1</v>
      </c>
      <c r="U200" s="6">
        <v>0</v>
      </c>
      <c r="V200" s="5">
        <v>0</v>
      </c>
      <c r="W200" s="5">
        <v>0</v>
      </c>
      <c r="X200" s="6">
        <v>0</v>
      </c>
      <c r="Y200" s="6">
        <v>0</v>
      </c>
      <c r="Z200" s="28">
        <f t="shared" si="9"/>
        <v>1</v>
      </c>
      <c r="AB200">
        <f t="shared" si="10"/>
        <v>0</v>
      </c>
      <c r="AC200">
        <f t="shared" si="11"/>
        <v>0</v>
      </c>
    </row>
    <row r="201" spans="1:29" ht="19.95" customHeight="1" x14ac:dyDescent="0.3">
      <c r="A201" s="3">
        <v>3454299</v>
      </c>
      <c r="B201" s="4" t="s">
        <v>85</v>
      </c>
      <c r="C201" s="4" t="s">
        <v>86</v>
      </c>
      <c r="D201" s="4" t="s">
        <v>31</v>
      </c>
      <c r="E201" s="4" t="s">
        <v>28</v>
      </c>
      <c r="F201" s="5">
        <v>0</v>
      </c>
      <c r="G201" s="5">
        <v>0</v>
      </c>
      <c r="H201" s="5">
        <v>1</v>
      </c>
      <c r="I201" s="5">
        <v>0</v>
      </c>
      <c r="J201" s="5">
        <v>0</v>
      </c>
      <c r="K201" s="5">
        <v>0</v>
      </c>
      <c r="L201" s="5">
        <v>0</v>
      </c>
      <c r="M201" s="32">
        <v>0</v>
      </c>
      <c r="N201" s="5"/>
      <c r="O201" s="5"/>
      <c r="P201" s="5"/>
      <c r="Q201" s="5"/>
      <c r="R201" s="5"/>
      <c r="S201" s="5">
        <v>1</v>
      </c>
      <c r="T201" s="5">
        <v>1</v>
      </c>
      <c r="U201" s="6">
        <v>-0.83</v>
      </c>
      <c r="V201" s="5">
        <v>14</v>
      </c>
      <c r="W201" s="5">
        <v>0</v>
      </c>
      <c r="X201" s="6">
        <v>0</v>
      </c>
      <c r="Y201" s="6">
        <v>-0.83</v>
      </c>
      <c r="Z201" s="28">
        <f t="shared" si="9"/>
        <v>1</v>
      </c>
      <c r="AB201">
        <f t="shared" si="10"/>
        <v>0</v>
      </c>
      <c r="AC201">
        <f t="shared" si="11"/>
        <v>0</v>
      </c>
    </row>
    <row r="202" spans="1:29" ht="19.95" customHeight="1" x14ac:dyDescent="0.3">
      <c r="A202" s="3">
        <v>3454299</v>
      </c>
      <c r="B202" s="4" t="s">
        <v>85</v>
      </c>
      <c r="C202" s="4" t="s">
        <v>86</v>
      </c>
      <c r="D202" s="4" t="s">
        <v>33</v>
      </c>
      <c r="E202" s="4" t="s">
        <v>28</v>
      </c>
      <c r="F202" s="5">
        <v>33</v>
      </c>
      <c r="G202" s="5">
        <v>33</v>
      </c>
      <c r="H202" s="5">
        <v>47</v>
      </c>
      <c r="I202" s="5">
        <v>24</v>
      </c>
      <c r="J202" s="5">
        <v>53</v>
      </c>
      <c r="K202" s="5">
        <v>33</v>
      </c>
      <c r="L202" s="5">
        <v>46</v>
      </c>
      <c r="M202" s="32">
        <v>49</v>
      </c>
      <c r="N202" s="5"/>
      <c r="O202" s="5"/>
      <c r="P202" s="5"/>
      <c r="Q202" s="5"/>
      <c r="R202" s="5"/>
      <c r="S202" s="5">
        <v>269</v>
      </c>
      <c r="T202" s="5">
        <v>269</v>
      </c>
      <c r="U202" s="6">
        <v>-0.1</v>
      </c>
      <c r="V202" s="5">
        <v>613</v>
      </c>
      <c r="W202" s="5">
        <v>485</v>
      </c>
      <c r="X202" s="6">
        <v>0</v>
      </c>
      <c r="Y202" s="6">
        <v>-0.1</v>
      </c>
      <c r="Z202" s="28">
        <f t="shared" si="9"/>
        <v>318</v>
      </c>
      <c r="AB202">
        <f t="shared" si="10"/>
        <v>49</v>
      </c>
      <c r="AC202">
        <f t="shared" si="11"/>
        <v>46</v>
      </c>
    </row>
    <row r="203" spans="1:29" ht="19.95" customHeight="1" x14ac:dyDescent="0.3">
      <c r="A203" s="3">
        <v>3454303</v>
      </c>
      <c r="B203" s="4" t="s">
        <v>87</v>
      </c>
      <c r="C203" s="4" t="s">
        <v>79</v>
      </c>
      <c r="D203" s="4" t="s">
        <v>27</v>
      </c>
      <c r="E203" s="4" t="s">
        <v>28</v>
      </c>
      <c r="F203" s="5">
        <v>36</v>
      </c>
      <c r="G203" s="5">
        <v>30</v>
      </c>
      <c r="H203" s="5">
        <v>25</v>
      </c>
      <c r="I203" s="5">
        <v>22</v>
      </c>
      <c r="J203" s="5">
        <v>25</v>
      </c>
      <c r="K203" s="5">
        <v>19</v>
      </c>
      <c r="L203" s="5">
        <v>20</v>
      </c>
      <c r="M203" s="32">
        <v>18</v>
      </c>
      <c r="N203" s="5"/>
      <c r="O203" s="5"/>
      <c r="P203" s="5"/>
      <c r="Q203" s="5"/>
      <c r="R203" s="5"/>
      <c r="S203" s="5">
        <v>177</v>
      </c>
      <c r="T203" s="5">
        <v>177</v>
      </c>
      <c r="U203" s="6">
        <v>0.24</v>
      </c>
      <c r="V203" s="5">
        <v>281</v>
      </c>
      <c r="W203" s="5">
        <v>350</v>
      </c>
      <c r="X203" s="6">
        <v>0</v>
      </c>
      <c r="Y203" s="6">
        <v>0.24</v>
      </c>
      <c r="Z203" s="28">
        <f t="shared" si="9"/>
        <v>195</v>
      </c>
      <c r="AB203">
        <f t="shared" si="10"/>
        <v>18</v>
      </c>
      <c r="AC203">
        <f t="shared" si="11"/>
        <v>20</v>
      </c>
    </row>
    <row r="204" spans="1:29" ht="19.95" customHeight="1" x14ac:dyDescent="0.3">
      <c r="A204" s="3">
        <v>3454303</v>
      </c>
      <c r="B204" s="4" t="s">
        <v>87</v>
      </c>
      <c r="C204" s="4" t="s">
        <v>79</v>
      </c>
      <c r="D204" s="4" t="s">
        <v>29</v>
      </c>
      <c r="E204" s="4" t="s">
        <v>28</v>
      </c>
      <c r="F204" s="5">
        <v>5</v>
      </c>
      <c r="G204" s="5">
        <v>4</v>
      </c>
      <c r="H204" s="5">
        <v>3</v>
      </c>
      <c r="I204" s="5">
        <v>0</v>
      </c>
      <c r="J204" s="5">
        <v>3</v>
      </c>
      <c r="K204" s="5">
        <v>1</v>
      </c>
      <c r="L204" s="5">
        <v>3</v>
      </c>
      <c r="M204" s="32">
        <v>4</v>
      </c>
      <c r="N204" s="5"/>
      <c r="O204" s="5"/>
      <c r="P204" s="5"/>
      <c r="Q204" s="5"/>
      <c r="R204" s="5"/>
      <c r="S204" s="5">
        <v>19</v>
      </c>
      <c r="T204" s="5">
        <v>19</v>
      </c>
      <c r="U204" s="6">
        <v>8.5</v>
      </c>
      <c r="V204" s="5">
        <v>7</v>
      </c>
      <c r="W204" s="5">
        <v>51</v>
      </c>
      <c r="X204" s="6">
        <v>0</v>
      </c>
      <c r="Y204" s="6">
        <v>8.5</v>
      </c>
      <c r="Z204" s="28">
        <f t="shared" si="9"/>
        <v>23</v>
      </c>
      <c r="AB204">
        <f t="shared" si="10"/>
        <v>4</v>
      </c>
      <c r="AC204">
        <f t="shared" si="11"/>
        <v>3</v>
      </c>
    </row>
    <row r="205" spans="1:29" ht="19.95" customHeight="1" x14ac:dyDescent="0.3">
      <c r="A205" s="3">
        <v>3454303</v>
      </c>
      <c r="B205" s="4" t="s">
        <v>87</v>
      </c>
      <c r="C205" s="4" t="s">
        <v>79</v>
      </c>
      <c r="D205" s="4" t="s">
        <v>30</v>
      </c>
      <c r="E205" s="4" t="s">
        <v>28</v>
      </c>
      <c r="F205" s="5">
        <v>0</v>
      </c>
      <c r="G205" s="5">
        <v>0</v>
      </c>
      <c r="H205" s="5">
        <v>0</v>
      </c>
      <c r="I205" s="5">
        <v>0</v>
      </c>
      <c r="J205" s="5">
        <v>0</v>
      </c>
      <c r="K205" s="5">
        <v>0</v>
      </c>
      <c r="L205" s="5">
        <v>1</v>
      </c>
      <c r="M205" s="32">
        <v>0</v>
      </c>
      <c r="N205" s="5"/>
      <c r="O205" s="5"/>
      <c r="P205" s="5"/>
      <c r="Q205" s="5"/>
      <c r="R205" s="5"/>
      <c r="S205" s="5">
        <v>1</v>
      </c>
      <c r="T205" s="5">
        <v>1</v>
      </c>
      <c r="U205" s="6">
        <v>0</v>
      </c>
      <c r="V205" s="5">
        <v>1</v>
      </c>
      <c r="W205" s="5">
        <v>8</v>
      </c>
      <c r="X205" s="6">
        <v>0</v>
      </c>
      <c r="Y205" s="6">
        <v>0</v>
      </c>
      <c r="Z205" s="28">
        <f t="shared" si="9"/>
        <v>1</v>
      </c>
      <c r="AB205">
        <f t="shared" si="10"/>
        <v>0</v>
      </c>
      <c r="AC205">
        <f t="shared" si="11"/>
        <v>1</v>
      </c>
    </row>
    <row r="206" spans="1:29" ht="19.95" customHeight="1" x14ac:dyDescent="0.3">
      <c r="A206" s="3">
        <v>3454303</v>
      </c>
      <c r="B206" s="4" t="s">
        <v>87</v>
      </c>
      <c r="C206" s="4" t="s">
        <v>79</v>
      </c>
      <c r="D206" s="4" t="s">
        <v>31</v>
      </c>
      <c r="E206" s="4" t="s">
        <v>28</v>
      </c>
      <c r="F206" s="5">
        <v>1</v>
      </c>
      <c r="G206" s="5">
        <v>0</v>
      </c>
      <c r="H206" s="5">
        <v>1</v>
      </c>
      <c r="I206" s="5">
        <v>0</v>
      </c>
      <c r="J206" s="5">
        <v>1</v>
      </c>
      <c r="K206" s="5">
        <v>1</v>
      </c>
      <c r="L206" s="5">
        <v>0</v>
      </c>
      <c r="M206" s="32">
        <v>0</v>
      </c>
      <c r="N206" s="5"/>
      <c r="O206" s="5"/>
      <c r="P206" s="5"/>
      <c r="Q206" s="5"/>
      <c r="R206" s="5"/>
      <c r="S206" s="5">
        <v>4</v>
      </c>
      <c r="T206" s="5">
        <v>4</v>
      </c>
      <c r="U206" s="6">
        <v>0</v>
      </c>
      <c r="V206" s="5">
        <v>0</v>
      </c>
      <c r="W206" s="5">
        <v>11</v>
      </c>
      <c r="X206" s="6">
        <v>0</v>
      </c>
      <c r="Y206" s="6">
        <v>0</v>
      </c>
      <c r="Z206" s="28">
        <f t="shared" si="9"/>
        <v>4</v>
      </c>
      <c r="AB206">
        <f t="shared" si="10"/>
        <v>0</v>
      </c>
      <c r="AC206">
        <f t="shared" si="11"/>
        <v>0</v>
      </c>
    </row>
    <row r="207" spans="1:29" ht="19.95" customHeight="1" x14ac:dyDescent="0.3">
      <c r="A207" s="3">
        <v>3454303</v>
      </c>
      <c r="B207" s="4" t="s">
        <v>87</v>
      </c>
      <c r="C207" s="4" t="s">
        <v>79</v>
      </c>
      <c r="D207" s="4" t="s">
        <v>33</v>
      </c>
      <c r="E207" s="4" t="s">
        <v>28</v>
      </c>
      <c r="F207" s="5">
        <v>52</v>
      </c>
      <c r="G207" s="5">
        <v>29</v>
      </c>
      <c r="H207" s="5">
        <v>34</v>
      </c>
      <c r="I207" s="5">
        <v>25</v>
      </c>
      <c r="J207" s="5">
        <v>44</v>
      </c>
      <c r="K207" s="5">
        <v>22</v>
      </c>
      <c r="L207" s="5">
        <v>28</v>
      </c>
      <c r="M207" s="32">
        <v>30</v>
      </c>
      <c r="N207" s="5"/>
      <c r="O207" s="5"/>
      <c r="P207" s="5"/>
      <c r="Q207" s="5"/>
      <c r="R207" s="5"/>
      <c r="S207" s="5">
        <v>234</v>
      </c>
      <c r="T207" s="5">
        <v>234</v>
      </c>
      <c r="U207" s="6">
        <v>1.36</v>
      </c>
      <c r="V207" s="5">
        <v>229</v>
      </c>
      <c r="W207" s="5">
        <v>538</v>
      </c>
      <c r="X207" s="6">
        <v>0</v>
      </c>
      <c r="Y207" s="6">
        <v>1.36</v>
      </c>
      <c r="Z207" s="28">
        <f t="shared" si="9"/>
        <v>264</v>
      </c>
      <c r="AB207">
        <f t="shared" si="10"/>
        <v>30</v>
      </c>
      <c r="AC207">
        <f t="shared" si="11"/>
        <v>28</v>
      </c>
    </row>
    <row r="208" spans="1:29" ht="19.95" customHeight="1" x14ac:dyDescent="0.3">
      <c r="A208" s="3">
        <v>3445267</v>
      </c>
      <c r="B208" s="4" t="s">
        <v>88</v>
      </c>
      <c r="C208" s="4" t="s">
        <v>49</v>
      </c>
      <c r="D208" s="4" t="s">
        <v>27</v>
      </c>
      <c r="E208" s="4" t="s">
        <v>28</v>
      </c>
      <c r="F208" s="5">
        <v>29</v>
      </c>
      <c r="G208" s="5">
        <v>26</v>
      </c>
      <c r="H208" s="5">
        <v>23</v>
      </c>
      <c r="I208" s="5">
        <v>21</v>
      </c>
      <c r="J208" s="5">
        <v>25</v>
      </c>
      <c r="K208" s="5">
        <v>23</v>
      </c>
      <c r="L208" s="5">
        <v>20</v>
      </c>
      <c r="M208" s="32">
        <v>27</v>
      </c>
      <c r="N208" s="5"/>
      <c r="O208" s="5"/>
      <c r="P208" s="5"/>
      <c r="Q208" s="5"/>
      <c r="R208" s="5"/>
      <c r="S208" s="5">
        <v>167</v>
      </c>
      <c r="T208" s="5">
        <v>167</v>
      </c>
      <c r="U208" s="6">
        <v>-0.03</v>
      </c>
      <c r="V208" s="5">
        <v>322</v>
      </c>
      <c r="W208" s="5">
        <v>359</v>
      </c>
      <c r="X208" s="6">
        <v>0</v>
      </c>
      <c r="Y208" s="6">
        <v>-0.03</v>
      </c>
      <c r="Z208" s="28">
        <f t="shared" si="9"/>
        <v>194</v>
      </c>
      <c r="AB208">
        <f t="shared" si="10"/>
        <v>27</v>
      </c>
      <c r="AC208">
        <f t="shared" si="11"/>
        <v>20</v>
      </c>
    </row>
    <row r="209" spans="1:29" ht="19.95" customHeight="1" x14ac:dyDescent="0.3">
      <c r="A209" s="3">
        <v>3445267</v>
      </c>
      <c r="B209" s="4" t="s">
        <v>88</v>
      </c>
      <c r="C209" s="4" t="s">
        <v>49</v>
      </c>
      <c r="D209" s="4" t="s">
        <v>29</v>
      </c>
      <c r="E209" s="4" t="s">
        <v>28</v>
      </c>
      <c r="F209" s="5">
        <v>2</v>
      </c>
      <c r="G209" s="5">
        <v>1</v>
      </c>
      <c r="H209" s="5">
        <v>1</v>
      </c>
      <c r="I209" s="5">
        <v>2</v>
      </c>
      <c r="J209" s="5">
        <v>4</v>
      </c>
      <c r="K209" s="5">
        <v>2</v>
      </c>
      <c r="L209" s="5">
        <v>1</v>
      </c>
      <c r="M209" s="32">
        <v>5</v>
      </c>
      <c r="N209" s="5"/>
      <c r="O209" s="5"/>
      <c r="P209" s="5"/>
      <c r="Q209" s="5"/>
      <c r="R209" s="5"/>
      <c r="S209" s="5">
        <v>13</v>
      </c>
      <c r="T209" s="5">
        <v>13</v>
      </c>
      <c r="U209" s="6">
        <v>0.08</v>
      </c>
      <c r="V209" s="5">
        <v>31</v>
      </c>
      <c r="W209" s="5">
        <v>29</v>
      </c>
      <c r="X209" s="6">
        <v>0</v>
      </c>
      <c r="Y209" s="6">
        <v>0.08</v>
      </c>
      <c r="Z209" s="28">
        <f t="shared" si="9"/>
        <v>18</v>
      </c>
      <c r="AB209">
        <f t="shared" si="10"/>
        <v>5</v>
      </c>
      <c r="AC209">
        <f t="shared" si="11"/>
        <v>1</v>
      </c>
    </row>
    <row r="210" spans="1:29" ht="19.95" customHeight="1" x14ac:dyDescent="0.3">
      <c r="A210" s="3">
        <v>3445267</v>
      </c>
      <c r="B210" s="4" t="s">
        <v>88</v>
      </c>
      <c r="C210" s="4" t="s">
        <v>49</v>
      </c>
      <c r="D210" s="4" t="s">
        <v>30</v>
      </c>
      <c r="E210" s="4" t="s">
        <v>28</v>
      </c>
      <c r="F210" s="5">
        <v>0</v>
      </c>
      <c r="G210" s="5">
        <v>0</v>
      </c>
      <c r="H210" s="5">
        <v>0</v>
      </c>
      <c r="I210" s="5">
        <v>0</v>
      </c>
      <c r="J210" s="5">
        <v>0</v>
      </c>
      <c r="K210" s="5">
        <v>0</v>
      </c>
      <c r="L210" s="5">
        <v>0</v>
      </c>
      <c r="M210" s="32">
        <v>2</v>
      </c>
      <c r="N210" s="5"/>
      <c r="O210" s="5"/>
      <c r="P210" s="5"/>
      <c r="Q210" s="5"/>
      <c r="R210" s="5"/>
      <c r="S210" s="5">
        <v>0</v>
      </c>
      <c r="T210" s="5">
        <v>0</v>
      </c>
      <c r="U210" s="6">
        <v>-1</v>
      </c>
      <c r="V210" s="5">
        <v>3</v>
      </c>
      <c r="W210" s="5">
        <v>4</v>
      </c>
      <c r="X210" s="6">
        <v>0</v>
      </c>
      <c r="Y210" s="6">
        <v>-1</v>
      </c>
      <c r="Z210" s="28">
        <f t="shared" si="9"/>
        <v>2</v>
      </c>
      <c r="AB210">
        <f t="shared" si="10"/>
        <v>2</v>
      </c>
      <c r="AC210">
        <f t="shared" si="11"/>
        <v>0</v>
      </c>
    </row>
    <row r="211" spans="1:29" ht="19.95" customHeight="1" x14ac:dyDescent="0.3">
      <c r="A211" s="3">
        <v>3445267</v>
      </c>
      <c r="B211" s="4" t="s">
        <v>88</v>
      </c>
      <c r="C211" s="4" t="s">
        <v>49</v>
      </c>
      <c r="D211" s="4" t="s">
        <v>31</v>
      </c>
      <c r="E211" s="4" t="s">
        <v>28</v>
      </c>
      <c r="F211" s="5">
        <v>0</v>
      </c>
      <c r="G211" s="5">
        <v>0</v>
      </c>
      <c r="H211" s="5">
        <v>0</v>
      </c>
      <c r="I211" s="5">
        <v>0</v>
      </c>
      <c r="J211" s="5">
        <v>3</v>
      </c>
      <c r="K211" s="5">
        <v>0</v>
      </c>
      <c r="L211" s="5">
        <v>3</v>
      </c>
      <c r="M211" s="32">
        <v>3</v>
      </c>
      <c r="N211" s="5"/>
      <c r="O211" s="5"/>
      <c r="P211" s="5"/>
      <c r="Q211" s="5"/>
      <c r="R211" s="5"/>
      <c r="S211" s="5">
        <v>6</v>
      </c>
      <c r="T211" s="5">
        <v>6</v>
      </c>
      <c r="U211" s="6">
        <v>-0.25</v>
      </c>
      <c r="V211" s="5">
        <v>15</v>
      </c>
      <c r="W211" s="5">
        <v>12</v>
      </c>
      <c r="X211" s="6">
        <v>0</v>
      </c>
      <c r="Y211" s="6">
        <v>-0.25</v>
      </c>
      <c r="Z211" s="28">
        <f t="shared" si="9"/>
        <v>9</v>
      </c>
      <c r="AB211">
        <f t="shared" si="10"/>
        <v>3</v>
      </c>
      <c r="AC211">
        <f t="shared" si="11"/>
        <v>3</v>
      </c>
    </row>
    <row r="212" spans="1:29" ht="19.95" customHeight="1" x14ac:dyDescent="0.3">
      <c r="A212" s="3">
        <v>3445267</v>
      </c>
      <c r="B212" s="4" t="s">
        <v>88</v>
      </c>
      <c r="C212" s="4" t="s">
        <v>49</v>
      </c>
      <c r="D212" s="4" t="s">
        <v>33</v>
      </c>
      <c r="E212" s="4" t="s">
        <v>28</v>
      </c>
      <c r="F212" s="5">
        <v>36</v>
      </c>
      <c r="G212" s="5">
        <v>35</v>
      </c>
      <c r="H212" s="5">
        <v>35</v>
      </c>
      <c r="I212" s="5">
        <v>34</v>
      </c>
      <c r="J212" s="5">
        <v>35</v>
      </c>
      <c r="K212" s="5">
        <v>29</v>
      </c>
      <c r="L212" s="5">
        <v>40</v>
      </c>
      <c r="M212" s="32">
        <v>22</v>
      </c>
      <c r="N212" s="5"/>
      <c r="O212" s="5"/>
      <c r="P212" s="5"/>
      <c r="Q212" s="5"/>
      <c r="R212" s="5"/>
      <c r="S212" s="5">
        <v>244</v>
      </c>
      <c r="T212" s="5">
        <v>244</v>
      </c>
      <c r="U212" s="6">
        <v>0.83</v>
      </c>
      <c r="V212" s="5">
        <v>223</v>
      </c>
      <c r="W212" s="5">
        <v>339</v>
      </c>
      <c r="X212" s="6">
        <v>0</v>
      </c>
      <c r="Y212" s="6">
        <v>0.83</v>
      </c>
      <c r="Z212" s="28">
        <f t="shared" si="9"/>
        <v>266</v>
      </c>
      <c r="AB212">
        <f t="shared" si="10"/>
        <v>22</v>
      </c>
      <c r="AC212">
        <f t="shared" si="11"/>
        <v>40</v>
      </c>
    </row>
    <row r="213" spans="1:29" ht="19.95" customHeight="1" x14ac:dyDescent="0.3">
      <c r="A213" s="3">
        <v>1972866</v>
      </c>
      <c r="B213" s="4" t="s">
        <v>89</v>
      </c>
      <c r="C213" s="4" t="s">
        <v>26</v>
      </c>
      <c r="D213" s="4" t="s">
        <v>27</v>
      </c>
      <c r="E213" s="4" t="s">
        <v>28</v>
      </c>
      <c r="F213" s="5">
        <v>24</v>
      </c>
      <c r="G213" s="5">
        <v>24</v>
      </c>
      <c r="H213" s="5">
        <v>19</v>
      </c>
      <c r="I213" s="5">
        <v>19</v>
      </c>
      <c r="J213" s="5">
        <v>25</v>
      </c>
      <c r="K213" s="5">
        <v>26</v>
      </c>
      <c r="L213" s="5">
        <v>18</v>
      </c>
      <c r="M213" s="32">
        <v>23</v>
      </c>
      <c r="N213" s="5"/>
      <c r="O213" s="5"/>
      <c r="P213" s="5"/>
      <c r="Q213" s="5"/>
      <c r="R213" s="5"/>
      <c r="S213" s="5">
        <v>155</v>
      </c>
      <c r="T213" s="5">
        <v>155</v>
      </c>
      <c r="U213" s="6">
        <v>0.36</v>
      </c>
      <c r="V213" s="5">
        <v>217</v>
      </c>
      <c r="W213" s="5">
        <v>482</v>
      </c>
      <c r="X213" s="6">
        <v>0</v>
      </c>
      <c r="Y213" s="6">
        <v>0.36</v>
      </c>
      <c r="Z213" s="28">
        <f t="shared" si="9"/>
        <v>178</v>
      </c>
      <c r="AB213">
        <f t="shared" si="10"/>
        <v>23</v>
      </c>
      <c r="AC213">
        <f t="shared" si="11"/>
        <v>18</v>
      </c>
    </row>
    <row r="214" spans="1:29" ht="19.95" customHeight="1" x14ac:dyDescent="0.3">
      <c r="A214" s="3">
        <v>1972866</v>
      </c>
      <c r="B214" s="4" t="s">
        <v>89</v>
      </c>
      <c r="C214" s="4" t="s">
        <v>26</v>
      </c>
      <c r="D214" s="4" t="s">
        <v>29</v>
      </c>
      <c r="E214" s="4" t="s">
        <v>28</v>
      </c>
      <c r="F214" s="5">
        <v>1</v>
      </c>
      <c r="G214" s="5">
        <v>1</v>
      </c>
      <c r="H214" s="5">
        <v>2</v>
      </c>
      <c r="I214" s="5">
        <v>2</v>
      </c>
      <c r="J214" s="5">
        <v>4</v>
      </c>
      <c r="K214" s="5">
        <v>4</v>
      </c>
      <c r="L214" s="5">
        <v>2</v>
      </c>
      <c r="M214" s="32">
        <v>4</v>
      </c>
      <c r="N214" s="5"/>
      <c r="O214" s="5"/>
      <c r="P214" s="5"/>
      <c r="Q214" s="5"/>
      <c r="R214" s="5"/>
      <c r="S214" s="5">
        <v>16</v>
      </c>
      <c r="T214" s="5">
        <v>16</v>
      </c>
      <c r="U214" s="6">
        <v>-0.61</v>
      </c>
      <c r="V214" s="5">
        <v>77</v>
      </c>
      <c r="W214" s="5">
        <v>5</v>
      </c>
      <c r="X214" s="6">
        <v>0</v>
      </c>
      <c r="Y214" s="6">
        <v>-0.61</v>
      </c>
      <c r="Z214" s="28">
        <f t="shared" si="9"/>
        <v>20</v>
      </c>
      <c r="AB214">
        <f t="shared" si="10"/>
        <v>4</v>
      </c>
      <c r="AC214">
        <f t="shared" si="11"/>
        <v>2</v>
      </c>
    </row>
    <row r="215" spans="1:29" ht="19.95" customHeight="1" x14ac:dyDescent="0.3">
      <c r="A215" s="3">
        <v>1972866</v>
      </c>
      <c r="B215" s="4" t="s">
        <v>89</v>
      </c>
      <c r="C215" s="4" t="s">
        <v>26</v>
      </c>
      <c r="D215" s="4" t="s">
        <v>30</v>
      </c>
      <c r="E215" s="4" t="s">
        <v>28</v>
      </c>
      <c r="F215" s="5">
        <v>0</v>
      </c>
      <c r="G215" s="5">
        <v>0</v>
      </c>
      <c r="H215" s="5">
        <v>0</v>
      </c>
      <c r="I215" s="5">
        <v>0</v>
      </c>
      <c r="J215" s="5">
        <v>0</v>
      </c>
      <c r="K215" s="5">
        <v>0</v>
      </c>
      <c r="L215" s="5">
        <v>1</v>
      </c>
      <c r="M215" s="32">
        <v>0</v>
      </c>
      <c r="N215" s="5"/>
      <c r="O215" s="5"/>
      <c r="P215" s="5"/>
      <c r="Q215" s="5"/>
      <c r="R215" s="5"/>
      <c r="S215" s="5">
        <v>1</v>
      </c>
      <c r="T215" s="5">
        <v>1</v>
      </c>
      <c r="U215" s="6">
        <v>-0.95</v>
      </c>
      <c r="V215" s="5">
        <v>32</v>
      </c>
      <c r="W215" s="5">
        <v>1</v>
      </c>
      <c r="X215" s="6">
        <v>0</v>
      </c>
      <c r="Y215" s="6">
        <v>-0.95</v>
      </c>
      <c r="Z215" s="28">
        <f t="shared" si="9"/>
        <v>1</v>
      </c>
      <c r="AB215">
        <f t="shared" si="10"/>
        <v>0</v>
      </c>
      <c r="AC215">
        <f t="shared" si="11"/>
        <v>1</v>
      </c>
    </row>
    <row r="216" spans="1:29" ht="19.95" customHeight="1" x14ac:dyDescent="0.3">
      <c r="A216" s="3">
        <v>1972866</v>
      </c>
      <c r="B216" s="4" t="s">
        <v>89</v>
      </c>
      <c r="C216" s="4" t="s">
        <v>26</v>
      </c>
      <c r="D216" s="4" t="s">
        <v>31</v>
      </c>
      <c r="E216" s="4" t="s">
        <v>28</v>
      </c>
      <c r="F216" s="5">
        <v>0</v>
      </c>
      <c r="G216" s="5">
        <v>0</v>
      </c>
      <c r="H216" s="5">
        <v>0</v>
      </c>
      <c r="I216" s="5">
        <v>0</v>
      </c>
      <c r="J216" s="5">
        <v>1</v>
      </c>
      <c r="K216" s="5">
        <v>0</v>
      </c>
      <c r="L216" s="5">
        <v>0</v>
      </c>
      <c r="M216" s="32">
        <v>0</v>
      </c>
      <c r="N216" s="5"/>
      <c r="O216" s="5"/>
      <c r="P216" s="5"/>
      <c r="Q216" s="5"/>
      <c r="R216" s="5"/>
      <c r="S216" s="5">
        <v>1</v>
      </c>
      <c r="T216" s="5">
        <v>1</v>
      </c>
      <c r="U216" s="6">
        <v>-0.97</v>
      </c>
      <c r="V216" s="5">
        <v>46</v>
      </c>
      <c r="W216" s="5">
        <v>0</v>
      </c>
      <c r="X216" s="6">
        <v>0</v>
      </c>
      <c r="Y216" s="6">
        <v>-0.97</v>
      </c>
      <c r="Z216" s="28">
        <f t="shared" si="9"/>
        <v>1</v>
      </c>
      <c r="AB216">
        <f t="shared" si="10"/>
        <v>0</v>
      </c>
      <c r="AC216">
        <f t="shared" si="11"/>
        <v>0</v>
      </c>
    </row>
    <row r="217" spans="1:29" ht="19.95" customHeight="1" x14ac:dyDescent="0.3">
      <c r="A217" s="3">
        <v>1972866</v>
      </c>
      <c r="B217" s="4" t="s">
        <v>89</v>
      </c>
      <c r="C217" s="4" t="s">
        <v>26</v>
      </c>
      <c r="D217" s="4" t="s">
        <v>33</v>
      </c>
      <c r="E217" s="4" t="s">
        <v>28</v>
      </c>
      <c r="F217" s="5">
        <v>24</v>
      </c>
      <c r="G217" s="5">
        <v>14</v>
      </c>
      <c r="H217" s="5">
        <v>27</v>
      </c>
      <c r="I217" s="5">
        <v>31</v>
      </c>
      <c r="J217" s="5">
        <v>45</v>
      </c>
      <c r="K217" s="5">
        <v>42</v>
      </c>
      <c r="L217" s="5">
        <v>41</v>
      </c>
      <c r="M217" s="32">
        <v>49</v>
      </c>
      <c r="N217" s="5"/>
      <c r="O217" s="5"/>
      <c r="P217" s="5"/>
      <c r="Q217" s="5"/>
      <c r="R217" s="5"/>
      <c r="S217" s="5">
        <v>224</v>
      </c>
      <c r="T217" s="5">
        <v>224</v>
      </c>
      <c r="U217" s="6">
        <v>7.0000000000000007E-2</v>
      </c>
      <c r="V217" s="5">
        <v>308</v>
      </c>
      <c r="W217" s="5">
        <v>18</v>
      </c>
      <c r="X217" s="6">
        <v>0</v>
      </c>
      <c r="Y217" s="6">
        <v>7.0000000000000007E-2</v>
      </c>
      <c r="Z217" s="28">
        <f t="shared" si="9"/>
        <v>273</v>
      </c>
      <c r="AB217">
        <f t="shared" si="10"/>
        <v>49</v>
      </c>
      <c r="AC217">
        <f t="shared" si="11"/>
        <v>41</v>
      </c>
    </row>
    <row r="218" spans="1:29" ht="19.95" customHeight="1" x14ac:dyDescent="0.3">
      <c r="A218" s="3">
        <v>2533125</v>
      </c>
      <c r="B218" s="4" t="s">
        <v>90</v>
      </c>
      <c r="C218" s="4" t="s">
        <v>26</v>
      </c>
      <c r="D218" s="4" t="s">
        <v>27</v>
      </c>
      <c r="E218" s="4" t="s">
        <v>28</v>
      </c>
      <c r="F218" s="5">
        <v>31</v>
      </c>
      <c r="G218" s="5">
        <v>24</v>
      </c>
      <c r="H218" s="5">
        <v>18</v>
      </c>
      <c r="I218" s="5">
        <v>26</v>
      </c>
      <c r="J218" s="5">
        <v>36</v>
      </c>
      <c r="K218" s="5">
        <v>25</v>
      </c>
      <c r="L218" s="5">
        <v>21</v>
      </c>
      <c r="M218" s="32">
        <v>24</v>
      </c>
      <c r="N218" s="5"/>
      <c r="O218" s="5"/>
      <c r="P218" s="5"/>
      <c r="Q218" s="5"/>
      <c r="R218" s="5"/>
      <c r="S218" s="5">
        <v>181</v>
      </c>
      <c r="T218" s="5">
        <v>181</v>
      </c>
      <c r="U218" s="6">
        <v>0.81</v>
      </c>
      <c r="V218" s="5">
        <v>180</v>
      </c>
      <c r="W218" s="5">
        <v>282</v>
      </c>
      <c r="X218" s="6">
        <v>0</v>
      </c>
      <c r="Y218" s="6">
        <v>0.81</v>
      </c>
      <c r="Z218" s="28">
        <f t="shared" si="9"/>
        <v>205</v>
      </c>
      <c r="AB218">
        <f t="shared" si="10"/>
        <v>24</v>
      </c>
      <c r="AC218">
        <f t="shared" si="11"/>
        <v>21</v>
      </c>
    </row>
    <row r="219" spans="1:29" ht="19.95" customHeight="1" x14ac:dyDescent="0.3">
      <c r="A219" s="3">
        <v>2533125</v>
      </c>
      <c r="B219" s="4" t="s">
        <v>90</v>
      </c>
      <c r="C219" s="4" t="s">
        <v>26</v>
      </c>
      <c r="D219" s="4" t="s">
        <v>29</v>
      </c>
      <c r="E219" s="4" t="s">
        <v>28</v>
      </c>
      <c r="F219" s="5">
        <v>0</v>
      </c>
      <c r="G219" s="5">
        <v>4</v>
      </c>
      <c r="H219" s="5">
        <v>5</v>
      </c>
      <c r="I219" s="5">
        <v>1</v>
      </c>
      <c r="J219" s="5">
        <v>7</v>
      </c>
      <c r="K219" s="5">
        <v>2</v>
      </c>
      <c r="L219" s="5">
        <v>1</v>
      </c>
      <c r="M219" s="32">
        <v>0</v>
      </c>
      <c r="N219" s="5"/>
      <c r="O219" s="5"/>
      <c r="P219" s="5"/>
      <c r="Q219" s="5"/>
      <c r="R219" s="5"/>
      <c r="S219" s="5">
        <v>20</v>
      </c>
      <c r="T219" s="5">
        <v>20</v>
      </c>
      <c r="U219" s="6">
        <v>3</v>
      </c>
      <c r="V219" s="5">
        <v>9</v>
      </c>
      <c r="W219" s="5">
        <v>27</v>
      </c>
      <c r="X219" s="6">
        <v>0</v>
      </c>
      <c r="Y219" s="6">
        <v>3</v>
      </c>
      <c r="Z219" s="28">
        <f t="shared" si="9"/>
        <v>20</v>
      </c>
      <c r="AB219">
        <f t="shared" si="10"/>
        <v>0</v>
      </c>
      <c r="AC219">
        <f t="shared" si="11"/>
        <v>1</v>
      </c>
    </row>
    <row r="220" spans="1:29" ht="19.95" customHeight="1" x14ac:dyDescent="0.3">
      <c r="A220" s="3">
        <v>2533125</v>
      </c>
      <c r="B220" s="4" t="s">
        <v>90</v>
      </c>
      <c r="C220" s="4" t="s">
        <v>26</v>
      </c>
      <c r="D220" s="4" t="s">
        <v>30</v>
      </c>
      <c r="E220" s="4" t="s">
        <v>28</v>
      </c>
      <c r="F220" s="5">
        <v>0</v>
      </c>
      <c r="G220" s="5">
        <v>0</v>
      </c>
      <c r="H220" s="5">
        <v>0</v>
      </c>
      <c r="I220" s="5">
        <v>0</v>
      </c>
      <c r="J220" s="5">
        <v>0</v>
      </c>
      <c r="K220" s="5">
        <v>0</v>
      </c>
      <c r="L220" s="5">
        <v>0</v>
      </c>
      <c r="M220" s="32">
        <v>0</v>
      </c>
      <c r="N220" s="5"/>
      <c r="O220" s="5"/>
      <c r="P220" s="5"/>
      <c r="Q220" s="5"/>
      <c r="R220" s="5"/>
      <c r="S220" s="5">
        <v>0</v>
      </c>
      <c r="T220" s="5">
        <v>0</v>
      </c>
      <c r="U220" s="6">
        <v>-1</v>
      </c>
      <c r="V220" s="5">
        <v>1</v>
      </c>
      <c r="W220" s="5">
        <v>3</v>
      </c>
      <c r="X220" s="6">
        <v>0</v>
      </c>
      <c r="Y220" s="6">
        <v>-1</v>
      </c>
      <c r="Z220" s="28">
        <f t="shared" si="9"/>
        <v>0</v>
      </c>
      <c r="AB220">
        <f t="shared" si="10"/>
        <v>0</v>
      </c>
      <c r="AC220">
        <f t="shared" si="11"/>
        <v>0</v>
      </c>
    </row>
    <row r="221" spans="1:29" ht="19.95" customHeight="1" x14ac:dyDescent="0.3">
      <c r="A221" s="3">
        <v>2533125</v>
      </c>
      <c r="B221" s="4" t="s">
        <v>90</v>
      </c>
      <c r="C221" s="4" t="s">
        <v>26</v>
      </c>
      <c r="D221" s="4" t="s">
        <v>31</v>
      </c>
      <c r="E221" s="4" t="s">
        <v>28</v>
      </c>
      <c r="F221" s="5">
        <v>4</v>
      </c>
      <c r="G221" s="5">
        <v>0</v>
      </c>
      <c r="H221" s="5">
        <v>0</v>
      </c>
      <c r="I221" s="5">
        <v>0</v>
      </c>
      <c r="J221" s="5">
        <v>1</v>
      </c>
      <c r="K221" s="5">
        <v>4</v>
      </c>
      <c r="L221" s="5">
        <v>4</v>
      </c>
      <c r="M221" s="32">
        <v>4</v>
      </c>
      <c r="N221" s="5"/>
      <c r="O221" s="5"/>
      <c r="P221" s="5"/>
      <c r="Q221" s="5"/>
      <c r="R221" s="5"/>
      <c r="S221" s="5">
        <v>13</v>
      </c>
      <c r="T221" s="5">
        <v>13</v>
      </c>
      <c r="U221" s="6">
        <v>0</v>
      </c>
      <c r="V221" s="5">
        <v>0</v>
      </c>
      <c r="W221" s="5">
        <v>1</v>
      </c>
      <c r="X221" s="6">
        <v>0</v>
      </c>
      <c r="Y221" s="6">
        <v>0</v>
      </c>
      <c r="Z221" s="28">
        <f t="shared" si="9"/>
        <v>17</v>
      </c>
      <c r="AB221">
        <f t="shared" si="10"/>
        <v>4</v>
      </c>
      <c r="AC221">
        <f t="shared" si="11"/>
        <v>4</v>
      </c>
    </row>
    <row r="222" spans="1:29" ht="19.95" customHeight="1" x14ac:dyDescent="0.3">
      <c r="A222" s="3">
        <v>2533125</v>
      </c>
      <c r="B222" s="4" t="s">
        <v>90</v>
      </c>
      <c r="C222" s="4" t="s">
        <v>26</v>
      </c>
      <c r="D222" s="4" t="s">
        <v>33</v>
      </c>
      <c r="E222" s="4" t="s">
        <v>28</v>
      </c>
      <c r="F222" s="5">
        <v>0</v>
      </c>
      <c r="G222" s="5">
        <v>0</v>
      </c>
      <c r="H222" s="5">
        <v>0</v>
      </c>
      <c r="I222" s="5">
        <v>0</v>
      </c>
      <c r="J222" s="5">
        <v>55</v>
      </c>
      <c r="K222" s="5">
        <v>55</v>
      </c>
      <c r="L222" s="5">
        <v>67</v>
      </c>
      <c r="M222" s="32">
        <v>70</v>
      </c>
      <c r="N222" s="5"/>
      <c r="O222" s="5"/>
      <c r="P222" s="5"/>
      <c r="Q222" s="5"/>
      <c r="R222" s="5"/>
      <c r="S222" s="5">
        <v>177</v>
      </c>
      <c r="T222" s="5">
        <v>177</v>
      </c>
      <c r="U222" s="6">
        <v>0</v>
      </c>
      <c r="V222" s="5">
        <v>0</v>
      </c>
      <c r="W222" s="5">
        <v>0</v>
      </c>
      <c r="X222" s="6">
        <v>0</v>
      </c>
      <c r="Y222" s="6">
        <v>0</v>
      </c>
      <c r="Z222" s="28">
        <f t="shared" si="9"/>
        <v>247</v>
      </c>
      <c r="AB222">
        <f t="shared" si="10"/>
        <v>70</v>
      </c>
      <c r="AC222">
        <f t="shared" si="11"/>
        <v>67</v>
      </c>
    </row>
    <row r="223" spans="1:29" ht="19.95" customHeight="1" x14ac:dyDescent="0.3">
      <c r="A223" s="3">
        <v>3566027</v>
      </c>
      <c r="B223" s="4" t="s">
        <v>91</v>
      </c>
      <c r="C223" s="4" t="s">
        <v>37</v>
      </c>
      <c r="D223" s="4" t="s">
        <v>27</v>
      </c>
      <c r="E223" s="4" t="s">
        <v>28</v>
      </c>
      <c r="F223" s="5">
        <v>38</v>
      </c>
      <c r="G223" s="5">
        <v>30</v>
      </c>
      <c r="H223" s="5">
        <v>25</v>
      </c>
      <c r="I223" s="5">
        <v>24</v>
      </c>
      <c r="J223" s="5">
        <v>33</v>
      </c>
      <c r="K223" s="5">
        <v>37</v>
      </c>
      <c r="L223" s="5">
        <v>34</v>
      </c>
      <c r="M223" s="32">
        <v>30</v>
      </c>
      <c r="N223" s="5"/>
      <c r="O223" s="5"/>
      <c r="P223" s="5"/>
      <c r="Q223" s="5"/>
      <c r="R223" s="5"/>
      <c r="S223" s="5">
        <v>221</v>
      </c>
      <c r="T223" s="5">
        <v>221</v>
      </c>
      <c r="U223" s="6">
        <v>0.02</v>
      </c>
      <c r="V223" s="5">
        <v>394</v>
      </c>
      <c r="W223" s="5">
        <v>674</v>
      </c>
      <c r="X223" s="6">
        <v>0</v>
      </c>
      <c r="Y223" s="6">
        <v>0.02</v>
      </c>
      <c r="Z223" s="28">
        <f t="shared" si="9"/>
        <v>251</v>
      </c>
      <c r="AB223">
        <f t="shared" si="10"/>
        <v>30</v>
      </c>
      <c r="AC223">
        <f t="shared" si="11"/>
        <v>34</v>
      </c>
    </row>
    <row r="224" spans="1:29" ht="19.95" customHeight="1" x14ac:dyDescent="0.3">
      <c r="A224" s="3">
        <v>3566027</v>
      </c>
      <c r="B224" s="4" t="s">
        <v>91</v>
      </c>
      <c r="C224" s="4" t="s">
        <v>37</v>
      </c>
      <c r="D224" s="4" t="s">
        <v>29</v>
      </c>
      <c r="E224" s="4" t="s">
        <v>28</v>
      </c>
      <c r="F224" s="5">
        <v>3</v>
      </c>
      <c r="G224" s="5">
        <v>2</v>
      </c>
      <c r="H224" s="5">
        <v>3</v>
      </c>
      <c r="I224" s="5">
        <v>6</v>
      </c>
      <c r="J224" s="5">
        <v>3</v>
      </c>
      <c r="K224" s="5">
        <v>2</v>
      </c>
      <c r="L224" s="5">
        <v>5</v>
      </c>
      <c r="M224" s="32">
        <v>2</v>
      </c>
      <c r="N224" s="5"/>
      <c r="O224" s="5"/>
      <c r="P224" s="5"/>
      <c r="Q224" s="5"/>
      <c r="R224" s="5"/>
      <c r="S224" s="5">
        <v>24</v>
      </c>
      <c r="T224" s="5">
        <v>24</v>
      </c>
      <c r="U224" s="6">
        <v>0.09</v>
      </c>
      <c r="V224" s="5">
        <v>48</v>
      </c>
      <c r="W224" s="5">
        <v>50</v>
      </c>
      <c r="X224" s="6">
        <v>0</v>
      </c>
      <c r="Y224" s="6">
        <v>0.09</v>
      </c>
      <c r="Z224" s="28">
        <f t="shared" si="9"/>
        <v>26</v>
      </c>
      <c r="AB224">
        <f t="shared" si="10"/>
        <v>2</v>
      </c>
      <c r="AC224">
        <f t="shared" si="11"/>
        <v>5</v>
      </c>
    </row>
    <row r="225" spans="1:29" ht="19.95" customHeight="1" x14ac:dyDescent="0.3">
      <c r="A225" s="3">
        <v>3566027</v>
      </c>
      <c r="B225" s="4" t="s">
        <v>91</v>
      </c>
      <c r="C225" s="4" t="s">
        <v>37</v>
      </c>
      <c r="D225" s="4" t="s">
        <v>30</v>
      </c>
      <c r="E225" s="4" t="s">
        <v>28</v>
      </c>
      <c r="F225" s="5">
        <v>0</v>
      </c>
      <c r="G225" s="5">
        <v>0</v>
      </c>
      <c r="H225" s="5">
        <v>1</v>
      </c>
      <c r="I225" s="5">
        <v>2</v>
      </c>
      <c r="J225" s="5">
        <v>0</v>
      </c>
      <c r="K225" s="5">
        <v>1</v>
      </c>
      <c r="L225" s="5">
        <v>0</v>
      </c>
      <c r="M225" s="32">
        <v>0</v>
      </c>
      <c r="N225" s="5"/>
      <c r="O225" s="5"/>
      <c r="P225" s="5"/>
      <c r="Q225" s="5"/>
      <c r="R225" s="5"/>
      <c r="S225" s="5">
        <v>4</v>
      </c>
      <c r="T225" s="5">
        <v>4</v>
      </c>
      <c r="U225" s="6">
        <v>1</v>
      </c>
      <c r="V225" s="5">
        <v>12</v>
      </c>
      <c r="W225" s="5">
        <v>14</v>
      </c>
      <c r="X225" s="6">
        <v>0</v>
      </c>
      <c r="Y225" s="6">
        <v>1</v>
      </c>
      <c r="Z225" s="28">
        <f t="shared" si="9"/>
        <v>4</v>
      </c>
      <c r="AB225">
        <f t="shared" si="10"/>
        <v>0</v>
      </c>
      <c r="AC225">
        <f t="shared" si="11"/>
        <v>0</v>
      </c>
    </row>
    <row r="226" spans="1:29" ht="19.95" customHeight="1" x14ac:dyDescent="0.3">
      <c r="A226" s="3">
        <v>3566027</v>
      </c>
      <c r="B226" s="4" t="s">
        <v>91</v>
      </c>
      <c r="C226" s="4" t="s">
        <v>37</v>
      </c>
      <c r="D226" s="4" t="s">
        <v>31</v>
      </c>
      <c r="E226" s="4" t="s">
        <v>28</v>
      </c>
      <c r="F226" s="5">
        <v>1</v>
      </c>
      <c r="G226" s="5">
        <v>0</v>
      </c>
      <c r="H226" s="5">
        <v>2</v>
      </c>
      <c r="I226" s="5">
        <v>3</v>
      </c>
      <c r="J226" s="5">
        <v>2</v>
      </c>
      <c r="K226" s="5">
        <v>3</v>
      </c>
      <c r="L226" s="5">
        <v>1</v>
      </c>
      <c r="M226" s="32">
        <v>0</v>
      </c>
      <c r="N226" s="5"/>
      <c r="O226" s="5"/>
      <c r="P226" s="5"/>
      <c r="Q226" s="5"/>
      <c r="R226" s="5"/>
      <c r="S226" s="5">
        <v>12</v>
      </c>
      <c r="T226" s="5">
        <v>12</v>
      </c>
      <c r="U226" s="6">
        <v>-0.28999999999999998</v>
      </c>
      <c r="V226" s="5">
        <v>27</v>
      </c>
      <c r="W226" s="5">
        <v>38</v>
      </c>
      <c r="X226" s="6">
        <v>0</v>
      </c>
      <c r="Y226" s="6">
        <v>-0.28999999999999998</v>
      </c>
      <c r="Z226" s="28">
        <f t="shared" si="9"/>
        <v>12</v>
      </c>
      <c r="AB226">
        <f t="shared" si="10"/>
        <v>0</v>
      </c>
      <c r="AC226">
        <f t="shared" si="11"/>
        <v>1</v>
      </c>
    </row>
    <row r="227" spans="1:29" ht="19.95" customHeight="1" x14ac:dyDescent="0.3">
      <c r="A227" s="3">
        <v>3566027</v>
      </c>
      <c r="B227" s="4" t="s">
        <v>91</v>
      </c>
      <c r="C227" s="4" t="s">
        <v>37</v>
      </c>
      <c r="D227" s="4" t="s">
        <v>33</v>
      </c>
      <c r="E227" s="4" t="s">
        <v>28</v>
      </c>
      <c r="F227" s="5">
        <v>14</v>
      </c>
      <c r="G227" s="5">
        <v>9</v>
      </c>
      <c r="H227" s="5">
        <v>12</v>
      </c>
      <c r="I227" s="5">
        <v>16</v>
      </c>
      <c r="J227" s="5">
        <v>28</v>
      </c>
      <c r="K227" s="5">
        <v>27</v>
      </c>
      <c r="L227" s="5">
        <v>22</v>
      </c>
      <c r="M227" s="32">
        <v>21</v>
      </c>
      <c r="N227" s="5"/>
      <c r="O227" s="5"/>
      <c r="P227" s="5"/>
      <c r="Q227" s="5"/>
      <c r="R227" s="5"/>
      <c r="S227" s="5">
        <v>128</v>
      </c>
      <c r="T227" s="5">
        <v>128</v>
      </c>
      <c r="U227" s="6">
        <v>-0.37</v>
      </c>
      <c r="V227" s="5">
        <v>351</v>
      </c>
      <c r="W227" s="5">
        <v>376</v>
      </c>
      <c r="X227" s="6">
        <v>0</v>
      </c>
      <c r="Y227" s="6">
        <v>-0.37</v>
      </c>
      <c r="Z227" s="28">
        <f t="shared" si="9"/>
        <v>149</v>
      </c>
      <c r="AB227">
        <f t="shared" si="10"/>
        <v>21</v>
      </c>
      <c r="AC227">
        <f t="shared" si="11"/>
        <v>22</v>
      </c>
    </row>
    <row r="228" spans="1:29" ht="19.95" customHeight="1" x14ac:dyDescent="0.3">
      <c r="A228" s="3">
        <v>3963599</v>
      </c>
      <c r="B228" s="4" t="s">
        <v>92</v>
      </c>
      <c r="C228" s="4" t="s">
        <v>37</v>
      </c>
      <c r="D228" s="4" t="s">
        <v>27</v>
      </c>
      <c r="E228" s="4" t="s">
        <v>28</v>
      </c>
      <c r="F228" s="5">
        <v>53</v>
      </c>
      <c r="G228" s="5">
        <v>43</v>
      </c>
      <c r="H228" s="5">
        <v>58</v>
      </c>
      <c r="I228" s="5">
        <v>47</v>
      </c>
      <c r="J228" s="5">
        <v>49</v>
      </c>
      <c r="K228" s="5">
        <v>46</v>
      </c>
      <c r="L228" s="5">
        <v>40</v>
      </c>
      <c r="M228" s="32">
        <v>53</v>
      </c>
      <c r="N228" s="5"/>
      <c r="O228" s="5"/>
      <c r="P228" s="5"/>
      <c r="Q228" s="5"/>
      <c r="R228" s="5"/>
      <c r="S228" s="5">
        <v>336</v>
      </c>
      <c r="T228" s="5">
        <v>336</v>
      </c>
      <c r="U228" s="6">
        <v>0</v>
      </c>
      <c r="V228" s="5">
        <v>0</v>
      </c>
      <c r="W228" s="5">
        <v>607</v>
      </c>
      <c r="X228" s="6">
        <v>0.01</v>
      </c>
      <c r="Y228" s="6">
        <v>0</v>
      </c>
      <c r="Z228" s="28">
        <f t="shared" si="9"/>
        <v>389</v>
      </c>
      <c r="AB228">
        <f t="shared" si="10"/>
        <v>53</v>
      </c>
      <c r="AC228">
        <f t="shared" si="11"/>
        <v>40</v>
      </c>
    </row>
    <row r="229" spans="1:29" ht="19.95" customHeight="1" x14ac:dyDescent="0.3">
      <c r="A229" s="3">
        <v>3963599</v>
      </c>
      <c r="B229" s="4" t="s">
        <v>92</v>
      </c>
      <c r="C229" s="4" t="s">
        <v>37</v>
      </c>
      <c r="D229" s="4" t="s">
        <v>29</v>
      </c>
      <c r="E229" s="4" t="s">
        <v>28</v>
      </c>
      <c r="F229" s="5">
        <v>3</v>
      </c>
      <c r="G229" s="5">
        <v>6</v>
      </c>
      <c r="H229" s="5">
        <v>4</v>
      </c>
      <c r="I229" s="5">
        <v>2</v>
      </c>
      <c r="J229" s="5">
        <v>4</v>
      </c>
      <c r="K229" s="5">
        <v>3</v>
      </c>
      <c r="L229" s="5">
        <v>2</v>
      </c>
      <c r="M229" s="32">
        <v>11</v>
      </c>
      <c r="N229" s="5"/>
      <c r="O229" s="5"/>
      <c r="P229" s="5"/>
      <c r="Q229" s="5"/>
      <c r="R229" s="5"/>
      <c r="S229" s="5">
        <v>24</v>
      </c>
      <c r="T229" s="5">
        <v>24</v>
      </c>
      <c r="U229" s="6">
        <v>0</v>
      </c>
      <c r="V229" s="5">
        <v>0</v>
      </c>
      <c r="W229" s="5">
        <v>54</v>
      </c>
      <c r="X229" s="6">
        <v>0</v>
      </c>
      <c r="Y229" s="6">
        <v>0</v>
      </c>
      <c r="Z229" s="28">
        <f t="shared" si="9"/>
        <v>35</v>
      </c>
      <c r="AB229">
        <f t="shared" si="10"/>
        <v>11</v>
      </c>
      <c r="AC229">
        <f t="shared" si="11"/>
        <v>2</v>
      </c>
    </row>
    <row r="230" spans="1:29" ht="19.95" customHeight="1" x14ac:dyDescent="0.3">
      <c r="A230" s="3">
        <v>3963599</v>
      </c>
      <c r="B230" s="4" t="s">
        <v>92</v>
      </c>
      <c r="C230" s="4" t="s">
        <v>37</v>
      </c>
      <c r="D230" s="4" t="s">
        <v>30</v>
      </c>
      <c r="E230" s="4" t="s">
        <v>28</v>
      </c>
      <c r="F230" s="5">
        <v>0</v>
      </c>
      <c r="G230" s="5">
        <v>0</v>
      </c>
      <c r="H230" s="5">
        <v>0</v>
      </c>
      <c r="I230" s="5">
        <v>0</v>
      </c>
      <c r="J230" s="5">
        <v>0</v>
      </c>
      <c r="K230" s="5">
        <v>1</v>
      </c>
      <c r="L230" s="5">
        <v>0</v>
      </c>
      <c r="M230" s="32">
        <v>0</v>
      </c>
      <c r="N230" s="5"/>
      <c r="O230" s="5"/>
      <c r="P230" s="5"/>
      <c r="Q230" s="5"/>
      <c r="R230" s="5"/>
      <c r="S230" s="5">
        <v>1</v>
      </c>
      <c r="T230" s="5">
        <v>1</v>
      </c>
      <c r="U230" s="6">
        <v>0</v>
      </c>
      <c r="V230" s="5">
        <v>0</v>
      </c>
      <c r="W230" s="5">
        <v>3</v>
      </c>
      <c r="X230" s="6">
        <v>0</v>
      </c>
      <c r="Y230" s="6">
        <v>0</v>
      </c>
      <c r="Z230" s="28">
        <f t="shared" si="9"/>
        <v>1</v>
      </c>
      <c r="AB230">
        <f t="shared" si="10"/>
        <v>0</v>
      </c>
      <c r="AC230">
        <f t="shared" si="11"/>
        <v>0</v>
      </c>
    </row>
    <row r="231" spans="1:29" ht="19.95" customHeight="1" x14ac:dyDescent="0.3">
      <c r="A231" s="3">
        <v>3963599</v>
      </c>
      <c r="B231" s="4" t="s">
        <v>92</v>
      </c>
      <c r="C231" s="4" t="s">
        <v>37</v>
      </c>
      <c r="D231" s="4" t="s">
        <v>31</v>
      </c>
      <c r="E231" s="4" t="s">
        <v>28</v>
      </c>
      <c r="F231" s="5">
        <v>2</v>
      </c>
      <c r="G231" s="5">
        <v>4</v>
      </c>
      <c r="H231" s="5">
        <v>6</v>
      </c>
      <c r="I231" s="5">
        <v>3</v>
      </c>
      <c r="J231" s="5">
        <v>4</v>
      </c>
      <c r="K231" s="5">
        <v>3</v>
      </c>
      <c r="L231" s="5">
        <v>3</v>
      </c>
      <c r="M231" s="32">
        <v>3</v>
      </c>
      <c r="N231" s="5"/>
      <c r="O231" s="5"/>
      <c r="P231" s="5"/>
      <c r="Q231" s="5"/>
      <c r="R231" s="5"/>
      <c r="S231" s="5">
        <v>25</v>
      </c>
      <c r="T231" s="5">
        <v>25</v>
      </c>
      <c r="U231" s="6">
        <v>0</v>
      </c>
      <c r="V231" s="5">
        <v>0</v>
      </c>
      <c r="W231" s="5">
        <v>31</v>
      </c>
      <c r="X231" s="6">
        <v>0.01</v>
      </c>
      <c r="Y231" s="6">
        <v>0</v>
      </c>
      <c r="Z231" s="28">
        <f t="shared" si="9"/>
        <v>28</v>
      </c>
      <c r="AB231">
        <f t="shared" si="10"/>
        <v>3</v>
      </c>
      <c r="AC231">
        <f t="shared" si="11"/>
        <v>3</v>
      </c>
    </row>
    <row r="232" spans="1:29" ht="19.95" customHeight="1" x14ac:dyDescent="0.3">
      <c r="A232" s="3">
        <v>3485993</v>
      </c>
      <c r="B232" s="4" t="s">
        <v>93</v>
      </c>
      <c r="C232" s="4" t="s">
        <v>35</v>
      </c>
      <c r="D232" s="4" t="s">
        <v>27</v>
      </c>
      <c r="E232" s="4" t="s">
        <v>28</v>
      </c>
      <c r="F232" s="5">
        <v>32</v>
      </c>
      <c r="G232" s="5">
        <v>25</v>
      </c>
      <c r="H232" s="5">
        <v>21</v>
      </c>
      <c r="I232" s="5">
        <v>28</v>
      </c>
      <c r="J232" s="5">
        <v>37</v>
      </c>
      <c r="K232" s="5">
        <v>34</v>
      </c>
      <c r="L232" s="5">
        <v>26</v>
      </c>
      <c r="M232" s="32">
        <v>20</v>
      </c>
      <c r="N232" s="5"/>
      <c r="O232" s="5"/>
      <c r="P232" s="5"/>
      <c r="Q232" s="5"/>
      <c r="R232" s="5"/>
      <c r="S232" s="5">
        <v>203</v>
      </c>
      <c r="T232" s="5">
        <v>203</v>
      </c>
      <c r="U232" s="6">
        <v>0.1</v>
      </c>
      <c r="V232" s="5">
        <v>391</v>
      </c>
      <c r="W232" s="5">
        <v>397</v>
      </c>
      <c r="X232" s="6">
        <v>0</v>
      </c>
      <c r="Y232" s="6">
        <v>0.1</v>
      </c>
      <c r="Z232" s="28">
        <f t="shared" si="9"/>
        <v>223</v>
      </c>
      <c r="AB232">
        <f t="shared" si="10"/>
        <v>20</v>
      </c>
      <c r="AC232">
        <f t="shared" si="11"/>
        <v>26</v>
      </c>
    </row>
    <row r="233" spans="1:29" ht="19.95" customHeight="1" x14ac:dyDescent="0.3">
      <c r="A233" s="3">
        <v>3485993</v>
      </c>
      <c r="B233" s="4" t="s">
        <v>93</v>
      </c>
      <c r="C233" s="4" t="s">
        <v>35</v>
      </c>
      <c r="D233" s="4" t="s">
        <v>29</v>
      </c>
      <c r="E233" s="4" t="s">
        <v>28</v>
      </c>
      <c r="F233" s="5">
        <v>2</v>
      </c>
      <c r="G233" s="5">
        <v>1</v>
      </c>
      <c r="H233" s="5">
        <v>1</v>
      </c>
      <c r="I233" s="5">
        <v>2</v>
      </c>
      <c r="J233" s="5">
        <v>3</v>
      </c>
      <c r="K233" s="5">
        <v>2</v>
      </c>
      <c r="L233" s="5">
        <v>2</v>
      </c>
      <c r="M233" s="32">
        <v>1</v>
      </c>
      <c r="N233" s="5"/>
      <c r="O233" s="5"/>
      <c r="P233" s="5"/>
      <c r="Q233" s="5"/>
      <c r="R233" s="5"/>
      <c r="S233" s="5">
        <v>13</v>
      </c>
      <c r="T233" s="5">
        <v>13</v>
      </c>
      <c r="U233" s="6">
        <v>-0.32</v>
      </c>
      <c r="V233" s="5">
        <v>33</v>
      </c>
      <c r="W233" s="5">
        <v>30</v>
      </c>
      <c r="X233" s="6">
        <v>0</v>
      </c>
      <c r="Y233" s="6">
        <v>-0.32</v>
      </c>
      <c r="Z233" s="28">
        <f t="shared" si="9"/>
        <v>14</v>
      </c>
      <c r="AB233">
        <f t="shared" si="10"/>
        <v>1</v>
      </c>
      <c r="AC233">
        <f t="shared" si="11"/>
        <v>2</v>
      </c>
    </row>
    <row r="234" spans="1:29" ht="19.95" customHeight="1" x14ac:dyDescent="0.3">
      <c r="A234" s="3">
        <v>3485993</v>
      </c>
      <c r="B234" s="4" t="s">
        <v>93</v>
      </c>
      <c r="C234" s="4" t="s">
        <v>35</v>
      </c>
      <c r="D234" s="4" t="s">
        <v>30</v>
      </c>
      <c r="E234" s="4" t="s">
        <v>28</v>
      </c>
      <c r="F234" s="5">
        <v>0</v>
      </c>
      <c r="G234" s="5">
        <v>0</v>
      </c>
      <c r="H234" s="5">
        <v>1</v>
      </c>
      <c r="I234" s="5">
        <v>1</v>
      </c>
      <c r="J234" s="5">
        <v>0</v>
      </c>
      <c r="K234" s="5">
        <v>1</v>
      </c>
      <c r="L234" s="5">
        <v>0</v>
      </c>
      <c r="M234" s="32">
        <v>0</v>
      </c>
      <c r="N234" s="5"/>
      <c r="O234" s="5"/>
      <c r="P234" s="5"/>
      <c r="Q234" s="5"/>
      <c r="R234" s="5"/>
      <c r="S234" s="5">
        <v>3</v>
      </c>
      <c r="T234" s="5">
        <v>3</v>
      </c>
      <c r="U234" s="6">
        <v>-0.5</v>
      </c>
      <c r="V234" s="5">
        <v>11</v>
      </c>
      <c r="W234" s="5">
        <v>9</v>
      </c>
      <c r="X234" s="6">
        <v>0</v>
      </c>
      <c r="Y234" s="6">
        <v>-0.5</v>
      </c>
      <c r="Z234" s="28">
        <f t="shared" si="9"/>
        <v>3</v>
      </c>
      <c r="AB234">
        <f t="shared" si="10"/>
        <v>0</v>
      </c>
      <c r="AC234">
        <f t="shared" si="11"/>
        <v>0</v>
      </c>
    </row>
    <row r="235" spans="1:29" ht="19.95" customHeight="1" x14ac:dyDescent="0.3">
      <c r="A235" s="3">
        <v>3485993</v>
      </c>
      <c r="B235" s="4" t="s">
        <v>93</v>
      </c>
      <c r="C235" s="4" t="s">
        <v>35</v>
      </c>
      <c r="D235" s="4" t="s">
        <v>31</v>
      </c>
      <c r="E235" s="4" t="s">
        <v>28</v>
      </c>
      <c r="F235" s="5">
        <v>1</v>
      </c>
      <c r="G235" s="5">
        <v>1</v>
      </c>
      <c r="H235" s="5">
        <v>0</v>
      </c>
      <c r="I235" s="5">
        <v>1</v>
      </c>
      <c r="J235" s="5">
        <v>3</v>
      </c>
      <c r="K235" s="5">
        <v>2</v>
      </c>
      <c r="L235" s="5">
        <v>1</v>
      </c>
      <c r="M235" s="32">
        <v>1</v>
      </c>
      <c r="N235" s="5"/>
      <c r="O235" s="5"/>
      <c r="P235" s="5"/>
      <c r="Q235" s="5"/>
      <c r="R235" s="5"/>
      <c r="S235" s="5">
        <v>9</v>
      </c>
      <c r="T235" s="5">
        <v>9</v>
      </c>
      <c r="U235" s="6">
        <v>-0.36</v>
      </c>
      <c r="V235" s="5">
        <v>23</v>
      </c>
      <c r="W235" s="5">
        <v>16</v>
      </c>
      <c r="X235" s="6">
        <v>0</v>
      </c>
      <c r="Y235" s="6">
        <v>-0.36</v>
      </c>
      <c r="Z235" s="28">
        <f t="shared" si="9"/>
        <v>10</v>
      </c>
      <c r="AB235">
        <f t="shared" si="10"/>
        <v>1</v>
      </c>
      <c r="AC235">
        <f t="shared" si="11"/>
        <v>1</v>
      </c>
    </row>
    <row r="236" spans="1:29" ht="19.95" customHeight="1" x14ac:dyDescent="0.3">
      <c r="A236" s="3">
        <v>3485993</v>
      </c>
      <c r="B236" s="4" t="s">
        <v>93</v>
      </c>
      <c r="C236" s="4" t="s">
        <v>35</v>
      </c>
      <c r="D236" s="4" t="s">
        <v>33</v>
      </c>
      <c r="E236" s="4" t="s">
        <v>28</v>
      </c>
      <c r="F236" s="5">
        <v>24</v>
      </c>
      <c r="G236" s="5">
        <v>19</v>
      </c>
      <c r="H236" s="5">
        <v>20</v>
      </c>
      <c r="I236" s="5">
        <v>19</v>
      </c>
      <c r="J236" s="5">
        <v>25</v>
      </c>
      <c r="K236" s="5">
        <v>24</v>
      </c>
      <c r="L236" s="5">
        <v>23</v>
      </c>
      <c r="M236" s="32">
        <v>21</v>
      </c>
      <c r="N236" s="5"/>
      <c r="O236" s="5"/>
      <c r="P236" s="5"/>
      <c r="Q236" s="5"/>
      <c r="R236" s="5"/>
      <c r="S236" s="5">
        <v>154</v>
      </c>
      <c r="T236" s="5">
        <v>154</v>
      </c>
      <c r="U236" s="6">
        <v>-0.15</v>
      </c>
      <c r="V236" s="5">
        <v>333</v>
      </c>
      <c r="W236" s="5">
        <v>317</v>
      </c>
      <c r="X236" s="6">
        <v>0</v>
      </c>
      <c r="Y236" s="6">
        <v>-0.15</v>
      </c>
      <c r="Z236" s="28">
        <f t="shared" si="9"/>
        <v>175</v>
      </c>
      <c r="AB236">
        <f t="shared" si="10"/>
        <v>21</v>
      </c>
      <c r="AC236">
        <f t="shared" si="11"/>
        <v>23</v>
      </c>
    </row>
    <row r="237" spans="1:29" ht="19.95" customHeight="1" x14ac:dyDescent="0.3">
      <c r="A237" s="3">
        <v>3476885</v>
      </c>
      <c r="B237" s="4" t="s">
        <v>94</v>
      </c>
      <c r="C237" s="4" t="s">
        <v>52</v>
      </c>
      <c r="D237" s="4" t="s">
        <v>27</v>
      </c>
      <c r="E237" s="4" t="s">
        <v>28</v>
      </c>
      <c r="F237" s="5">
        <v>24</v>
      </c>
      <c r="G237" s="5">
        <v>31</v>
      </c>
      <c r="H237" s="5">
        <v>21</v>
      </c>
      <c r="I237" s="5">
        <v>14</v>
      </c>
      <c r="J237" s="5">
        <v>26</v>
      </c>
      <c r="K237" s="5">
        <v>27</v>
      </c>
      <c r="L237" s="5">
        <v>22</v>
      </c>
      <c r="M237" s="32">
        <v>32</v>
      </c>
      <c r="N237" s="5"/>
      <c r="O237" s="5"/>
      <c r="P237" s="5"/>
      <c r="Q237" s="5"/>
      <c r="R237" s="5"/>
      <c r="S237" s="5">
        <v>165</v>
      </c>
      <c r="T237" s="5">
        <v>165</v>
      </c>
      <c r="U237" s="6">
        <v>-0.12</v>
      </c>
      <c r="V237" s="5">
        <v>419</v>
      </c>
      <c r="W237" s="5">
        <v>419</v>
      </c>
      <c r="X237" s="6">
        <v>0</v>
      </c>
      <c r="Y237" s="6">
        <v>-0.12</v>
      </c>
      <c r="Z237" s="28">
        <f t="shared" si="9"/>
        <v>197</v>
      </c>
      <c r="AB237">
        <f t="shared" si="10"/>
        <v>32</v>
      </c>
      <c r="AC237">
        <f t="shared" si="11"/>
        <v>22</v>
      </c>
    </row>
    <row r="238" spans="1:29" ht="19.95" customHeight="1" x14ac:dyDescent="0.3">
      <c r="A238" s="3">
        <v>3476885</v>
      </c>
      <c r="B238" s="4" t="s">
        <v>94</v>
      </c>
      <c r="C238" s="4" t="s">
        <v>52</v>
      </c>
      <c r="D238" s="4" t="s">
        <v>29</v>
      </c>
      <c r="E238" s="4" t="s">
        <v>28</v>
      </c>
      <c r="F238" s="5">
        <v>6</v>
      </c>
      <c r="G238" s="5">
        <v>0</v>
      </c>
      <c r="H238" s="5">
        <v>0</v>
      </c>
      <c r="I238" s="5">
        <v>2</v>
      </c>
      <c r="J238" s="5">
        <v>0</v>
      </c>
      <c r="K238" s="5">
        <v>0</v>
      </c>
      <c r="L238" s="5">
        <v>2</v>
      </c>
      <c r="M238" s="32">
        <v>3</v>
      </c>
      <c r="N238" s="5"/>
      <c r="O238" s="5"/>
      <c r="P238" s="5"/>
      <c r="Q238" s="5"/>
      <c r="R238" s="5"/>
      <c r="S238" s="5">
        <v>10</v>
      </c>
      <c r="T238" s="5">
        <v>10</v>
      </c>
      <c r="U238" s="6">
        <v>-0.33</v>
      </c>
      <c r="V238" s="5">
        <v>28</v>
      </c>
      <c r="W238" s="5">
        <v>41</v>
      </c>
      <c r="X238" s="6">
        <v>0</v>
      </c>
      <c r="Y238" s="6">
        <v>-0.33</v>
      </c>
      <c r="Z238" s="28">
        <f t="shared" si="9"/>
        <v>13</v>
      </c>
      <c r="AB238">
        <f t="shared" si="10"/>
        <v>3</v>
      </c>
      <c r="AC238">
        <f t="shared" si="11"/>
        <v>2</v>
      </c>
    </row>
    <row r="239" spans="1:29" ht="19.95" customHeight="1" x14ac:dyDescent="0.3">
      <c r="A239" s="3">
        <v>3476885</v>
      </c>
      <c r="B239" s="4" t="s">
        <v>94</v>
      </c>
      <c r="C239" s="4" t="s">
        <v>52</v>
      </c>
      <c r="D239" s="4" t="s">
        <v>30</v>
      </c>
      <c r="E239" s="4" t="s">
        <v>28</v>
      </c>
      <c r="F239" s="5">
        <v>0</v>
      </c>
      <c r="G239" s="5">
        <v>1</v>
      </c>
      <c r="H239" s="5">
        <v>0</v>
      </c>
      <c r="I239" s="5">
        <v>0</v>
      </c>
      <c r="J239" s="5">
        <v>0</v>
      </c>
      <c r="K239" s="5">
        <v>0</v>
      </c>
      <c r="L239" s="5">
        <v>0</v>
      </c>
      <c r="M239" s="32">
        <v>0</v>
      </c>
      <c r="N239" s="5"/>
      <c r="O239" s="5"/>
      <c r="P239" s="5"/>
      <c r="Q239" s="5"/>
      <c r="R239" s="5"/>
      <c r="S239" s="5">
        <v>1</v>
      </c>
      <c r="T239" s="5">
        <v>1</v>
      </c>
      <c r="U239" s="6">
        <v>0</v>
      </c>
      <c r="V239" s="5">
        <v>1</v>
      </c>
      <c r="W239" s="5">
        <v>0</v>
      </c>
      <c r="X239" s="6">
        <v>0</v>
      </c>
      <c r="Y239" s="6">
        <v>0</v>
      </c>
      <c r="Z239" s="28">
        <f t="shared" si="9"/>
        <v>1</v>
      </c>
      <c r="AB239">
        <f t="shared" si="10"/>
        <v>0</v>
      </c>
      <c r="AC239">
        <f t="shared" si="11"/>
        <v>0</v>
      </c>
    </row>
    <row r="240" spans="1:29" ht="19.95" customHeight="1" x14ac:dyDescent="0.3">
      <c r="A240" s="3">
        <v>3476885</v>
      </c>
      <c r="B240" s="4" t="s">
        <v>94</v>
      </c>
      <c r="C240" s="4" t="s">
        <v>52</v>
      </c>
      <c r="D240" s="4" t="s">
        <v>31</v>
      </c>
      <c r="E240" s="4" t="s">
        <v>28</v>
      </c>
      <c r="F240" s="5">
        <v>2</v>
      </c>
      <c r="G240" s="5">
        <v>1</v>
      </c>
      <c r="H240" s="5">
        <v>2</v>
      </c>
      <c r="I240" s="5">
        <v>2</v>
      </c>
      <c r="J240" s="5">
        <v>2</v>
      </c>
      <c r="K240" s="5">
        <v>0</v>
      </c>
      <c r="L240" s="5">
        <v>1</v>
      </c>
      <c r="M240" s="32">
        <v>1</v>
      </c>
      <c r="N240" s="5"/>
      <c r="O240" s="5"/>
      <c r="P240" s="5"/>
      <c r="Q240" s="5"/>
      <c r="R240" s="5"/>
      <c r="S240" s="5">
        <v>10</v>
      </c>
      <c r="T240" s="5">
        <v>10</v>
      </c>
      <c r="U240" s="6">
        <v>-0.41</v>
      </c>
      <c r="V240" s="5">
        <v>57</v>
      </c>
      <c r="W240" s="5">
        <v>10</v>
      </c>
      <c r="X240" s="6">
        <v>0</v>
      </c>
      <c r="Y240" s="6">
        <v>-0.41</v>
      </c>
      <c r="Z240" s="28">
        <f t="shared" si="9"/>
        <v>11</v>
      </c>
      <c r="AB240">
        <f t="shared" si="10"/>
        <v>1</v>
      </c>
      <c r="AC240">
        <f t="shared" si="11"/>
        <v>1</v>
      </c>
    </row>
    <row r="241" spans="1:29" ht="19.95" customHeight="1" x14ac:dyDescent="0.3">
      <c r="A241" s="3">
        <v>3476885</v>
      </c>
      <c r="B241" s="4" t="s">
        <v>94</v>
      </c>
      <c r="C241" s="4" t="s">
        <v>52</v>
      </c>
      <c r="D241" s="4" t="s">
        <v>33</v>
      </c>
      <c r="E241" s="4" t="s">
        <v>28</v>
      </c>
      <c r="F241" s="5">
        <v>0</v>
      </c>
      <c r="G241" s="5">
        <v>32</v>
      </c>
      <c r="H241" s="5">
        <v>37</v>
      </c>
      <c r="I241" s="5">
        <v>32</v>
      </c>
      <c r="J241" s="5">
        <v>40</v>
      </c>
      <c r="K241" s="5">
        <v>21</v>
      </c>
      <c r="L241" s="5">
        <v>28</v>
      </c>
      <c r="M241" s="32">
        <v>22</v>
      </c>
      <c r="N241" s="5"/>
      <c r="O241" s="5"/>
      <c r="P241" s="5"/>
      <c r="Q241" s="5"/>
      <c r="R241" s="5"/>
      <c r="S241" s="5">
        <v>190</v>
      </c>
      <c r="T241" s="5">
        <v>190</v>
      </c>
      <c r="U241" s="6">
        <v>-0.22</v>
      </c>
      <c r="V241" s="5">
        <v>467</v>
      </c>
      <c r="W241" s="5">
        <v>327</v>
      </c>
      <c r="X241" s="6">
        <v>0</v>
      </c>
      <c r="Y241" s="6">
        <v>-0.22</v>
      </c>
      <c r="Z241" s="28">
        <f t="shared" si="9"/>
        <v>212</v>
      </c>
      <c r="AB241">
        <f t="shared" si="10"/>
        <v>22</v>
      </c>
      <c r="AC241">
        <f t="shared" si="11"/>
        <v>28</v>
      </c>
    </row>
    <row r="242" spans="1:29" ht="19.95" customHeight="1" x14ac:dyDescent="0.3">
      <c r="A242" s="3">
        <v>3513776</v>
      </c>
      <c r="B242" s="4" t="s">
        <v>95</v>
      </c>
      <c r="C242" s="4" t="s">
        <v>52</v>
      </c>
      <c r="D242" s="4" t="s">
        <v>27</v>
      </c>
      <c r="E242" s="4" t="s">
        <v>28</v>
      </c>
      <c r="F242" s="5">
        <v>32</v>
      </c>
      <c r="G242" s="5">
        <v>24</v>
      </c>
      <c r="H242" s="5">
        <v>30</v>
      </c>
      <c r="I242" s="5">
        <v>24</v>
      </c>
      <c r="J242" s="5">
        <v>30</v>
      </c>
      <c r="K242" s="5">
        <v>21</v>
      </c>
      <c r="L242" s="5">
        <v>20</v>
      </c>
      <c r="M242" s="32">
        <v>15</v>
      </c>
      <c r="N242" s="5"/>
      <c r="O242" s="5"/>
      <c r="P242" s="5"/>
      <c r="Q242" s="5"/>
      <c r="R242" s="5"/>
      <c r="S242" s="5">
        <v>181</v>
      </c>
      <c r="T242" s="5">
        <v>181</v>
      </c>
      <c r="U242" s="6">
        <v>0.41</v>
      </c>
      <c r="V242" s="5">
        <v>344</v>
      </c>
      <c r="W242" s="5">
        <v>253</v>
      </c>
      <c r="X242" s="6">
        <v>0</v>
      </c>
      <c r="Y242" s="6">
        <v>0.41</v>
      </c>
      <c r="Z242" s="28">
        <f t="shared" si="9"/>
        <v>196</v>
      </c>
      <c r="AB242">
        <f t="shared" si="10"/>
        <v>15</v>
      </c>
      <c r="AC242">
        <f t="shared" si="11"/>
        <v>20</v>
      </c>
    </row>
    <row r="243" spans="1:29" ht="19.95" customHeight="1" x14ac:dyDescent="0.3">
      <c r="A243" s="3">
        <v>3513776</v>
      </c>
      <c r="B243" s="4" t="s">
        <v>95</v>
      </c>
      <c r="C243" s="4" t="s">
        <v>52</v>
      </c>
      <c r="D243" s="4" t="s">
        <v>29</v>
      </c>
      <c r="E243" s="4" t="s">
        <v>28</v>
      </c>
      <c r="F243" s="5">
        <v>1</v>
      </c>
      <c r="G243" s="5">
        <v>1</v>
      </c>
      <c r="H243" s="5">
        <v>0</v>
      </c>
      <c r="I243" s="5">
        <v>0</v>
      </c>
      <c r="J243" s="5">
        <v>3</v>
      </c>
      <c r="K243" s="5">
        <v>1</v>
      </c>
      <c r="L243" s="5">
        <v>1</v>
      </c>
      <c r="M243" s="32">
        <v>0</v>
      </c>
      <c r="N243" s="5"/>
      <c r="O243" s="5"/>
      <c r="P243" s="5"/>
      <c r="Q243" s="5"/>
      <c r="R243" s="5"/>
      <c r="S243" s="5">
        <v>7</v>
      </c>
      <c r="T243" s="5">
        <v>7</v>
      </c>
      <c r="U243" s="6">
        <v>0.17</v>
      </c>
      <c r="V243" s="5">
        <v>13</v>
      </c>
      <c r="W243" s="5">
        <v>24</v>
      </c>
      <c r="X243" s="6">
        <v>0</v>
      </c>
      <c r="Y243" s="6">
        <v>0.17</v>
      </c>
      <c r="Z243" s="28">
        <f t="shared" si="9"/>
        <v>7</v>
      </c>
      <c r="AB243">
        <f t="shared" si="10"/>
        <v>0</v>
      </c>
      <c r="AC243">
        <f t="shared" si="11"/>
        <v>1</v>
      </c>
    </row>
    <row r="244" spans="1:29" ht="19.95" customHeight="1" x14ac:dyDescent="0.3">
      <c r="A244" s="3">
        <v>3513776</v>
      </c>
      <c r="B244" s="4" t="s">
        <v>95</v>
      </c>
      <c r="C244" s="4" t="s">
        <v>52</v>
      </c>
      <c r="D244" s="4" t="s">
        <v>30</v>
      </c>
      <c r="E244" s="4" t="s">
        <v>28</v>
      </c>
      <c r="F244" s="5">
        <v>0</v>
      </c>
      <c r="G244" s="5">
        <v>0</v>
      </c>
      <c r="H244" s="5">
        <v>0</v>
      </c>
      <c r="I244" s="5">
        <v>0</v>
      </c>
      <c r="J244" s="5">
        <v>0</v>
      </c>
      <c r="K244" s="5">
        <v>0</v>
      </c>
      <c r="L244" s="5">
        <v>0</v>
      </c>
      <c r="M244" s="32">
        <v>0</v>
      </c>
      <c r="N244" s="5"/>
      <c r="O244" s="5"/>
      <c r="P244" s="5"/>
      <c r="Q244" s="5"/>
      <c r="R244" s="5"/>
      <c r="S244" s="5">
        <v>0</v>
      </c>
      <c r="T244" s="5">
        <v>0</v>
      </c>
      <c r="U244" s="6">
        <v>-1</v>
      </c>
      <c r="V244" s="5">
        <v>1</v>
      </c>
      <c r="W244" s="5">
        <v>1</v>
      </c>
      <c r="X244" s="6">
        <v>0</v>
      </c>
      <c r="Y244" s="6">
        <v>-1</v>
      </c>
      <c r="Z244" s="28">
        <f t="shared" si="9"/>
        <v>0</v>
      </c>
      <c r="AB244">
        <f t="shared" si="10"/>
        <v>0</v>
      </c>
      <c r="AC244">
        <f t="shared" si="11"/>
        <v>0</v>
      </c>
    </row>
    <row r="245" spans="1:29" ht="19.95" customHeight="1" x14ac:dyDescent="0.3">
      <c r="A245" s="3">
        <v>3513776</v>
      </c>
      <c r="B245" s="4" t="s">
        <v>95</v>
      </c>
      <c r="C245" s="4" t="s">
        <v>52</v>
      </c>
      <c r="D245" s="4" t="s">
        <v>31</v>
      </c>
      <c r="E245" s="4" t="s">
        <v>28</v>
      </c>
      <c r="F245" s="5">
        <v>0</v>
      </c>
      <c r="G245" s="5">
        <v>0</v>
      </c>
      <c r="H245" s="5">
        <v>0</v>
      </c>
      <c r="I245" s="5">
        <v>1</v>
      </c>
      <c r="J245" s="5">
        <v>0</v>
      </c>
      <c r="K245" s="5">
        <v>0</v>
      </c>
      <c r="L245" s="5">
        <v>0</v>
      </c>
      <c r="M245" s="32">
        <v>0</v>
      </c>
      <c r="N245" s="5"/>
      <c r="O245" s="5"/>
      <c r="P245" s="5"/>
      <c r="Q245" s="5"/>
      <c r="R245" s="5"/>
      <c r="S245" s="5">
        <v>1</v>
      </c>
      <c r="T245" s="5">
        <v>1</v>
      </c>
      <c r="U245" s="6">
        <v>-0.5</v>
      </c>
      <c r="V245" s="5">
        <v>3</v>
      </c>
      <c r="W245" s="5">
        <v>2</v>
      </c>
      <c r="X245" s="6">
        <v>0</v>
      </c>
      <c r="Y245" s="6">
        <v>-0.5</v>
      </c>
      <c r="Z245" s="28">
        <f t="shared" si="9"/>
        <v>1</v>
      </c>
      <c r="AB245">
        <f t="shared" si="10"/>
        <v>0</v>
      </c>
      <c r="AC245">
        <f t="shared" si="11"/>
        <v>0</v>
      </c>
    </row>
    <row r="246" spans="1:29" ht="19.95" customHeight="1" x14ac:dyDescent="0.3">
      <c r="A246" s="3">
        <v>3513776</v>
      </c>
      <c r="B246" s="4" t="s">
        <v>95</v>
      </c>
      <c r="C246" s="4" t="s">
        <v>52</v>
      </c>
      <c r="D246" s="4" t="s">
        <v>33</v>
      </c>
      <c r="E246" s="4" t="s">
        <v>28</v>
      </c>
      <c r="F246" s="5">
        <v>0</v>
      </c>
      <c r="G246" s="5">
        <v>0</v>
      </c>
      <c r="H246" s="5">
        <v>21</v>
      </c>
      <c r="I246" s="5">
        <v>30</v>
      </c>
      <c r="J246" s="5">
        <v>70</v>
      </c>
      <c r="K246" s="5">
        <v>13</v>
      </c>
      <c r="L246" s="5">
        <v>46</v>
      </c>
      <c r="M246" s="32">
        <v>16</v>
      </c>
      <c r="N246" s="5"/>
      <c r="O246" s="5"/>
      <c r="P246" s="5"/>
      <c r="Q246" s="5"/>
      <c r="R246" s="5"/>
      <c r="S246" s="5">
        <v>180</v>
      </c>
      <c r="T246" s="5">
        <v>180</v>
      </c>
      <c r="U246" s="6">
        <v>3.86</v>
      </c>
      <c r="V246" s="5">
        <v>179</v>
      </c>
      <c r="W246" s="5">
        <v>6</v>
      </c>
      <c r="X246" s="6">
        <v>0</v>
      </c>
      <c r="Y246" s="6">
        <v>3.86</v>
      </c>
      <c r="Z246" s="28">
        <f t="shared" si="9"/>
        <v>196</v>
      </c>
      <c r="AB246">
        <f t="shared" si="10"/>
        <v>16</v>
      </c>
      <c r="AC246">
        <f t="shared" si="11"/>
        <v>46</v>
      </c>
    </row>
    <row r="247" spans="1:29" ht="19.95" customHeight="1" x14ac:dyDescent="0.3">
      <c r="A247" s="3">
        <v>3533826</v>
      </c>
      <c r="B247" s="4" t="s">
        <v>96</v>
      </c>
      <c r="C247" s="4" t="s">
        <v>26</v>
      </c>
      <c r="D247" s="4" t="s">
        <v>27</v>
      </c>
      <c r="E247" s="4" t="s">
        <v>28</v>
      </c>
      <c r="F247" s="5">
        <v>30</v>
      </c>
      <c r="G247" s="5">
        <v>41</v>
      </c>
      <c r="H247" s="5">
        <v>21</v>
      </c>
      <c r="I247" s="5">
        <v>23</v>
      </c>
      <c r="J247" s="5">
        <v>40</v>
      </c>
      <c r="K247" s="5">
        <v>43</v>
      </c>
      <c r="L247" s="5">
        <v>47</v>
      </c>
      <c r="M247" s="32">
        <v>39</v>
      </c>
      <c r="N247" s="5"/>
      <c r="O247" s="5"/>
      <c r="P247" s="5"/>
      <c r="Q247" s="5"/>
      <c r="R247" s="5"/>
      <c r="S247" s="5">
        <v>245</v>
      </c>
      <c r="T247" s="5">
        <v>245</v>
      </c>
      <c r="U247" s="6">
        <v>0.3</v>
      </c>
      <c r="V247" s="5">
        <v>367</v>
      </c>
      <c r="W247" s="5">
        <v>431</v>
      </c>
      <c r="X247" s="6">
        <v>0</v>
      </c>
      <c r="Y247" s="6">
        <v>0.3</v>
      </c>
      <c r="Z247" s="28">
        <f t="shared" si="9"/>
        <v>284</v>
      </c>
      <c r="AB247">
        <f t="shared" si="10"/>
        <v>39</v>
      </c>
      <c r="AC247">
        <f t="shared" si="11"/>
        <v>47</v>
      </c>
    </row>
    <row r="248" spans="1:29" ht="19.95" customHeight="1" x14ac:dyDescent="0.3">
      <c r="A248" s="3">
        <v>3533826</v>
      </c>
      <c r="B248" s="4" t="s">
        <v>96</v>
      </c>
      <c r="C248" s="4" t="s">
        <v>26</v>
      </c>
      <c r="D248" s="4" t="s">
        <v>29</v>
      </c>
      <c r="E248" s="4" t="s">
        <v>28</v>
      </c>
      <c r="F248" s="5">
        <v>0</v>
      </c>
      <c r="G248" s="5">
        <v>4</v>
      </c>
      <c r="H248" s="5">
        <v>3</v>
      </c>
      <c r="I248" s="5">
        <v>2</v>
      </c>
      <c r="J248" s="5">
        <v>5</v>
      </c>
      <c r="K248" s="5">
        <v>3</v>
      </c>
      <c r="L248" s="5">
        <v>0</v>
      </c>
      <c r="M248" s="32">
        <v>6</v>
      </c>
      <c r="N248" s="5"/>
      <c r="O248" s="5"/>
      <c r="P248" s="5"/>
      <c r="Q248" s="5"/>
      <c r="R248" s="5"/>
      <c r="S248" s="5">
        <v>17</v>
      </c>
      <c r="T248" s="5">
        <v>17</v>
      </c>
      <c r="U248" s="6">
        <v>-0.45</v>
      </c>
      <c r="V248" s="5">
        <v>58</v>
      </c>
      <c r="W248" s="5">
        <v>33</v>
      </c>
      <c r="X248" s="6">
        <v>0</v>
      </c>
      <c r="Y248" s="6">
        <v>-0.45</v>
      </c>
      <c r="Z248" s="28">
        <f t="shared" si="9"/>
        <v>23</v>
      </c>
      <c r="AB248">
        <f t="shared" si="10"/>
        <v>6</v>
      </c>
      <c r="AC248">
        <f t="shared" si="11"/>
        <v>0</v>
      </c>
    </row>
    <row r="249" spans="1:29" ht="19.95" customHeight="1" x14ac:dyDescent="0.3">
      <c r="A249" s="3">
        <v>3533826</v>
      </c>
      <c r="B249" s="4" t="s">
        <v>96</v>
      </c>
      <c r="C249" s="4" t="s">
        <v>26</v>
      </c>
      <c r="D249" s="4" t="s">
        <v>30</v>
      </c>
      <c r="E249" s="4" t="s">
        <v>28</v>
      </c>
      <c r="F249" s="5">
        <v>0</v>
      </c>
      <c r="G249" s="5">
        <v>0</v>
      </c>
      <c r="H249" s="5">
        <v>0</v>
      </c>
      <c r="I249" s="5">
        <v>2</v>
      </c>
      <c r="J249" s="5">
        <v>1</v>
      </c>
      <c r="K249" s="5">
        <v>0</v>
      </c>
      <c r="L249" s="5">
        <v>0</v>
      </c>
      <c r="M249" s="32">
        <v>0</v>
      </c>
      <c r="N249" s="5"/>
      <c r="O249" s="5"/>
      <c r="P249" s="5"/>
      <c r="Q249" s="5"/>
      <c r="R249" s="5"/>
      <c r="S249" s="5">
        <v>3</v>
      </c>
      <c r="T249" s="5">
        <v>3</v>
      </c>
      <c r="U249" s="6">
        <v>2</v>
      </c>
      <c r="V249" s="5">
        <v>5</v>
      </c>
      <c r="W249" s="5">
        <v>6</v>
      </c>
      <c r="X249" s="6">
        <v>0</v>
      </c>
      <c r="Y249" s="6">
        <v>2</v>
      </c>
      <c r="Z249" s="28">
        <f t="shared" si="9"/>
        <v>3</v>
      </c>
      <c r="AB249">
        <f t="shared" si="10"/>
        <v>0</v>
      </c>
      <c r="AC249">
        <f t="shared" si="11"/>
        <v>0</v>
      </c>
    </row>
    <row r="250" spans="1:29" ht="19.95" customHeight="1" x14ac:dyDescent="0.3">
      <c r="A250" s="3">
        <v>3533826</v>
      </c>
      <c r="B250" s="4" t="s">
        <v>96</v>
      </c>
      <c r="C250" s="4" t="s">
        <v>26</v>
      </c>
      <c r="D250" s="4" t="s">
        <v>31</v>
      </c>
      <c r="E250" s="4" t="s">
        <v>28</v>
      </c>
      <c r="F250" s="5">
        <v>0</v>
      </c>
      <c r="G250" s="5">
        <v>1</v>
      </c>
      <c r="H250" s="5">
        <v>0</v>
      </c>
      <c r="I250" s="5">
        <v>1</v>
      </c>
      <c r="J250" s="5">
        <v>0</v>
      </c>
      <c r="K250" s="5">
        <v>1</v>
      </c>
      <c r="L250" s="5">
        <v>0</v>
      </c>
      <c r="M250" s="32">
        <v>0</v>
      </c>
      <c r="N250" s="5"/>
      <c r="O250" s="5"/>
      <c r="P250" s="5"/>
      <c r="Q250" s="5"/>
      <c r="R250" s="5"/>
      <c r="S250" s="5">
        <v>3</v>
      </c>
      <c r="T250" s="5">
        <v>3</v>
      </c>
      <c r="U250" s="6">
        <v>-0.5</v>
      </c>
      <c r="V250" s="5">
        <v>13</v>
      </c>
      <c r="W250" s="5">
        <v>6</v>
      </c>
      <c r="X250" s="6">
        <v>0</v>
      </c>
      <c r="Y250" s="6">
        <v>-0.5</v>
      </c>
      <c r="Z250" s="28">
        <f t="shared" si="9"/>
        <v>3</v>
      </c>
      <c r="AB250">
        <f t="shared" si="10"/>
        <v>0</v>
      </c>
      <c r="AC250">
        <f t="shared" si="11"/>
        <v>0</v>
      </c>
    </row>
    <row r="251" spans="1:29" ht="19.95" customHeight="1" x14ac:dyDescent="0.3">
      <c r="A251" s="3">
        <v>3533826</v>
      </c>
      <c r="B251" s="4" t="s">
        <v>96</v>
      </c>
      <c r="C251" s="4" t="s">
        <v>26</v>
      </c>
      <c r="D251" s="4" t="s">
        <v>33</v>
      </c>
      <c r="E251" s="4" t="s">
        <v>28</v>
      </c>
      <c r="F251" s="5">
        <v>0</v>
      </c>
      <c r="G251" s="5">
        <v>0</v>
      </c>
      <c r="H251" s="5">
        <v>0</v>
      </c>
      <c r="I251" s="5">
        <v>0</v>
      </c>
      <c r="J251" s="5">
        <v>21</v>
      </c>
      <c r="K251" s="5">
        <v>33</v>
      </c>
      <c r="L251" s="5">
        <v>44</v>
      </c>
      <c r="M251" s="32">
        <v>32</v>
      </c>
      <c r="N251" s="5"/>
      <c r="O251" s="5"/>
      <c r="P251" s="5"/>
      <c r="Q251" s="5"/>
      <c r="R251" s="5"/>
      <c r="S251" s="5">
        <v>98</v>
      </c>
      <c r="T251" s="5">
        <v>98</v>
      </c>
      <c r="U251" s="6">
        <v>48</v>
      </c>
      <c r="V251" s="5">
        <v>2</v>
      </c>
      <c r="W251" s="5">
        <v>0</v>
      </c>
      <c r="X251" s="6">
        <v>0</v>
      </c>
      <c r="Y251" s="6">
        <v>48</v>
      </c>
      <c r="Z251" s="28">
        <f t="shared" si="9"/>
        <v>130</v>
      </c>
      <c r="AB251">
        <f t="shared" si="10"/>
        <v>32</v>
      </c>
      <c r="AC251">
        <f t="shared" si="11"/>
        <v>44</v>
      </c>
    </row>
    <row r="252" spans="1:29" ht="19.95" customHeight="1" x14ac:dyDescent="0.3">
      <c r="A252" s="3">
        <v>1789924</v>
      </c>
      <c r="B252" s="4" t="s">
        <v>97</v>
      </c>
      <c r="C252" s="4" t="s">
        <v>37</v>
      </c>
      <c r="D252" s="4" t="s">
        <v>27</v>
      </c>
      <c r="E252" s="4" t="s">
        <v>28</v>
      </c>
      <c r="F252" s="5">
        <v>21</v>
      </c>
      <c r="G252" s="5">
        <v>25</v>
      </c>
      <c r="H252" s="5">
        <v>34</v>
      </c>
      <c r="I252" s="5">
        <v>14</v>
      </c>
      <c r="J252" s="5">
        <v>33</v>
      </c>
      <c r="K252" s="5">
        <v>30</v>
      </c>
      <c r="L252" s="5">
        <v>20</v>
      </c>
      <c r="M252" s="32">
        <v>0</v>
      </c>
      <c r="N252" s="5"/>
      <c r="O252" s="5"/>
      <c r="P252" s="5"/>
      <c r="Q252" s="5"/>
      <c r="R252" s="5"/>
      <c r="S252" s="5">
        <v>177</v>
      </c>
      <c r="T252" s="5">
        <v>177</v>
      </c>
      <c r="U252" s="6">
        <v>-0.41</v>
      </c>
      <c r="V252" s="5">
        <v>493</v>
      </c>
      <c r="W252" s="5">
        <v>375</v>
      </c>
      <c r="X252" s="6">
        <v>0</v>
      </c>
      <c r="Y252" s="6">
        <v>-0.41</v>
      </c>
      <c r="Z252" s="28">
        <f t="shared" si="9"/>
        <v>177</v>
      </c>
      <c r="AB252">
        <f t="shared" si="10"/>
        <v>0</v>
      </c>
      <c r="AC252">
        <f t="shared" si="11"/>
        <v>20</v>
      </c>
    </row>
    <row r="253" spans="1:29" ht="19.95" customHeight="1" x14ac:dyDescent="0.3">
      <c r="A253" s="3">
        <v>1789924</v>
      </c>
      <c r="B253" s="4" t="s">
        <v>97</v>
      </c>
      <c r="C253" s="4" t="s">
        <v>37</v>
      </c>
      <c r="D253" s="4" t="s">
        <v>29</v>
      </c>
      <c r="E253" s="4" t="s">
        <v>28</v>
      </c>
      <c r="F253" s="5">
        <v>0</v>
      </c>
      <c r="G253" s="5">
        <v>0</v>
      </c>
      <c r="H253" s="5">
        <v>0</v>
      </c>
      <c r="I253" s="5">
        <v>0</v>
      </c>
      <c r="J253" s="5">
        <v>0</v>
      </c>
      <c r="K253" s="5">
        <v>0</v>
      </c>
      <c r="L253" s="5">
        <v>1</v>
      </c>
      <c r="M253" s="32">
        <v>0</v>
      </c>
      <c r="N253" s="5"/>
      <c r="O253" s="5"/>
      <c r="P253" s="5"/>
      <c r="Q253" s="5"/>
      <c r="R253" s="5"/>
      <c r="S253" s="5">
        <v>1</v>
      </c>
      <c r="T253" s="5">
        <v>1</v>
      </c>
      <c r="U253" s="6">
        <v>0</v>
      </c>
      <c r="V253" s="5">
        <v>1</v>
      </c>
      <c r="W253" s="5">
        <v>0</v>
      </c>
      <c r="X253" s="6">
        <v>0</v>
      </c>
      <c r="Y253" s="6">
        <v>0</v>
      </c>
      <c r="Z253" s="28">
        <f t="shared" si="9"/>
        <v>1</v>
      </c>
      <c r="AB253">
        <f t="shared" si="10"/>
        <v>0</v>
      </c>
      <c r="AC253">
        <f t="shared" si="11"/>
        <v>1</v>
      </c>
    </row>
    <row r="254" spans="1:29" ht="19.95" customHeight="1" x14ac:dyDescent="0.3">
      <c r="A254" s="3">
        <v>1789924</v>
      </c>
      <c r="B254" s="4" t="s">
        <v>97</v>
      </c>
      <c r="C254" s="4" t="s">
        <v>37</v>
      </c>
      <c r="D254" s="4" t="s">
        <v>30</v>
      </c>
      <c r="E254" s="4" t="s">
        <v>28</v>
      </c>
      <c r="F254" s="5">
        <v>1</v>
      </c>
      <c r="G254" s="5">
        <v>1</v>
      </c>
      <c r="H254" s="5">
        <v>3</v>
      </c>
      <c r="I254" s="5">
        <v>3</v>
      </c>
      <c r="J254" s="5">
        <v>5</v>
      </c>
      <c r="K254" s="5">
        <v>1</v>
      </c>
      <c r="L254" s="5">
        <v>4</v>
      </c>
      <c r="M254" s="32">
        <v>0</v>
      </c>
      <c r="N254" s="5"/>
      <c r="O254" s="5"/>
      <c r="P254" s="5"/>
      <c r="Q254" s="5"/>
      <c r="R254" s="5"/>
      <c r="S254" s="5">
        <v>18</v>
      </c>
      <c r="T254" s="5">
        <v>18</v>
      </c>
      <c r="U254" s="6">
        <v>-0.05</v>
      </c>
      <c r="V254" s="5">
        <v>34</v>
      </c>
      <c r="W254" s="5">
        <v>38</v>
      </c>
      <c r="X254" s="6">
        <v>0.01</v>
      </c>
      <c r="Y254" s="6">
        <v>-0.05</v>
      </c>
      <c r="Z254" s="28">
        <f t="shared" si="9"/>
        <v>18</v>
      </c>
      <c r="AB254">
        <f t="shared" si="10"/>
        <v>0</v>
      </c>
      <c r="AC254">
        <f t="shared" si="11"/>
        <v>4</v>
      </c>
    </row>
    <row r="255" spans="1:29" ht="19.95" customHeight="1" x14ac:dyDescent="0.3">
      <c r="A255" s="3">
        <v>1789924</v>
      </c>
      <c r="B255" s="4" t="s">
        <v>97</v>
      </c>
      <c r="C255" s="4" t="s">
        <v>37</v>
      </c>
      <c r="D255" s="4" t="s">
        <v>31</v>
      </c>
      <c r="E255" s="4" t="s">
        <v>28</v>
      </c>
      <c r="F255" s="5">
        <v>2</v>
      </c>
      <c r="G255" s="5">
        <v>2</v>
      </c>
      <c r="H255" s="5">
        <v>0</v>
      </c>
      <c r="I255" s="5">
        <v>2</v>
      </c>
      <c r="J255" s="5">
        <v>6</v>
      </c>
      <c r="K255" s="5">
        <v>4</v>
      </c>
      <c r="L255" s="5">
        <v>3</v>
      </c>
      <c r="M255" s="32">
        <v>0</v>
      </c>
      <c r="N255" s="5"/>
      <c r="O255" s="5"/>
      <c r="P255" s="5"/>
      <c r="Q255" s="5"/>
      <c r="R255" s="5"/>
      <c r="S255" s="5">
        <v>19</v>
      </c>
      <c r="T255" s="5">
        <v>19</v>
      </c>
      <c r="U255" s="6">
        <v>-0.32</v>
      </c>
      <c r="V255" s="5">
        <v>38</v>
      </c>
      <c r="W255" s="5">
        <v>21</v>
      </c>
      <c r="X255" s="6">
        <v>0</v>
      </c>
      <c r="Y255" s="6">
        <v>-0.32</v>
      </c>
      <c r="Z255" s="28">
        <f t="shared" si="9"/>
        <v>19</v>
      </c>
      <c r="AB255">
        <f t="shared" si="10"/>
        <v>0</v>
      </c>
      <c r="AC255">
        <f t="shared" si="11"/>
        <v>3</v>
      </c>
    </row>
    <row r="256" spans="1:29" ht="19.95" customHeight="1" x14ac:dyDescent="0.3">
      <c r="A256" s="3">
        <v>1789924</v>
      </c>
      <c r="B256" s="4" t="s">
        <v>97</v>
      </c>
      <c r="C256" s="4" t="s">
        <v>37</v>
      </c>
      <c r="D256" s="4" t="s">
        <v>33</v>
      </c>
      <c r="E256" s="4" t="s">
        <v>28</v>
      </c>
      <c r="F256" s="5">
        <v>29</v>
      </c>
      <c r="G256" s="5">
        <v>26</v>
      </c>
      <c r="H256" s="5">
        <v>21</v>
      </c>
      <c r="I256" s="5">
        <v>12</v>
      </c>
      <c r="J256" s="5">
        <v>24</v>
      </c>
      <c r="K256" s="5">
        <v>17</v>
      </c>
      <c r="L256" s="5">
        <v>15</v>
      </c>
      <c r="M256" s="32">
        <v>0</v>
      </c>
      <c r="N256" s="5"/>
      <c r="O256" s="5"/>
      <c r="P256" s="5"/>
      <c r="Q256" s="5"/>
      <c r="R256" s="5"/>
      <c r="S256" s="5">
        <v>144</v>
      </c>
      <c r="T256" s="5">
        <v>144</v>
      </c>
      <c r="U256" s="6">
        <v>-0.28000000000000003</v>
      </c>
      <c r="V256" s="5">
        <v>340</v>
      </c>
      <c r="W256" s="5">
        <v>223</v>
      </c>
      <c r="X256" s="6">
        <v>0</v>
      </c>
      <c r="Y256" s="6">
        <v>-0.28000000000000003</v>
      </c>
      <c r="Z256" s="28">
        <f t="shared" si="9"/>
        <v>144</v>
      </c>
      <c r="AB256">
        <f t="shared" si="10"/>
        <v>0</v>
      </c>
      <c r="AC256">
        <f t="shared" si="11"/>
        <v>15</v>
      </c>
    </row>
    <row r="257" spans="1:29" ht="19.95" customHeight="1" x14ac:dyDescent="0.3">
      <c r="A257" s="3">
        <v>4031326</v>
      </c>
      <c r="B257" s="4" t="s">
        <v>98</v>
      </c>
      <c r="C257" s="4" t="s">
        <v>52</v>
      </c>
      <c r="D257" s="4" t="s">
        <v>27</v>
      </c>
      <c r="E257" s="4" t="s">
        <v>28</v>
      </c>
      <c r="F257" s="5">
        <v>39</v>
      </c>
      <c r="G257" s="5">
        <v>29</v>
      </c>
      <c r="H257" s="5">
        <v>25</v>
      </c>
      <c r="I257" s="5">
        <v>26</v>
      </c>
      <c r="J257" s="5">
        <v>38</v>
      </c>
      <c r="K257" s="5">
        <v>32</v>
      </c>
      <c r="L257" s="5">
        <v>27</v>
      </c>
      <c r="M257" s="32">
        <v>24</v>
      </c>
      <c r="N257" s="5"/>
      <c r="O257" s="5"/>
      <c r="P257" s="5"/>
      <c r="Q257" s="5"/>
      <c r="R257" s="5"/>
      <c r="S257" s="5">
        <v>216</v>
      </c>
      <c r="T257" s="5">
        <v>216</v>
      </c>
      <c r="U257" s="6">
        <v>0</v>
      </c>
      <c r="V257" s="5">
        <v>0</v>
      </c>
      <c r="W257" s="5">
        <v>443</v>
      </c>
      <c r="X257" s="6">
        <v>0</v>
      </c>
      <c r="Y257" s="6">
        <v>0</v>
      </c>
      <c r="Z257" s="28">
        <f t="shared" si="9"/>
        <v>240</v>
      </c>
      <c r="AB257">
        <f t="shared" si="10"/>
        <v>24</v>
      </c>
      <c r="AC257">
        <f t="shared" si="11"/>
        <v>27</v>
      </c>
    </row>
    <row r="258" spans="1:29" ht="19.95" customHeight="1" x14ac:dyDescent="0.3">
      <c r="A258" s="3">
        <v>4031326</v>
      </c>
      <c r="B258" s="4" t="s">
        <v>98</v>
      </c>
      <c r="C258" s="4" t="s">
        <v>52</v>
      </c>
      <c r="D258" s="4" t="s">
        <v>29</v>
      </c>
      <c r="E258" s="4" t="s">
        <v>28</v>
      </c>
      <c r="F258" s="5">
        <v>2</v>
      </c>
      <c r="G258" s="5">
        <v>1</v>
      </c>
      <c r="H258" s="5">
        <v>3</v>
      </c>
      <c r="I258" s="5">
        <v>1</v>
      </c>
      <c r="J258" s="5">
        <v>2</v>
      </c>
      <c r="K258" s="5">
        <v>2</v>
      </c>
      <c r="L258" s="5">
        <v>3</v>
      </c>
      <c r="M258" s="32">
        <v>1</v>
      </c>
      <c r="N258" s="5"/>
      <c r="O258" s="5"/>
      <c r="P258" s="5"/>
      <c r="Q258" s="5"/>
      <c r="R258" s="5"/>
      <c r="S258" s="5">
        <v>14</v>
      </c>
      <c r="T258" s="5">
        <v>14</v>
      </c>
      <c r="U258" s="6">
        <v>0</v>
      </c>
      <c r="V258" s="5">
        <v>0</v>
      </c>
      <c r="W258" s="5">
        <v>21</v>
      </c>
      <c r="X258" s="6">
        <v>0</v>
      </c>
      <c r="Y258" s="6">
        <v>0</v>
      </c>
      <c r="Z258" s="28">
        <f t="shared" si="9"/>
        <v>15</v>
      </c>
      <c r="AB258">
        <f t="shared" si="10"/>
        <v>1</v>
      </c>
      <c r="AC258">
        <f t="shared" si="11"/>
        <v>3</v>
      </c>
    </row>
    <row r="259" spans="1:29" ht="19.95" customHeight="1" x14ac:dyDescent="0.3">
      <c r="A259" s="3">
        <v>4031326</v>
      </c>
      <c r="B259" s="4" t="s">
        <v>98</v>
      </c>
      <c r="C259" s="4" t="s">
        <v>52</v>
      </c>
      <c r="D259" s="4" t="s">
        <v>30</v>
      </c>
      <c r="E259" s="4" t="s">
        <v>28</v>
      </c>
      <c r="F259" s="5">
        <v>0</v>
      </c>
      <c r="G259" s="5">
        <v>1</v>
      </c>
      <c r="H259" s="5">
        <v>0</v>
      </c>
      <c r="I259" s="5">
        <v>0</v>
      </c>
      <c r="J259" s="5">
        <v>1</v>
      </c>
      <c r="K259" s="5">
        <v>0</v>
      </c>
      <c r="L259" s="5">
        <v>1</v>
      </c>
      <c r="M259" s="32">
        <v>1</v>
      </c>
      <c r="N259" s="5"/>
      <c r="O259" s="5"/>
      <c r="P259" s="5"/>
      <c r="Q259" s="5"/>
      <c r="R259" s="5"/>
      <c r="S259" s="5">
        <v>3</v>
      </c>
      <c r="T259" s="5">
        <v>3</v>
      </c>
      <c r="U259" s="6">
        <v>0</v>
      </c>
      <c r="V259" s="5">
        <v>0</v>
      </c>
      <c r="W259" s="5">
        <v>4</v>
      </c>
      <c r="X259" s="6">
        <v>0</v>
      </c>
      <c r="Y259" s="6">
        <v>0</v>
      </c>
      <c r="Z259" s="28">
        <f t="shared" ref="Z259:Z322" si="12">SUM(F259:R259)</f>
        <v>4</v>
      </c>
      <c r="AB259">
        <f t="shared" si="10"/>
        <v>1</v>
      </c>
      <c r="AC259">
        <f t="shared" si="11"/>
        <v>1</v>
      </c>
    </row>
    <row r="260" spans="1:29" ht="19.95" customHeight="1" x14ac:dyDescent="0.3">
      <c r="A260" s="3">
        <v>4031326</v>
      </c>
      <c r="B260" s="4" t="s">
        <v>98</v>
      </c>
      <c r="C260" s="4" t="s">
        <v>52</v>
      </c>
      <c r="D260" s="4" t="s">
        <v>31</v>
      </c>
      <c r="E260" s="4" t="s">
        <v>28</v>
      </c>
      <c r="F260" s="5">
        <v>0</v>
      </c>
      <c r="G260" s="5">
        <v>0</v>
      </c>
      <c r="H260" s="5">
        <v>0</v>
      </c>
      <c r="I260" s="5">
        <v>0</v>
      </c>
      <c r="J260" s="5">
        <v>1</v>
      </c>
      <c r="K260" s="5">
        <v>0</v>
      </c>
      <c r="L260" s="5">
        <v>1</v>
      </c>
      <c r="M260" s="32">
        <v>3</v>
      </c>
      <c r="N260" s="5"/>
      <c r="O260" s="5"/>
      <c r="P260" s="5"/>
      <c r="Q260" s="5"/>
      <c r="R260" s="5"/>
      <c r="S260" s="5">
        <v>2</v>
      </c>
      <c r="T260" s="5">
        <v>2</v>
      </c>
      <c r="U260" s="6">
        <v>0</v>
      </c>
      <c r="V260" s="5">
        <v>0</v>
      </c>
      <c r="W260" s="5">
        <v>3</v>
      </c>
      <c r="X260" s="6">
        <v>0</v>
      </c>
      <c r="Y260" s="6">
        <v>0</v>
      </c>
      <c r="Z260" s="28">
        <f t="shared" si="12"/>
        <v>5</v>
      </c>
      <c r="AB260">
        <f t="shared" ref="AB260:AB323" si="13">INDEX(F260:R260,1,COUNT(I260:U260),1)</f>
        <v>3</v>
      </c>
      <c r="AC260">
        <f t="shared" ref="AC260:AC323" si="14">INDEX(F260:R260,1,COUNT(I260:U260)-1,1)</f>
        <v>1</v>
      </c>
    </row>
    <row r="261" spans="1:29" ht="19.95" customHeight="1" x14ac:dyDescent="0.3">
      <c r="A261" s="3">
        <v>4031326</v>
      </c>
      <c r="B261" s="4" t="s">
        <v>98</v>
      </c>
      <c r="C261" s="4" t="s">
        <v>52</v>
      </c>
      <c r="D261" s="4" t="s">
        <v>33</v>
      </c>
      <c r="E261" s="4" t="s">
        <v>28</v>
      </c>
      <c r="F261" s="5">
        <v>24</v>
      </c>
      <c r="G261" s="5">
        <v>12</v>
      </c>
      <c r="H261" s="5">
        <v>13</v>
      </c>
      <c r="I261" s="5">
        <v>10</v>
      </c>
      <c r="J261" s="5">
        <v>33</v>
      </c>
      <c r="K261" s="5">
        <v>20</v>
      </c>
      <c r="L261" s="5">
        <v>11</v>
      </c>
      <c r="M261" s="32">
        <v>20</v>
      </c>
      <c r="N261" s="5"/>
      <c r="O261" s="5"/>
      <c r="P261" s="5"/>
      <c r="Q261" s="5"/>
      <c r="R261" s="5"/>
      <c r="S261" s="5">
        <v>123</v>
      </c>
      <c r="T261" s="5">
        <v>123</v>
      </c>
      <c r="U261" s="6">
        <v>0</v>
      </c>
      <c r="V261" s="5">
        <v>0</v>
      </c>
      <c r="W261" s="5">
        <v>249</v>
      </c>
      <c r="X261" s="6">
        <v>0</v>
      </c>
      <c r="Y261" s="6">
        <v>0</v>
      </c>
      <c r="Z261" s="28">
        <f t="shared" si="12"/>
        <v>143</v>
      </c>
      <c r="AB261">
        <f t="shared" si="13"/>
        <v>20</v>
      </c>
      <c r="AC261">
        <f t="shared" si="14"/>
        <v>11</v>
      </c>
    </row>
    <row r="262" spans="1:29" ht="19.95" customHeight="1" x14ac:dyDescent="0.3">
      <c r="A262" s="3">
        <v>3176588</v>
      </c>
      <c r="B262" s="4" t="s">
        <v>99</v>
      </c>
      <c r="C262" s="4" t="s">
        <v>26</v>
      </c>
      <c r="D262" s="4" t="s">
        <v>27</v>
      </c>
      <c r="E262" s="4" t="s">
        <v>28</v>
      </c>
      <c r="F262" s="5">
        <v>0</v>
      </c>
      <c r="G262" s="5">
        <v>0</v>
      </c>
      <c r="H262" s="5">
        <v>37</v>
      </c>
      <c r="I262" s="5">
        <v>26</v>
      </c>
      <c r="J262" s="5">
        <v>31</v>
      </c>
      <c r="K262" s="5">
        <v>64</v>
      </c>
      <c r="L262" s="5">
        <v>54</v>
      </c>
      <c r="M262" s="32">
        <v>55</v>
      </c>
      <c r="N262" s="5"/>
      <c r="O262" s="5"/>
      <c r="P262" s="5"/>
      <c r="Q262" s="5"/>
      <c r="R262" s="5"/>
      <c r="S262" s="5">
        <v>212</v>
      </c>
      <c r="T262" s="5">
        <v>212</v>
      </c>
      <c r="U262" s="6">
        <v>-0.09</v>
      </c>
      <c r="V262" s="5">
        <v>436</v>
      </c>
      <c r="W262" s="5">
        <v>84</v>
      </c>
      <c r="X262" s="6">
        <v>0</v>
      </c>
      <c r="Y262" s="6">
        <v>-0.09</v>
      </c>
      <c r="Z262" s="28">
        <f t="shared" si="12"/>
        <v>267</v>
      </c>
      <c r="AB262">
        <f t="shared" si="13"/>
        <v>55</v>
      </c>
      <c r="AC262">
        <f t="shared" si="14"/>
        <v>54</v>
      </c>
    </row>
    <row r="263" spans="1:29" ht="19.95" customHeight="1" x14ac:dyDescent="0.3">
      <c r="A263" s="3">
        <v>3176588</v>
      </c>
      <c r="B263" s="4" t="s">
        <v>99</v>
      </c>
      <c r="C263" s="4" t="s">
        <v>26</v>
      </c>
      <c r="D263" s="4" t="s">
        <v>29</v>
      </c>
      <c r="E263" s="4" t="s">
        <v>28</v>
      </c>
      <c r="F263" s="5">
        <v>0</v>
      </c>
      <c r="G263" s="5">
        <v>0</v>
      </c>
      <c r="H263" s="5">
        <v>18</v>
      </c>
      <c r="I263" s="5">
        <v>11</v>
      </c>
      <c r="J263" s="5">
        <v>6</v>
      </c>
      <c r="K263" s="5">
        <v>14</v>
      </c>
      <c r="L263" s="5">
        <v>16</v>
      </c>
      <c r="M263" s="32">
        <v>10</v>
      </c>
      <c r="N263" s="5"/>
      <c r="O263" s="5"/>
      <c r="P263" s="5"/>
      <c r="Q263" s="5"/>
      <c r="R263" s="5"/>
      <c r="S263" s="5">
        <v>65</v>
      </c>
      <c r="T263" s="5">
        <v>65</v>
      </c>
      <c r="U263" s="6">
        <v>0.2</v>
      </c>
      <c r="V263" s="5">
        <v>102</v>
      </c>
      <c r="W263" s="5">
        <v>69</v>
      </c>
      <c r="X263" s="6">
        <v>0.01</v>
      </c>
      <c r="Y263" s="6">
        <v>0.2</v>
      </c>
      <c r="Z263" s="28">
        <f t="shared" si="12"/>
        <v>75</v>
      </c>
      <c r="AB263">
        <f t="shared" si="13"/>
        <v>10</v>
      </c>
      <c r="AC263">
        <f t="shared" si="14"/>
        <v>16</v>
      </c>
    </row>
    <row r="264" spans="1:29" ht="19.95" customHeight="1" x14ac:dyDescent="0.3">
      <c r="A264" s="3">
        <v>3176588</v>
      </c>
      <c r="B264" s="4" t="s">
        <v>99</v>
      </c>
      <c r="C264" s="4" t="s">
        <v>26</v>
      </c>
      <c r="D264" s="4" t="s">
        <v>30</v>
      </c>
      <c r="E264" s="4" t="s">
        <v>28</v>
      </c>
      <c r="F264" s="5">
        <v>0</v>
      </c>
      <c r="G264" s="5">
        <v>0</v>
      </c>
      <c r="H264" s="5">
        <v>0</v>
      </c>
      <c r="I264" s="5">
        <v>0</v>
      </c>
      <c r="J264" s="5">
        <v>0</v>
      </c>
      <c r="K264" s="5">
        <v>2</v>
      </c>
      <c r="L264" s="5">
        <v>0</v>
      </c>
      <c r="M264" s="32">
        <v>0</v>
      </c>
      <c r="N264" s="5"/>
      <c r="O264" s="5"/>
      <c r="P264" s="5"/>
      <c r="Q264" s="5"/>
      <c r="R264" s="5"/>
      <c r="S264" s="5">
        <v>2</v>
      </c>
      <c r="T264" s="5">
        <v>2</v>
      </c>
      <c r="U264" s="6">
        <v>-0.67</v>
      </c>
      <c r="V264" s="5">
        <v>8</v>
      </c>
      <c r="W264" s="5">
        <v>1</v>
      </c>
      <c r="X264" s="6">
        <v>0</v>
      </c>
      <c r="Y264" s="6">
        <v>-0.67</v>
      </c>
      <c r="Z264" s="28">
        <f t="shared" si="12"/>
        <v>2</v>
      </c>
      <c r="AB264">
        <f t="shared" si="13"/>
        <v>0</v>
      </c>
      <c r="AC264">
        <f t="shared" si="14"/>
        <v>0</v>
      </c>
    </row>
    <row r="265" spans="1:29" ht="19.95" customHeight="1" x14ac:dyDescent="0.3">
      <c r="A265" s="3">
        <v>3176588</v>
      </c>
      <c r="B265" s="4" t="s">
        <v>99</v>
      </c>
      <c r="C265" s="4" t="s">
        <v>26</v>
      </c>
      <c r="D265" s="4" t="s">
        <v>31</v>
      </c>
      <c r="E265" s="4" t="s">
        <v>28</v>
      </c>
      <c r="F265" s="5">
        <v>0</v>
      </c>
      <c r="G265" s="5">
        <v>0</v>
      </c>
      <c r="H265" s="5">
        <v>0</v>
      </c>
      <c r="I265" s="5">
        <v>0</v>
      </c>
      <c r="J265" s="5">
        <v>0</v>
      </c>
      <c r="K265" s="5">
        <v>0</v>
      </c>
      <c r="L265" s="5">
        <v>0</v>
      </c>
      <c r="M265" s="32">
        <v>0</v>
      </c>
      <c r="N265" s="5"/>
      <c r="O265" s="5"/>
      <c r="P265" s="5"/>
      <c r="Q265" s="5"/>
      <c r="R265" s="5"/>
      <c r="S265" s="5">
        <v>0</v>
      </c>
      <c r="T265" s="5">
        <v>0</v>
      </c>
      <c r="U265" s="6">
        <v>-1</v>
      </c>
      <c r="V265" s="5">
        <v>55</v>
      </c>
      <c r="W265" s="5">
        <v>11</v>
      </c>
      <c r="X265" s="6">
        <v>0</v>
      </c>
      <c r="Y265" s="6">
        <v>-1</v>
      </c>
      <c r="Z265" s="28">
        <f t="shared" si="12"/>
        <v>0</v>
      </c>
      <c r="AB265">
        <f t="shared" si="13"/>
        <v>0</v>
      </c>
      <c r="AC265">
        <f t="shared" si="14"/>
        <v>0</v>
      </c>
    </row>
    <row r="266" spans="1:29" ht="19.95" customHeight="1" x14ac:dyDescent="0.3">
      <c r="A266" s="3">
        <v>3176588</v>
      </c>
      <c r="B266" s="4" t="s">
        <v>99</v>
      </c>
      <c r="C266" s="4" t="s">
        <v>26</v>
      </c>
      <c r="D266" s="4" t="s">
        <v>33</v>
      </c>
      <c r="E266" s="4" t="s">
        <v>28</v>
      </c>
      <c r="F266" s="5">
        <v>0</v>
      </c>
      <c r="G266" s="5">
        <v>0</v>
      </c>
      <c r="H266" s="5">
        <v>26</v>
      </c>
      <c r="I266" s="5">
        <v>17</v>
      </c>
      <c r="J266" s="5">
        <v>11</v>
      </c>
      <c r="K266" s="5">
        <v>13</v>
      </c>
      <c r="L266" s="5">
        <v>10</v>
      </c>
      <c r="M266" s="32">
        <v>110</v>
      </c>
      <c r="N266" s="5"/>
      <c r="O266" s="5"/>
      <c r="P266" s="5"/>
      <c r="Q266" s="5"/>
      <c r="R266" s="5"/>
      <c r="S266" s="5">
        <v>77</v>
      </c>
      <c r="T266" s="5">
        <v>77</v>
      </c>
      <c r="U266" s="6">
        <v>-0.19</v>
      </c>
      <c r="V266" s="5">
        <v>186</v>
      </c>
      <c r="W266" s="5">
        <v>22</v>
      </c>
      <c r="X266" s="6">
        <v>0</v>
      </c>
      <c r="Y266" s="6">
        <v>-0.19</v>
      </c>
      <c r="Z266" s="28">
        <f t="shared" si="12"/>
        <v>187</v>
      </c>
      <c r="AB266">
        <f t="shared" si="13"/>
        <v>110</v>
      </c>
      <c r="AC266">
        <f t="shared" si="14"/>
        <v>10</v>
      </c>
    </row>
    <row r="267" spans="1:29" ht="19.95" customHeight="1" x14ac:dyDescent="0.3">
      <c r="A267" s="3">
        <v>3454290</v>
      </c>
      <c r="B267" s="4" t="s">
        <v>100</v>
      </c>
      <c r="C267" s="4" t="s">
        <v>26</v>
      </c>
      <c r="D267" s="4" t="s">
        <v>27</v>
      </c>
      <c r="E267" s="4" t="s">
        <v>28</v>
      </c>
      <c r="F267" s="5">
        <v>42</v>
      </c>
      <c r="G267" s="5">
        <v>44</v>
      </c>
      <c r="H267" s="5">
        <v>27</v>
      </c>
      <c r="I267" s="5">
        <v>24</v>
      </c>
      <c r="J267" s="5">
        <v>28</v>
      </c>
      <c r="K267" s="5">
        <v>48</v>
      </c>
      <c r="L267" s="5">
        <v>30</v>
      </c>
      <c r="M267" s="32">
        <v>44</v>
      </c>
      <c r="N267" s="5"/>
      <c r="O267" s="5"/>
      <c r="P267" s="5"/>
      <c r="Q267" s="5"/>
      <c r="R267" s="5"/>
      <c r="S267" s="5">
        <v>243</v>
      </c>
      <c r="T267" s="5">
        <v>243</v>
      </c>
      <c r="U267" s="6">
        <v>-0.05</v>
      </c>
      <c r="V267" s="5">
        <v>472</v>
      </c>
      <c r="W267" s="5">
        <v>436</v>
      </c>
      <c r="X267" s="6">
        <v>0</v>
      </c>
      <c r="Y267" s="6">
        <v>-0.05</v>
      </c>
      <c r="Z267" s="28">
        <f t="shared" si="12"/>
        <v>287</v>
      </c>
      <c r="AB267">
        <f t="shared" si="13"/>
        <v>44</v>
      </c>
      <c r="AC267">
        <f t="shared" si="14"/>
        <v>30</v>
      </c>
    </row>
    <row r="268" spans="1:29" ht="19.95" customHeight="1" x14ac:dyDescent="0.3">
      <c r="A268" s="3">
        <v>3454290</v>
      </c>
      <c r="B268" s="4" t="s">
        <v>100</v>
      </c>
      <c r="C268" s="4" t="s">
        <v>26</v>
      </c>
      <c r="D268" s="4" t="s">
        <v>29</v>
      </c>
      <c r="E268" s="4" t="s">
        <v>28</v>
      </c>
      <c r="F268" s="5">
        <v>7</v>
      </c>
      <c r="G268" s="5">
        <v>4</v>
      </c>
      <c r="H268" s="5">
        <v>2</v>
      </c>
      <c r="I268" s="5">
        <v>3</v>
      </c>
      <c r="J268" s="5">
        <v>10</v>
      </c>
      <c r="K268" s="5">
        <v>13</v>
      </c>
      <c r="L268" s="5">
        <v>8</v>
      </c>
      <c r="M268" s="32">
        <v>5</v>
      </c>
      <c r="N268" s="5"/>
      <c r="O268" s="5"/>
      <c r="P268" s="5"/>
      <c r="Q268" s="5"/>
      <c r="R268" s="5"/>
      <c r="S268" s="5">
        <v>47</v>
      </c>
      <c r="T268" s="5">
        <v>47</v>
      </c>
      <c r="U268" s="6">
        <v>0.47</v>
      </c>
      <c r="V268" s="5">
        <v>59</v>
      </c>
      <c r="W268" s="5">
        <v>54</v>
      </c>
      <c r="X268" s="6">
        <v>0.01</v>
      </c>
      <c r="Y268" s="6">
        <v>0.47</v>
      </c>
      <c r="Z268" s="28">
        <f t="shared" si="12"/>
        <v>52</v>
      </c>
      <c r="AB268">
        <f t="shared" si="13"/>
        <v>5</v>
      </c>
      <c r="AC268">
        <f t="shared" si="14"/>
        <v>8</v>
      </c>
    </row>
    <row r="269" spans="1:29" ht="19.95" customHeight="1" x14ac:dyDescent="0.3">
      <c r="A269" s="3">
        <v>3454290</v>
      </c>
      <c r="B269" s="4" t="s">
        <v>100</v>
      </c>
      <c r="C269" s="4" t="s">
        <v>26</v>
      </c>
      <c r="D269" s="4" t="s">
        <v>30</v>
      </c>
      <c r="E269" s="4" t="s">
        <v>28</v>
      </c>
      <c r="F269" s="5">
        <v>0</v>
      </c>
      <c r="G269" s="5">
        <v>1</v>
      </c>
      <c r="H269" s="5">
        <v>0</v>
      </c>
      <c r="I269" s="5">
        <v>0</v>
      </c>
      <c r="J269" s="5">
        <v>0</v>
      </c>
      <c r="K269" s="5">
        <v>1</v>
      </c>
      <c r="L269" s="5">
        <v>0</v>
      </c>
      <c r="M269" s="32">
        <v>2</v>
      </c>
      <c r="N269" s="5"/>
      <c r="O269" s="5"/>
      <c r="P269" s="5"/>
      <c r="Q269" s="5"/>
      <c r="R269" s="5"/>
      <c r="S269" s="5">
        <v>2</v>
      </c>
      <c r="T269" s="5">
        <v>2</v>
      </c>
      <c r="U269" s="6">
        <v>1</v>
      </c>
      <c r="V269" s="5">
        <v>1</v>
      </c>
      <c r="W269" s="5">
        <v>3</v>
      </c>
      <c r="X269" s="6">
        <v>0</v>
      </c>
      <c r="Y269" s="6">
        <v>1</v>
      </c>
      <c r="Z269" s="28">
        <f t="shared" si="12"/>
        <v>4</v>
      </c>
      <c r="AB269">
        <f t="shared" si="13"/>
        <v>2</v>
      </c>
      <c r="AC269">
        <f t="shared" si="14"/>
        <v>0</v>
      </c>
    </row>
    <row r="270" spans="1:29" ht="19.95" customHeight="1" x14ac:dyDescent="0.3">
      <c r="A270" s="3">
        <v>3454290</v>
      </c>
      <c r="B270" s="4" t="s">
        <v>100</v>
      </c>
      <c r="C270" s="4" t="s">
        <v>26</v>
      </c>
      <c r="D270" s="4" t="s">
        <v>31</v>
      </c>
      <c r="E270" s="4" t="s">
        <v>28</v>
      </c>
      <c r="F270" s="5">
        <v>2</v>
      </c>
      <c r="G270" s="5">
        <v>4</v>
      </c>
      <c r="H270" s="5">
        <v>3</v>
      </c>
      <c r="I270" s="5">
        <v>1</v>
      </c>
      <c r="J270" s="5">
        <v>0</v>
      </c>
      <c r="K270" s="5">
        <v>0</v>
      </c>
      <c r="L270" s="5">
        <v>0</v>
      </c>
      <c r="M270" s="32">
        <v>0</v>
      </c>
      <c r="N270" s="5"/>
      <c r="O270" s="5"/>
      <c r="P270" s="5"/>
      <c r="Q270" s="5"/>
      <c r="R270" s="5"/>
      <c r="S270" s="5">
        <v>10</v>
      </c>
      <c r="T270" s="5">
        <v>10</v>
      </c>
      <c r="U270" s="6">
        <v>4</v>
      </c>
      <c r="V270" s="5">
        <v>5</v>
      </c>
      <c r="W270" s="5">
        <v>4</v>
      </c>
      <c r="X270" s="6">
        <v>0</v>
      </c>
      <c r="Y270" s="6">
        <v>4</v>
      </c>
      <c r="Z270" s="28">
        <f t="shared" si="12"/>
        <v>10</v>
      </c>
      <c r="AB270">
        <f t="shared" si="13"/>
        <v>0</v>
      </c>
      <c r="AC270">
        <f t="shared" si="14"/>
        <v>0</v>
      </c>
    </row>
    <row r="271" spans="1:29" ht="19.95" customHeight="1" x14ac:dyDescent="0.3">
      <c r="A271" s="3">
        <v>3454290</v>
      </c>
      <c r="B271" s="4" t="s">
        <v>100</v>
      </c>
      <c r="C271" s="4" t="s">
        <v>26</v>
      </c>
      <c r="D271" s="4" t="s">
        <v>33</v>
      </c>
      <c r="E271" s="4" t="s">
        <v>28</v>
      </c>
      <c r="F271" s="5">
        <v>0</v>
      </c>
      <c r="G271" s="5">
        <v>0</v>
      </c>
      <c r="H271" s="5">
        <v>0</v>
      </c>
      <c r="I271" s="5">
        <v>0</v>
      </c>
      <c r="J271" s="5">
        <v>25</v>
      </c>
      <c r="K271" s="5">
        <v>14</v>
      </c>
      <c r="L271" s="5">
        <v>12</v>
      </c>
      <c r="M271" s="32">
        <v>37</v>
      </c>
      <c r="N271" s="5"/>
      <c r="O271" s="5"/>
      <c r="P271" s="5"/>
      <c r="Q271" s="5"/>
      <c r="R271" s="5"/>
      <c r="S271" s="5">
        <v>51</v>
      </c>
      <c r="T271" s="5">
        <v>51</v>
      </c>
      <c r="U271" s="6">
        <v>16</v>
      </c>
      <c r="V271" s="5">
        <v>69</v>
      </c>
      <c r="W271" s="5">
        <v>0</v>
      </c>
      <c r="X271" s="6">
        <v>0</v>
      </c>
      <c r="Y271" s="6">
        <v>16</v>
      </c>
      <c r="Z271" s="28">
        <f t="shared" si="12"/>
        <v>88</v>
      </c>
      <c r="AB271">
        <f t="shared" si="13"/>
        <v>37</v>
      </c>
      <c r="AC271">
        <f t="shared" si="14"/>
        <v>12</v>
      </c>
    </row>
    <row r="272" spans="1:29" ht="19.95" customHeight="1" x14ac:dyDescent="0.3">
      <c r="A272" s="3">
        <v>2869745</v>
      </c>
      <c r="B272" s="4" t="s">
        <v>101</v>
      </c>
      <c r="C272" s="4" t="s">
        <v>37</v>
      </c>
      <c r="D272" s="4" t="s">
        <v>27</v>
      </c>
      <c r="E272" s="4" t="s">
        <v>28</v>
      </c>
      <c r="F272" s="5">
        <v>27</v>
      </c>
      <c r="G272" s="5">
        <v>22</v>
      </c>
      <c r="H272" s="5">
        <v>20</v>
      </c>
      <c r="I272" s="5">
        <v>18</v>
      </c>
      <c r="J272" s="5">
        <v>21</v>
      </c>
      <c r="K272" s="5">
        <v>24</v>
      </c>
      <c r="L272" s="5">
        <v>20</v>
      </c>
      <c r="M272" s="32">
        <v>19</v>
      </c>
      <c r="N272" s="5"/>
      <c r="O272" s="5"/>
      <c r="P272" s="5"/>
      <c r="Q272" s="5"/>
      <c r="R272" s="5"/>
      <c r="S272" s="5">
        <v>152</v>
      </c>
      <c r="T272" s="5">
        <v>152</v>
      </c>
      <c r="U272" s="6">
        <v>-0.14000000000000001</v>
      </c>
      <c r="V272" s="5">
        <v>319</v>
      </c>
      <c r="W272" s="5">
        <v>460</v>
      </c>
      <c r="X272" s="6">
        <v>0</v>
      </c>
      <c r="Y272" s="6">
        <v>-0.14000000000000001</v>
      </c>
      <c r="Z272" s="28">
        <f t="shared" si="12"/>
        <v>171</v>
      </c>
      <c r="AB272">
        <f t="shared" si="13"/>
        <v>19</v>
      </c>
      <c r="AC272">
        <f t="shared" si="14"/>
        <v>20</v>
      </c>
    </row>
    <row r="273" spans="1:29" ht="19.95" customHeight="1" x14ac:dyDescent="0.3">
      <c r="A273" s="3">
        <v>2869745</v>
      </c>
      <c r="B273" s="4" t="s">
        <v>101</v>
      </c>
      <c r="C273" s="4" t="s">
        <v>37</v>
      </c>
      <c r="D273" s="4" t="s">
        <v>29</v>
      </c>
      <c r="E273" s="4" t="s">
        <v>28</v>
      </c>
      <c r="F273" s="5">
        <v>1</v>
      </c>
      <c r="G273" s="5">
        <v>3</v>
      </c>
      <c r="H273" s="5">
        <v>1</v>
      </c>
      <c r="I273" s="5">
        <v>0</v>
      </c>
      <c r="J273" s="5">
        <v>1</v>
      </c>
      <c r="K273" s="5">
        <v>1</v>
      </c>
      <c r="L273" s="5">
        <v>0</v>
      </c>
      <c r="M273" s="32">
        <v>4</v>
      </c>
      <c r="N273" s="5"/>
      <c r="O273" s="5"/>
      <c r="P273" s="5"/>
      <c r="Q273" s="5"/>
      <c r="R273" s="5"/>
      <c r="S273" s="5">
        <v>7</v>
      </c>
      <c r="T273" s="5">
        <v>7</v>
      </c>
      <c r="U273" s="6">
        <v>0.4</v>
      </c>
      <c r="V273" s="5">
        <v>13</v>
      </c>
      <c r="W273" s="5">
        <v>37</v>
      </c>
      <c r="X273" s="6">
        <v>0</v>
      </c>
      <c r="Y273" s="6">
        <v>0.4</v>
      </c>
      <c r="Z273" s="28">
        <f t="shared" si="12"/>
        <v>11</v>
      </c>
      <c r="AB273">
        <f t="shared" si="13"/>
        <v>4</v>
      </c>
      <c r="AC273">
        <f t="shared" si="14"/>
        <v>0</v>
      </c>
    </row>
    <row r="274" spans="1:29" ht="19.95" customHeight="1" x14ac:dyDescent="0.3">
      <c r="A274" s="3">
        <v>2869745</v>
      </c>
      <c r="B274" s="4" t="s">
        <v>101</v>
      </c>
      <c r="C274" s="4" t="s">
        <v>37</v>
      </c>
      <c r="D274" s="4" t="s">
        <v>30</v>
      </c>
      <c r="E274" s="4" t="s">
        <v>28</v>
      </c>
      <c r="F274" s="5">
        <v>0</v>
      </c>
      <c r="G274" s="5">
        <v>0</v>
      </c>
      <c r="H274" s="5">
        <v>0</v>
      </c>
      <c r="I274" s="5">
        <v>0</v>
      </c>
      <c r="J274" s="5">
        <v>0</v>
      </c>
      <c r="K274" s="5">
        <v>0</v>
      </c>
      <c r="L274" s="5">
        <v>0</v>
      </c>
      <c r="M274" s="32">
        <v>0</v>
      </c>
      <c r="N274" s="5"/>
      <c r="O274" s="5"/>
      <c r="P274" s="5"/>
      <c r="Q274" s="5"/>
      <c r="R274" s="5"/>
      <c r="S274" s="5">
        <v>0</v>
      </c>
      <c r="T274" s="5">
        <v>0</v>
      </c>
      <c r="U274" s="6">
        <v>-1</v>
      </c>
      <c r="V274" s="5">
        <v>3</v>
      </c>
      <c r="W274" s="5">
        <v>3</v>
      </c>
      <c r="X274" s="6">
        <v>0</v>
      </c>
      <c r="Y274" s="6">
        <v>-1</v>
      </c>
      <c r="Z274" s="28">
        <f t="shared" si="12"/>
        <v>0</v>
      </c>
      <c r="AB274">
        <f t="shared" si="13"/>
        <v>0</v>
      </c>
      <c r="AC274">
        <f t="shared" si="14"/>
        <v>0</v>
      </c>
    </row>
    <row r="275" spans="1:29" ht="19.95" customHeight="1" x14ac:dyDescent="0.3">
      <c r="A275" s="3">
        <v>2869745</v>
      </c>
      <c r="B275" s="4" t="s">
        <v>101</v>
      </c>
      <c r="C275" s="4" t="s">
        <v>37</v>
      </c>
      <c r="D275" s="4" t="s">
        <v>31</v>
      </c>
      <c r="E275" s="4" t="s">
        <v>28</v>
      </c>
      <c r="F275" s="5">
        <v>1</v>
      </c>
      <c r="G275" s="5">
        <v>2</v>
      </c>
      <c r="H275" s="5">
        <v>1</v>
      </c>
      <c r="I275" s="5">
        <v>2</v>
      </c>
      <c r="J275" s="5">
        <v>1</v>
      </c>
      <c r="K275" s="5">
        <v>4</v>
      </c>
      <c r="L275" s="5">
        <v>2</v>
      </c>
      <c r="M275" s="32">
        <v>2</v>
      </c>
      <c r="N275" s="5"/>
      <c r="O275" s="5"/>
      <c r="P275" s="5"/>
      <c r="Q275" s="5"/>
      <c r="R275" s="5"/>
      <c r="S275" s="5">
        <v>13</v>
      </c>
      <c r="T275" s="5">
        <v>13</v>
      </c>
      <c r="U275" s="6">
        <v>0.86</v>
      </c>
      <c r="V275" s="5">
        <v>13</v>
      </c>
      <c r="W275" s="5">
        <v>34</v>
      </c>
      <c r="X275" s="6">
        <v>0</v>
      </c>
      <c r="Y275" s="6">
        <v>0.86</v>
      </c>
      <c r="Z275" s="28">
        <f t="shared" si="12"/>
        <v>15</v>
      </c>
      <c r="AB275">
        <f t="shared" si="13"/>
        <v>2</v>
      </c>
      <c r="AC275">
        <f t="shared" si="14"/>
        <v>2</v>
      </c>
    </row>
    <row r="276" spans="1:29" ht="19.95" customHeight="1" x14ac:dyDescent="0.3">
      <c r="A276" s="3">
        <v>2869745</v>
      </c>
      <c r="B276" s="4" t="s">
        <v>101</v>
      </c>
      <c r="C276" s="4" t="s">
        <v>37</v>
      </c>
      <c r="D276" s="4" t="s">
        <v>33</v>
      </c>
      <c r="E276" s="4" t="s">
        <v>28</v>
      </c>
      <c r="F276" s="5">
        <v>18</v>
      </c>
      <c r="G276" s="5">
        <v>17</v>
      </c>
      <c r="H276" s="5">
        <v>21</v>
      </c>
      <c r="I276" s="5">
        <v>16</v>
      </c>
      <c r="J276" s="5">
        <v>42</v>
      </c>
      <c r="K276" s="5">
        <v>39</v>
      </c>
      <c r="L276" s="5">
        <v>27</v>
      </c>
      <c r="M276" s="32">
        <v>25</v>
      </c>
      <c r="N276" s="5"/>
      <c r="O276" s="5"/>
      <c r="P276" s="5"/>
      <c r="Q276" s="5"/>
      <c r="R276" s="5"/>
      <c r="S276" s="5">
        <v>180</v>
      </c>
      <c r="T276" s="5">
        <v>180</v>
      </c>
      <c r="U276" s="6">
        <v>-0.32</v>
      </c>
      <c r="V276" s="5">
        <v>483</v>
      </c>
      <c r="W276" s="5">
        <v>593</v>
      </c>
      <c r="X276" s="6">
        <v>0</v>
      </c>
      <c r="Y276" s="6">
        <v>-0.32</v>
      </c>
      <c r="Z276" s="28">
        <f t="shared" si="12"/>
        <v>205</v>
      </c>
      <c r="AB276">
        <f t="shared" si="13"/>
        <v>25</v>
      </c>
      <c r="AC276">
        <f t="shared" si="14"/>
        <v>27</v>
      </c>
    </row>
    <row r="277" spans="1:29" ht="19.95" customHeight="1" x14ac:dyDescent="0.3">
      <c r="A277" s="3">
        <v>4047542</v>
      </c>
      <c r="B277" s="4" t="s">
        <v>102</v>
      </c>
      <c r="C277" s="4" t="s">
        <v>52</v>
      </c>
      <c r="D277" s="4" t="s">
        <v>27</v>
      </c>
      <c r="E277" s="4" t="s">
        <v>28</v>
      </c>
      <c r="F277" s="5">
        <v>37</v>
      </c>
      <c r="G277" s="5">
        <v>28</v>
      </c>
      <c r="H277" s="5">
        <v>22</v>
      </c>
      <c r="I277" s="5">
        <v>17</v>
      </c>
      <c r="J277" s="5">
        <v>39</v>
      </c>
      <c r="K277" s="5">
        <v>36</v>
      </c>
      <c r="L277" s="5">
        <v>28</v>
      </c>
      <c r="M277" s="32">
        <v>26</v>
      </c>
      <c r="N277" s="5"/>
      <c r="O277" s="5"/>
      <c r="P277" s="5"/>
      <c r="Q277" s="5"/>
      <c r="R277" s="5"/>
      <c r="S277" s="5">
        <v>207</v>
      </c>
      <c r="T277" s="5">
        <v>207</v>
      </c>
      <c r="U277" s="6">
        <v>0</v>
      </c>
      <c r="V277" s="5">
        <v>0</v>
      </c>
      <c r="W277" s="5">
        <v>427</v>
      </c>
      <c r="X277" s="6">
        <v>0</v>
      </c>
      <c r="Y277" s="6">
        <v>0</v>
      </c>
      <c r="Z277" s="28">
        <f t="shared" si="12"/>
        <v>233</v>
      </c>
      <c r="AB277">
        <f t="shared" si="13"/>
        <v>26</v>
      </c>
      <c r="AC277">
        <f t="shared" si="14"/>
        <v>28</v>
      </c>
    </row>
    <row r="278" spans="1:29" ht="19.95" customHeight="1" x14ac:dyDescent="0.3">
      <c r="A278" s="3">
        <v>4047542</v>
      </c>
      <c r="B278" s="4" t="s">
        <v>102</v>
      </c>
      <c r="C278" s="4" t="s">
        <v>52</v>
      </c>
      <c r="D278" s="4" t="s">
        <v>29</v>
      </c>
      <c r="E278" s="4" t="s">
        <v>28</v>
      </c>
      <c r="F278" s="5">
        <v>2</v>
      </c>
      <c r="G278" s="5">
        <v>1</v>
      </c>
      <c r="H278" s="5">
        <v>4</v>
      </c>
      <c r="I278" s="5">
        <v>1</v>
      </c>
      <c r="J278" s="5">
        <v>2</v>
      </c>
      <c r="K278" s="5">
        <v>4</v>
      </c>
      <c r="L278" s="5">
        <v>3</v>
      </c>
      <c r="M278" s="32">
        <v>4</v>
      </c>
      <c r="N278" s="5"/>
      <c r="O278" s="5"/>
      <c r="P278" s="5"/>
      <c r="Q278" s="5"/>
      <c r="R278" s="5"/>
      <c r="S278" s="5">
        <v>17</v>
      </c>
      <c r="T278" s="5">
        <v>17</v>
      </c>
      <c r="U278" s="6">
        <v>0</v>
      </c>
      <c r="V278" s="5">
        <v>0</v>
      </c>
      <c r="W278" s="5">
        <v>23</v>
      </c>
      <c r="X278" s="6">
        <v>0</v>
      </c>
      <c r="Y278" s="6">
        <v>0</v>
      </c>
      <c r="Z278" s="28">
        <f t="shared" si="12"/>
        <v>21</v>
      </c>
      <c r="AB278">
        <f t="shared" si="13"/>
        <v>4</v>
      </c>
      <c r="AC278">
        <f t="shared" si="14"/>
        <v>3</v>
      </c>
    </row>
    <row r="279" spans="1:29" ht="19.95" customHeight="1" x14ac:dyDescent="0.3">
      <c r="A279" s="3">
        <v>4047542</v>
      </c>
      <c r="B279" s="4" t="s">
        <v>102</v>
      </c>
      <c r="C279" s="4" t="s">
        <v>52</v>
      </c>
      <c r="D279" s="4" t="s">
        <v>30</v>
      </c>
      <c r="E279" s="4" t="s">
        <v>28</v>
      </c>
      <c r="F279" s="5">
        <v>0</v>
      </c>
      <c r="G279" s="5">
        <v>0</v>
      </c>
      <c r="H279" s="5">
        <v>0</v>
      </c>
      <c r="I279" s="5">
        <v>0</v>
      </c>
      <c r="J279" s="5">
        <v>0</v>
      </c>
      <c r="K279" s="5">
        <v>0</v>
      </c>
      <c r="L279" s="5">
        <v>2</v>
      </c>
      <c r="M279" s="32">
        <v>0</v>
      </c>
      <c r="N279" s="5"/>
      <c r="O279" s="5"/>
      <c r="P279" s="5"/>
      <c r="Q279" s="5"/>
      <c r="R279" s="5"/>
      <c r="S279" s="5">
        <v>2</v>
      </c>
      <c r="T279" s="5">
        <v>2</v>
      </c>
      <c r="U279" s="6">
        <v>0</v>
      </c>
      <c r="V279" s="5">
        <v>0</v>
      </c>
      <c r="W279" s="5">
        <v>4</v>
      </c>
      <c r="X279" s="6">
        <v>0</v>
      </c>
      <c r="Y279" s="6">
        <v>0</v>
      </c>
      <c r="Z279" s="28">
        <f t="shared" si="12"/>
        <v>2</v>
      </c>
      <c r="AB279">
        <f t="shared" si="13"/>
        <v>0</v>
      </c>
      <c r="AC279">
        <f t="shared" si="14"/>
        <v>2</v>
      </c>
    </row>
    <row r="280" spans="1:29" ht="19.95" customHeight="1" x14ac:dyDescent="0.3">
      <c r="A280" s="3">
        <v>4047542</v>
      </c>
      <c r="B280" s="4" t="s">
        <v>102</v>
      </c>
      <c r="C280" s="4" t="s">
        <v>52</v>
      </c>
      <c r="D280" s="4" t="s">
        <v>31</v>
      </c>
      <c r="E280" s="4" t="s">
        <v>28</v>
      </c>
      <c r="F280" s="5">
        <v>0</v>
      </c>
      <c r="G280" s="5">
        <v>0</v>
      </c>
      <c r="H280" s="5">
        <v>0</v>
      </c>
      <c r="I280" s="5">
        <v>0</v>
      </c>
      <c r="J280" s="5">
        <v>0</v>
      </c>
      <c r="K280" s="5">
        <v>0</v>
      </c>
      <c r="L280" s="5">
        <v>0</v>
      </c>
      <c r="M280" s="32">
        <v>0</v>
      </c>
      <c r="N280" s="5"/>
      <c r="O280" s="5"/>
      <c r="P280" s="5"/>
      <c r="Q280" s="5"/>
      <c r="R280" s="5"/>
      <c r="S280" s="5">
        <v>0</v>
      </c>
      <c r="T280" s="5">
        <v>0</v>
      </c>
      <c r="U280" s="6">
        <v>0</v>
      </c>
      <c r="V280" s="5">
        <v>0</v>
      </c>
      <c r="W280" s="5">
        <v>13</v>
      </c>
      <c r="X280" s="6">
        <v>0</v>
      </c>
      <c r="Y280" s="6">
        <v>0</v>
      </c>
      <c r="Z280" s="28">
        <f t="shared" si="12"/>
        <v>0</v>
      </c>
      <c r="AB280">
        <f t="shared" si="13"/>
        <v>0</v>
      </c>
      <c r="AC280">
        <f t="shared" si="14"/>
        <v>0</v>
      </c>
    </row>
    <row r="281" spans="1:29" ht="19.95" customHeight="1" x14ac:dyDescent="0.3">
      <c r="A281" s="3">
        <v>4047542</v>
      </c>
      <c r="B281" s="4" t="s">
        <v>102</v>
      </c>
      <c r="C281" s="4" t="s">
        <v>52</v>
      </c>
      <c r="D281" s="4" t="s">
        <v>33</v>
      </c>
      <c r="E281" s="4" t="s">
        <v>28</v>
      </c>
      <c r="F281" s="5">
        <v>23</v>
      </c>
      <c r="G281" s="5">
        <v>19</v>
      </c>
      <c r="H281" s="5">
        <v>17</v>
      </c>
      <c r="I281" s="5">
        <v>14</v>
      </c>
      <c r="J281" s="5">
        <v>23</v>
      </c>
      <c r="K281" s="5">
        <v>15</v>
      </c>
      <c r="L281" s="5">
        <v>14</v>
      </c>
      <c r="M281" s="32">
        <v>16</v>
      </c>
      <c r="N281" s="5"/>
      <c r="O281" s="5"/>
      <c r="P281" s="5"/>
      <c r="Q281" s="5"/>
      <c r="R281" s="5"/>
      <c r="S281" s="5">
        <v>125</v>
      </c>
      <c r="T281" s="5">
        <v>125</v>
      </c>
      <c r="U281" s="6">
        <v>0</v>
      </c>
      <c r="V281" s="5">
        <v>0</v>
      </c>
      <c r="W281" s="5">
        <v>214</v>
      </c>
      <c r="X281" s="6">
        <v>0</v>
      </c>
      <c r="Y281" s="6">
        <v>0</v>
      </c>
      <c r="Z281" s="28">
        <f t="shared" si="12"/>
        <v>141</v>
      </c>
      <c r="AB281">
        <f t="shared" si="13"/>
        <v>16</v>
      </c>
      <c r="AC281">
        <f t="shared" si="14"/>
        <v>14</v>
      </c>
    </row>
    <row r="282" spans="1:29" ht="19.95" customHeight="1" x14ac:dyDescent="0.3">
      <c r="A282" s="3">
        <v>2580727</v>
      </c>
      <c r="B282" s="4" t="s">
        <v>103</v>
      </c>
      <c r="C282" s="4" t="s">
        <v>41</v>
      </c>
      <c r="D282" s="4" t="s">
        <v>27</v>
      </c>
      <c r="E282" s="4" t="s">
        <v>28</v>
      </c>
      <c r="F282" s="5">
        <v>30</v>
      </c>
      <c r="G282" s="5">
        <v>20</v>
      </c>
      <c r="H282" s="5">
        <v>18</v>
      </c>
      <c r="I282" s="5">
        <v>26</v>
      </c>
      <c r="J282" s="5">
        <v>21</v>
      </c>
      <c r="K282" s="5">
        <v>32</v>
      </c>
      <c r="L282" s="5">
        <v>31</v>
      </c>
      <c r="M282" s="32">
        <v>18</v>
      </c>
      <c r="N282" s="5"/>
      <c r="O282" s="5"/>
      <c r="P282" s="5"/>
      <c r="Q282" s="5"/>
      <c r="R282" s="5"/>
      <c r="S282" s="5">
        <v>178</v>
      </c>
      <c r="T282" s="5">
        <v>178</v>
      </c>
      <c r="U282" s="6">
        <v>-0.18</v>
      </c>
      <c r="V282" s="5">
        <v>365</v>
      </c>
      <c r="W282" s="5">
        <v>366</v>
      </c>
      <c r="X282" s="6">
        <v>0</v>
      </c>
      <c r="Y282" s="6">
        <v>-0.18</v>
      </c>
      <c r="Z282" s="28">
        <f t="shared" si="12"/>
        <v>196</v>
      </c>
      <c r="AB282">
        <f t="shared" si="13"/>
        <v>18</v>
      </c>
      <c r="AC282">
        <f t="shared" si="14"/>
        <v>31</v>
      </c>
    </row>
    <row r="283" spans="1:29" ht="19.95" customHeight="1" x14ac:dyDescent="0.3">
      <c r="A283" s="3">
        <v>2580727</v>
      </c>
      <c r="B283" s="4" t="s">
        <v>103</v>
      </c>
      <c r="C283" s="4" t="s">
        <v>41</v>
      </c>
      <c r="D283" s="4" t="s">
        <v>29</v>
      </c>
      <c r="E283" s="4" t="s">
        <v>28</v>
      </c>
      <c r="F283" s="5">
        <v>4</v>
      </c>
      <c r="G283" s="5">
        <v>3</v>
      </c>
      <c r="H283" s="5">
        <v>0</v>
      </c>
      <c r="I283" s="5">
        <v>4</v>
      </c>
      <c r="J283" s="5">
        <v>6</v>
      </c>
      <c r="K283" s="5">
        <v>6</v>
      </c>
      <c r="L283" s="5">
        <v>5</v>
      </c>
      <c r="M283" s="32">
        <v>4</v>
      </c>
      <c r="N283" s="5"/>
      <c r="O283" s="5"/>
      <c r="P283" s="5"/>
      <c r="Q283" s="5"/>
      <c r="R283" s="5"/>
      <c r="S283" s="5">
        <v>28</v>
      </c>
      <c r="T283" s="5">
        <v>28</v>
      </c>
      <c r="U283" s="6">
        <v>0.75</v>
      </c>
      <c r="V283" s="5">
        <v>30</v>
      </c>
      <c r="W283" s="5">
        <v>50</v>
      </c>
      <c r="X283" s="6">
        <v>0</v>
      </c>
      <c r="Y283" s="6">
        <v>0.75</v>
      </c>
      <c r="Z283" s="28">
        <f t="shared" si="12"/>
        <v>32</v>
      </c>
      <c r="AB283">
        <f t="shared" si="13"/>
        <v>4</v>
      </c>
      <c r="AC283">
        <f t="shared" si="14"/>
        <v>5</v>
      </c>
    </row>
    <row r="284" spans="1:29" ht="19.95" customHeight="1" x14ac:dyDescent="0.3">
      <c r="A284" s="3">
        <v>2580727</v>
      </c>
      <c r="B284" s="4" t="s">
        <v>103</v>
      </c>
      <c r="C284" s="4" t="s">
        <v>41</v>
      </c>
      <c r="D284" s="4" t="s">
        <v>30</v>
      </c>
      <c r="E284" s="4" t="s">
        <v>28</v>
      </c>
      <c r="F284" s="5">
        <v>0</v>
      </c>
      <c r="G284" s="5">
        <v>0</v>
      </c>
      <c r="H284" s="5">
        <v>0</v>
      </c>
      <c r="I284" s="5">
        <v>2</v>
      </c>
      <c r="J284" s="5">
        <v>5</v>
      </c>
      <c r="K284" s="5">
        <v>1</v>
      </c>
      <c r="L284" s="5">
        <v>3</v>
      </c>
      <c r="M284" s="32">
        <v>0</v>
      </c>
      <c r="N284" s="5"/>
      <c r="O284" s="5"/>
      <c r="P284" s="5"/>
      <c r="Q284" s="5"/>
      <c r="R284" s="5"/>
      <c r="S284" s="5">
        <v>11</v>
      </c>
      <c r="T284" s="5">
        <v>11</v>
      </c>
      <c r="U284" s="6">
        <v>0.38</v>
      </c>
      <c r="V284" s="5">
        <v>18</v>
      </c>
      <c r="W284" s="5">
        <v>10</v>
      </c>
      <c r="X284" s="6">
        <v>0.01</v>
      </c>
      <c r="Y284" s="6">
        <v>0.38</v>
      </c>
      <c r="Z284" s="28">
        <f t="shared" si="12"/>
        <v>11</v>
      </c>
      <c r="AB284">
        <f t="shared" si="13"/>
        <v>0</v>
      </c>
      <c r="AC284">
        <f t="shared" si="14"/>
        <v>3</v>
      </c>
    </row>
    <row r="285" spans="1:29" ht="19.95" customHeight="1" x14ac:dyDescent="0.3">
      <c r="A285" s="3">
        <v>2580727</v>
      </c>
      <c r="B285" s="4" t="s">
        <v>103</v>
      </c>
      <c r="C285" s="4" t="s">
        <v>41</v>
      </c>
      <c r="D285" s="4" t="s">
        <v>31</v>
      </c>
      <c r="E285" s="4" t="s">
        <v>28</v>
      </c>
      <c r="F285" s="5">
        <v>10</v>
      </c>
      <c r="G285" s="5">
        <v>3</v>
      </c>
      <c r="H285" s="5">
        <v>0</v>
      </c>
      <c r="I285" s="5">
        <v>3</v>
      </c>
      <c r="J285" s="5">
        <v>2</v>
      </c>
      <c r="K285" s="5">
        <v>2</v>
      </c>
      <c r="L285" s="5">
        <v>1</v>
      </c>
      <c r="M285" s="32">
        <v>2</v>
      </c>
      <c r="N285" s="5"/>
      <c r="O285" s="5"/>
      <c r="P285" s="5"/>
      <c r="Q285" s="5"/>
      <c r="R285" s="5"/>
      <c r="S285" s="5">
        <v>21</v>
      </c>
      <c r="T285" s="5">
        <v>21</v>
      </c>
      <c r="U285" s="6">
        <v>-0.52</v>
      </c>
      <c r="V285" s="5">
        <v>63</v>
      </c>
      <c r="W285" s="5">
        <v>22</v>
      </c>
      <c r="X285" s="6">
        <v>0.01</v>
      </c>
      <c r="Y285" s="6">
        <v>-0.52</v>
      </c>
      <c r="Z285" s="28">
        <f t="shared" si="12"/>
        <v>23</v>
      </c>
      <c r="AB285">
        <f t="shared" si="13"/>
        <v>2</v>
      </c>
      <c r="AC285">
        <f t="shared" si="14"/>
        <v>1</v>
      </c>
    </row>
    <row r="286" spans="1:29" ht="19.95" customHeight="1" x14ac:dyDescent="0.3">
      <c r="A286" s="3">
        <v>2580727</v>
      </c>
      <c r="B286" s="4" t="s">
        <v>103</v>
      </c>
      <c r="C286" s="4" t="s">
        <v>41</v>
      </c>
      <c r="D286" s="4" t="s">
        <v>33</v>
      </c>
      <c r="E286" s="4" t="s">
        <v>28</v>
      </c>
      <c r="F286" s="5">
        <v>16</v>
      </c>
      <c r="G286" s="5">
        <v>16</v>
      </c>
      <c r="H286" s="5">
        <v>7</v>
      </c>
      <c r="I286" s="5">
        <v>14</v>
      </c>
      <c r="J286" s="5">
        <v>19</v>
      </c>
      <c r="K286" s="5">
        <v>25</v>
      </c>
      <c r="L286" s="5">
        <v>10</v>
      </c>
      <c r="M286" s="32">
        <v>10</v>
      </c>
      <c r="N286" s="5"/>
      <c r="O286" s="5"/>
      <c r="P286" s="5"/>
      <c r="Q286" s="5"/>
      <c r="R286" s="5"/>
      <c r="S286" s="5">
        <v>107</v>
      </c>
      <c r="T286" s="5">
        <v>107</v>
      </c>
      <c r="U286" s="6">
        <v>-0.3</v>
      </c>
      <c r="V286" s="5">
        <v>311</v>
      </c>
      <c r="W286" s="5">
        <v>275</v>
      </c>
      <c r="X286" s="6">
        <v>0</v>
      </c>
      <c r="Y286" s="6">
        <v>-0.3</v>
      </c>
      <c r="Z286" s="28">
        <f t="shared" si="12"/>
        <v>117</v>
      </c>
      <c r="AB286">
        <f t="shared" si="13"/>
        <v>10</v>
      </c>
      <c r="AC286">
        <f t="shared" si="14"/>
        <v>10</v>
      </c>
    </row>
    <row r="287" spans="1:29" ht="19.95" customHeight="1" x14ac:dyDescent="0.3">
      <c r="A287" s="3">
        <v>2580666</v>
      </c>
      <c r="B287" s="4" t="s">
        <v>104</v>
      </c>
      <c r="C287" s="4" t="s">
        <v>26</v>
      </c>
      <c r="D287" s="4" t="s">
        <v>27</v>
      </c>
      <c r="E287" s="4" t="s">
        <v>28</v>
      </c>
      <c r="F287" s="5">
        <v>29</v>
      </c>
      <c r="G287" s="5">
        <v>28</v>
      </c>
      <c r="H287" s="5">
        <v>45</v>
      </c>
      <c r="I287" s="5">
        <v>43</v>
      </c>
      <c r="J287" s="5">
        <v>62</v>
      </c>
      <c r="K287" s="5">
        <v>42</v>
      </c>
      <c r="L287" s="5">
        <v>46</v>
      </c>
      <c r="M287" s="32">
        <v>56</v>
      </c>
      <c r="N287" s="5"/>
      <c r="O287" s="5"/>
      <c r="P287" s="5"/>
      <c r="Q287" s="5"/>
      <c r="R287" s="5"/>
      <c r="S287" s="5">
        <v>295</v>
      </c>
      <c r="T287" s="5">
        <v>295</v>
      </c>
      <c r="U287" s="6">
        <v>0.87</v>
      </c>
      <c r="V287" s="5">
        <v>363</v>
      </c>
      <c r="W287" s="5">
        <v>581</v>
      </c>
      <c r="X287" s="6">
        <v>0</v>
      </c>
      <c r="Y287" s="6">
        <v>0.87</v>
      </c>
      <c r="Z287" s="28">
        <f t="shared" si="12"/>
        <v>351</v>
      </c>
      <c r="AB287">
        <f t="shared" si="13"/>
        <v>56</v>
      </c>
      <c r="AC287">
        <f t="shared" si="14"/>
        <v>46</v>
      </c>
    </row>
    <row r="288" spans="1:29" ht="19.95" customHeight="1" x14ac:dyDescent="0.3">
      <c r="A288" s="3">
        <v>2580666</v>
      </c>
      <c r="B288" s="4" t="s">
        <v>104</v>
      </c>
      <c r="C288" s="4" t="s">
        <v>26</v>
      </c>
      <c r="D288" s="4" t="s">
        <v>29</v>
      </c>
      <c r="E288" s="4" t="s">
        <v>28</v>
      </c>
      <c r="F288" s="5">
        <v>4</v>
      </c>
      <c r="G288" s="5">
        <v>2</v>
      </c>
      <c r="H288" s="5">
        <v>1</v>
      </c>
      <c r="I288" s="5">
        <v>1</v>
      </c>
      <c r="J288" s="5">
        <v>4</v>
      </c>
      <c r="K288" s="5">
        <v>3</v>
      </c>
      <c r="L288" s="5">
        <v>5</v>
      </c>
      <c r="M288" s="32">
        <v>2</v>
      </c>
      <c r="N288" s="5"/>
      <c r="O288" s="5"/>
      <c r="P288" s="5"/>
      <c r="Q288" s="5"/>
      <c r="R288" s="5"/>
      <c r="S288" s="5">
        <v>20</v>
      </c>
      <c r="T288" s="5">
        <v>20</v>
      </c>
      <c r="U288" s="6">
        <v>0</v>
      </c>
      <c r="V288" s="5">
        <v>3</v>
      </c>
      <c r="W288" s="5">
        <v>63</v>
      </c>
      <c r="X288" s="6">
        <v>0</v>
      </c>
      <c r="Y288" s="6">
        <v>0</v>
      </c>
      <c r="Z288" s="28">
        <f t="shared" si="12"/>
        <v>22</v>
      </c>
      <c r="AB288">
        <f t="shared" si="13"/>
        <v>2</v>
      </c>
      <c r="AC288">
        <f t="shared" si="14"/>
        <v>5</v>
      </c>
    </row>
    <row r="289" spans="1:29" ht="19.95" customHeight="1" x14ac:dyDescent="0.3">
      <c r="A289" s="3">
        <v>2580666</v>
      </c>
      <c r="B289" s="4" t="s">
        <v>104</v>
      </c>
      <c r="C289" s="4" t="s">
        <v>26</v>
      </c>
      <c r="D289" s="4" t="s">
        <v>30</v>
      </c>
      <c r="E289" s="4" t="s">
        <v>28</v>
      </c>
      <c r="F289" s="5">
        <v>2</v>
      </c>
      <c r="G289" s="5">
        <v>1</v>
      </c>
      <c r="H289" s="5">
        <v>1</v>
      </c>
      <c r="I289" s="5">
        <v>2</v>
      </c>
      <c r="J289" s="5">
        <v>2</v>
      </c>
      <c r="K289" s="5">
        <v>2</v>
      </c>
      <c r="L289" s="5">
        <v>3</v>
      </c>
      <c r="M289" s="32">
        <v>0</v>
      </c>
      <c r="N289" s="5"/>
      <c r="O289" s="5"/>
      <c r="P289" s="5"/>
      <c r="Q289" s="5"/>
      <c r="R289" s="5"/>
      <c r="S289" s="5">
        <v>13</v>
      </c>
      <c r="T289" s="5">
        <v>13</v>
      </c>
      <c r="U289" s="6">
        <v>0</v>
      </c>
      <c r="V289" s="5">
        <v>0</v>
      </c>
      <c r="W289" s="5">
        <v>8</v>
      </c>
      <c r="X289" s="6">
        <v>0.01</v>
      </c>
      <c r="Y289" s="6">
        <v>0</v>
      </c>
      <c r="Z289" s="28">
        <f t="shared" si="12"/>
        <v>13</v>
      </c>
      <c r="AB289">
        <f t="shared" si="13"/>
        <v>0</v>
      </c>
      <c r="AC289">
        <f t="shared" si="14"/>
        <v>3</v>
      </c>
    </row>
    <row r="290" spans="1:29" ht="19.95" customHeight="1" x14ac:dyDescent="0.3">
      <c r="A290" s="3">
        <v>2580666</v>
      </c>
      <c r="B290" s="4" t="s">
        <v>104</v>
      </c>
      <c r="C290" s="4" t="s">
        <v>26</v>
      </c>
      <c r="D290" s="4" t="s">
        <v>31</v>
      </c>
      <c r="E290" s="4" t="s">
        <v>28</v>
      </c>
      <c r="F290" s="5">
        <v>1</v>
      </c>
      <c r="G290" s="5">
        <v>1</v>
      </c>
      <c r="H290" s="5">
        <v>0</v>
      </c>
      <c r="I290" s="5">
        <v>1</v>
      </c>
      <c r="J290" s="5">
        <v>5</v>
      </c>
      <c r="K290" s="5">
        <v>4</v>
      </c>
      <c r="L290" s="5">
        <v>2</v>
      </c>
      <c r="M290" s="32">
        <v>1</v>
      </c>
      <c r="N290" s="5"/>
      <c r="O290" s="5"/>
      <c r="P290" s="5"/>
      <c r="Q290" s="5"/>
      <c r="R290" s="5"/>
      <c r="S290" s="5">
        <v>14</v>
      </c>
      <c r="T290" s="5">
        <v>14</v>
      </c>
      <c r="U290" s="6">
        <v>0</v>
      </c>
      <c r="V290" s="5">
        <v>0</v>
      </c>
      <c r="W290" s="5">
        <v>20</v>
      </c>
      <c r="X290" s="6">
        <v>0</v>
      </c>
      <c r="Y290" s="6">
        <v>0</v>
      </c>
      <c r="Z290" s="28">
        <f t="shared" si="12"/>
        <v>15</v>
      </c>
      <c r="AB290">
        <f t="shared" si="13"/>
        <v>1</v>
      </c>
      <c r="AC290">
        <f t="shared" si="14"/>
        <v>2</v>
      </c>
    </row>
    <row r="291" spans="1:29" ht="19.95" customHeight="1" x14ac:dyDescent="0.3">
      <c r="A291" s="3">
        <v>2580666</v>
      </c>
      <c r="B291" s="4" t="s">
        <v>104</v>
      </c>
      <c r="C291" s="4" t="s">
        <v>26</v>
      </c>
      <c r="D291" s="4" t="s">
        <v>33</v>
      </c>
      <c r="E291" s="4" t="s">
        <v>28</v>
      </c>
      <c r="F291" s="5">
        <v>0</v>
      </c>
      <c r="G291" s="5">
        <v>0</v>
      </c>
      <c r="H291" s="5">
        <v>0</v>
      </c>
      <c r="I291" s="5">
        <v>0</v>
      </c>
      <c r="J291" s="5">
        <v>0</v>
      </c>
      <c r="K291" s="5">
        <v>0</v>
      </c>
      <c r="L291" s="5">
        <v>0</v>
      </c>
      <c r="M291" s="32">
        <v>0</v>
      </c>
      <c r="N291" s="5"/>
      <c r="O291" s="5"/>
      <c r="P291" s="5"/>
      <c r="Q291" s="5"/>
      <c r="R291" s="5"/>
      <c r="S291" s="5">
        <v>0</v>
      </c>
      <c r="T291" s="5">
        <v>0</v>
      </c>
      <c r="U291" s="6">
        <v>0</v>
      </c>
      <c r="V291" s="5">
        <v>0</v>
      </c>
      <c r="W291" s="5">
        <v>1</v>
      </c>
      <c r="X291" s="6">
        <v>0</v>
      </c>
      <c r="Y291" s="6">
        <v>0</v>
      </c>
      <c r="Z291" s="28">
        <f t="shared" si="12"/>
        <v>0</v>
      </c>
      <c r="AB291">
        <f t="shared" si="13"/>
        <v>0</v>
      </c>
      <c r="AC291">
        <f t="shared" si="14"/>
        <v>0</v>
      </c>
    </row>
    <row r="292" spans="1:29" ht="19.95" customHeight="1" x14ac:dyDescent="0.3">
      <c r="A292" s="3">
        <v>2580905</v>
      </c>
      <c r="B292" s="4" t="s">
        <v>105</v>
      </c>
      <c r="C292" s="4" t="s">
        <v>37</v>
      </c>
      <c r="D292" s="4" t="s">
        <v>27</v>
      </c>
      <c r="E292" s="4" t="s">
        <v>28</v>
      </c>
      <c r="F292" s="5">
        <v>9</v>
      </c>
      <c r="G292" s="5">
        <v>3</v>
      </c>
      <c r="H292" s="5">
        <v>0</v>
      </c>
      <c r="I292" s="5">
        <v>4</v>
      </c>
      <c r="J292" s="5">
        <v>1</v>
      </c>
      <c r="K292" s="5">
        <v>1</v>
      </c>
      <c r="L292" s="5">
        <v>0</v>
      </c>
      <c r="M292" s="32">
        <v>0</v>
      </c>
      <c r="N292" s="5"/>
      <c r="O292" s="5"/>
      <c r="P292" s="5"/>
      <c r="Q292" s="5"/>
      <c r="R292" s="5"/>
      <c r="S292" s="5">
        <v>18</v>
      </c>
      <c r="T292" s="5">
        <v>18</v>
      </c>
      <c r="U292" s="6">
        <v>-0.88</v>
      </c>
      <c r="V292" s="5">
        <v>252</v>
      </c>
      <c r="W292" s="5">
        <v>195</v>
      </c>
      <c r="X292" s="6">
        <v>0</v>
      </c>
      <c r="Y292" s="6">
        <v>-0.88</v>
      </c>
      <c r="Z292" s="28">
        <f t="shared" si="12"/>
        <v>18</v>
      </c>
      <c r="AB292">
        <f t="shared" si="13"/>
        <v>0</v>
      </c>
      <c r="AC292">
        <f t="shared" si="14"/>
        <v>0</v>
      </c>
    </row>
    <row r="293" spans="1:29" ht="19.95" customHeight="1" x14ac:dyDescent="0.3">
      <c r="A293" s="3">
        <v>2580905</v>
      </c>
      <c r="B293" s="4" t="s">
        <v>105</v>
      </c>
      <c r="C293" s="4" t="s">
        <v>37</v>
      </c>
      <c r="D293" s="4" t="s">
        <v>29</v>
      </c>
      <c r="E293" s="4" t="s">
        <v>28</v>
      </c>
      <c r="F293" s="5">
        <v>2</v>
      </c>
      <c r="G293" s="5">
        <v>1</v>
      </c>
      <c r="H293" s="5">
        <v>0</v>
      </c>
      <c r="I293" s="5">
        <v>0</v>
      </c>
      <c r="J293" s="5">
        <v>1</v>
      </c>
      <c r="K293" s="5">
        <v>1</v>
      </c>
      <c r="L293" s="5">
        <v>1</v>
      </c>
      <c r="M293" s="32">
        <v>0</v>
      </c>
      <c r="N293" s="5"/>
      <c r="O293" s="5"/>
      <c r="P293" s="5"/>
      <c r="Q293" s="5"/>
      <c r="R293" s="5"/>
      <c r="S293" s="5">
        <v>6</v>
      </c>
      <c r="T293" s="5">
        <v>6</v>
      </c>
      <c r="U293" s="6">
        <v>-0.56999999999999995</v>
      </c>
      <c r="V293" s="5">
        <v>32</v>
      </c>
      <c r="W293" s="5">
        <v>21</v>
      </c>
      <c r="X293" s="6">
        <v>0</v>
      </c>
      <c r="Y293" s="6">
        <v>-0.56999999999999995</v>
      </c>
      <c r="Z293" s="28">
        <f t="shared" si="12"/>
        <v>6</v>
      </c>
      <c r="AB293">
        <f t="shared" si="13"/>
        <v>0</v>
      </c>
      <c r="AC293">
        <f t="shared" si="14"/>
        <v>1</v>
      </c>
    </row>
    <row r="294" spans="1:29" ht="19.95" customHeight="1" x14ac:dyDescent="0.3">
      <c r="A294" s="3">
        <v>2580905</v>
      </c>
      <c r="B294" s="4" t="s">
        <v>105</v>
      </c>
      <c r="C294" s="4" t="s">
        <v>37</v>
      </c>
      <c r="D294" s="4" t="s">
        <v>30</v>
      </c>
      <c r="E294" s="4" t="s">
        <v>28</v>
      </c>
      <c r="F294" s="5">
        <v>4</v>
      </c>
      <c r="G294" s="5">
        <v>0</v>
      </c>
      <c r="H294" s="5">
        <v>0</v>
      </c>
      <c r="I294" s="5">
        <v>1</v>
      </c>
      <c r="J294" s="5">
        <v>2</v>
      </c>
      <c r="K294" s="5">
        <v>1</v>
      </c>
      <c r="L294" s="5">
        <v>1</v>
      </c>
      <c r="M294" s="32">
        <v>0</v>
      </c>
      <c r="N294" s="5"/>
      <c r="O294" s="5"/>
      <c r="P294" s="5"/>
      <c r="Q294" s="5"/>
      <c r="R294" s="5"/>
      <c r="S294" s="5">
        <v>9</v>
      </c>
      <c r="T294" s="5">
        <v>9</v>
      </c>
      <c r="U294" s="6">
        <v>-0.4</v>
      </c>
      <c r="V294" s="5">
        <v>27</v>
      </c>
      <c r="W294" s="5">
        <v>12</v>
      </c>
      <c r="X294" s="6">
        <v>0</v>
      </c>
      <c r="Y294" s="6">
        <v>-0.4</v>
      </c>
      <c r="Z294" s="28">
        <f t="shared" si="12"/>
        <v>9</v>
      </c>
      <c r="AB294">
        <f t="shared" si="13"/>
        <v>0</v>
      </c>
      <c r="AC294">
        <f t="shared" si="14"/>
        <v>1</v>
      </c>
    </row>
    <row r="295" spans="1:29" ht="19.95" customHeight="1" x14ac:dyDescent="0.3">
      <c r="A295" s="3">
        <v>2580905</v>
      </c>
      <c r="B295" s="4" t="s">
        <v>105</v>
      </c>
      <c r="C295" s="4" t="s">
        <v>37</v>
      </c>
      <c r="D295" s="4" t="s">
        <v>31</v>
      </c>
      <c r="E295" s="4" t="s">
        <v>28</v>
      </c>
      <c r="F295" s="5">
        <v>1</v>
      </c>
      <c r="G295" s="5">
        <v>5</v>
      </c>
      <c r="H295" s="5">
        <v>1</v>
      </c>
      <c r="I295" s="5">
        <v>0</v>
      </c>
      <c r="J295" s="5">
        <v>0</v>
      </c>
      <c r="K295" s="5">
        <v>0</v>
      </c>
      <c r="L295" s="5">
        <v>0</v>
      </c>
      <c r="M295" s="32">
        <v>0</v>
      </c>
      <c r="N295" s="5"/>
      <c r="O295" s="5"/>
      <c r="P295" s="5"/>
      <c r="Q295" s="5"/>
      <c r="R295" s="5"/>
      <c r="S295" s="5">
        <v>7</v>
      </c>
      <c r="T295" s="5">
        <v>7</v>
      </c>
      <c r="U295" s="6">
        <v>-0.63</v>
      </c>
      <c r="V295" s="5">
        <v>26</v>
      </c>
      <c r="W295" s="5">
        <v>29</v>
      </c>
      <c r="X295" s="6">
        <v>0</v>
      </c>
      <c r="Y295" s="6">
        <v>-0.63</v>
      </c>
      <c r="Z295" s="28">
        <f t="shared" si="12"/>
        <v>7</v>
      </c>
      <c r="AB295">
        <f t="shared" si="13"/>
        <v>0</v>
      </c>
      <c r="AC295">
        <f t="shared" si="14"/>
        <v>0</v>
      </c>
    </row>
    <row r="296" spans="1:29" ht="19.95" customHeight="1" x14ac:dyDescent="0.3">
      <c r="A296" s="3">
        <v>2580905</v>
      </c>
      <c r="B296" s="4" t="s">
        <v>105</v>
      </c>
      <c r="C296" s="4" t="s">
        <v>37</v>
      </c>
      <c r="D296" s="4" t="s">
        <v>33</v>
      </c>
      <c r="E296" s="4" t="s">
        <v>28</v>
      </c>
      <c r="F296" s="5">
        <v>41</v>
      </c>
      <c r="G296" s="5">
        <v>50</v>
      </c>
      <c r="H296" s="5">
        <v>32</v>
      </c>
      <c r="I296" s="5">
        <v>39</v>
      </c>
      <c r="J296" s="5">
        <v>42</v>
      </c>
      <c r="K296" s="5">
        <v>50</v>
      </c>
      <c r="L296" s="5">
        <v>43</v>
      </c>
      <c r="M296" s="32">
        <v>0</v>
      </c>
      <c r="N296" s="5"/>
      <c r="O296" s="5"/>
      <c r="P296" s="5"/>
      <c r="Q296" s="5"/>
      <c r="R296" s="5"/>
      <c r="S296" s="5">
        <v>297</v>
      </c>
      <c r="T296" s="5">
        <v>297</v>
      </c>
      <c r="U296" s="6">
        <v>1.41</v>
      </c>
      <c r="V296" s="5">
        <v>232</v>
      </c>
      <c r="W296" s="5">
        <v>418</v>
      </c>
      <c r="X296" s="6">
        <v>0.01</v>
      </c>
      <c r="Y296" s="6">
        <v>1.41</v>
      </c>
      <c r="Z296" s="28">
        <f t="shared" si="12"/>
        <v>297</v>
      </c>
      <c r="AB296">
        <f t="shared" si="13"/>
        <v>0</v>
      </c>
      <c r="AC296">
        <f t="shared" si="14"/>
        <v>43</v>
      </c>
    </row>
    <row r="297" spans="1:29" ht="19.95" customHeight="1" x14ac:dyDescent="0.3">
      <c r="A297" s="3">
        <v>2666865</v>
      </c>
      <c r="B297" s="4" t="s">
        <v>106</v>
      </c>
      <c r="C297" s="4" t="s">
        <v>26</v>
      </c>
      <c r="D297" s="4" t="s">
        <v>27</v>
      </c>
      <c r="E297" s="4" t="s">
        <v>28</v>
      </c>
      <c r="F297" s="5">
        <v>29</v>
      </c>
      <c r="G297" s="5">
        <v>47</v>
      </c>
      <c r="H297" s="5">
        <v>44</v>
      </c>
      <c r="I297" s="5">
        <v>41</v>
      </c>
      <c r="J297" s="5">
        <v>54</v>
      </c>
      <c r="K297" s="5">
        <v>59</v>
      </c>
      <c r="L297" s="5">
        <v>41</v>
      </c>
      <c r="M297" s="32">
        <v>48</v>
      </c>
      <c r="N297" s="5"/>
      <c r="O297" s="5"/>
      <c r="P297" s="5"/>
      <c r="Q297" s="5"/>
      <c r="R297" s="5"/>
      <c r="S297" s="5">
        <v>315</v>
      </c>
      <c r="T297" s="5">
        <v>315</v>
      </c>
      <c r="U297" s="6">
        <v>0.49</v>
      </c>
      <c r="V297" s="5">
        <v>366</v>
      </c>
      <c r="W297" s="5">
        <v>390</v>
      </c>
      <c r="X297" s="6">
        <v>0.01</v>
      </c>
      <c r="Y297" s="6">
        <v>0.49</v>
      </c>
      <c r="Z297" s="28">
        <f t="shared" si="12"/>
        <v>363</v>
      </c>
      <c r="AB297">
        <f t="shared" si="13"/>
        <v>48</v>
      </c>
      <c r="AC297">
        <f t="shared" si="14"/>
        <v>41</v>
      </c>
    </row>
    <row r="298" spans="1:29" ht="19.95" customHeight="1" x14ac:dyDescent="0.3">
      <c r="A298" s="3">
        <v>2666865</v>
      </c>
      <c r="B298" s="4" t="s">
        <v>106</v>
      </c>
      <c r="C298" s="4" t="s">
        <v>26</v>
      </c>
      <c r="D298" s="4" t="s">
        <v>29</v>
      </c>
      <c r="E298" s="4" t="s">
        <v>28</v>
      </c>
      <c r="F298" s="5">
        <v>0</v>
      </c>
      <c r="G298" s="5">
        <v>1</v>
      </c>
      <c r="H298" s="5">
        <v>0</v>
      </c>
      <c r="I298" s="5">
        <v>0</v>
      </c>
      <c r="J298" s="5">
        <v>0</v>
      </c>
      <c r="K298" s="5">
        <v>0</v>
      </c>
      <c r="L298" s="5">
        <v>0</v>
      </c>
      <c r="M298" s="32">
        <v>0</v>
      </c>
      <c r="N298" s="5"/>
      <c r="O298" s="5"/>
      <c r="P298" s="5"/>
      <c r="Q298" s="5"/>
      <c r="R298" s="5"/>
      <c r="S298" s="5">
        <v>1</v>
      </c>
      <c r="T298" s="5">
        <v>1</v>
      </c>
      <c r="U298" s="6">
        <v>-0.94</v>
      </c>
      <c r="V298" s="5">
        <v>23</v>
      </c>
      <c r="W298" s="5">
        <v>15</v>
      </c>
      <c r="X298" s="6">
        <v>0</v>
      </c>
      <c r="Y298" s="6">
        <v>-0.94</v>
      </c>
      <c r="Z298" s="28">
        <f t="shared" si="12"/>
        <v>1</v>
      </c>
      <c r="AB298">
        <f t="shared" si="13"/>
        <v>0</v>
      </c>
      <c r="AC298">
        <f t="shared" si="14"/>
        <v>0</v>
      </c>
    </row>
    <row r="299" spans="1:29" ht="19.95" customHeight="1" x14ac:dyDescent="0.3">
      <c r="A299" s="3">
        <v>2666865</v>
      </c>
      <c r="B299" s="4" t="s">
        <v>106</v>
      </c>
      <c r="C299" s="4" t="s">
        <v>26</v>
      </c>
      <c r="D299" s="4" t="s">
        <v>30</v>
      </c>
      <c r="E299" s="4" t="s">
        <v>28</v>
      </c>
      <c r="F299" s="5">
        <v>0</v>
      </c>
      <c r="G299" s="5">
        <v>0</v>
      </c>
      <c r="H299" s="5">
        <v>0</v>
      </c>
      <c r="I299" s="5">
        <v>0</v>
      </c>
      <c r="J299" s="5">
        <v>0</v>
      </c>
      <c r="K299" s="5">
        <v>0</v>
      </c>
      <c r="L299" s="5">
        <v>0</v>
      </c>
      <c r="M299" s="32">
        <v>0</v>
      </c>
      <c r="N299" s="5"/>
      <c r="O299" s="5"/>
      <c r="P299" s="5"/>
      <c r="Q299" s="5"/>
      <c r="R299" s="5"/>
      <c r="S299" s="5">
        <v>0</v>
      </c>
      <c r="T299" s="5">
        <v>0</v>
      </c>
      <c r="U299" s="6">
        <v>-1</v>
      </c>
      <c r="V299" s="5">
        <v>6</v>
      </c>
      <c r="W299" s="5">
        <v>7</v>
      </c>
      <c r="X299" s="6">
        <v>0</v>
      </c>
      <c r="Y299" s="6">
        <v>-1</v>
      </c>
      <c r="Z299" s="28">
        <f t="shared" si="12"/>
        <v>0</v>
      </c>
      <c r="AB299">
        <f t="shared" si="13"/>
        <v>0</v>
      </c>
      <c r="AC299">
        <f t="shared" si="14"/>
        <v>0</v>
      </c>
    </row>
    <row r="300" spans="1:29" ht="19.95" customHeight="1" x14ac:dyDescent="0.3">
      <c r="A300" s="3">
        <v>2666865</v>
      </c>
      <c r="B300" s="4" t="s">
        <v>106</v>
      </c>
      <c r="C300" s="4" t="s">
        <v>26</v>
      </c>
      <c r="D300" s="4" t="s">
        <v>31</v>
      </c>
      <c r="E300" s="4" t="s">
        <v>28</v>
      </c>
      <c r="F300" s="5">
        <v>0</v>
      </c>
      <c r="G300" s="5">
        <v>0</v>
      </c>
      <c r="H300" s="5">
        <v>0</v>
      </c>
      <c r="I300" s="5">
        <v>0</v>
      </c>
      <c r="J300" s="5">
        <v>0</v>
      </c>
      <c r="K300" s="5">
        <v>3</v>
      </c>
      <c r="L300" s="5">
        <v>1</v>
      </c>
      <c r="M300" s="32">
        <v>0</v>
      </c>
      <c r="N300" s="5"/>
      <c r="O300" s="5"/>
      <c r="P300" s="5"/>
      <c r="Q300" s="5"/>
      <c r="R300" s="5"/>
      <c r="S300" s="5">
        <v>4</v>
      </c>
      <c r="T300" s="5">
        <v>4</v>
      </c>
      <c r="U300" s="6">
        <v>-0.79</v>
      </c>
      <c r="V300" s="5">
        <v>27</v>
      </c>
      <c r="W300" s="5">
        <v>26</v>
      </c>
      <c r="X300" s="6">
        <v>0</v>
      </c>
      <c r="Y300" s="6">
        <v>-0.79</v>
      </c>
      <c r="Z300" s="28">
        <f t="shared" si="12"/>
        <v>4</v>
      </c>
      <c r="AB300">
        <f t="shared" si="13"/>
        <v>0</v>
      </c>
      <c r="AC300">
        <f t="shared" si="14"/>
        <v>1</v>
      </c>
    </row>
    <row r="301" spans="1:29" ht="19.95" customHeight="1" x14ac:dyDescent="0.3">
      <c r="A301" s="3">
        <v>2666865</v>
      </c>
      <c r="B301" s="4" t="s">
        <v>106</v>
      </c>
      <c r="C301" s="4" t="s">
        <v>26</v>
      </c>
      <c r="D301" s="4" t="s">
        <v>33</v>
      </c>
      <c r="E301" s="4" t="s">
        <v>28</v>
      </c>
      <c r="F301" s="5">
        <v>0</v>
      </c>
      <c r="G301" s="5">
        <v>0</v>
      </c>
      <c r="H301" s="5">
        <v>0</v>
      </c>
      <c r="I301" s="5">
        <v>0</v>
      </c>
      <c r="J301" s="5">
        <v>3</v>
      </c>
      <c r="K301" s="5">
        <v>3</v>
      </c>
      <c r="L301" s="5">
        <v>6</v>
      </c>
      <c r="M301" s="32">
        <v>10</v>
      </c>
      <c r="N301" s="5"/>
      <c r="O301" s="5"/>
      <c r="P301" s="5"/>
      <c r="Q301" s="5"/>
      <c r="R301" s="5"/>
      <c r="S301" s="5">
        <v>12</v>
      </c>
      <c r="T301" s="5">
        <v>12</v>
      </c>
      <c r="U301" s="6">
        <v>-0.61</v>
      </c>
      <c r="V301" s="5">
        <v>48</v>
      </c>
      <c r="W301" s="5">
        <v>80</v>
      </c>
      <c r="X301" s="6">
        <v>0</v>
      </c>
      <c r="Y301" s="6">
        <v>-0.61</v>
      </c>
      <c r="Z301" s="28">
        <f t="shared" si="12"/>
        <v>22</v>
      </c>
      <c r="AB301">
        <f t="shared" si="13"/>
        <v>10</v>
      </c>
      <c r="AC301">
        <f t="shared" si="14"/>
        <v>6</v>
      </c>
    </row>
    <row r="302" spans="1:29" ht="19.95" customHeight="1" x14ac:dyDescent="0.3">
      <c r="A302" s="3">
        <v>2580485</v>
      </c>
      <c r="B302" s="4" t="s">
        <v>107</v>
      </c>
      <c r="C302" s="4" t="s">
        <v>35</v>
      </c>
      <c r="D302" s="4" t="s">
        <v>27</v>
      </c>
      <c r="E302" s="4" t="s">
        <v>28</v>
      </c>
      <c r="F302" s="5">
        <v>18</v>
      </c>
      <c r="G302" s="5">
        <v>16</v>
      </c>
      <c r="H302" s="5">
        <v>19</v>
      </c>
      <c r="I302" s="5">
        <v>14</v>
      </c>
      <c r="J302" s="5">
        <v>26</v>
      </c>
      <c r="K302" s="5">
        <v>20</v>
      </c>
      <c r="L302" s="5">
        <v>21</v>
      </c>
      <c r="M302" s="32">
        <v>0</v>
      </c>
      <c r="N302" s="5"/>
      <c r="O302" s="5"/>
      <c r="P302" s="5"/>
      <c r="Q302" s="5"/>
      <c r="R302" s="5"/>
      <c r="S302" s="5">
        <v>134</v>
      </c>
      <c r="T302" s="5">
        <v>134</v>
      </c>
      <c r="U302" s="6">
        <v>0.01</v>
      </c>
      <c r="V302" s="5">
        <v>218</v>
      </c>
      <c r="W302" s="5">
        <v>114</v>
      </c>
      <c r="X302" s="6">
        <v>0</v>
      </c>
      <c r="Y302" s="6">
        <v>0.01</v>
      </c>
      <c r="Z302" s="28">
        <f t="shared" si="12"/>
        <v>134</v>
      </c>
      <c r="AB302">
        <f t="shared" si="13"/>
        <v>0</v>
      </c>
      <c r="AC302">
        <f t="shared" si="14"/>
        <v>21</v>
      </c>
    </row>
    <row r="303" spans="1:29" ht="19.95" customHeight="1" x14ac:dyDescent="0.3">
      <c r="A303" s="3">
        <v>2580485</v>
      </c>
      <c r="B303" s="4" t="s">
        <v>107</v>
      </c>
      <c r="C303" s="4" t="s">
        <v>35</v>
      </c>
      <c r="D303" s="4" t="s">
        <v>29</v>
      </c>
      <c r="E303" s="4" t="s">
        <v>28</v>
      </c>
      <c r="F303" s="5">
        <v>2</v>
      </c>
      <c r="G303" s="5">
        <v>3</v>
      </c>
      <c r="H303" s="5">
        <v>3</v>
      </c>
      <c r="I303" s="5">
        <v>2</v>
      </c>
      <c r="J303" s="5">
        <v>3</v>
      </c>
      <c r="K303" s="5">
        <v>5</v>
      </c>
      <c r="L303" s="5">
        <v>1</v>
      </c>
      <c r="M303" s="32">
        <v>0</v>
      </c>
      <c r="N303" s="5"/>
      <c r="O303" s="5"/>
      <c r="P303" s="5"/>
      <c r="Q303" s="5"/>
      <c r="R303" s="5"/>
      <c r="S303" s="5">
        <v>19</v>
      </c>
      <c r="T303" s="5">
        <v>19</v>
      </c>
      <c r="U303" s="6">
        <v>0.46</v>
      </c>
      <c r="V303" s="5">
        <v>24</v>
      </c>
      <c r="W303" s="5">
        <v>22</v>
      </c>
      <c r="X303" s="6">
        <v>0</v>
      </c>
      <c r="Y303" s="6">
        <v>0.46</v>
      </c>
      <c r="Z303" s="28">
        <f t="shared" si="12"/>
        <v>19</v>
      </c>
      <c r="AB303">
        <f t="shared" si="13"/>
        <v>0</v>
      </c>
      <c r="AC303">
        <f t="shared" si="14"/>
        <v>1</v>
      </c>
    </row>
    <row r="304" spans="1:29" ht="19.95" customHeight="1" x14ac:dyDescent="0.3">
      <c r="A304" s="3">
        <v>2580485</v>
      </c>
      <c r="B304" s="4" t="s">
        <v>107</v>
      </c>
      <c r="C304" s="4" t="s">
        <v>35</v>
      </c>
      <c r="D304" s="4" t="s">
        <v>30</v>
      </c>
      <c r="E304" s="4" t="s">
        <v>28</v>
      </c>
      <c r="F304" s="5">
        <v>0</v>
      </c>
      <c r="G304" s="5">
        <v>0</v>
      </c>
      <c r="H304" s="5">
        <v>0</v>
      </c>
      <c r="I304" s="5">
        <v>0</v>
      </c>
      <c r="J304" s="5">
        <v>0</v>
      </c>
      <c r="K304" s="5">
        <v>0</v>
      </c>
      <c r="L304" s="5">
        <v>0</v>
      </c>
      <c r="M304" s="32">
        <v>0</v>
      </c>
      <c r="N304" s="5"/>
      <c r="O304" s="5"/>
      <c r="P304" s="5"/>
      <c r="Q304" s="5"/>
      <c r="R304" s="5"/>
      <c r="S304" s="5">
        <v>0</v>
      </c>
      <c r="T304" s="5">
        <v>0</v>
      </c>
      <c r="U304" s="6">
        <v>-1</v>
      </c>
      <c r="V304" s="5">
        <v>2</v>
      </c>
      <c r="W304" s="5">
        <v>6</v>
      </c>
      <c r="X304" s="6">
        <v>0</v>
      </c>
      <c r="Y304" s="6">
        <v>-1</v>
      </c>
      <c r="Z304" s="28">
        <f t="shared" si="12"/>
        <v>0</v>
      </c>
      <c r="AB304">
        <f t="shared" si="13"/>
        <v>0</v>
      </c>
      <c r="AC304">
        <f t="shared" si="14"/>
        <v>0</v>
      </c>
    </row>
    <row r="305" spans="1:29" ht="19.95" customHeight="1" x14ac:dyDescent="0.3">
      <c r="A305" s="3">
        <v>2580485</v>
      </c>
      <c r="B305" s="4" t="s">
        <v>107</v>
      </c>
      <c r="C305" s="4" t="s">
        <v>35</v>
      </c>
      <c r="D305" s="4" t="s">
        <v>31</v>
      </c>
      <c r="E305" s="4" t="s">
        <v>28</v>
      </c>
      <c r="F305" s="5">
        <v>0</v>
      </c>
      <c r="G305" s="5">
        <v>1</v>
      </c>
      <c r="H305" s="5">
        <v>2</v>
      </c>
      <c r="I305" s="5">
        <v>2</v>
      </c>
      <c r="J305" s="5">
        <v>1</v>
      </c>
      <c r="K305" s="5">
        <v>2</v>
      </c>
      <c r="L305" s="5">
        <v>0</v>
      </c>
      <c r="M305" s="32">
        <v>0</v>
      </c>
      <c r="N305" s="5"/>
      <c r="O305" s="5"/>
      <c r="P305" s="5"/>
      <c r="Q305" s="5"/>
      <c r="R305" s="5"/>
      <c r="S305" s="5">
        <v>8</v>
      </c>
      <c r="T305" s="5">
        <v>8</v>
      </c>
      <c r="U305" s="6">
        <v>-0.2</v>
      </c>
      <c r="V305" s="5">
        <v>20</v>
      </c>
      <c r="W305" s="5">
        <v>4</v>
      </c>
      <c r="X305" s="6">
        <v>0</v>
      </c>
      <c r="Y305" s="6">
        <v>-0.2</v>
      </c>
      <c r="Z305" s="28">
        <f t="shared" si="12"/>
        <v>8</v>
      </c>
      <c r="AB305">
        <f t="shared" si="13"/>
        <v>0</v>
      </c>
      <c r="AC305">
        <f t="shared" si="14"/>
        <v>0</v>
      </c>
    </row>
    <row r="306" spans="1:29" ht="19.95" customHeight="1" x14ac:dyDescent="0.3">
      <c r="A306" s="3">
        <v>2580485</v>
      </c>
      <c r="B306" s="4" t="s">
        <v>107</v>
      </c>
      <c r="C306" s="4" t="s">
        <v>35</v>
      </c>
      <c r="D306" s="4" t="s">
        <v>33</v>
      </c>
      <c r="E306" s="4" t="s">
        <v>28</v>
      </c>
      <c r="F306" s="5">
        <v>26</v>
      </c>
      <c r="G306" s="5">
        <v>24</v>
      </c>
      <c r="H306" s="5">
        <v>31</v>
      </c>
      <c r="I306" s="5">
        <v>20</v>
      </c>
      <c r="J306" s="5">
        <v>24</v>
      </c>
      <c r="K306" s="5">
        <v>21</v>
      </c>
      <c r="L306" s="5">
        <v>21</v>
      </c>
      <c r="M306" s="32">
        <v>0</v>
      </c>
      <c r="N306" s="5"/>
      <c r="O306" s="5"/>
      <c r="P306" s="5"/>
      <c r="Q306" s="5"/>
      <c r="R306" s="5"/>
      <c r="S306" s="5">
        <v>167</v>
      </c>
      <c r="T306" s="5">
        <v>167</v>
      </c>
      <c r="U306" s="6">
        <v>0.28999999999999998</v>
      </c>
      <c r="V306" s="5">
        <v>182</v>
      </c>
      <c r="W306" s="5">
        <v>71</v>
      </c>
      <c r="X306" s="6">
        <v>0</v>
      </c>
      <c r="Y306" s="6">
        <v>0.28999999999999998</v>
      </c>
      <c r="Z306" s="28">
        <f t="shared" si="12"/>
        <v>167</v>
      </c>
      <c r="AB306">
        <f t="shared" si="13"/>
        <v>0</v>
      </c>
      <c r="AC306">
        <f t="shared" si="14"/>
        <v>21</v>
      </c>
    </row>
    <row r="307" spans="1:29" ht="19.95" customHeight="1" x14ac:dyDescent="0.3">
      <c r="A307" s="3">
        <v>2271520</v>
      </c>
      <c r="B307" s="4" t="s">
        <v>108</v>
      </c>
      <c r="C307" s="4" t="s">
        <v>26</v>
      </c>
      <c r="D307" s="4" t="s">
        <v>27</v>
      </c>
      <c r="E307" s="4" t="s">
        <v>28</v>
      </c>
      <c r="F307" s="5">
        <v>9</v>
      </c>
      <c r="G307" s="5">
        <v>19</v>
      </c>
      <c r="H307" s="5">
        <v>11</v>
      </c>
      <c r="I307" s="5">
        <v>20</v>
      </c>
      <c r="J307" s="5">
        <v>28</v>
      </c>
      <c r="K307" s="5">
        <v>35</v>
      </c>
      <c r="L307" s="5">
        <v>27</v>
      </c>
      <c r="M307" s="32">
        <v>0</v>
      </c>
      <c r="N307" s="5"/>
      <c r="O307" s="5"/>
      <c r="P307" s="5"/>
      <c r="Q307" s="5"/>
      <c r="R307" s="5"/>
      <c r="S307" s="5">
        <v>149</v>
      </c>
      <c r="T307" s="5">
        <v>149</v>
      </c>
      <c r="U307" s="6">
        <v>-0.62</v>
      </c>
      <c r="V307" s="5">
        <v>867</v>
      </c>
      <c r="W307" s="5">
        <v>417</v>
      </c>
      <c r="X307" s="6">
        <v>0</v>
      </c>
      <c r="Y307" s="6">
        <v>-0.62</v>
      </c>
      <c r="Z307" s="28">
        <f t="shared" si="12"/>
        <v>149</v>
      </c>
      <c r="AB307">
        <f t="shared" si="13"/>
        <v>0</v>
      </c>
      <c r="AC307">
        <f t="shared" si="14"/>
        <v>27</v>
      </c>
    </row>
    <row r="308" spans="1:29" ht="19.95" customHeight="1" x14ac:dyDescent="0.3">
      <c r="A308" s="3">
        <v>2271520</v>
      </c>
      <c r="B308" s="4" t="s">
        <v>108</v>
      </c>
      <c r="C308" s="4" t="s">
        <v>26</v>
      </c>
      <c r="D308" s="4" t="s">
        <v>29</v>
      </c>
      <c r="E308" s="4" t="s">
        <v>28</v>
      </c>
      <c r="F308" s="5">
        <v>3</v>
      </c>
      <c r="G308" s="5">
        <v>7</v>
      </c>
      <c r="H308" s="5">
        <v>4</v>
      </c>
      <c r="I308" s="5">
        <v>2</v>
      </c>
      <c r="J308" s="5">
        <v>5</v>
      </c>
      <c r="K308" s="5">
        <v>7</v>
      </c>
      <c r="L308" s="5">
        <v>3</v>
      </c>
      <c r="M308" s="32">
        <v>0</v>
      </c>
      <c r="N308" s="5"/>
      <c r="O308" s="5"/>
      <c r="P308" s="5"/>
      <c r="Q308" s="5"/>
      <c r="R308" s="5"/>
      <c r="S308" s="5">
        <v>31</v>
      </c>
      <c r="T308" s="5">
        <v>31</v>
      </c>
      <c r="U308" s="6">
        <v>-0.47</v>
      </c>
      <c r="V308" s="5">
        <v>100</v>
      </c>
      <c r="W308" s="5">
        <v>50</v>
      </c>
      <c r="X308" s="6">
        <v>0</v>
      </c>
      <c r="Y308" s="6">
        <v>-0.47</v>
      </c>
      <c r="Z308" s="28">
        <f t="shared" si="12"/>
        <v>31</v>
      </c>
      <c r="AB308">
        <f t="shared" si="13"/>
        <v>0</v>
      </c>
      <c r="AC308">
        <f t="shared" si="14"/>
        <v>3</v>
      </c>
    </row>
    <row r="309" spans="1:29" ht="19.95" customHeight="1" x14ac:dyDescent="0.3">
      <c r="A309" s="3">
        <v>2271520</v>
      </c>
      <c r="B309" s="4" t="s">
        <v>108</v>
      </c>
      <c r="C309" s="4" t="s">
        <v>26</v>
      </c>
      <c r="D309" s="4" t="s">
        <v>30</v>
      </c>
      <c r="E309" s="4" t="s">
        <v>28</v>
      </c>
      <c r="F309" s="5">
        <v>1</v>
      </c>
      <c r="G309" s="5">
        <v>4</v>
      </c>
      <c r="H309" s="5">
        <v>0</v>
      </c>
      <c r="I309" s="5">
        <v>1</v>
      </c>
      <c r="J309" s="5">
        <v>1</v>
      </c>
      <c r="K309" s="5">
        <v>1</v>
      </c>
      <c r="L309" s="5">
        <v>1</v>
      </c>
      <c r="M309" s="32">
        <v>0</v>
      </c>
      <c r="N309" s="5"/>
      <c r="O309" s="5"/>
      <c r="P309" s="5"/>
      <c r="Q309" s="5"/>
      <c r="R309" s="5"/>
      <c r="S309" s="5">
        <v>9</v>
      </c>
      <c r="T309" s="5">
        <v>9</v>
      </c>
      <c r="U309" s="6">
        <v>-0.64</v>
      </c>
      <c r="V309" s="5">
        <v>57</v>
      </c>
      <c r="W309" s="5">
        <v>33</v>
      </c>
      <c r="X309" s="6">
        <v>0</v>
      </c>
      <c r="Y309" s="6">
        <v>-0.64</v>
      </c>
      <c r="Z309" s="28">
        <f t="shared" si="12"/>
        <v>9</v>
      </c>
      <c r="AB309">
        <f t="shared" si="13"/>
        <v>0</v>
      </c>
      <c r="AC309">
        <f t="shared" si="14"/>
        <v>1</v>
      </c>
    </row>
    <row r="310" spans="1:29" ht="19.95" customHeight="1" x14ac:dyDescent="0.3">
      <c r="A310" s="3">
        <v>2271520</v>
      </c>
      <c r="B310" s="4" t="s">
        <v>108</v>
      </c>
      <c r="C310" s="4" t="s">
        <v>26</v>
      </c>
      <c r="D310" s="4" t="s">
        <v>31</v>
      </c>
      <c r="E310" s="4" t="s">
        <v>28</v>
      </c>
      <c r="F310" s="5">
        <v>3</v>
      </c>
      <c r="G310" s="5">
        <v>1</v>
      </c>
      <c r="H310" s="5">
        <v>1</v>
      </c>
      <c r="I310" s="5">
        <v>0</v>
      </c>
      <c r="J310" s="5">
        <v>0</v>
      </c>
      <c r="K310" s="5">
        <v>0</v>
      </c>
      <c r="L310" s="5">
        <v>2</v>
      </c>
      <c r="M310" s="32">
        <v>0</v>
      </c>
      <c r="N310" s="5"/>
      <c r="O310" s="5"/>
      <c r="P310" s="5"/>
      <c r="Q310" s="5"/>
      <c r="R310" s="5"/>
      <c r="S310" s="5">
        <v>7</v>
      </c>
      <c r="T310" s="5">
        <v>7</v>
      </c>
      <c r="U310" s="6">
        <v>-0.92</v>
      </c>
      <c r="V310" s="5">
        <v>132</v>
      </c>
      <c r="W310" s="5">
        <v>80</v>
      </c>
      <c r="X310" s="6">
        <v>0</v>
      </c>
      <c r="Y310" s="6">
        <v>-0.92</v>
      </c>
      <c r="Z310" s="28">
        <f t="shared" si="12"/>
        <v>7</v>
      </c>
      <c r="AB310">
        <f t="shared" si="13"/>
        <v>0</v>
      </c>
      <c r="AC310">
        <f t="shared" si="14"/>
        <v>2</v>
      </c>
    </row>
    <row r="311" spans="1:29" ht="19.95" customHeight="1" x14ac:dyDescent="0.3">
      <c r="A311" s="3">
        <v>2271520</v>
      </c>
      <c r="B311" s="4" t="s">
        <v>108</v>
      </c>
      <c r="C311" s="4" t="s">
        <v>26</v>
      </c>
      <c r="D311" s="4" t="s">
        <v>32</v>
      </c>
      <c r="E311" s="4" t="s">
        <v>28</v>
      </c>
      <c r="F311" s="5">
        <v>0</v>
      </c>
      <c r="G311" s="5">
        <v>0</v>
      </c>
      <c r="H311" s="5">
        <v>0</v>
      </c>
      <c r="I311" s="5">
        <v>0</v>
      </c>
      <c r="J311" s="5">
        <v>0</v>
      </c>
      <c r="K311" s="5">
        <v>0</v>
      </c>
      <c r="L311" s="5">
        <v>0</v>
      </c>
      <c r="M311" s="32">
        <v>0</v>
      </c>
      <c r="N311" s="5"/>
      <c r="O311" s="5"/>
      <c r="P311" s="5"/>
      <c r="Q311" s="5"/>
      <c r="R311" s="5"/>
      <c r="S311" s="5">
        <v>0</v>
      </c>
      <c r="T311" s="5">
        <v>0</v>
      </c>
      <c r="U311" s="6">
        <v>-1</v>
      </c>
      <c r="V311" s="5">
        <v>1</v>
      </c>
      <c r="W311" s="5">
        <v>0</v>
      </c>
      <c r="X311" s="6">
        <v>0</v>
      </c>
      <c r="Y311" s="6">
        <v>-1</v>
      </c>
      <c r="Z311" s="28">
        <f t="shared" si="12"/>
        <v>0</v>
      </c>
      <c r="AB311">
        <f t="shared" si="13"/>
        <v>0</v>
      </c>
      <c r="AC311">
        <f t="shared" si="14"/>
        <v>0</v>
      </c>
    </row>
    <row r="312" spans="1:29" ht="19.95" customHeight="1" x14ac:dyDescent="0.3">
      <c r="A312" s="3">
        <v>2271520</v>
      </c>
      <c r="B312" s="4" t="s">
        <v>108</v>
      </c>
      <c r="C312" s="4" t="s">
        <v>26</v>
      </c>
      <c r="D312" s="4" t="s">
        <v>33</v>
      </c>
      <c r="E312" s="4" t="s">
        <v>28</v>
      </c>
      <c r="F312" s="5">
        <v>13</v>
      </c>
      <c r="G312" s="5">
        <v>15</v>
      </c>
      <c r="H312" s="5">
        <v>7</v>
      </c>
      <c r="I312" s="5">
        <v>22</v>
      </c>
      <c r="J312" s="5">
        <v>58</v>
      </c>
      <c r="K312" s="5">
        <v>15</v>
      </c>
      <c r="L312" s="5">
        <v>0</v>
      </c>
      <c r="M312" s="32">
        <v>0</v>
      </c>
      <c r="N312" s="5"/>
      <c r="O312" s="5"/>
      <c r="P312" s="5"/>
      <c r="Q312" s="5"/>
      <c r="R312" s="5"/>
      <c r="S312" s="5">
        <v>130</v>
      </c>
      <c r="T312" s="5">
        <v>130</v>
      </c>
      <c r="U312" s="6">
        <v>-0.39</v>
      </c>
      <c r="V312" s="5">
        <v>465</v>
      </c>
      <c r="W312" s="5">
        <v>144</v>
      </c>
      <c r="X312" s="6">
        <v>0</v>
      </c>
      <c r="Y312" s="6">
        <v>-0.39</v>
      </c>
      <c r="Z312" s="28">
        <f t="shared" si="12"/>
        <v>130</v>
      </c>
      <c r="AB312">
        <f t="shared" si="13"/>
        <v>0</v>
      </c>
      <c r="AC312">
        <f t="shared" si="14"/>
        <v>0</v>
      </c>
    </row>
    <row r="313" spans="1:29" ht="19.95" customHeight="1" x14ac:dyDescent="0.3">
      <c r="A313" s="3">
        <v>1789911</v>
      </c>
      <c r="B313" s="4" t="s">
        <v>109</v>
      </c>
      <c r="C313" s="4" t="s">
        <v>26</v>
      </c>
      <c r="D313" s="4" t="s">
        <v>27</v>
      </c>
      <c r="E313" s="4" t="s">
        <v>28</v>
      </c>
      <c r="F313" s="5">
        <v>28</v>
      </c>
      <c r="G313" s="5">
        <v>19</v>
      </c>
      <c r="H313" s="5">
        <v>28</v>
      </c>
      <c r="I313" s="5">
        <v>28</v>
      </c>
      <c r="J313" s="5">
        <v>18</v>
      </c>
      <c r="K313" s="5">
        <v>21</v>
      </c>
      <c r="L313" s="5">
        <v>35</v>
      </c>
      <c r="M313" s="32">
        <v>0</v>
      </c>
      <c r="N313" s="5"/>
      <c r="O313" s="5"/>
      <c r="P313" s="5"/>
      <c r="Q313" s="5"/>
      <c r="R313" s="5"/>
      <c r="S313" s="5">
        <v>177</v>
      </c>
      <c r="T313" s="5">
        <v>177</v>
      </c>
      <c r="U313" s="6">
        <v>-0.28999999999999998</v>
      </c>
      <c r="V313" s="5">
        <v>402</v>
      </c>
      <c r="W313" s="5">
        <v>366</v>
      </c>
      <c r="X313" s="6">
        <v>0</v>
      </c>
      <c r="Y313" s="6">
        <v>-0.28999999999999998</v>
      </c>
      <c r="Z313" s="28">
        <f t="shared" si="12"/>
        <v>177</v>
      </c>
      <c r="AB313">
        <f t="shared" si="13"/>
        <v>0</v>
      </c>
      <c r="AC313">
        <f t="shared" si="14"/>
        <v>35</v>
      </c>
    </row>
    <row r="314" spans="1:29" ht="19.95" customHeight="1" x14ac:dyDescent="0.3">
      <c r="A314" s="3">
        <v>1789911</v>
      </c>
      <c r="B314" s="4" t="s">
        <v>109</v>
      </c>
      <c r="C314" s="4" t="s">
        <v>26</v>
      </c>
      <c r="D314" s="4" t="s">
        <v>29</v>
      </c>
      <c r="E314" s="4" t="s">
        <v>28</v>
      </c>
      <c r="F314" s="5">
        <v>0</v>
      </c>
      <c r="G314" s="5">
        <v>0</v>
      </c>
      <c r="H314" s="5">
        <v>0</v>
      </c>
      <c r="I314" s="5">
        <v>0</v>
      </c>
      <c r="J314" s="5">
        <v>0</v>
      </c>
      <c r="K314" s="5">
        <v>0</v>
      </c>
      <c r="L314" s="5">
        <v>0</v>
      </c>
      <c r="M314" s="32">
        <v>0</v>
      </c>
      <c r="N314" s="5"/>
      <c r="O314" s="5"/>
      <c r="P314" s="5"/>
      <c r="Q314" s="5"/>
      <c r="R314" s="5"/>
      <c r="S314" s="5">
        <v>0</v>
      </c>
      <c r="T314" s="5">
        <v>0</v>
      </c>
      <c r="U314" s="6">
        <v>-1</v>
      </c>
      <c r="V314" s="5">
        <v>3</v>
      </c>
      <c r="W314" s="5">
        <v>0</v>
      </c>
      <c r="X314" s="6">
        <v>0</v>
      </c>
      <c r="Y314" s="6">
        <v>-1</v>
      </c>
      <c r="Z314" s="28">
        <f t="shared" si="12"/>
        <v>0</v>
      </c>
      <c r="AB314">
        <f t="shared" si="13"/>
        <v>0</v>
      </c>
      <c r="AC314">
        <f t="shared" si="14"/>
        <v>0</v>
      </c>
    </row>
    <row r="315" spans="1:29" ht="19.95" customHeight="1" x14ac:dyDescent="0.3">
      <c r="A315" s="3">
        <v>1789911</v>
      </c>
      <c r="B315" s="4" t="s">
        <v>109</v>
      </c>
      <c r="C315" s="4" t="s">
        <v>26</v>
      </c>
      <c r="D315" s="4" t="s">
        <v>30</v>
      </c>
      <c r="E315" s="4" t="s">
        <v>28</v>
      </c>
      <c r="F315" s="5">
        <v>0</v>
      </c>
      <c r="G315" s="5">
        <v>3</v>
      </c>
      <c r="H315" s="5">
        <v>1</v>
      </c>
      <c r="I315" s="5">
        <v>2</v>
      </c>
      <c r="J315" s="5">
        <v>3</v>
      </c>
      <c r="K315" s="5">
        <v>2</v>
      </c>
      <c r="L315" s="5">
        <v>1</v>
      </c>
      <c r="M315" s="32">
        <v>0</v>
      </c>
      <c r="N315" s="5"/>
      <c r="O315" s="5"/>
      <c r="P315" s="5"/>
      <c r="Q315" s="5"/>
      <c r="R315" s="5"/>
      <c r="S315" s="5">
        <v>12</v>
      </c>
      <c r="T315" s="5">
        <v>12</v>
      </c>
      <c r="U315" s="6">
        <v>-0.25</v>
      </c>
      <c r="V315" s="5">
        <v>33</v>
      </c>
      <c r="W315" s="5">
        <v>27</v>
      </c>
      <c r="X315" s="6">
        <v>0.01</v>
      </c>
      <c r="Y315" s="6">
        <v>-0.25</v>
      </c>
      <c r="Z315" s="28">
        <f t="shared" si="12"/>
        <v>12</v>
      </c>
      <c r="AB315">
        <f t="shared" si="13"/>
        <v>0</v>
      </c>
      <c r="AC315">
        <f t="shared" si="14"/>
        <v>1</v>
      </c>
    </row>
    <row r="316" spans="1:29" ht="19.95" customHeight="1" x14ac:dyDescent="0.3">
      <c r="A316" s="3">
        <v>1789911</v>
      </c>
      <c r="B316" s="4" t="s">
        <v>109</v>
      </c>
      <c r="C316" s="4" t="s">
        <v>26</v>
      </c>
      <c r="D316" s="4" t="s">
        <v>31</v>
      </c>
      <c r="E316" s="4" t="s">
        <v>28</v>
      </c>
      <c r="F316" s="5">
        <v>2</v>
      </c>
      <c r="G316" s="5">
        <v>2</v>
      </c>
      <c r="H316" s="5">
        <v>7</v>
      </c>
      <c r="I316" s="5">
        <v>0</v>
      </c>
      <c r="J316" s="5">
        <v>6</v>
      </c>
      <c r="K316" s="5">
        <v>3</v>
      </c>
      <c r="L316" s="5">
        <v>1</v>
      </c>
      <c r="M316" s="32">
        <v>0</v>
      </c>
      <c r="N316" s="5"/>
      <c r="O316" s="5"/>
      <c r="P316" s="5"/>
      <c r="Q316" s="5"/>
      <c r="R316" s="5"/>
      <c r="S316" s="5">
        <v>21</v>
      </c>
      <c r="T316" s="5">
        <v>21</v>
      </c>
      <c r="U316" s="6">
        <v>0.05</v>
      </c>
      <c r="V316" s="5">
        <v>34</v>
      </c>
      <c r="W316" s="5">
        <v>34</v>
      </c>
      <c r="X316" s="6">
        <v>0.01</v>
      </c>
      <c r="Y316" s="6">
        <v>0.05</v>
      </c>
      <c r="Z316" s="28">
        <f t="shared" si="12"/>
        <v>21</v>
      </c>
      <c r="AB316">
        <f t="shared" si="13"/>
        <v>0</v>
      </c>
      <c r="AC316">
        <f t="shared" si="14"/>
        <v>1</v>
      </c>
    </row>
    <row r="317" spans="1:29" ht="19.95" customHeight="1" x14ac:dyDescent="0.3">
      <c r="A317" s="3">
        <v>1789911</v>
      </c>
      <c r="B317" s="4" t="s">
        <v>109</v>
      </c>
      <c r="C317" s="4" t="s">
        <v>26</v>
      </c>
      <c r="D317" s="4" t="s">
        <v>33</v>
      </c>
      <c r="E317" s="4" t="s">
        <v>28</v>
      </c>
      <c r="F317" s="5">
        <v>20</v>
      </c>
      <c r="G317" s="5">
        <v>20</v>
      </c>
      <c r="H317" s="5">
        <v>13</v>
      </c>
      <c r="I317" s="5">
        <v>14</v>
      </c>
      <c r="J317" s="5">
        <v>19</v>
      </c>
      <c r="K317" s="5">
        <v>12</v>
      </c>
      <c r="L317" s="5">
        <v>15</v>
      </c>
      <c r="M317" s="32">
        <v>0</v>
      </c>
      <c r="N317" s="5"/>
      <c r="O317" s="5"/>
      <c r="P317" s="5"/>
      <c r="Q317" s="5"/>
      <c r="R317" s="5"/>
      <c r="S317" s="5">
        <v>113</v>
      </c>
      <c r="T317" s="5">
        <v>113</v>
      </c>
      <c r="U317" s="6">
        <v>-0.41</v>
      </c>
      <c r="V317" s="5">
        <v>336</v>
      </c>
      <c r="W317" s="5">
        <v>263</v>
      </c>
      <c r="X317" s="6">
        <v>0</v>
      </c>
      <c r="Y317" s="6">
        <v>-0.41</v>
      </c>
      <c r="Z317" s="28">
        <f t="shared" si="12"/>
        <v>113</v>
      </c>
      <c r="AB317">
        <f t="shared" si="13"/>
        <v>0</v>
      </c>
      <c r="AC317">
        <f t="shared" si="14"/>
        <v>15</v>
      </c>
    </row>
    <row r="318" spans="1:29" ht="19.95" customHeight="1" x14ac:dyDescent="0.3">
      <c r="A318" s="3">
        <v>1789925</v>
      </c>
      <c r="B318" s="4" t="s">
        <v>110</v>
      </c>
      <c r="C318" s="4" t="s">
        <v>37</v>
      </c>
      <c r="D318" s="4" t="s">
        <v>27</v>
      </c>
      <c r="E318" s="4" t="s">
        <v>28</v>
      </c>
      <c r="F318" s="5">
        <v>24</v>
      </c>
      <c r="G318" s="5">
        <v>32</v>
      </c>
      <c r="H318" s="5">
        <v>29</v>
      </c>
      <c r="I318" s="5">
        <v>25</v>
      </c>
      <c r="J318" s="5">
        <v>32</v>
      </c>
      <c r="K318" s="5">
        <v>31</v>
      </c>
      <c r="L318" s="5">
        <v>29</v>
      </c>
      <c r="M318" s="32">
        <v>0</v>
      </c>
      <c r="N318" s="5"/>
      <c r="O318" s="5"/>
      <c r="P318" s="5"/>
      <c r="Q318" s="5"/>
      <c r="R318" s="5"/>
      <c r="S318" s="5">
        <v>202</v>
      </c>
      <c r="T318" s="5">
        <v>202</v>
      </c>
      <c r="U318" s="6">
        <v>-0.54</v>
      </c>
      <c r="V318" s="5">
        <v>729</v>
      </c>
      <c r="W318" s="5">
        <v>456</v>
      </c>
      <c r="X318" s="6">
        <v>0</v>
      </c>
      <c r="Y318" s="6">
        <v>-0.54</v>
      </c>
      <c r="Z318" s="28">
        <f t="shared" si="12"/>
        <v>202</v>
      </c>
      <c r="AB318">
        <f t="shared" si="13"/>
        <v>0</v>
      </c>
      <c r="AC318">
        <f t="shared" si="14"/>
        <v>29</v>
      </c>
    </row>
    <row r="319" spans="1:29" ht="19.95" customHeight="1" x14ac:dyDescent="0.3">
      <c r="A319" s="3">
        <v>3368282</v>
      </c>
      <c r="B319" s="4" t="s">
        <v>111</v>
      </c>
      <c r="C319" s="4" t="s">
        <v>52</v>
      </c>
      <c r="D319" s="4" t="s">
        <v>27</v>
      </c>
      <c r="E319" s="4" t="s">
        <v>28</v>
      </c>
      <c r="F319" s="5">
        <v>29</v>
      </c>
      <c r="G319" s="5">
        <v>19</v>
      </c>
      <c r="H319" s="5">
        <v>30</v>
      </c>
      <c r="I319" s="5">
        <v>19</v>
      </c>
      <c r="J319" s="5">
        <v>12</v>
      </c>
      <c r="K319" s="5">
        <v>29</v>
      </c>
      <c r="L319" s="5">
        <v>21</v>
      </c>
      <c r="M319" s="32">
        <v>18</v>
      </c>
      <c r="N319" s="5"/>
      <c r="O319" s="5"/>
      <c r="P319" s="5"/>
      <c r="Q319" s="5"/>
      <c r="R319" s="5"/>
      <c r="S319" s="5">
        <v>159</v>
      </c>
      <c r="T319" s="5">
        <v>159</v>
      </c>
      <c r="U319" s="6">
        <v>-0.15</v>
      </c>
      <c r="V319" s="5">
        <v>482</v>
      </c>
      <c r="W319" s="5">
        <v>416</v>
      </c>
      <c r="X319" s="6">
        <v>0</v>
      </c>
      <c r="Y319" s="6">
        <v>-0.15</v>
      </c>
      <c r="Z319" s="28">
        <f t="shared" si="12"/>
        <v>177</v>
      </c>
      <c r="AB319">
        <f t="shared" si="13"/>
        <v>18</v>
      </c>
      <c r="AC319">
        <f t="shared" si="14"/>
        <v>21</v>
      </c>
    </row>
    <row r="320" spans="1:29" ht="19.95" customHeight="1" x14ac:dyDescent="0.3">
      <c r="A320" s="3">
        <v>3368282</v>
      </c>
      <c r="B320" s="4" t="s">
        <v>111</v>
      </c>
      <c r="C320" s="4" t="s">
        <v>52</v>
      </c>
      <c r="D320" s="4" t="s">
        <v>29</v>
      </c>
      <c r="E320" s="4" t="s">
        <v>28</v>
      </c>
      <c r="F320" s="5">
        <v>2</v>
      </c>
      <c r="G320" s="5">
        <v>7</v>
      </c>
      <c r="H320" s="5">
        <v>4</v>
      </c>
      <c r="I320" s="5">
        <v>6</v>
      </c>
      <c r="J320" s="5">
        <v>9</v>
      </c>
      <c r="K320" s="5">
        <v>3</v>
      </c>
      <c r="L320" s="5">
        <v>2</v>
      </c>
      <c r="M320" s="32">
        <v>2</v>
      </c>
      <c r="N320" s="5"/>
      <c r="O320" s="5"/>
      <c r="P320" s="5"/>
      <c r="Q320" s="5"/>
      <c r="R320" s="5"/>
      <c r="S320" s="5">
        <v>33</v>
      </c>
      <c r="T320" s="5">
        <v>33</v>
      </c>
      <c r="U320" s="6">
        <v>2.67</v>
      </c>
      <c r="V320" s="5">
        <v>10</v>
      </c>
      <c r="W320" s="5">
        <v>52</v>
      </c>
      <c r="X320" s="6">
        <v>0</v>
      </c>
      <c r="Y320" s="6">
        <v>2.67</v>
      </c>
      <c r="Z320" s="28">
        <f t="shared" si="12"/>
        <v>35</v>
      </c>
      <c r="AB320">
        <f t="shared" si="13"/>
        <v>2</v>
      </c>
      <c r="AC320">
        <f t="shared" si="14"/>
        <v>2</v>
      </c>
    </row>
    <row r="321" spans="1:29" ht="19.95" customHeight="1" x14ac:dyDescent="0.3">
      <c r="A321" s="3">
        <v>1789925</v>
      </c>
      <c r="B321" s="4" t="s">
        <v>110</v>
      </c>
      <c r="C321" s="4" t="s">
        <v>37</v>
      </c>
      <c r="D321" s="4" t="s">
        <v>29</v>
      </c>
      <c r="E321" s="4" t="s">
        <v>28</v>
      </c>
      <c r="F321" s="5">
        <v>0</v>
      </c>
      <c r="G321" s="5">
        <v>0</v>
      </c>
      <c r="H321" s="5">
        <v>0</v>
      </c>
      <c r="I321" s="5">
        <v>0</v>
      </c>
      <c r="J321" s="5">
        <v>0</v>
      </c>
      <c r="K321" s="5">
        <v>0</v>
      </c>
      <c r="L321" s="5">
        <v>0</v>
      </c>
      <c r="M321" s="32">
        <v>0</v>
      </c>
      <c r="N321" s="5"/>
      <c r="O321" s="5"/>
      <c r="P321" s="5"/>
      <c r="Q321" s="5"/>
      <c r="R321" s="5"/>
      <c r="S321" s="5">
        <v>0</v>
      </c>
      <c r="T321" s="5">
        <v>0</v>
      </c>
      <c r="U321" s="6">
        <v>-1</v>
      </c>
      <c r="V321" s="5">
        <v>4</v>
      </c>
      <c r="W321" s="5">
        <v>0</v>
      </c>
      <c r="X321" s="6">
        <v>0</v>
      </c>
      <c r="Y321" s="6">
        <v>-1</v>
      </c>
      <c r="Z321" s="28">
        <f t="shared" si="12"/>
        <v>0</v>
      </c>
      <c r="AB321">
        <f t="shared" si="13"/>
        <v>0</v>
      </c>
      <c r="AC321">
        <f t="shared" si="14"/>
        <v>0</v>
      </c>
    </row>
    <row r="322" spans="1:29" ht="19.95" customHeight="1" x14ac:dyDescent="0.3">
      <c r="A322" s="3">
        <v>1789925</v>
      </c>
      <c r="B322" s="4" t="s">
        <v>110</v>
      </c>
      <c r="C322" s="4" t="s">
        <v>37</v>
      </c>
      <c r="D322" s="4" t="s">
        <v>30</v>
      </c>
      <c r="E322" s="4" t="s">
        <v>28</v>
      </c>
      <c r="F322" s="5">
        <v>3</v>
      </c>
      <c r="G322" s="5">
        <v>0</v>
      </c>
      <c r="H322" s="5">
        <v>0</v>
      </c>
      <c r="I322" s="5">
        <v>2</v>
      </c>
      <c r="J322" s="5">
        <v>2</v>
      </c>
      <c r="K322" s="5">
        <v>5</v>
      </c>
      <c r="L322" s="5">
        <v>3</v>
      </c>
      <c r="M322" s="32">
        <v>0</v>
      </c>
      <c r="N322" s="5"/>
      <c r="O322" s="5"/>
      <c r="P322" s="5"/>
      <c r="Q322" s="5"/>
      <c r="R322" s="5"/>
      <c r="S322" s="5">
        <v>15</v>
      </c>
      <c r="T322" s="5">
        <v>15</v>
      </c>
      <c r="U322" s="6">
        <v>-0.52</v>
      </c>
      <c r="V322" s="5">
        <v>59</v>
      </c>
      <c r="W322" s="5">
        <v>27</v>
      </c>
      <c r="X322" s="6">
        <v>0.01</v>
      </c>
      <c r="Y322" s="6">
        <v>-0.52</v>
      </c>
      <c r="Z322" s="28">
        <f t="shared" si="12"/>
        <v>15</v>
      </c>
      <c r="AB322">
        <f t="shared" si="13"/>
        <v>0</v>
      </c>
      <c r="AC322">
        <f t="shared" si="14"/>
        <v>3</v>
      </c>
    </row>
    <row r="323" spans="1:29" ht="19.95" customHeight="1" x14ac:dyDescent="0.3">
      <c r="A323" s="3">
        <v>3368282</v>
      </c>
      <c r="B323" s="4" t="s">
        <v>111</v>
      </c>
      <c r="C323" s="4" t="s">
        <v>52</v>
      </c>
      <c r="D323" s="4" t="s">
        <v>30</v>
      </c>
      <c r="E323" s="4" t="s">
        <v>28</v>
      </c>
      <c r="F323" s="5">
        <v>0</v>
      </c>
      <c r="G323" s="5">
        <v>0</v>
      </c>
      <c r="H323" s="5">
        <v>1</v>
      </c>
      <c r="I323" s="5">
        <v>0</v>
      </c>
      <c r="J323" s="5">
        <v>2</v>
      </c>
      <c r="K323" s="5">
        <v>0</v>
      </c>
      <c r="L323" s="5">
        <v>1</v>
      </c>
      <c r="M323" s="32">
        <v>1</v>
      </c>
      <c r="N323" s="5"/>
      <c r="O323" s="5"/>
      <c r="P323" s="5"/>
      <c r="Q323" s="5"/>
      <c r="R323" s="5"/>
      <c r="S323" s="5">
        <v>4</v>
      </c>
      <c r="T323" s="5">
        <v>4</v>
      </c>
      <c r="U323" s="6">
        <v>-0.33</v>
      </c>
      <c r="V323" s="5">
        <v>14</v>
      </c>
      <c r="W323" s="5">
        <v>11</v>
      </c>
      <c r="X323" s="6">
        <v>0</v>
      </c>
      <c r="Y323" s="6">
        <v>-0.33</v>
      </c>
      <c r="Z323" s="28">
        <f t="shared" ref="Z323:Z386" si="15">SUM(F323:R323)</f>
        <v>5</v>
      </c>
      <c r="AB323">
        <f t="shared" si="13"/>
        <v>1</v>
      </c>
      <c r="AC323">
        <f t="shared" si="14"/>
        <v>1</v>
      </c>
    </row>
    <row r="324" spans="1:29" ht="19.95" customHeight="1" x14ac:dyDescent="0.3">
      <c r="A324" s="3">
        <v>1789925</v>
      </c>
      <c r="B324" s="4" t="s">
        <v>110</v>
      </c>
      <c r="C324" s="4" t="s">
        <v>37</v>
      </c>
      <c r="D324" s="4" t="s">
        <v>31</v>
      </c>
      <c r="E324" s="4" t="s">
        <v>28</v>
      </c>
      <c r="F324" s="5">
        <v>2</v>
      </c>
      <c r="G324" s="5">
        <v>3</v>
      </c>
      <c r="H324" s="5">
        <v>0</v>
      </c>
      <c r="I324" s="5">
        <v>1</v>
      </c>
      <c r="J324" s="5">
        <v>0</v>
      </c>
      <c r="K324" s="5">
        <v>0</v>
      </c>
      <c r="L324" s="5">
        <v>1</v>
      </c>
      <c r="M324" s="32">
        <v>0</v>
      </c>
      <c r="N324" s="5"/>
      <c r="O324" s="5"/>
      <c r="P324" s="5"/>
      <c r="Q324" s="5"/>
      <c r="R324" s="5"/>
      <c r="S324" s="5">
        <v>7</v>
      </c>
      <c r="T324" s="5">
        <v>7</v>
      </c>
      <c r="U324" s="6">
        <v>-0.68</v>
      </c>
      <c r="V324" s="5">
        <v>44</v>
      </c>
      <c r="W324" s="5">
        <v>40</v>
      </c>
      <c r="X324" s="6">
        <v>0</v>
      </c>
      <c r="Y324" s="6">
        <v>-0.68</v>
      </c>
      <c r="Z324" s="28">
        <f t="shared" si="15"/>
        <v>7</v>
      </c>
      <c r="AB324">
        <f t="shared" ref="AB324:AB387" si="16">INDEX(F324:R324,1,COUNT(I324:U324),1)</f>
        <v>0</v>
      </c>
      <c r="AC324">
        <f t="shared" ref="AC324:AC387" si="17">INDEX(F324:R324,1,COUNT(I324:U324)-1,1)</f>
        <v>1</v>
      </c>
    </row>
    <row r="325" spans="1:29" ht="19.95" customHeight="1" x14ac:dyDescent="0.3">
      <c r="A325" s="3">
        <v>3368282</v>
      </c>
      <c r="B325" s="4" t="s">
        <v>111</v>
      </c>
      <c r="C325" s="4" t="s">
        <v>52</v>
      </c>
      <c r="D325" s="4" t="s">
        <v>31</v>
      </c>
      <c r="E325" s="4" t="s">
        <v>28</v>
      </c>
      <c r="F325" s="5">
        <v>0</v>
      </c>
      <c r="G325" s="5">
        <v>3</v>
      </c>
      <c r="H325" s="5">
        <v>0</v>
      </c>
      <c r="I325" s="5">
        <v>1</v>
      </c>
      <c r="J325" s="5">
        <v>0</v>
      </c>
      <c r="K325" s="5">
        <v>0</v>
      </c>
      <c r="L325" s="5">
        <v>0</v>
      </c>
      <c r="M325" s="32">
        <v>1</v>
      </c>
      <c r="N325" s="5"/>
      <c r="O325" s="5"/>
      <c r="P325" s="5"/>
      <c r="Q325" s="5"/>
      <c r="R325" s="5"/>
      <c r="S325" s="5">
        <v>4</v>
      </c>
      <c r="T325" s="5">
        <v>4</v>
      </c>
      <c r="U325" s="6">
        <v>-0.71</v>
      </c>
      <c r="V325" s="5">
        <v>37</v>
      </c>
      <c r="W325" s="5">
        <v>7</v>
      </c>
      <c r="X325" s="6">
        <v>0</v>
      </c>
      <c r="Y325" s="6">
        <v>-0.71</v>
      </c>
      <c r="Z325" s="28">
        <f t="shared" si="15"/>
        <v>5</v>
      </c>
      <c r="AB325">
        <f t="shared" si="16"/>
        <v>1</v>
      </c>
      <c r="AC325">
        <f t="shared" si="17"/>
        <v>0</v>
      </c>
    </row>
    <row r="326" spans="1:29" ht="19.95" customHeight="1" x14ac:dyDescent="0.3">
      <c r="A326" s="3">
        <v>1789925</v>
      </c>
      <c r="B326" s="4" t="s">
        <v>110</v>
      </c>
      <c r="C326" s="4" t="s">
        <v>37</v>
      </c>
      <c r="D326" s="4" t="s">
        <v>33</v>
      </c>
      <c r="E326" s="4" t="s">
        <v>28</v>
      </c>
      <c r="F326" s="5">
        <v>11</v>
      </c>
      <c r="G326" s="5">
        <v>24</v>
      </c>
      <c r="H326" s="5">
        <v>9</v>
      </c>
      <c r="I326" s="5">
        <v>10</v>
      </c>
      <c r="J326" s="5">
        <v>8</v>
      </c>
      <c r="K326" s="5">
        <v>13</v>
      </c>
      <c r="L326" s="5">
        <v>22</v>
      </c>
      <c r="M326" s="32">
        <v>0</v>
      </c>
      <c r="N326" s="5"/>
      <c r="O326" s="5"/>
      <c r="P326" s="5"/>
      <c r="Q326" s="5"/>
      <c r="R326" s="5"/>
      <c r="S326" s="5">
        <v>97</v>
      </c>
      <c r="T326" s="5">
        <v>97</v>
      </c>
      <c r="U326" s="6">
        <v>-0.62</v>
      </c>
      <c r="V326" s="5">
        <v>468</v>
      </c>
      <c r="W326" s="5">
        <v>250</v>
      </c>
      <c r="X326" s="6">
        <v>0</v>
      </c>
      <c r="Y326" s="6">
        <v>-0.62</v>
      </c>
      <c r="Z326" s="28">
        <f t="shared" si="15"/>
        <v>97</v>
      </c>
      <c r="AB326">
        <f t="shared" si="16"/>
        <v>0</v>
      </c>
      <c r="AC326">
        <f t="shared" si="17"/>
        <v>22</v>
      </c>
    </row>
    <row r="327" spans="1:29" ht="19.95" customHeight="1" x14ac:dyDescent="0.3">
      <c r="A327" s="3">
        <v>3368282</v>
      </c>
      <c r="B327" s="4" t="s">
        <v>111</v>
      </c>
      <c r="C327" s="4" t="s">
        <v>52</v>
      </c>
      <c r="D327" s="4" t="s">
        <v>33</v>
      </c>
      <c r="E327" s="4" t="s">
        <v>28</v>
      </c>
      <c r="F327" s="5">
        <v>20</v>
      </c>
      <c r="G327" s="5">
        <v>42</v>
      </c>
      <c r="H327" s="5">
        <v>14</v>
      </c>
      <c r="I327" s="5">
        <v>7</v>
      </c>
      <c r="J327" s="5">
        <v>15</v>
      </c>
      <c r="K327" s="5">
        <v>13</v>
      </c>
      <c r="L327" s="5">
        <v>10</v>
      </c>
      <c r="M327" s="32">
        <v>14</v>
      </c>
      <c r="N327" s="5"/>
      <c r="O327" s="5"/>
      <c r="P327" s="5"/>
      <c r="Q327" s="5"/>
      <c r="R327" s="5"/>
      <c r="S327" s="5">
        <v>121</v>
      </c>
      <c r="T327" s="5">
        <v>121</v>
      </c>
      <c r="U327" s="6">
        <v>-0.26</v>
      </c>
      <c r="V327" s="5">
        <v>367</v>
      </c>
      <c r="W327" s="5">
        <v>203</v>
      </c>
      <c r="X327" s="6">
        <v>0</v>
      </c>
      <c r="Y327" s="6">
        <v>-0.26</v>
      </c>
      <c r="Z327" s="28">
        <f t="shared" si="15"/>
        <v>135</v>
      </c>
      <c r="AB327">
        <f t="shared" si="16"/>
        <v>14</v>
      </c>
      <c r="AC327">
        <f t="shared" si="17"/>
        <v>10</v>
      </c>
    </row>
    <row r="328" spans="1:29" ht="19.95" customHeight="1" x14ac:dyDescent="0.3">
      <c r="A328" s="3">
        <v>2580565</v>
      </c>
      <c r="B328" s="4" t="s">
        <v>112</v>
      </c>
      <c r="C328" s="4" t="s">
        <v>37</v>
      </c>
      <c r="D328" s="4" t="s">
        <v>27</v>
      </c>
      <c r="E328" s="4" t="s">
        <v>28</v>
      </c>
      <c r="F328" s="5">
        <v>24</v>
      </c>
      <c r="G328" s="5">
        <v>18</v>
      </c>
      <c r="H328" s="5">
        <v>17</v>
      </c>
      <c r="I328" s="5">
        <v>17</v>
      </c>
      <c r="J328" s="5">
        <v>22</v>
      </c>
      <c r="K328" s="5">
        <v>26</v>
      </c>
      <c r="L328" s="5">
        <v>23</v>
      </c>
      <c r="M328" s="32">
        <v>21</v>
      </c>
      <c r="N328" s="5"/>
      <c r="O328" s="5"/>
      <c r="P328" s="5"/>
      <c r="Q328" s="5"/>
      <c r="R328" s="5"/>
      <c r="S328" s="5">
        <v>147</v>
      </c>
      <c r="T328" s="5">
        <v>147</v>
      </c>
      <c r="U328" s="6">
        <v>-0.23</v>
      </c>
      <c r="V328" s="5">
        <v>320</v>
      </c>
      <c r="W328" s="5">
        <v>373</v>
      </c>
      <c r="X328" s="6">
        <v>0</v>
      </c>
      <c r="Y328" s="6">
        <v>-0.23</v>
      </c>
      <c r="Z328" s="28">
        <f t="shared" si="15"/>
        <v>168</v>
      </c>
      <c r="AB328">
        <f t="shared" si="16"/>
        <v>21</v>
      </c>
      <c r="AC328">
        <f t="shared" si="17"/>
        <v>23</v>
      </c>
    </row>
    <row r="329" spans="1:29" ht="19.95" customHeight="1" x14ac:dyDescent="0.3">
      <c r="A329" s="3">
        <v>2580565</v>
      </c>
      <c r="B329" s="4" t="s">
        <v>112</v>
      </c>
      <c r="C329" s="4" t="s">
        <v>37</v>
      </c>
      <c r="D329" s="4" t="s">
        <v>29</v>
      </c>
      <c r="E329" s="4" t="s">
        <v>28</v>
      </c>
      <c r="F329" s="5">
        <v>2</v>
      </c>
      <c r="G329" s="5">
        <v>0</v>
      </c>
      <c r="H329" s="5">
        <v>1</v>
      </c>
      <c r="I329" s="5">
        <v>1</v>
      </c>
      <c r="J329" s="5">
        <v>2</v>
      </c>
      <c r="K329" s="5">
        <v>3</v>
      </c>
      <c r="L329" s="5">
        <v>1</v>
      </c>
      <c r="M329" s="32">
        <v>2</v>
      </c>
      <c r="N329" s="5"/>
      <c r="O329" s="5"/>
      <c r="P329" s="5"/>
      <c r="Q329" s="5"/>
      <c r="R329" s="5"/>
      <c r="S329" s="5">
        <v>10</v>
      </c>
      <c r="T329" s="5">
        <v>10</v>
      </c>
      <c r="U329" s="6">
        <v>-0.17</v>
      </c>
      <c r="V329" s="5">
        <v>25</v>
      </c>
      <c r="W329" s="5">
        <v>26</v>
      </c>
      <c r="X329" s="6">
        <v>0</v>
      </c>
      <c r="Y329" s="6">
        <v>-0.17</v>
      </c>
      <c r="Z329" s="28">
        <f t="shared" si="15"/>
        <v>12</v>
      </c>
      <c r="AB329">
        <f t="shared" si="16"/>
        <v>2</v>
      </c>
      <c r="AC329">
        <f t="shared" si="17"/>
        <v>1</v>
      </c>
    </row>
    <row r="330" spans="1:29" ht="19.95" customHeight="1" x14ac:dyDescent="0.3">
      <c r="A330" s="3">
        <v>2580565</v>
      </c>
      <c r="B330" s="4" t="s">
        <v>112</v>
      </c>
      <c r="C330" s="4" t="s">
        <v>37</v>
      </c>
      <c r="D330" s="4" t="s">
        <v>30</v>
      </c>
      <c r="E330" s="4" t="s">
        <v>28</v>
      </c>
      <c r="F330" s="5">
        <v>0</v>
      </c>
      <c r="G330" s="5">
        <v>0</v>
      </c>
      <c r="H330" s="5">
        <v>0</v>
      </c>
      <c r="I330" s="5">
        <v>0</v>
      </c>
      <c r="J330" s="5">
        <v>0</v>
      </c>
      <c r="K330" s="5">
        <v>0</v>
      </c>
      <c r="L330" s="5">
        <v>0</v>
      </c>
      <c r="M330" s="32">
        <v>0</v>
      </c>
      <c r="N330" s="5"/>
      <c r="O330" s="5"/>
      <c r="P330" s="5"/>
      <c r="Q330" s="5"/>
      <c r="R330" s="5"/>
      <c r="S330" s="5">
        <v>0</v>
      </c>
      <c r="T330" s="5">
        <v>0</v>
      </c>
      <c r="U330" s="6">
        <v>-1</v>
      </c>
      <c r="V330" s="5">
        <v>6</v>
      </c>
      <c r="W330" s="5">
        <v>4</v>
      </c>
      <c r="X330" s="6">
        <v>0</v>
      </c>
      <c r="Y330" s="6">
        <v>-1</v>
      </c>
      <c r="Z330" s="28">
        <f t="shared" si="15"/>
        <v>0</v>
      </c>
      <c r="AB330">
        <f t="shared" si="16"/>
        <v>0</v>
      </c>
      <c r="AC330">
        <f t="shared" si="17"/>
        <v>0</v>
      </c>
    </row>
    <row r="331" spans="1:29" ht="19.95" customHeight="1" x14ac:dyDescent="0.3">
      <c r="A331" s="3">
        <v>2580565</v>
      </c>
      <c r="B331" s="4" t="s">
        <v>112</v>
      </c>
      <c r="C331" s="4" t="s">
        <v>37</v>
      </c>
      <c r="D331" s="4" t="s">
        <v>31</v>
      </c>
      <c r="E331" s="4" t="s">
        <v>28</v>
      </c>
      <c r="F331" s="5">
        <v>2</v>
      </c>
      <c r="G331" s="5">
        <v>0</v>
      </c>
      <c r="H331" s="5">
        <v>0</v>
      </c>
      <c r="I331" s="5">
        <v>0</v>
      </c>
      <c r="J331" s="5">
        <v>2</v>
      </c>
      <c r="K331" s="5">
        <v>1</v>
      </c>
      <c r="L331" s="5">
        <v>1</v>
      </c>
      <c r="M331" s="32">
        <v>1</v>
      </c>
      <c r="N331" s="5"/>
      <c r="O331" s="5"/>
      <c r="P331" s="5"/>
      <c r="Q331" s="5"/>
      <c r="R331" s="5"/>
      <c r="S331" s="5">
        <v>6</v>
      </c>
      <c r="T331" s="5">
        <v>6</v>
      </c>
      <c r="U331" s="6">
        <v>-0.45</v>
      </c>
      <c r="V331" s="5">
        <v>15</v>
      </c>
      <c r="W331" s="5">
        <v>19</v>
      </c>
      <c r="X331" s="6">
        <v>0</v>
      </c>
      <c r="Y331" s="6">
        <v>-0.45</v>
      </c>
      <c r="Z331" s="28">
        <f t="shared" si="15"/>
        <v>7</v>
      </c>
      <c r="AB331">
        <f t="shared" si="16"/>
        <v>1</v>
      </c>
      <c r="AC331">
        <f t="shared" si="17"/>
        <v>1</v>
      </c>
    </row>
    <row r="332" spans="1:29" ht="19.95" customHeight="1" x14ac:dyDescent="0.3">
      <c r="A332" s="3">
        <v>2580565</v>
      </c>
      <c r="B332" s="4" t="s">
        <v>112</v>
      </c>
      <c r="C332" s="4" t="s">
        <v>37</v>
      </c>
      <c r="D332" s="4" t="s">
        <v>33</v>
      </c>
      <c r="E332" s="4" t="s">
        <v>28</v>
      </c>
      <c r="F332" s="5">
        <v>27</v>
      </c>
      <c r="G332" s="5">
        <v>17</v>
      </c>
      <c r="H332" s="5">
        <v>17</v>
      </c>
      <c r="I332" s="5">
        <v>15</v>
      </c>
      <c r="J332" s="5">
        <v>28</v>
      </c>
      <c r="K332" s="5">
        <v>28</v>
      </c>
      <c r="L332" s="5">
        <v>25</v>
      </c>
      <c r="M332" s="32">
        <v>21</v>
      </c>
      <c r="N332" s="5"/>
      <c r="O332" s="5"/>
      <c r="P332" s="5"/>
      <c r="Q332" s="5"/>
      <c r="R332" s="5"/>
      <c r="S332" s="5">
        <v>157</v>
      </c>
      <c r="T332" s="5">
        <v>157</v>
      </c>
      <c r="U332" s="6">
        <v>-0.3</v>
      </c>
      <c r="V332" s="5">
        <v>355</v>
      </c>
      <c r="W332" s="5">
        <v>436</v>
      </c>
      <c r="X332" s="6">
        <v>0</v>
      </c>
      <c r="Y332" s="6">
        <v>-0.3</v>
      </c>
      <c r="Z332" s="28">
        <f t="shared" si="15"/>
        <v>178</v>
      </c>
      <c r="AB332">
        <f t="shared" si="16"/>
        <v>21</v>
      </c>
      <c r="AC332">
        <f t="shared" si="17"/>
        <v>25</v>
      </c>
    </row>
    <row r="333" spans="1:29" ht="19.95" customHeight="1" x14ac:dyDescent="0.3">
      <c r="A333" s="3">
        <v>3576172</v>
      </c>
      <c r="B333" s="4" t="s">
        <v>113</v>
      </c>
      <c r="C333" s="4" t="s">
        <v>59</v>
      </c>
      <c r="D333" s="4" t="s">
        <v>27</v>
      </c>
      <c r="E333" s="4" t="s">
        <v>28</v>
      </c>
      <c r="F333" s="5">
        <v>40</v>
      </c>
      <c r="G333" s="5">
        <v>30</v>
      </c>
      <c r="H333" s="5">
        <v>21</v>
      </c>
      <c r="I333" s="5">
        <v>13</v>
      </c>
      <c r="J333" s="5">
        <v>33</v>
      </c>
      <c r="K333" s="5">
        <v>34</v>
      </c>
      <c r="L333" s="5">
        <v>16</v>
      </c>
      <c r="M333" s="32">
        <v>21</v>
      </c>
      <c r="N333" s="5"/>
      <c r="O333" s="5"/>
      <c r="P333" s="5"/>
      <c r="Q333" s="5"/>
      <c r="R333" s="5"/>
      <c r="S333" s="5">
        <v>187</v>
      </c>
      <c r="T333" s="5">
        <v>187</v>
      </c>
      <c r="U333" s="6">
        <v>0</v>
      </c>
      <c r="V333" s="5">
        <v>0</v>
      </c>
      <c r="W333" s="5">
        <v>334</v>
      </c>
      <c r="X333" s="6">
        <v>0</v>
      </c>
      <c r="Y333" s="6">
        <v>0</v>
      </c>
      <c r="Z333" s="28">
        <f t="shared" si="15"/>
        <v>208</v>
      </c>
      <c r="AB333">
        <f t="shared" si="16"/>
        <v>21</v>
      </c>
      <c r="AC333">
        <f t="shared" si="17"/>
        <v>16</v>
      </c>
    </row>
    <row r="334" spans="1:29" ht="19.95" customHeight="1" x14ac:dyDescent="0.3">
      <c r="A334" s="3">
        <v>3576172</v>
      </c>
      <c r="B334" s="4" t="s">
        <v>113</v>
      </c>
      <c r="C334" s="4" t="s">
        <v>59</v>
      </c>
      <c r="D334" s="4" t="s">
        <v>29</v>
      </c>
      <c r="E334" s="4" t="s">
        <v>28</v>
      </c>
      <c r="F334" s="5">
        <v>1</v>
      </c>
      <c r="G334" s="5">
        <v>2</v>
      </c>
      <c r="H334" s="5">
        <v>1</v>
      </c>
      <c r="I334" s="5">
        <v>0</v>
      </c>
      <c r="J334" s="5">
        <v>4</v>
      </c>
      <c r="K334" s="5">
        <v>0</v>
      </c>
      <c r="L334" s="5">
        <v>1</v>
      </c>
      <c r="M334" s="32">
        <v>0</v>
      </c>
      <c r="N334" s="5"/>
      <c r="O334" s="5"/>
      <c r="P334" s="5"/>
      <c r="Q334" s="5"/>
      <c r="R334" s="5"/>
      <c r="S334" s="5">
        <v>9</v>
      </c>
      <c r="T334" s="5">
        <v>9</v>
      </c>
      <c r="U334" s="6">
        <v>0</v>
      </c>
      <c r="V334" s="5">
        <v>0</v>
      </c>
      <c r="W334" s="5">
        <v>10</v>
      </c>
      <c r="X334" s="6">
        <v>0</v>
      </c>
      <c r="Y334" s="6">
        <v>0</v>
      </c>
      <c r="Z334" s="28">
        <f t="shared" si="15"/>
        <v>9</v>
      </c>
      <c r="AB334">
        <f t="shared" si="16"/>
        <v>0</v>
      </c>
      <c r="AC334">
        <f t="shared" si="17"/>
        <v>1</v>
      </c>
    </row>
    <row r="335" spans="1:29" ht="19.95" customHeight="1" x14ac:dyDescent="0.3">
      <c r="A335" s="3">
        <v>3576172</v>
      </c>
      <c r="B335" s="4" t="s">
        <v>113</v>
      </c>
      <c r="C335" s="4" t="s">
        <v>59</v>
      </c>
      <c r="D335" s="4" t="s">
        <v>30</v>
      </c>
      <c r="E335" s="4" t="s">
        <v>28</v>
      </c>
      <c r="F335" s="5">
        <v>0</v>
      </c>
      <c r="G335" s="5">
        <v>1</v>
      </c>
      <c r="H335" s="5">
        <v>0</v>
      </c>
      <c r="I335" s="5">
        <v>0</v>
      </c>
      <c r="J335" s="5">
        <v>0</v>
      </c>
      <c r="K335" s="5">
        <v>0</v>
      </c>
      <c r="L335" s="5">
        <v>0</v>
      </c>
      <c r="M335" s="32">
        <v>0</v>
      </c>
      <c r="N335" s="5"/>
      <c r="O335" s="5"/>
      <c r="P335" s="5"/>
      <c r="Q335" s="5"/>
      <c r="R335" s="5"/>
      <c r="S335" s="5">
        <v>1</v>
      </c>
      <c r="T335" s="5">
        <v>1</v>
      </c>
      <c r="U335" s="6">
        <v>0</v>
      </c>
      <c r="V335" s="5">
        <v>0</v>
      </c>
      <c r="W335" s="5">
        <v>5</v>
      </c>
      <c r="X335" s="6">
        <v>0</v>
      </c>
      <c r="Y335" s="6">
        <v>0</v>
      </c>
      <c r="Z335" s="28">
        <f t="shared" si="15"/>
        <v>1</v>
      </c>
      <c r="AB335">
        <f t="shared" si="16"/>
        <v>0</v>
      </c>
      <c r="AC335">
        <f t="shared" si="17"/>
        <v>0</v>
      </c>
    </row>
    <row r="336" spans="1:29" ht="19.95" customHeight="1" x14ac:dyDescent="0.3">
      <c r="A336" s="3">
        <v>3576172</v>
      </c>
      <c r="B336" s="4" t="s">
        <v>113</v>
      </c>
      <c r="C336" s="4" t="s">
        <v>59</v>
      </c>
      <c r="D336" s="4" t="s">
        <v>31</v>
      </c>
      <c r="E336" s="4" t="s">
        <v>28</v>
      </c>
      <c r="F336" s="5">
        <v>0</v>
      </c>
      <c r="G336" s="5">
        <v>0</v>
      </c>
      <c r="H336" s="5">
        <v>0</v>
      </c>
      <c r="I336" s="5">
        <v>0</v>
      </c>
      <c r="J336" s="5">
        <v>0</v>
      </c>
      <c r="K336" s="5">
        <v>0</v>
      </c>
      <c r="L336" s="5">
        <v>0</v>
      </c>
      <c r="M336" s="32">
        <v>0</v>
      </c>
      <c r="N336" s="5"/>
      <c r="O336" s="5"/>
      <c r="P336" s="5"/>
      <c r="Q336" s="5"/>
      <c r="R336" s="5"/>
      <c r="S336" s="5">
        <v>0</v>
      </c>
      <c r="T336" s="5">
        <v>0</v>
      </c>
      <c r="U336" s="6">
        <v>0</v>
      </c>
      <c r="V336" s="5">
        <v>0</v>
      </c>
      <c r="W336" s="5">
        <v>2</v>
      </c>
      <c r="X336" s="6">
        <v>0</v>
      </c>
      <c r="Y336" s="6">
        <v>0</v>
      </c>
      <c r="Z336" s="28">
        <f t="shared" si="15"/>
        <v>0</v>
      </c>
      <c r="AB336">
        <f t="shared" si="16"/>
        <v>0</v>
      </c>
      <c r="AC336">
        <f t="shared" si="17"/>
        <v>0</v>
      </c>
    </row>
    <row r="337" spans="1:29" ht="19.95" customHeight="1" x14ac:dyDescent="0.3">
      <c r="A337" s="3">
        <v>3576172</v>
      </c>
      <c r="B337" s="4" t="s">
        <v>113</v>
      </c>
      <c r="C337" s="4" t="s">
        <v>59</v>
      </c>
      <c r="D337" s="4" t="s">
        <v>33</v>
      </c>
      <c r="E337" s="4" t="s">
        <v>28</v>
      </c>
      <c r="F337" s="5">
        <v>20</v>
      </c>
      <c r="G337" s="5">
        <v>7</v>
      </c>
      <c r="H337" s="5">
        <v>15</v>
      </c>
      <c r="I337" s="5">
        <v>21</v>
      </c>
      <c r="J337" s="5">
        <v>18</v>
      </c>
      <c r="K337" s="5">
        <v>16</v>
      </c>
      <c r="L337" s="5">
        <v>13</v>
      </c>
      <c r="M337" s="32">
        <v>7</v>
      </c>
      <c r="N337" s="5"/>
      <c r="O337" s="5"/>
      <c r="P337" s="5"/>
      <c r="Q337" s="5"/>
      <c r="R337" s="5"/>
      <c r="S337" s="5">
        <v>110</v>
      </c>
      <c r="T337" s="5">
        <v>110</v>
      </c>
      <c r="U337" s="6">
        <v>0</v>
      </c>
      <c r="V337" s="5">
        <v>0</v>
      </c>
      <c r="W337" s="5">
        <v>65</v>
      </c>
      <c r="X337" s="6">
        <v>0</v>
      </c>
      <c r="Y337" s="6">
        <v>0</v>
      </c>
      <c r="Z337" s="28">
        <f t="shared" si="15"/>
        <v>117</v>
      </c>
      <c r="AB337">
        <f t="shared" si="16"/>
        <v>7</v>
      </c>
      <c r="AC337">
        <f t="shared" si="17"/>
        <v>13</v>
      </c>
    </row>
    <row r="338" spans="1:29" ht="19.95" customHeight="1" x14ac:dyDescent="0.3">
      <c r="A338" s="3">
        <v>3707531</v>
      </c>
      <c r="B338" s="4" t="s">
        <v>114</v>
      </c>
      <c r="C338" s="4" t="s">
        <v>43</v>
      </c>
      <c r="D338" s="4" t="s">
        <v>27</v>
      </c>
      <c r="E338" s="4" t="s">
        <v>28</v>
      </c>
      <c r="F338" s="5">
        <v>22</v>
      </c>
      <c r="G338" s="5">
        <v>20</v>
      </c>
      <c r="H338" s="5">
        <v>17</v>
      </c>
      <c r="I338" s="5">
        <v>14</v>
      </c>
      <c r="J338" s="5">
        <v>23</v>
      </c>
      <c r="K338" s="5">
        <v>20</v>
      </c>
      <c r="L338" s="5">
        <v>17</v>
      </c>
      <c r="M338" s="32">
        <v>18</v>
      </c>
      <c r="N338" s="5"/>
      <c r="O338" s="5"/>
      <c r="P338" s="5"/>
      <c r="Q338" s="5"/>
      <c r="R338" s="5"/>
      <c r="S338" s="5">
        <v>133</v>
      </c>
      <c r="T338" s="5">
        <v>133</v>
      </c>
      <c r="U338" s="6">
        <v>-0.15</v>
      </c>
      <c r="V338" s="5">
        <v>270</v>
      </c>
      <c r="W338" s="5">
        <v>263</v>
      </c>
      <c r="X338" s="6">
        <v>0</v>
      </c>
      <c r="Y338" s="6">
        <v>-0.15</v>
      </c>
      <c r="Z338" s="28">
        <f t="shared" si="15"/>
        <v>151</v>
      </c>
      <c r="AB338">
        <f t="shared" si="16"/>
        <v>18</v>
      </c>
      <c r="AC338">
        <f t="shared" si="17"/>
        <v>17</v>
      </c>
    </row>
    <row r="339" spans="1:29" ht="19.95" customHeight="1" x14ac:dyDescent="0.3">
      <c r="A339" s="3">
        <v>3707531</v>
      </c>
      <c r="B339" s="4" t="s">
        <v>114</v>
      </c>
      <c r="C339" s="4" t="s">
        <v>43</v>
      </c>
      <c r="D339" s="4" t="s">
        <v>29</v>
      </c>
      <c r="E339" s="4" t="s">
        <v>28</v>
      </c>
      <c r="F339" s="5">
        <v>0</v>
      </c>
      <c r="G339" s="5">
        <v>1</v>
      </c>
      <c r="H339" s="5">
        <v>0</v>
      </c>
      <c r="I339" s="5">
        <v>1</v>
      </c>
      <c r="J339" s="5">
        <v>0</v>
      </c>
      <c r="K339" s="5">
        <v>1</v>
      </c>
      <c r="L339" s="5">
        <v>0</v>
      </c>
      <c r="M339" s="32">
        <v>1</v>
      </c>
      <c r="N339" s="5"/>
      <c r="O339" s="5"/>
      <c r="P339" s="5"/>
      <c r="Q339" s="5"/>
      <c r="R339" s="5"/>
      <c r="S339" s="5">
        <v>3</v>
      </c>
      <c r="T339" s="5">
        <v>3</v>
      </c>
      <c r="U339" s="6">
        <v>-0.77</v>
      </c>
      <c r="V339" s="5">
        <v>18</v>
      </c>
      <c r="W339" s="5">
        <v>10</v>
      </c>
      <c r="X339" s="6">
        <v>0</v>
      </c>
      <c r="Y339" s="6">
        <v>-0.77</v>
      </c>
      <c r="Z339" s="28">
        <f t="shared" si="15"/>
        <v>4</v>
      </c>
      <c r="AB339">
        <f t="shared" si="16"/>
        <v>1</v>
      </c>
      <c r="AC339">
        <f t="shared" si="17"/>
        <v>0</v>
      </c>
    </row>
    <row r="340" spans="1:29" ht="19.95" customHeight="1" x14ac:dyDescent="0.3">
      <c r="A340" s="3">
        <v>3707531</v>
      </c>
      <c r="B340" s="4" t="s">
        <v>114</v>
      </c>
      <c r="C340" s="4" t="s">
        <v>43</v>
      </c>
      <c r="D340" s="4" t="s">
        <v>30</v>
      </c>
      <c r="E340" s="4" t="s">
        <v>28</v>
      </c>
      <c r="F340" s="5">
        <v>0</v>
      </c>
      <c r="G340" s="5">
        <v>0</v>
      </c>
      <c r="H340" s="5">
        <v>0</v>
      </c>
      <c r="I340" s="5">
        <v>0</v>
      </c>
      <c r="J340" s="5">
        <v>0</v>
      </c>
      <c r="K340" s="5">
        <v>0</v>
      </c>
      <c r="L340" s="5">
        <v>1</v>
      </c>
      <c r="M340" s="32">
        <v>0</v>
      </c>
      <c r="N340" s="5"/>
      <c r="O340" s="5"/>
      <c r="P340" s="5"/>
      <c r="Q340" s="5"/>
      <c r="R340" s="5"/>
      <c r="S340" s="5">
        <v>1</v>
      </c>
      <c r="T340" s="5">
        <v>1</v>
      </c>
      <c r="U340" s="6">
        <v>-0.67</v>
      </c>
      <c r="V340" s="5">
        <v>6</v>
      </c>
      <c r="W340" s="5">
        <v>2</v>
      </c>
      <c r="X340" s="6">
        <v>0</v>
      </c>
      <c r="Y340" s="6">
        <v>-0.67</v>
      </c>
      <c r="Z340" s="28">
        <f t="shared" si="15"/>
        <v>1</v>
      </c>
      <c r="AB340">
        <f t="shared" si="16"/>
        <v>0</v>
      </c>
      <c r="AC340">
        <f t="shared" si="17"/>
        <v>1</v>
      </c>
    </row>
    <row r="341" spans="1:29" ht="19.95" customHeight="1" x14ac:dyDescent="0.3">
      <c r="A341" s="3">
        <v>3707531</v>
      </c>
      <c r="B341" s="4" t="s">
        <v>114</v>
      </c>
      <c r="C341" s="4" t="s">
        <v>43</v>
      </c>
      <c r="D341" s="4" t="s">
        <v>31</v>
      </c>
      <c r="E341" s="4" t="s">
        <v>28</v>
      </c>
      <c r="F341" s="5">
        <v>0</v>
      </c>
      <c r="G341" s="5">
        <v>1</v>
      </c>
      <c r="H341" s="5">
        <v>0</v>
      </c>
      <c r="I341" s="5">
        <v>0</v>
      </c>
      <c r="J341" s="5">
        <v>2</v>
      </c>
      <c r="K341" s="5">
        <v>0</v>
      </c>
      <c r="L341" s="5">
        <v>2</v>
      </c>
      <c r="M341" s="32">
        <v>1</v>
      </c>
      <c r="N341" s="5"/>
      <c r="O341" s="5"/>
      <c r="P341" s="5"/>
      <c r="Q341" s="5"/>
      <c r="R341" s="5"/>
      <c r="S341" s="5">
        <v>5</v>
      </c>
      <c r="T341" s="5">
        <v>5</v>
      </c>
      <c r="U341" s="6">
        <v>0</v>
      </c>
      <c r="V341" s="5">
        <v>0</v>
      </c>
      <c r="W341" s="5">
        <v>6</v>
      </c>
      <c r="X341" s="6">
        <v>0</v>
      </c>
      <c r="Y341" s="6">
        <v>0</v>
      </c>
      <c r="Z341" s="28">
        <f t="shared" si="15"/>
        <v>6</v>
      </c>
      <c r="AB341">
        <f t="shared" si="16"/>
        <v>1</v>
      </c>
      <c r="AC341">
        <f t="shared" si="17"/>
        <v>2</v>
      </c>
    </row>
    <row r="342" spans="1:29" ht="19.95" customHeight="1" x14ac:dyDescent="0.3">
      <c r="A342" s="3">
        <v>3707531</v>
      </c>
      <c r="B342" s="4" t="s">
        <v>114</v>
      </c>
      <c r="C342" s="4" t="s">
        <v>43</v>
      </c>
      <c r="D342" s="4" t="s">
        <v>33</v>
      </c>
      <c r="E342" s="4" t="s">
        <v>28</v>
      </c>
      <c r="F342" s="5">
        <v>18</v>
      </c>
      <c r="G342" s="5">
        <v>17</v>
      </c>
      <c r="H342" s="5">
        <v>23</v>
      </c>
      <c r="I342" s="5">
        <v>27</v>
      </c>
      <c r="J342" s="5">
        <v>28</v>
      </c>
      <c r="K342" s="5">
        <v>22</v>
      </c>
      <c r="L342" s="5">
        <v>27</v>
      </c>
      <c r="M342" s="32">
        <v>19</v>
      </c>
      <c r="N342" s="5"/>
      <c r="O342" s="5"/>
      <c r="P342" s="5"/>
      <c r="Q342" s="5"/>
      <c r="R342" s="5"/>
      <c r="S342" s="5">
        <v>162</v>
      </c>
      <c r="T342" s="5">
        <v>162</v>
      </c>
      <c r="U342" s="6">
        <v>0.24</v>
      </c>
      <c r="V342" s="5">
        <v>188</v>
      </c>
      <c r="W342" s="5">
        <v>180</v>
      </c>
      <c r="X342" s="6">
        <v>0</v>
      </c>
      <c r="Y342" s="6">
        <v>0.24</v>
      </c>
      <c r="Z342" s="28">
        <f t="shared" si="15"/>
        <v>181</v>
      </c>
      <c r="AB342">
        <f t="shared" si="16"/>
        <v>19</v>
      </c>
      <c r="AC342">
        <f t="shared" si="17"/>
        <v>27</v>
      </c>
    </row>
    <row r="343" spans="1:29" ht="19.95" customHeight="1" x14ac:dyDescent="0.3">
      <c r="A343" s="3">
        <v>2661725</v>
      </c>
      <c r="B343" s="4" t="s">
        <v>115</v>
      </c>
      <c r="C343" s="4" t="s">
        <v>37</v>
      </c>
      <c r="D343" s="4" t="s">
        <v>27</v>
      </c>
      <c r="E343" s="4" t="s">
        <v>28</v>
      </c>
      <c r="F343" s="5">
        <v>32</v>
      </c>
      <c r="G343" s="5">
        <v>25</v>
      </c>
      <c r="H343" s="5">
        <v>20</v>
      </c>
      <c r="I343" s="5">
        <v>18</v>
      </c>
      <c r="J343" s="5">
        <v>24</v>
      </c>
      <c r="K343" s="5">
        <v>31</v>
      </c>
      <c r="L343" s="5">
        <v>26</v>
      </c>
      <c r="M343" s="32">
        <v>20</v>
      </c>
      <c r="N343" s="5"/>
      <c r="O343" s="5"/>
      <c r="P343" s="5"/>
      <c r="Q343" s="5"/>
      <c r="R343" s="5"/>
      <c r="S343" s="5">
        <v>176</v>
      </c>
      <c r="T343" s="5">
        <v>176</v>
      </c>
      <c r="U343" s="6">
        <v>0.28999999999999998</v>
      </c>
      <c r="V343" s="5">
        <v>259</v>
      </c>
      <c r="W343" s="5">
        <v>376</v>
      </c>
      <c r="X343" s="6">
        <v>0</v>
      </c>
      <c r="Y343" s="6">
        <v>0.28999999999999998</v>
      </c>
      <c r="Z343" s="28">
        <f t="shared" si="15"/>
        <v>196</v>
      </c>
      <c r="AB343">
        <f t="shared" si="16"/>
        <v>20</v>
      </c>
      <c r="AC343">
        <f t="shared" si="17"/>
        <v>26</v>
      </c>
    </row>
    <row r="344" spans="1:29" ht="19.95" customHeight="1" x14ac:dyDescent="0.3">
      <c r="A344" s="3">
        <v>2661725</v>
      </c>
      <c r="B344" s="4" t="s">
        <v>115</v>
      </c>
      <c r="C344" s="4" t="s">
        <v>37</v>
      </c>
      <c r="D344" s="4" t="s">
        <v>29</v>
      </c>
      <c r="E344" s="4" t="s">
        <v>28</v>
      </c>
      <c r="F344" s="5">
        <v>1</v>
      </c>
      <c r="G344" s="5">
        <v>1</v>
      </c>
      <c r="H344" s="5">
        <v>0</v>
      </c>
      <c r="I344" s="5">
        <v>4</v>
      </c>
      <c r="J344" s="5">
        <v>1</v>
      </c>
      <c r="K344" s="5">
        <v>1</v>
      </c>
      <c r="L344" s="5">
        <v>2</v>
      </c>
      <c r="M344" s="32">
        <v>1</v>
      </c>
      <c r="N344" s="5"/>
      <c r="O344" s="5"/>
      <c r="P344" s="5"/>
      <c r="Q344" s="5"/>
      <c r="R344" s="5"/>
      <c r="S344" s="5">
        <v>10</v>
      </c>
      <c r="T344" s="5">
        <v>10</v>
      </c>
      <c r="U344" s="6">
        <v>-0.57999999999999996</v>
      </c>
      <c r="V344" s="5">
        <v>43</v>
      </c>
      <c r="W344" s="5">
        <v>24</v>
      </c>
      <c r="X344" s="6">
        <v>0</v>
      </c>
      <c r="Y344" s="6">
        <v>-0.57999999999999996</v>
      </c>
      <c r="Z344" s="28">
        <f t="shared" si="15"/>
        <v>11</v>
      </c>
      <c r="AB344">
        <f t="shared" si="16"/>
        <v>1</v>
      </c>
      <c r="AC344">
        <f t="shared" si="17"/>
        <v>2</v>
      </c>
    </row>
    <row r="345" spans="1:29" ht="19.95" customHeight="1" x14ac:dyDescent="0.3">
      <c r="A345" s="3">
        <v>2661725</v>
      </c>
      <c r="B345" s="4" t="s">
        <v>115</v>
      </c>
      <c r="C345" s="4" t="s">
        <v>37</v>
      </c>
      <c r="D345" s="4" t="s">
        <v>30</v>
      </c>
      <c r="E345" s="4" t="s">
        <v>28</v>
      </c>
      <c r="F345" s="5">
        <v>0</v>
      </c>
      <c r="G345" s="5">
        <v>0</v>
      </c>
      <c r="H345" s="5">
        <v>0</v>
      </c>
      <c r="I345" s="5">
        <v>0</v>
      </c>
      <c r="J345" s="5">
        <v>0</v>
      </c>
      <c r="K345" s="5">
        <v>0</v>
      </c>
      <c r="L345" s="5">
        <v>0</v>
      </c>
      <c r="M345" s="32">
        <v>0</v>
      </c>
      <c r="N345" s="5"/>
      <c r="O345" s="5"/>
      <c r="P345" s="5"/>
      <c r="Q345" s="5"/>
      <c r="R345" s="5"/>
      <c r="S345" s="5">
        <v>0</v>
      </c>
      <c r="T345" s="5">
        <v>0</v>
      </c>
      <c r="U345" s="6">
        <v>-1</v>
      </c>
      <c r="V345" s="5">
        <v>9</v>
      </c>
      <c r="W345" s="5">
        <v>0</v>
      </c>
      <c r="X345" s="6">
        <v>0</v>
      </c>
      <c r="Y345" s="6">
        <v>-1</v>
      </c>
      <c r="Z345" s="28">
        <f t="shared" si="15"/>
        <v>0</v>
      </c>
      <c r="AB345">
        <f t="shared" si="16"/>
        <v>0</v>
      </c>
      <c r="AC345">
        <f t="shared" si="17"/>
        <v>0</v>
      </c>
    </row>
    <row r="346" spans="1:29" ht="19.95" customHeight="1" x14ac:dyDescent="0.3">
      <c r="A346" s="3">
        <v>2661725</v>
      </c>
      <c r="B346" s="4" t="s">
        <v>115</v>
      </c>
      <c r="C346" s="4" t="s">
        <v>37</v>
      </c>
      <c r="D346" s="4" t="s">
        <v>31</v>
      </c>
      <c r="E346" s="4" t="s">
        <v>28</v>
      </c>
      <c r="F346" s="5">
        <v>0</v>
      </c>
      <c r="G346" s="5">
        <v>0</v>
      </c>
      <c r="H346" s="5">
        <v>0</v>
      </c>
      <c r="I346" s="5">
        <v>1</v>
      </c>
      <c r="J346" s="5">
        <v>0</v>
      </c>
      <c r="K346" s="5">
        <v>0</v>
      </c>
      <c r="L346" s="5">
        <v>0</v>
      </c>
      <c r="M346" s="32">
        <v>0</v>
      </c>
      <c r="N346" s="5"/>
      <c r="O346" s="5"/>
      <c r="P346" s="5"/>
      <c r="Q346" s="5"/>
      <c r="R346" s="5"/>
      <c r="S346" s="5">
        <v>1</v>
      </c>
      <c r="T346" s="5">
        <v>1</v>
      </c>
      <c r="U346" s="6">
        <v>-0.9</v>
      </c>
      <c r="V346" s="5">
        <v>12</v>
      </c>
      <c r="W346" s="5">
        <v>8</v>
      </c>
      <c r="X346" s="6">
        <v>0</v>
      </c>
      <c r="Y346" s="6">
        <v>-0.9</v>
      </c>
      <c r="Z346" s="28">
        <f t="shared" si="15"/>
        <v>1</v>
      </c>
      <c r="AB346">
        <f t="shared" si="16"/>
        <v>0</v>
      </c>
      <c r="AC346">
        <f t="shared" si="17"/>
        <v>0</v>
      </c>
    </row>
    <row r="347" spans="1:29" ht="19.95" customHeight="1" x14ac:dyDescent="0.3">
      <c r="A347" s="3">
        <v>2661725</v>
      </c>
      <c r="B347" s="4" t="s">
        <v>115</v>
      </c>
      <c r="C347" s="4" t="s">
        <v>37</v>
      </c>
      <c r="D347" s="4" t="s">
        <v>33</v>
      </c>
      <c r="E347" s="4" t="s">
        <v>28</v>
      </c>
      <c r="F347" s="5">
        <v>10</v>
      </c>
      <c r="G347" s="5">
        <v>10</v>
      </c>
      <c r="H347" s="5">
        <v>10</v>
      </c>
      <c r="I347" s="5">
        <v>20</v>
      </c>
      <c r="J347" s="5">
        <v>20</v>
      </c>
      <c r="K347" s="5">
        <v>20</v>
      </c>
      <c r="L347" s="5">
        <v>20</v>
      </c>
      <c r="M347" s="32">
        <v>20</v>
      </c>
      <c r="N347" s="5"/>
      <c r="O347" s="5"/>
      <c r="P347" s="5"/>
      <c r="Q347" s="5"/>
      <c r="R347" s="5"/>
      <c r="S347" s="5">
        <v>110</v>
      </c>
      <c r="T347" s="5">
        <v>110</v>
      </c>
      <c r="U347" s="6">
        <v>0.9</v>
      </c>
      <c r="V347" s="5">
        <v>86</v>
      </c>
      <c r="W347" s="5">
        <v>140</v>
      </c>
      <c r="X347" s="6">
        <v>0</v>
      </c>
      <c r="Y347" s="6">
        <v>0.9</v>
      </c>
      <c r="Z347" s="28">
        <f t="shared" si="15"/>
        <v>130</v>
      </c>
      <c r="AB347">
        <f t="shared" si="16"/>
        <v>20</v>
      </c>
      <c r="AC347">
        <f t="shared" si="17"/>
        <v>20</v>
      </c>
    </row>
    <row r="348" spans="1:29" ht="19.95" customHeight="1" x14ac:dyDescent="0.3">
      <c r="A348" s="3">
        <v>3551541</v>
      </c>
      <c r="B348" s="4" t="s">
        <v>116</v>
      </c>
      <c r="C348" s="4" t="s">
        <v>37</v>
      </c>
      <c r="D348" s="4" t="s">
        <v>27</v>
      </c>
      <c r="E348" s="4" t="s">
        <v>28</v>
      </c>
      <c r="F348" s="5">
        <v>31</v>
      </c>
      <c r="G348" s="5">
        <v>27</v>
      </c>
      <c r="H348" s="5">
        <v>24</v>
      </c>
      <c r="I348" s="5">
        <v>22</v>
      </c>
      <c r="J348" s="5">
        <v>38</v>
      </c>
      <c r="K348" s="5">
        <v>36</v>
      </c>
      <c r="L348" s="5">
        <v>32</v>
      </c>
      <c r="M348" s="32">
        <v>30</v>
      </c>
      <c r="N348" s="5"/>
      <c r="O348" s="5"/>
      <c r="P348" s="5"/>
      <c r="Q348" s="5"/>
      <c r="R348" s="5"/>
      <c r="S348" s="5">
        <v>210</v>
      </c>
      <c r="T348" s="5">
        <v>210</v>
      </c>
      <c r="U348" s="6">
        <v>0.2</v>
      </c>
      <c r="V348" s="5">
        <v>386</v>
      </c>
      <c r="W348" s="5">
        <v>570</v>
      </c>
      <c r="X348" s="6">
        <v>0</v>
      </c>
      <c r="Y348" s="6">
        <v>0.2</v>
      </c>
      <c r="Z348" s="28">
        <f t="shared" si="15"/>
        <v>240</v>
      </c>
      <c r="AB348">
        <f t="shared" si="16"/>
        <v>30</v>
      </c>
      <c r="AC348">
        <f t="shared" si="17"/>
        <v>32</v>
      </c>
    </row>
    <row r="349" spans="1:29" ht="19.95" customHeight="1" x14ac:dyDescent="0.3">
      <c r="A349" s="3">
        <v>3551541</v>
      </c>
      <c r="B349" s="4" t="s">
        <v>116</v>
      </c>
      <c r="C349" s="4" t="s">
        <v>37</v>
      </c>
      <c r="D349" s="4" t="s">
        <v>29</v>
      </c>
      <c r="E349" s="4" t="s">
        <v>28</v>
      </c>
      <c r="F349" s="5">
        <v>0</v>
      </c>
      <c r="G349" s="5">
        <v>0</v>
      </c>
      <c r="H349" s="5">
        <v>0</v>
      </c>
      <c r="I349" s="5">
        <v>2</v>
      </c>
      <c r="J349" s="5">
        <v>5</v>
      </c>
      <c r="K349" s="5">
        <v>1</v>
      </c>
      <c r="L349" s="5">
        <v>1</v>
      </c>
      <c r="M349" s="32">
        <v>2</v>
      </c>
      <c r="N349" s="5"/>
      <c r="O349" s="5"/>
      <c r="P349" s="5"/>
      <c r="Q349" s="5"/>
      <c r="R349" s="5"/>
      <c r="S349" s="5">
        <v>9</v>
      </c>
      <c r="T349" s="5">
        <v>9</v>
      </c>
      <c r="U349" s="6">
        <v>0</v>
      </c>
      <c r="V349" s="5">
        <v>19</v>
      </c>
      <c r="W349" s="5">
        <v>18</v>
      </c>
      <c r="X349" s="6">
        <v>0</v>
      </c>
      <c r="Y349" s="6">
        <v>0</v>
      </c>
      <c r="Z349" s="28">
        <f t="shared" si="15"/>
        <v>11</v>
      </c>
      <c r="AB349">
        <f t="shared" si="16"/>
        <v>2</v>
      </c>
      <c r="AC349">
        <f t="shared" si="17"/>
        <v>1</v>
      </c>
    </row>
    <row r="350" spans="1:29" ht="19.95" customHeight="1" x14ac:dyDescent="0.3">
      <c r="A350" s="3">
        <v>3551541</v>
      </c>
      <c r="B350" s="4" t="s">
        <v>116</v>
      </c>
      <c r="C350" s="4" t="s">
        <v>37</v>
      </c>
      <c r="D350" s="4" t="s">
        <v>30</v>
      </c>
      <c r="E350" s="4" t="s">
        <v>28</v>
      </c>
      <c r="F350" s="5">
        <v>0</v>
      </c>
      <c r="G350" s="5">
        <v>0</v>
      </c>
      <c r="H350" s="5">
        <v>0</v>
      </c>
      <c r="I350" s="5">
        <v>0</v>
      </c>
      <c r="J350" s="5">
        <v>0</v>
      </c>
      <c r="K350" s="5">
        <v>0</v>
      </c>
      <c r="L350" s="5">
        <v>0</v>
      </c>
      <c r="M350" s="32">
        <v>1</v>
      </c>
      <c r="N350" s="5"/>
      <c r="O350" s="5"/>
      <c r="P350" s="5"/>
      <c r="Q350" s="5"/>
      <c r="R350" s="5"/>
      <c r="S350" s="5">
        <v>0</v>
      </c>
      <c r="T350" s="5">
        <v>0</v>
      </c>
      <c r="U350" s="6">
        <v>-1</v>
      </c>
      <c r="V350" s="5">
        <v>21</v>
      </c>
      <c r="W350" s="5">
        <v>0</v>
      </c>
      <c r="X350" s="6">
        <v>0</v>
      </c>
      <c r="Y350" s="6">
        <v>-1</v>
      </c>
      <c r="Z350" s="28">
        <f t="shared" si="15"/>
        <v>1</v>
      </c>
      <c r="AB350">
        <f t="shared" si="16"/>
        <v>1</v>
      </c>
      <c r="AC350">
        <f t="shared" si="17"/>
        <v>0</v>
      </c>
    </row>
    <row r="351" spans="1:29" ht="19.95" customHeight="1" x14ac:dyDescent="0.3">
      <c r="A351" s="3">
        <v>3551541</v>
      </c>
      <c r="B351" s="4" t="s">
        <v>116</v>
      </c>
      <c r="C351" s="4" t="s">
        <v>37</v>
      </c>
      <c r="D351" s="4" t="s">
        <v>31</v>
      </c>
      <c r="E351" s="4" t="s">
        <v>28</v>
      </c>
      <c r="F351" s="5">
        <v>0</v>
      </c>
      <c r="G351" s="5">
        <v>0</v>
      </c>
      <c r="H351" s="5">
        <v>0</v>
      </c>
      <c r="I351" s="5">
        <v>0</v>
      </c>
      <c r="J351" s="5">
        <v>3</v>
      </c>
      <c r="K351" s="5">
        <v>5</v>
      </c>
      <c r="L351" s="5">
        <v>0</v>
      </c>
      <c r="M351" s="32">
        <v>0</v>
      </c>
      <c r="N351" s="5"/>
      <c r="O351" s="5"/>
      <c r="P351" s="5"/>
      <c r="Q351" s="5"/>
      <c r="R351" s="5"/>
      <c r="S351" s="5">
        <v>8</v>
      </c>
      <c r="T351" s="5">
        <v>8</v>
      </c>
      <c r="U351" s="6">
        <v>3</v>
      </c>
      <c r="V351" s="5">
        <v>10</v>
      </c>
      <c r="W351" s="5">
        <v>9</v>
      </c>
      <c r="X351" s="6">
        <v>0</v>
      </c>
      <c r="Y351" s="6">
        <v>3</v>
      </c>
      <c r="Z351" s="28">
        <f t="shared" si="15"/>
        <v>8</v>
      </c>
      <c r="AB351">
        <f t="shared" si="16"/>
        <v>0</v>
      </c>
      <c r="AC351">
        <f t="shared" si="17"/>
        <v>0</v>
      </c>
    </row>
    <row r="352" spans="1:29" ht="19.95" customHeight="1" x14ac:dyDescent="0.3">
      <c r="A352" s="3">
        <v>3551541</v>
      </c>
      <c r="B352" s="4" t="s">
        <v>116</v>
      </c>
      <c r="C352" s="4" t="s">
        <v>37</v>
      </c>
      <c r="D352" s="4" t="s">
        <v>33</v>
      </c>
      <c r="E352" s="4" t="s">
        <v>28</v>
      </c>
      <c r="F352" s="5">
        <v>0</v>
      </c>
      <c r="G352" s="5">
        <v>0</v>
      </c>
      <c r="H352" s="5">
        <v>0</v>
      </c>
      <c r="I352" s="5">
        <v>0</v>
      </c>
      <c r="J352" s="5">
        <v>23</v>
      </c>
      <c r="K352" s="5">
        <v>18</v>
      </c>
      <c r="L352" s="5">
        <v>27</v>
      </c>
      <c r="M352" s="32">
        <v>19</v>
      </c>
      <c r="N352" s="5"/>
      <c r="O352" s="5"/>
      <c r="P352" s="5"/>
      <c r="Q352" s="5"/>
      <c r="R352" s="5"/>
      <c r="S352" s="5">
        <v>68</v>
      </c>
      <c r="T352" s="5">
        <v>68</v>
      </c>
      <c r="U352" s="6">
        <v>-0.39</v>
      </c>
      <c r="V352" s="5">
        <v>346</v>
      </c>
      <c r="W352" s="5">
        <v>313</v>
      </c>
      <c r="X352" s="6">
        <v>0</v>
      </c>
      <c r="Y352" s="6">
        <v>-0.39</v>
      </c>
      <c r="Z352" s="28">
        <f t="shared" si="15"/>
        <v>87</v>
      </c>
      <c r="AB352">
        <f t="shared" si="16"/>
        <v>19</v>
      </c>
      <c r="AC352">
        <f t="shared" si="17"/>
        <v>27</v>
      </c>
    </row>
    <row r="353" spans="1:29" ht="19.95" customHeight="1" x14ac:dyDescent="0.3">
      <c r="A353" s="3">
        <v>2580445</v>
      </c>
      <c r="B353" s="4" t="s">
        <v>117</v>
      </c>
      <c r="C353" s="4" t="s">
        <v>35</v>
      </c>
      <c r="D353" s="4" t="s">
        <v>27</v>
      </c>
      <c r="E353" s="4" t="s">
        <v>28</v>
      </c>
      <c r="F353" s="5">
        <v>17</v>
      </c>
      <c r="G353" s="5">
        <v>11</v>
      </c>
      <c r="H353" s="5">
        <v>11</v>
      </c>
      <c r="I353" s="5">
        <v>22</v>
      </c>
      <c r="J353" s="5">
        <v>31</v>
      </c>
      <c r="K353" s="5">
        <v>26</v>
      </c>
      <c r="L353" s="5">
        <v>21</v>
      </c>
      <c r="M353" s="32">
        <v>27</v>
      </c>
      <c r="N353" s="5"/>
      <c r="O353" s="5"/>
      <c r="P353" s="5"/>
      <c r="Q353" s="5"/>
      <c r="R353" s="5"/>
      <c r="S353" s="5">
        <v>139</v>
      </c>
      <c r="T353" s="5">
        <v>139</v>
      </c>
      <c r="U353" s="6">
        <v>-0.41</v>
      </c>
      <c r="V353" s="5">
        <v>467</v>
      </c>
      <c r="W353" s="5">
        <v>289</v>
      </c>
      <c r="X353" s="6">
        <v>0</v>
      </c>
      <c r="Y353" s="6">
        <v>-0.41</v>
      </c>
      <c r="Z353" s="28">
        <f t="shared" si="15"/>
        <v>166</v>
      </c>
      <c r="AB353">
        <f t="shared" si="16"/>
        <v>27</v>
      </c>
      <c r="AC353">
        <f t="shared" si="17"/>
        <v>21</v>
      </c>
    </row>
    <row r="354" spans="1:29" ht="19.95" customHeight="1" x14ac:dyDescent="0.3">
      <c r="A354" s="3">
        <v>2580445</v>
      </c>
      <c r="B354" s="4" t="s">
        <v>117</v>
      </c>
      <c r="C354" s="4" t="s">
        <v>35</v>
      </c>
      <c r="D354" s="4" t="s">
        <v>29</v>
      </c>
      <c r="E354" s="4" t="s">
        <v>28</v>
      </c>
      <c r="F354" s="5">
        <v>2</v>
      </c>
      <c r="G354" s="5">
        <v>0</v>
      </c>
      <c r="H354" s="5">
        <v>0</v>
      </c>
      <c r="I354" s="5">
        <v>1</v>
      </c>
      <c r="J354" s="5">
        <v>2</v>
      </c>
      <c r="K354" s="5">
        <v>3</v>
      </c>
      <c r="L354" s="5">
        <v>2</v>
      </c>
      <c r="M354" s="32">
        <v>2</v>
      </c>
      <c r="N354" s="5"/>
      <c r="O354" s="5"/>
      <c r="P354" s="5"/>
      <c r="Q354" s="5"/>
      <c r="R354" s="5"/>
      <c r="S354" s="5">
        <v>10</v>
      </c>
      <c r="T354" s="5">
        <v>10</v>
      </c>
      <c r="U354" s="6">
        <v>-0.5</v>
      </c>
      <c r="V354" s="5">
        <v>61</v>
      </c>
      <c r="W354" s="5">
        <v>29</v>
      </c>
      <c r="X354" s="6">
        <v>0</v>
      </c>
      <c r="Y354" s="6">
        <v>-0.5</v>
      </c>
      <c r="Z354" s="28">
        <f t="shared" si="15"/>
        <v>12</v>
      </c>
      <c r="AB354">
        <f t="shared" si="16"/>
        <v>2</v>
      </c>
      <c r="AC354">
        <f t="shared" si="17"/>
        <v>2</v>
      </c>
    </row>
    <row r="355" spans="1:29" ht="19.95" customHeight="1" x14ac:dyDescent="0.3">
      <c r="A355" s="3">
        <v>2580445</v>
      </c>
      <c r="B355" s="4" t="s">
        <v>117</v>
      </c>
      <c r="C355" s="4" t="s">
        <v>35</v>
      </c>
      <c r="D355" s="4" t="s">
        <v>30</v>
      </c>
      <c r="E355" s="4" t="s">
        <v>28</v>
      </c>
      <c r="F355" s="5">
        <v>0</v>
      </c>
      <c r="G355" s="5">
        <v>1</v>
      </c>
      <c r="H355" s="5">
        <v>1</v>
      </c>
      <c r="I355" s="5">
        <v>2</v>
      </c>
      <c r="J355" s="5">
        <v>0</v>
      </c>
      <c r="K355" s="5">
        <v>1</v>
      </c>
      <c r="L355" s="5">
        <v>0</v>
      </c>
      <c r="M355" s="32">
        <v>0</v>
      </c>
      <c r="N355" s="5"/>
      <c r="O355" s="5"/>
      <c r="P355" s="5"/>
      <c r="Q355" s="5"/>
      <c r="R355" s="5"/>
      <c r="S355" s="5">
        <v>5</v>
      </c>
      <c r="T355" s="5">
        <v>5</v>
      </c>
      <c r="U355" s="6">
        <v>0.67</v>
      </c>
      <c r="V355" s="5">
        <v>6</v>
      </c>
      <c r="W355" s="5">
        <v>5</v>
      </c>
      <c r="X355" s="6">
        <v>0</v>
      </c>
      <c r="Y355" s="6">
        <v>0.67</v>
      </c>
      <c r="Z355" s="28">
        <f t="shared" si="15"/>
        <v>5</v>
      </c>
      <c r="AB355">
        <f t="shared" si="16"/>
        <v>0</v>
      </c>
      <c r="AC355">
        <f t="shared" si="17"/>
        <v>0</v>
      </c>
    </row>
    <row r="356" spans="1:29" ht="19.95" customHeight="1" x14ac:dyDescent="0.3">
      <c r="A356" s="3">
        <v>2580445</v>
      </c>
      <c r="B356" s="4" t="s">
        <v>117</v>
      </c>
      <c r="C356" s="4" t="s">
        <v>35</v>
      </c>
      <c r="D356" s="4" t="s">
        <v>31</v>
      </c>
      <c r="E356" s="4" t="s">
        <v>28</v>
      </c>
      <c r="F356" s="5">
        <v>4</v>
      </c>
      <c r="G356" s="5">
        <v>0</v>
      </c>
      <c r="H356" s="5">
        <v>0</v>
      </c>
      <c r="I356" s="5">
        <v>5</v>
      </c>
      <c r="J356" s="5">
        <v>1</v>
      </c>
      <c r="K356" s="5">
        <v>3</v>
      </c>
      <c r="L356" s="5">
        <v>1</v>
      </c>
      <c r="M356" s="32">
        <v>0</v>
      </c>
      <c r="N356" s="5"/>
      <c r="O356" s="5"/>
      <c r="P356" s="5"/>
      <c r="Q356" s="5"/>
      <c r="R356" s="5"/>
      <c r="S356" s="5">
        <v>14</v>
      </c>
      <c r="T356" s="5">
        <v>14</v>
      </c>
      <c r="U356" s="6">
        <v>0.75</v>
      </c>
      <c r="V356" s="5">
        <v>24</v>
      </c>
      <c r="W356" s="5">
        <v>9</v>
      </c>
      <c r="X356" s="6">
        <v>0</v>
      </c>
      <c r="Y356" s="6">
        <v>0.75</v>
      </c>
      <c r="Z356" s="28">
        <f t="shared" si="15"/>
        <v>14</v>
      </c>
      <c r="AB356">
        <f t="shared" si="16"/>
        <v>0</v>
      </c>
      <c r="AC356">
        <f t="shared" si="17"/>
        <v>1</v>
      </c>
    </row>
    <row r="357" spans="1:29" ht="19.95" customHeight="1" x14ac:dyDescent="0.3">
      <c r="A357" s="3">
        <v>2580445</v>
      </c>
      <c r="B357" s="4" t="s">
        <v>117</v>
      </c>
      <c r="C357" s="4" t="s">
        <v>35</v>
      </c>
      <c r="D357" s="4" t="s">
        <v>33</v>
      </c>
      <c r="E357" s="4" t="s">
        <v>28</v>
      </c>
      <c r="F357" s="5">
        <v>29</v>
      </c>
      <c r="G357" s="5">
        <v>13</v>
      </c>
      <c r="H357" s="5">
        <v>13</v>
      </c>
      <c r="I357" s="5">
        <v>0</v>
      </c>
      <c r="J357" s="5">
        <v>17</v>
      </c>
      <c r="K357" s="5">
        <v>22</v>
      </c>
      <c r="L357" s="5">
        <v>27</v>
      </c>
      <c r="M357" s="32">
        <v>16</v>
      </c>
      <c r="N357" s="5"/>
      <c r="O357" s="5"/>
      <c r="P357" s="5"/>
      <c r="Q357" s="5"/>
      <c r="R357" s="5"/>
      <c r="S357" s="5">
        <v>121</v>
      </c>
      <c r="T357" s="5">
        <v>121</v>
      </c>
      <c r="U357" s="6">
        <v>0.38</v>
      </c>
      <c r="V357" s="5">
        <v>216</v>
      </c>
      <c r="W357" s="5">
        <v>311</v>
      </c>
      <c r="X357" s="6">
        <v>0</v>
      </c>
      <c r="Y357" s="6">
        <v>0.38</v>
      </c>
      <c r="Z357" s="28">
        <f t="shared" si="15"/>
        <v>137</v>
      </c>
      <c r="AB357">
        <f t="shared" si="16"/>
        <v>16</v>
      </c>
      <c r="AC357">
        <f t="shared" si="17"/>
        <v>27</v>
      </c>
    </row>
    <row r="358" spans="1:29" ht="19.95" customHeight="1" x14ac:dyDescent="0.3">
      <c r="A358" s="3">
        <v>3371153</v>
      </c>
      <c r="B358" s="4" t="s">
        <v>118</v>
      </c>
      <c r="C358" s="4" t="s">
        <v>35</v>
      </c>
      <c r="D358" s="4" t="s">
        <v>27</v>
      </c>
      <c r="E358" s="4" t="s">
        <v>28</v>
      </c>
      <c r="F358" s="5">
        <v>26</v>
      </c>
      <c r="G358" s="5">
        <v>19</v>
      </c>
      <c r="H358" s="5">
        <v>18</v>
      </c>
      <c r="I358" s="5">
        <v>16</v>
      </c>
      <c r="J358" s="5">
        <v>37</v>
      </c>
      <c r="K358" s="5">
        <v>32</v>
      </c>
      <c r="L358" s="5">
        <v>17</v>
      </c>
      <c r="M358" s="32">
        <v>15</v>
      </c>
      <c r="N358" s="5"/>
      <c r="O358" s="5"/>
      <c r="P358" s="5"/>
      <c r="Q358" s="5"/>
      <c r="R358" s="5"/>
      <c r="S358" s="5">
        <v>165</v>
      </c>
      <c r="T358" s="5">
        <v>165</v>
      </c>
      <c r="U358" s="6">
        <v>-0.28000000000000003</v>
      </c>
      <c r="V358" s="5">
        <v>386</v>
      </c>
      <c r="W358" s="5">
        <v>386</v>
      </c>
      <c r="X358" s="6">
        <v>0</v>
      </c>
      <c r="Y358" s="6">
        <v>-0.28000000000000003</v>
      </c>
      <c r="Z358" s="28">
        <f t="shared" si="15"/>
        <v>180</v>
      </c>
      <c r="AB358">
        <f t="shared" si="16"/>
        <v>15</v>
      </c>
      <c r="AC358">
        <f t="shared" si="17"/>
        <v>17</v>
      </c>
    </row>
    <row r="359" spans="1:29" ht="19.95" customHeight="1" x14ac:dyDescent="0.3">
      <c r="A359" s="3">
        <v>1789909</v>
      </c>
      <c r="B359" s="4" t="s">
        <v>119</v>
      </c>
      <c r="C359" s="4" t="s">
        <v>26</v>
      </c>
      <c r="D359" s="4" t="s">
        <v>27</v>
      </c>
      <c r="E359" s="4" t="s">
        <v>28</v>
      </c>
      <c r="F359" s="5">
        <v>22</v>
      </c>
      <c r="G359" s="5">
        <v>9</v>
      </c>
      <c r="H359" s="5">
        <v>15</v>
      </c>
      <c r="I359" s="5">
        <v>24</v>
      </c>
      <c r="J359" s="5">
        <v>16</v>
      </c>
      <c r="K359" s="5">
        <v>13</v>
      </c>
      <c r="L359" s="5">
        <v>17</v>
      </c>
      <c r="M359" s="32">
        <v>0</v>
      </c>
      <c r="N359" s="5"/>
      <c r="O359" s="5"/>
      <c r="P359" s="5"/>
      <c r="Q359" s="5"/>
      <c r="R359" s="5"/>
      <c r="S359" s="5">
        <v>116</v>
      </c>
      <c r="T359" s="5">
        <v>116</v>
      </c>
      <c r="U359" s="6">
        <v>-0.3</v>
      </c>
      <c r="V359" s="5">
        <v>281</v>
      </c>
      <c r="W359" s="5">
        <v>283</v>
      </c>
      <c r="X359" s="6">
        <v>0</v>
      </c>
      <c r="Y359" s="6">
        <v>-0.3</v>
      </c>
      <c r="Z359" s="28">
        <f t="shared" si="15"/>
        <v>116</v>
      </c>
      <c r="AB359">
        <f t="shared" si="16"/>
        <v>0</v>
      </c>
      <c r="AC359">
        <f t="shared" si="17"/>
        <v>17</v>
      </c>
    </row>
    <row r="360" spans="1:29" ht="19.95" customHeight="1" x14ac:dyDescent="0.3">
      <c r="A360" s="3">
        <v>3371153</v>
      </c>
      <c r="B360" s="4" t="s">
        <v>118</v>
      </c>
      <c r="C360" s="4" t="s">
        <v>35</v>
      </c>
      <c r="D360" s="4" t="s">
        <v>29</v>
      </c>
      <c r="E360" s="4" t="s">
        <v>28</v>
      </c>
      <c r="F360" s="5">
        <v>4</v>
      </c>
      <c r="G360" s="5">
        <v>1</v>
      </c>
      <c r="H360" s="5">
        <v>0</v>
      </c>
      <c r="I360" s="5">
        <v>0</v>
      </c>
      <c r="J360" s="5">
        <v>2</v>
      </c>
      <c r="K360" s="5">
        <v>0</v>
      </c>
      <c r="L360" s="5">
        <v>3</v>
      </c>
      <c r="M360" s="32">
        <v>4</v>
      </c>
      <c r="N360" s="5"/>
      <c r="O360" s="5"/>
      <c r="P360" s="5"/>
      <c r="Q360" s="5"/>
      <c r="R360" s="5"/>
      <c r="S360" s="5">
        <v>10</v>
      </c>
      <c r="T360" s="5">
        <v>10</v>
      </c>
      <c r="U360" s="6">
        <v>-0.56999999999999995</v>
      </c>
      <c r="V360" s="5">
        <v>37</v>
      </c>
      <c r="W360" s="5">
        <v>64</v>
      </c>
      <c r="X360" s="6">
        <v>0</v>
      </c>
      <c r="Y360" s="6">
        <v>-0.56999999999999995</v>
      </c>
      <c r="Z360" s="28">
        <f t="shared" si="15"/>
        <v>14</v>
      </c>
      <c r="AB360">
        <f t="shared" si="16"/>
        <v>4</v>
      </c>
      <c r="AC360">
        <f t="shared" si="17"/>
        <v>3</v>
      </c>
    </row>
    <row r="361" spans="1:29" ht="19.95" customHeight="1" x14ac:dyDescent="0.3">
      <c r="A361" s="3">
        <v>1789909</v>
      </c>
      <c r="B361" s="4" t="s">
        <v>119</v>
      </c>
      <c r="C361" s="4" t="s">
        <v>26</v>
      </c>
      <c r="D361" s="4" t="s">
        <v>29</v>
      </c>
      <c r="E361" s="4" t="s">
        <v>28</v>
      </c>
      <c r="F361" s="5">
        <v>0</v>
      </c>
      <c r="G361" s="5">
        <v>0</v>
      </c>
      <c r="H361" s="5">
        <v>0</v>
      </c>
      <c r="I361" s="5">
        <v>0</v>
      </c>
      <c r="J361" s="5">
        <v>0</v>
      </c>
      <c r="K361" s="5">
        <v>0</v>
      </c>
      <c r="L361" s="5">
        <v>0</v>
      </c>
      <c r="M361" s="32">
        <v>0</v>
      </c>
      <c r="N361" s="5"/>
      <c r="O361" s="5"/>
      <c r="P361" s="5"/>
      <c r="Q361" s="5"/>
      <c r="R361" s="5"/>
      <c r="S361" s="5">
        <v>0</v>
      </c>
      <c r="T361" s="5">
        <v>0</v>
      </c>
      <c r="U361" s="6">
        <v>-1</v>
      </c>
      <c r="V361" s="5">
        <v>1</v>
      </c>
      <c r="W361" s="5">
        <v>0</v>
      </c>
      <c r="X361" s="6">
        <v>0</v>
      </c>
      <c r="Y361" s="6">
        <v>-1</v>
      </c>
      <c r="Z361" s="28">
        <f t="shared" si="15"/>
        <v>0</v>
      </c>
      <c r="AB361">
        <f t="shared" si="16"/>
        <v>0</v>
      </c>
      <c r="AC361">
        <f t="shared" si="17"/>
        <v>0</v>
      </c>
    </row>
    <row r="362" spans="1:29" ht="19.95" customHeight="1" x14ac:dyDescent="0.3">
      <c r="A362" s="3">
        <v>1789909</v>
      </c>
      <c r="B362" s="4" t="s">
        <v>119</v>
      </c>
      <c r="C362" s="4" t="s">
        <v>26</v>
      </c>
      <c r="D362" s="4" t="s">
        <v>30</v>
      </c>
      <c r="E362" s="4" t="s">
        <v>28</v>
      </c>
      <c r="F362" s="5">
        <v>2</v>
      </c>
      <c r="G362" s="5">
        <v>2</v>
      </c>
      <c r="H362" s="5">
        <v>0</v>
      </c>
      <c r="I362" s="5">
        <v>2</v>
      </c>
      <c r="J362" s="5">
        <v>1</v>
      </c>
      <c r="K362" s="5">
        <v>2</v>
      </c>
      <c r="L362" s="5">
        <v>1</v>
      </c>
      <c r="M362" s="32">
        <v>0</v>
      </c>
      <c r="N362" s="5"/>
      <c r="O362" s="5"/>
      <c r="P362" s="5"/>
      <c r="Q362" s="5"/>
      <c r="R362" s="5"/>
      <c r="S362" s="5">
        <v>10</v>
      </c>
      <c r="T362" s="5">
        <v>10</v>
      </c>
      <c r="U362" s="6">
        <v>0.67</v>
      </c>
      <c r="V362" s="5">
        <v>11</v>
      </c>
      <c r="W362" s="5">
        <v>12</v>
      </c>
      <c r="X362" s="6">
        <v>0.01</v>
      </c>
      <c r="Y362" s="6">
        <v>0.67</v>
      </c>
      <c r="Z362" s="28">
        <f t="shared" si="15"/>
        <v>10</v>
      </c>
      <c r="AB362">
        <f t="shared" si="16"/>
        <v>0</v>
      </c>
      <c r="AC362">
        <f t="shared" si="17"/>
        <v>1</v>
      </c>
    </row>
    <row r="363" spans="1:29" ht="19.95" customHeight="1" x14ac:dyDescent="0.3">
      <c r="A363" s="3">
        <v>3371153</v>
      </c>
      <c r="B363" s="4" t="s">
        <v>118</v>
      </c>
      <c r="C363" s="4" t="s">
        <v>35</v>
      </c>
      <c r="D363" s="4" t="s">
        <v>30</v>
      </c>
      <c r="E363" s="4" t="s">
        <v>28</v>
      </c>
      <c r="F363" s="5">
        <v>0</v>
      </c>
      <c r="G363" s="5">
        <v>0</v>
      </c>
      <c r="H363" s="5">
        <v>0</v>
      </c>
      <c r="I363" s="5">
        <v>0</v>
      </c>
      <c r="J363" s="5">
        <v>0</v>
      </c>
      <c r="K363" s="5">
        <v>0</v>
      </c>
      <c r="L363" s="5">
        <v>0</v>
      </c>
      <c r="M363" s="32">
        <v>1</v>
      </c>
      <c r="N363" s="5"/>
      <c r="O363" s="5"/>
      <c r="P363" s="5"/>
      <c r="Q363" s="5"/>
      <c r="R363" s="5"/>
      <c r="S363" s="5">
        <v>0</v>
      </c>
      <c r="T363" s="5">
        <v>0</v>
      </c>
      <c r="U363" s="6">
        <v>-1</v>
      </c>
      <c r="V363" s="5">
        <v>2</v>
      </c>
      <c r="W363" s="5">
        <v>10</v>
      </c>
      <c r="X363" s="6">
        <v>0</v>
      </c>
      <c r="Y363" s="6">
        <v>-1</v>
      </c>
      <c r="Z363" s="28">
        <f t="shared" si="15"/>
        <v>1</v>
      </c>
      <c r="AB363">
        <f t="shared" si="16"/>
        <v>1</v>
      </c>
      <c r="AC363">
        <f t="shared" si="17"/>
        <v>0</v>
      </c>
    </row>
    <row r="364" spans="1:29" ht="19.95" customHeight="1" x14ac:dyDescent="0.3">
      <c r="A364" s="3">
        <v>1789909</v>
      </c>
      <c r="B364" s="4" t="s">
        <v>119</v>
      </c>
      <c r="C364" s="4" t="s">
        <v>26</v>
      </c>
      <c r="D364" s="4" t="s">
        <v>31</v>
      </c>
      <c r="E364" s="4" t="s">
        <v>28</v>
      </c>
      <c r="F364" s="5">
        <v>1</v>
      </c>
      <c r="G364" s="5">
        <v>1</v>
      </c>
      <c r="H364" s="5">
        <v>3</v>
      </c>
      <c r="I364" s="5">
        <v>2</v>
      </c>
      <c r="J364" s="5">
        <v>3</v>
      </c>
      <c r="K364" s="5">
        <v>0</v>
      </c>
      <c r="L364" s="5">
        <v>0</v>
      </c>
      <c r="M364" s="32">
        <v>0</v>
      </c>
      <c r="N364" s="5"/>
      <c r="O364" s="5"/>
      <c r="P364" s="5"/>
      <c r="Q364" s="5"/>
      <c r="R364" s="5"/>
      <c r="S364" s="5">
        <v>10</v>
      </c>
      <c r="T364" s="5">
        <v>10</v>
      </c>
      <c r="U364" s="6">
        <v>-0.63</v>
      </c>
      <c r="V364" s="5">
        <v>39</v>
      </c>
      <c r="W364" s="5">
        <v>22</v>
      </c>
      <c r="X364" s="6">
        <v>0</v>
      </c>
      <c r="Y364" s="6">
        <v>-0.63</v>
      </c>
      <c r="Z364" s="28">
        <f t="shared" si="15"/>
        <v>10</v>
      </c>
      <c r="AB364">
        <f t="shared" si="16"/>
        <v>0</v>
      </c>
      <c r="AC364">
        <f t="shared" si="17"/>
        <v>0</v>
      </c>
    </row>
    <row r="365" spans="1:29" ht="19.95" customHeight="1" x14ac:dyDescent="0.3">
      <c r="A365" s="3">
        <v>3371153</v>
      </c>
      <c r="B365" s="4" t="s">
        <v>118</v>
      </c>
      <c r="C365" s="4" t="s">
        <v>35</v>
      </c>
      <c r="D365" s="4" t="s">
        <v>31</v>
      </c>
      <c r="E365" s="4" t="s">
        <v>28</v>
      </c>
      <c r="F365" s="5">
        <v>0</v>
      </c>
      <c r="G365" s="5">
        <v>0</v>
      </c>
      <c r="H365" s="5">
        <v>0</v>
      </c>
      <c r="I365" s="5">
        <v>0</v>
      </c>
      <c r="J365" s="5">
        <v>0</v>
      </c>
      <c r="K365" s="5">
        <v>0</v>
      </c>
      <c r="L365" s="5">
        <v>0</v>
      </c>
      <c r="M365" s="32">
        <v>0</v>
      </c>
      <c r="N365" s="5"/>
      <c r="O365" s="5"/>
      <c r="P365" s="5"/>
      <c r="Q365" s="5"/>
      <c r="R365" s="5"/>
      <c r="S365" s="5">
        <v>0</v>
      </c>
      <c r="T365" s="5">
        <v>0</v>
      </c>
      <c r="U365" s="6">
        <v>-1</v>
      </c>
      <c r="V365" s="5">
        <v>36</v>
      </c>
      <c r="W365" s="5">
        <v>11</v>
      </c>
      <c r="X365" s="6">
        <v>0</v>
      </c>
      <c r="Y365" s="6">
        <v>-1</v>
      </c>
      <c r="Z365" s="28">
        <f t="shared" si="15"/>
        <v>0</v>
      </c>
      <c r="AB365">
        <f t="shared" si="16"/>
        <v>0</v>
      </c>
      <c r="AC365">
        <f t="shared" si="17"/>
        <v>0</v>
      </c>
    </row>
    <row r="366" spans="1:29" ht="19.95" customHeight="1" x14ac:dyDescent="0.3">
      <c r="A366" s="3">
        <v>1789909</v>
      </c>
      <c r="B366" s="4" t="s">
        <v>119</v>
      </c>
      <c r="C366" s="4" t="s">
        <v>26</v>
      </c>
      <c r="D366" s="4" t="s">
        <v>33</v>
      </c>
      <c r="E366" s="4" t="s">
        <v>28</v>
      </c>
      <c r="F366" s="5">
        <v>24</v>
      </c>
      <c r="G366" s="5">
        <v>8</v>
      </c>
      <c r="H366" s="5">
        <v>18</v>
      </c>
      <c r="I366" s="5">
        <v>26</v>
      </c>
      <c r="J366" s="5">
        <v>25</v>
      </c>
      <c r="K366" s="5">
        <v>16</v>
      </c>
      <c r="L366" s="5">
        <v>22</v>
      </c>
      <c r="M366" s="32">
        <v>0</v>
      </c>
      <c r="N366" s="5"/>
      <c r="O366" s="5"/>
      <c r="P366" s="5"/>
      <c r="Q366" s="5"/>
      <c r="R366" s="5"/>
      <c r="S366" s="5">
        <v>139</v>
      </c>
      <c r="T366" s="5">
        <v>139</v>
      </c>
      <c r="U366" s="6">
        <v>-0.41</v>
      </c>
      <c r="V366" s="5">
        <v>487</v>
      </c>
      <c r="W366" s="5">
        <v>317</v>
      </c>
      <c r="X366" s="6">
        <v>0</v>
      </c>
      <c r="Y366" s="6">
        <v>-0.41</v>
      </c>
      <c r="Z366" s="28">
        <f t="shared" si="15"/>
        <v>139</v>
      </c>
      <c r="AB366">
        <f t="shared" si="16"/>
        <v>0</v>
      </c>
      <c r="AC366">
        <f t="shared" si="17"/>
        <v>22</v>
      </c>
    </row>
    <row r="367" spans="1:29" ht="19.95" customHeight="1" x14ac:dyDescent="0.3">
      <c r="A367" s="3">
        <v>3371153</v>
      </c>
      <c r="B367" s="4" t="s">
        <v>118</v>
      </c>
      <c r="C367" s="4" t="s">
        <v>35</v>
      </c>
      <c r="D367" s="4" t="s">
        <v>33</v>
      </c>
      <c r="E367" s="4" t="s">
        <v>28</v>
      </c>
      <c r="F367" s="5">
        <v>19</v>
      </c>
      <c r="G367" s="5">
        <v>15</v>
      </c>
      <c r="H367" s="5">
        <v>12</v>
      </c>
      <c r="I367" s="5">
        <v>15</v>
      </c>
      <c r="J367" s="5">
        <v>18</v>
      </c>
      <c r="K367" s="5">
        <v>6</v>
      </c>
      <c r="L367" s="5">
        <v>15</v>
      </c>
      <c r="M367" s="32">
        <v>19</v>
      </c>
      <c r="N367" s="5"/>
      <c r="O367" s="5"/>
      <c r="P367" s="5"/>
      <c r="Q367" s="5"/>
      <c r="R367" s="5"/>
      <c r="S367" s="5">
        <v>100</v>
      </c>
      <c r="T367" s="5">
        <v>100</v>
      </c>
      <c r="U367" s="6">
        <v>-0.12</v>
      </c>
      <c r="V367" s="5">
        <v>219</v>
      </c>
      <c r="W367" s="5">
        <v>250</v>
      </c>
      <c r="X367" s="6">
        <v>0</v>
      </c>
      <c r="Y367" s="6">
        <v>-0.12</v>
      </c>
      <c r="Z367" s="28">
        <f t="shared" si="15"/>
        <v>119</v>
      </c>
      <c r="AB367">
        <f t="shared" si="16"/>
        <v>19</v>
      </c>
      <c r="AC367">
        <f t="shared" si="17"/>
        <v>15</v>
      </c>
    </row>
    <row r="368" spans="1:29" ht="19.95" customHeight="1" x14ac:dyDescent="0.3">
      <c r="A368" s="3">
        <v>3445233</v>
      </c>
      <c r="B368" s="4" t="s">
        <v>120</v>
      </c>
      <c r="C368" s="4" t="s">
        <v>35</v>
      </c>
      <c r="D368" s="4" t="s">
        <v>27</v>
      </c>
      <c r="E368" s="4" t="s">
        <v>28</v>
      </c>
      <c r="F368" s="5">
        <v>25</v>
      </c>
      <c r="G368" s="5">
        <v>21</v>
      </c>
      <c r="H368" s="5">
        <v>19</v>
      </c>
      <c r="I368" s="5">
        <v>18</v>
      </c>
      <c r="J368" s="5">
        <v>26</v>
      </c>
      <c r="K368" s="5">
        <v>23</v>
      </c>
      <c r="L368" s="5">
        <v>20</v>
      </c>
      <c r="M368" s="32">
        <v>29</v>
      </c>
      <c r="N368" s="5"/>
      <c r="O368" s="5"/>
      <c r="P368" s="5"/>
      <c r="Q368" s="5"/>
      <c r="R368" s="5"/>
      <c r="S368" s="5">
        <v>152</v>
      </c>
      <c r="T368" s="5">
        <v>152</v>
      </c>
      <c r="U368" s="6">
        <v>-0.08</v>
      </c>
      <c r="V368" s="5">
        <v>331</v>
      </c>
      <c r="W368" s="5">
        <v>298</v>
      </c>
      <c r="X368" s="6">
        <v>0</v>
      </c>
      <c r="Y368" s="6">
        <v>-0.08</v>
      </c>
      <c r="Z368" s="28">
        <f t="shared" si="15"/>
        <v>181</v>
      </c>
      <c r="AB368">
        <f t="shared" si="16"/>
        <v>29</v>
      </c>
      <c r="AC368">
        <f t="shared" si="17"/>
        <v>20</v>
      </c>
    </row>
    <row r="369" spans="1:29" ht="19.95" customHeight="1" x14ac:dyDescent="0.3">
      <c r="A369" s="3">
        <v>2869646</v>
      </c>
      <c r="B369" s="4" t="s">
        <v>121</v>
      </c>
      <c r="C369" s="4" t="s">
        <v>41</v>
      </c>
      <c r="D369" s="4" t="s">
        <v>27</v>
      </c>
      <c r="E369" s="4" t="s">
        <v>28</v>
      </c>
      <c r="F369" s="5">
        <v>21</v>
      </c>
      <c r="G369" s="5">
        <v>27</v>
      </c>
      <c r="H369" s="5">
        <v>11</v>
      </c>
      <c r="I369" s="5">
        <v>13</v>
      </c>
      <c r="J369" s="5">
        <v>18</v>
      </c>
      <c r="K369" s="5">
        <v>16</v>
      </c>
      <c r="L369" s="5">
        <v>20</v>
      </c>
      <c r="M369" s="32">
        <v>13</v>
      </c>
      <c r="N369" s="5"/>
      <c r="O369" s="5"/>
      <c r="P369" s="5"/>
      <c r="Q369" s="5"/>
      <c r="R369" s="5"/>
      <c r="S369" s="5">
        <v>126</v>
      </c>
      <c r="T369" s="5">
        <v>126</v>
      </c>
      <c r="U369" s="6">
        <v>0.73</v>
      </c>
      <c r="V369" s="5">
        <v>139</v>
      </c>
      <c r="W369" s="5">
        <v>198</v>
      </c>
      <c r="X369" s="6">
        <v>0</v>
      </c>
      <c r="Y369" s="6">
        <v>0.73</v>
      </c>
      <c r="Z369" s="28">
        <f t="shared" si="15"/>
        <v>139</v>
      </c>
      <c r="AB369">
        <f t="shared" si="16"/>
        <v>13</v>
      </c>
      <c r="AC369">
        <f t="shared" si="17"/>
        <v>20</v>
      </c>
    </row>
    <row r="370" spans="1:29" ht="19.95" customHeight="1" x14ac:dyDescent="0.3">
      <c r="A370" s="3">
        <v>2869646</v>
      </c>
      <c r="B370" s="4" t="s">
        <v>121</v>
      </c>
      <c r="C370" s="4" t="s">
        <v>41</v>
      </c>
      <c r="D370" s="4" t="s">
        <v>29</v>
      </c>
      <c r="E370" s="4" t="s">
        <v>28</v>
      </c>
      <c r="F370" s="5">
        <v>1</v>
      </c>
      <c r="G370" s="5">
        <v>9</v>
      </c>
      <c r="H370" s="5">
        <v>3</v>
      </c>
      <c r="I370" s="5">
        <v>11</v>
      </c>
      <c r="J370" s="5">
        <v>10</v>
      </c>
      <c r="K370" s="5">
        <v>4</v>
      </c>
      <c r="L370" s="5">
        <v>4</v>
      </c>
      <c r="M370" s="32">
        <v>3</v>
      </c>
      <c r="N370" s="5"/>
      <c r="O370" s="5"/>
      <c r="P370" s="5"/>
      <c r="Q370" s="5"/>
      <c r="R370" s="5"/>
      <c r="S370" s="5">
        <v>42</v>
      </c>
      <c r="T370" s="5">
        <v>42</v>
      </c>
      <c r="U370" s="6">
        <v>13</v>
      </c>
      <c r="V370" s="5">
        <v>3</v>
      </c>
      <c r="W370" s="5">
        <v>21</v>
      </c>
      <c r="X370" s="6">
        <v>0.01</v>
      </c>
      <c r="Y370" s="6">
        <v>13</v>
      </c>
      <c r="Z370" s="28">
        <f t="shared" si="15"/>
        <v>45</v>
      </c>
      <c r="AB370">
        <f t="shared" si="16"/>
        <v>3</v>
      </c>
      <c r="AC370">
        <f t="shared" si="17"/>
        <v>4</v>
      </c>
    </row>
    <row r="371" spans="1:29" ht="19.95" customHeight="1" x14ac:dyDescent="0.3">
      <c r="A371" s="3">
        <v>3445233</v>
      </c>
      <c r="B371" s="4" t="s">
        <v>120</v>
      </c>
      <c r="C371" s="4" t="s">
        <v>35</v>
      </c>
      <c r="D371" s="4" t="s">
        <v>29</v>
      </c>
      <c r="E371" s="4" t="s">
        <v>28</v>
      </c>
      <c r="F371" s="5">
        <v>0</v>
      </c>
      <c r="G371" s="5">
        <v>0</v>
      </c>
      <c r="H371" s="5">
        <v>0</v>
      </c>
      <c r="I371" s="5">
        <v>0</v>
      </c>
      <c r="J371" s="5">
        <v>0</v>
      </c>
      <c r="K371" s="5">
        <v>0</v>
      </c>
      <c r="L371" s="5">
        <v>0</v>
      </c>
      <c r="M371" s="32">
        <v>1</v>
      </c>
      <c r="N371" s="5"/>
      <c r="O371" s="5"/>
      <c r="P371" s="5"/>
      <c r="Q371" s="5"/>
      <c r="R371" s="5"/>
      <c r="S371" s="5">
        <v>0</v>
      </c>
      <c r="T371" s="5">
        <v>0</v>
      </c>
      <c r="U371" s="6">
        <v>-1</v>
      </c>
      <c r="V371" s="5">
        <v>1</v>
      </c>
      <c r="W371" s="5">
        <v>7</v>
      </c>
      <c r="X371" s="6">
        <v>0</v>
      </c>
      <c r="Y371" s="6">
        <v>-1</v>
      </c>
      <c r="Z371" s="28">
        <f t="shared" si="15"/>
        <v>1</v>
      </c>
      <c r="AB371">
        <f t="shared" si="16"/>
        <v>1</v>
      </c>
      <c r="AC371">
        <f t="shared" si="17"/>
        <v>0</v>
      </c>
    </row>
    <row r="372" spans="1:29" ht="19.95" customHeight="1" x14ac:dyDescent="0.3">
      <c r="A372" s="3">
        <v>3445233</v>
      </c>
      <c r="B372" s="4" t="s">
        <v>120</v>
      </c>
      <c r="C372" s="4" t="s">
        <v>35</v>
      </c>
      <c r="D372" s="4" t="s">
        <v>30</v>
      </c>
      <c r="E372" s="4" t="s">
        <v>28</v>
      </c>
      <c r="F372" s="5">
        <v>0</v>
      </c>
      <c r="G372" s="5">
        <v>0</v>
      </c>
      <c r="H372" s="5">
        <v>0</v>
      </c>
      <c r="I372" s="5">
        <v>0</v>
      </c>
      <c r="J372" s="5">
        <v>0</v>
      </c>
      <c r="K372" s="5">
        <v>0</v>
      </c>
      <c r="L372" s="5">
        <v>0</v>
      </c>
      <c r="M372" s="32">
        <v>0</v>
      </c>
      <c r="N372" s="5"/>
      <c r="O372" s="5"/>
      <c r="P372" s="5"/>
      <c r="Q372" s="5"/>
      <c r="R372" s="5"/>
      <c r="S372" s="5">
        <v>0</v>
      </c>
      <c r="T372" s="5">
        <v>0</v>
      </c>
      <c r="U372" s="6">
        <v>-1</v>
      </c>
      <c r="V372" s="5">
        <v>2</v>
      </c>
      <c r="W372" s="5">
        <v>0</v>
      </c>
      <c r="X372" s="6">
        <v>0</v>
      </c>
      <c r="Y372" s="6">
        <v>-1</v>
      </c>
      <c r="Z372" s="28">
        <f t="shared" si="15"/>
        <v>0</v>
      </c>
      <c r="AB372">
        <f t="shared" si="16"/>
        <v>0</v>
      </c>
      <c r="AC372">
        <f t="shared" si="17"/>
        <v>0</v>
      </c>
    </row>
    <row r="373" spans="1:29" ht="19.95" customHeight="1" x14ac:dyDescent="0.3">
      <c r="A373" s="3">
        <v>2869646</v>
      </c>
      <c r="B373" s="4" t="s">
        <v>121</v>
      </c>
      <c r="C373" s="4" t="s">
        <v>41</v>
      </c>
      <c r="D373" s="4" t="s">
        <v>30</v>
      </c>
      <c r="E373" s="4" t="s">
        <v>28</v>
      </c>
      <c r="F373" s="5">
        <v>0</v>
      </c>
      <c r="G373" s="5">
        <v>0</v>
      </c>
      <c r="H373" s="5">
        <v>0</v>
      </c>
      <c r="I373" s="5">
        <v>0</v>
      </c>
      <c r="J373" s="5">
        <v>0</v>
      </c>
      <c r="K373" s="5">
        <v>0</v>
      </c>
      <c r="L373" s="5">
        <v>0</v>
      </c>
      <c r="M373" s="32">
        <v>0</v>
      </c>
      <c r="N373" s="5"/>
      <c r="O373" s="5"/>
      <c r="P373" s="5"/>
      <c r="Q373" s="5"/>
      <c r="R373" s="5"/>
      <c r="S373" s="5">
        <v>0</v>
      </c>
      <c r="T373" s="5">
        <v>0</v>
      </c>
      <c r="U373" s="6">
        <v>-1</v>
      </c>
      <c r="V373" s="5">
        <v>2</v>
      </c>
      <c r="W373" s="5">
        <v>0</v>
      </c>
      <c r="X373" s="6">
        <v>0</v>
      </c>
      <c r="Y373" s="6">
        <v>-1</v>
      </c>
      <c r="Z373" s="28">
        <f t="shared" si="15"/>
        <v>0</v>
      </c>
      <c r="AB373">
        <f t="shared" si="16"/>
        <v>0</v>
      </c>
      <c r="AC373">
        <f t="shared" si="17"/>
        <v>0</v>
      </c>
    </row>
    <row r="374" spans="1:29" ht="19.95" customHeight="1" x14ac:dyDescent="0.3">
      <c r="A374" s="3">
        <v>2869646</v>
      </c>
      <c r="B374" s="4" t="s">
        <v>121</v>
      </c>
      <c r="C374" s="4" t="s">
        <v>41</v>
      </c>
      <c r="D374" s="4" t="s">
        <v>31</v>
      </c>
      <c r="E374" s="4" t="s">
        <v>28</v>
      </c>
      <c r="F374" s="5">
        <v>0</v>
      </c>
      <c r="G374" s="5">
        <v>0</v>
      </c>
      <c r="H374" s="5">
        <v>0</v>
      </c>
      <c r="I374" s="5">
        <v>3</v>
      </c>
      <c r="J374" s="5">
        <v>4</v>
      </c>
      <c r="K374" s="5">
        <v>3</v>
      </c>
      <c r="L374" s="5">
        <v>0</v>
      </c>
      <c r="M374" s="32">
        <v>0</v>
      </c>
      <c r="N374" s="5"/>
      <c r="O374" s="5"/>
      <c r="P374" s="5"/>
      <c r="Q374" s="5"/>
      <c r="R374" s="5"/>
      <c r="S374" s="5">
        <v>10</v>
      </c>
      <c r="T374" s="5">
        <v>10</v>
      </c>
      <c r="U374" s="6">
        <v>0.67</v>
      </c>
      <c r="V374" s="5">
        <v>12</v>
      </c>
      <c r="W374" s="5">
        <v>5</v>
      </c>
      <c r="X374" s="6">
        <v>0</v>
      </c>
      <c r="Y374" s="6">
        <v>0.67</v>
      </c>
      <c r="Z374" s="28">
        <f t="shared" si="15"/>
        <v>10</v>
      </c>
      <c r="AB374">
        <f t="shared" si="16"/>
        <v>0</v>
      </c>
      <c r="AC374">
        <f t="shared" si="17"/>
        <v>0</v>
      </c>
    </row>
    <row r="375" spans="1:29" ht="19.95" customHeight="1" x14ac:dyDescent="0.3">
      <c r="A375" s="3">
        <v>3445233</v>
      </c>
      <c r="B375" s="4" t="s">
        <v>120</v>
      </c>
      <c r="C375" s="4" t="s">
        <v>35</v>
      </c>
      <c r="D375" s="4" t="s">
        <v>31</v>
      </c>
      <c r="E375" s="4" t="s">
        <v>28</v>
      </c>
      <c r="F375" s="5">
        <v>0</v>
      </c>
      <c r="G375" s="5">
        <v>0</v>
      </c>
      <c r="H375" s="5">
        <v>0</v>
      </c>
      <c r="I375" s="5">
        <v>0</v>
      </c>
      <c r="J375" s="5">
        <v>0</v>
      </c>
      <c r="K375" s="5">
        <v>0</v>
      </c>
      <c r="L375" s="5">
        <v>0</v>
      </c>
      <c r="M375" s="32">
        <v>0</v>
      </c>
      <c r="N375" s="5"/>
      <c r="O375" s="5"/>
      <c r="P375" s="5"/>
      <c r="Q375" s="5"/>
      <c r="R375" s="5"/>
      <c r="S375" s="5">
        <v>0</v>
      </c>
      <c r="T375" s="5">
        <v>0</v>
      </c>
      <c r="U375" s="6">
        <v>-1</v>
      </c>
      <c r="V375" s="5">
        <v>6</v>
      </c>
      <c r="W375" s="5">
        <v>0</v>
      </c>
      <c r="X375" s="6">
        <v>0</v>
      </c>
      <c r="Y375" s="6">
        <v>-1</v>
      </c>
      <c r="Z375" s="28">
        <f t="shared" si="15"/>
        <v>0</v>
      </c>
      <c r="AB375">
        <f t="shared" si="16"/>
        <v>0</v>
      </c>
      <c r="AC375">
        <f t="shared" si="17"/>
        <v>0</v>
      </c>
    </row>
    <row r="376" spans="1:29" ht="19.95" customHeight="1" x14ac:dyDescent="0.3">
      <c r="A376" s="3">
        <v>2869646</v>
      </c>
      <c r="B376" s="4" t="s">
        <v>121</v>
      </c>
      <c r="C376" s="4" t="s">
        <v>41</v>
      </c>
      <c r="D376" s="4" t="s">
        <v>33</v>
      </c>
      <c r="E376" s="4" t="s">
        <v>28</v>
      </c>
      <c r="F376" s="5">
        <v>8</v>
      </c>
      <c r="G376" s="5">
        <v>18</v>
      </c>
      <c r="H376" s="5">
        <v>25</v>
      </c>
      <c r="I376" s="5">
        <v>0</v>
      </c>
      <c r="J376" s="5">
        <v>0</v>
      </c>
      <c r="K376" s="5">
        <v>8</v>
      </c>
      <c r="L376" s="5">
        <v>20</v>
      </c>
      <c r="M376" s="32">
        <v>32</v>
      </c>
      <c r="N376" s="5"/>
      <c r="O376" s="5"/>
      <c r="P376" s="5"/>
      <c r="Q376" s="5"/>
      <c r="R376" s="5"/>
      <c r="S376" s="5">
        <v>79</v>
      </c>
      <c r="T376" s="5">
        <v>79</v>
      </c>
      <c r="U376" s="6">
        <v>-0.54</v>
      </c>
      <c r="V376" s="5">
        <v>340</v>
      </c>
      <c r="W376" s="5">
        <v>307</v>
      </c>
      <c r="X376" s="6">
        <v>0</v>
      </c>
      <c r="Y376" s="6">
        <v>-0.54</v>
      </c>
      <c r="Z376" s="28">
        <f t="shared" si="15"/>
        <v>111</v>
      </c>
      <c r="AB376">
        <f t="shared" si="16"/>
        <v>32</v>
      </c>
      <c r="AC376">
        <f t="shared" si="17"/>
        <v>20</v>
      </c>
    </row>
    <row r="377" spans="1:29" ht="19.95" customHeight="1" x14ac:dyDescent="0.3">
      <c r="A377" s="3">
        <v>3445233</v>
      </c>
      <c r="B377" s="4" t="s">
        <v>120</v>
      </c>
      <c r="C377" s="4" t="s">
        <v>35</v>
      </c>
      <c r="D377" s="4" t="s">
        <v>33</v>
      </c>
      <c r="E377" s="4" t="s">
        <v>28</v>
      </c>
      <c r="F377" s="5">
        <v>13</v>
      </c>
      <c r="G377" s="5">
        <v>8</v>
      </c>
      <c r="H377" s="5">
        <v>13</v>
      </c>
      <c r="I377" s="5">
        <v>15</v>
      </c>
      <c r="J377" s="5">
        <v>18</v>
      </c>
      <c r="K377" s="5">
        <v>20</v>
      </c>
      <c r="L377" s="5">
        <v>18</v>
      </c>
      <c r="M377" s="32">
        <v>22</v>
      </c>
      <c r="N377" s="5"/>
      <c r="O377" s="5"/>
      <c r="P377" s="5"/>
      <c r="Q377" s="5"/>
      <c r="R377" s="5"/>
      <c r="S377" s="5">
        <v>105</v>
      </c>
      <c r="T377" s="5">
        <v>105</v>
      </c>
      <c r="U377" s="6">
        <v>-0.1</v>
      </c>
      <c r="V377" s="5">
        <v>249</v>
      </c>
      <c r="W377" s="5">
        <v>227</v>
      </c>
      <c r="X377" s="6">
        <v>0</v>
      </c>
      <c r="Y377" s="6">
        <v>-0.1</v>
      </c>
      <c r="Z377" s="28">
        <f t="shared" si="15"/>
        <v>127</v>
      </c>
      <c r="AB377">
        <f t="shared" si="16"/>
        <v>22</v>
      </c>
      <c r="AC377">
        <f t="shared" si="17"/>
        <v>18</v>
      </c>
    </row>
    <row r="378" spans="1:29" ht="19.95" customHeight="1" x14ac:dyDescent="0.3">
      <c r="A378" s="3">
        <v>1788114</v>
      </c>
      <c r="B378" s="4" t="s">
        <v>122</v>
      </c>
      <c r="C378" s="4" t="s">
        <v>26</v>
      </c>
      <c r="D378" s="4" t="s">
        <v>27</v>
      </c>
      <c r="E378" s="4" t="s">
        <v>28</v>
      </c>
      <c r="F378" s="5">
        <v>0</v>
      </c>
      <c r="G378" s="5">
        <v>0</v>
      </c>
      <c r="H378" s="5">
        <v>0</v>
      </c>
      <c r="I378" s="5">
        <v>0</v>
      </c>
      <c r="J378" s="5">
        <v>0</v>
      </c>
      <c r="K378" s="5">
        <v>0</v>
      </c>
      <c r="L378" s="5">
        <v>83</v>
      </c>
      <c r="M378" s="32">
        <v>80</v>
      </c>
      <c r="N378" s="5"/>
      <c r="O378" s="5"/>
      <c r="P378" s="5"/>
      <c r="Q378" s="5"/>
      <c r="R378" s="5"/>
      <c r="S378" s="5">
        <v>83</v>
      </c>
      <c r="T378" s="5">
        <v>83</v>
      </c>
      <c r="U378" s="6">
        <v>-0.65</v>
      </c>
      <c r="V378" s="5">
        <v>496</v>
      </c>
      <c r="W378" s="5">
        <v>174</v>
      </c>
      <c r="X378" s="6">
        <v>0</v>
      </c>
      <c r="Y378" s="6">
        <v>-0.65</v>
      </c>
      <c r="Z378" s="28">
        <f t="shared" si="15"/>
        <v>163</v>
      </c>
      <c r="AB378">
        <f t="shared" si="16"/>
        <v>80</v>
      </c>
      <c r="AC378">
        <f t="shared" si="17"/>
        <v>83</v>
      </c>
    </row>
    <row r="379" spans="1:29" ht="19.95" customHeight="1" x14ac:dyDescent="0.3">
      <c r="A379" s="3">
        <v>1788114</v>
      </c>
      <c r="B379" s="4" t="s">
        <v>122</v>
      </c>
      <c r="C379" s="4" t="s">
        <v>26</v>
      </c>
      <c r="D379" s="4" t="s">
        <v>29</v>
      </c>
      <c r="E379" s="4" t="s">
        <v>28</v>
      </c>
      <c r="F379" s="5">
        <v>0</v>
      </c>
      <c r="G379" s="5">
        <v>0</v>
      </c>
      <c r="H379" s="5">
        <v>0</v>
      </c>
      <c r="I379" s="5">
        <v>0</v>
      </c>
      <c r="J379" s="5">
        <v>0</v>
      </c>
      <c r="K379" s="5">
        <v>0</v>
      </c>
      <c r="L379" s="5">
        <v>0</v>
      </c>
      <c r="M379" s="32">
        <v>0</v>
      </c>
      <c r="N379" s="5"/>
      <c r="O379" s="5"/>
      <c r="P379" s="5"/>
      <c r="Q379" s="5"/>
      <c r="R379" s="5"/>
      <c r="S379" s="5">
        <v>0</v>
      </c>
      <c r="T379" s="5">
        <v>0</v>
      </c>
      <c r="U379" s="6">
        <v>-1</v>
      </c>
      <c r="V379" s="5">
        <v>58</v>
      </c>
      <c r="W379" s="5">
        <v>23</v>
      </c>
      <c r="X379" s="6">
        <v>0</v>
      </c>
      <c r="Y379" s="6">
        <v>-1</v>
      </c>
      <c r="Z379" s="28">
        <f t="shared" si="15"/>
        <v>0</v>
      </c>
      <c r="AB379">
        <f t="shared" si="16"/>
        <v>0</v>
      </c>
      <c r="AC379">
        <f t="shared" si="17"/>
        <v>0</v>
      </c>
    </row>
    <row r="380" spans="1:29" ht="19.95" customHeight="1" x14ac:dyDescent="0.3">
      <c r="A380" s="3">
        <v>1788114</v>
      </c>
      <c r="B380" s="4" t="s">
        <v>122</v>
      </c>
      <c r="C380" s="4" t="s">
        <v>26</v>
      </c>
      <c r="D380" s="4" t="s">
        <v>30</v>
      </c>
      <c r="E380" s="4" t="s">
        <v>28</v>
      </c>
      <c r="F380" s="5">
        <v>0</v>
      </c>
      <c r="G380" s="5">
        <v>0</v>
      </c>
      <c r="H380" s="5">
        <v>0</v>
      </c>
      <c r="I380" s="5">
        <v>0</v>
      </c>
      <c r="J380" s="5">
        <v>0</v>
      </c>
      <c r="K380" s="5">
        <v>0</v>
      </c>
      <c r="L380" s="5">
        <v>0</v>
      </c>
      <c r="M380" s="32">
        <v>0</v>
      </c>
      <c r="N380" s="5"/>
      <c r="O380" s="5"/>
      <c r="P380" s="5"/>
      <c r="Q380" s="5"/>
      <c r="R380" s="5"/>
      <c r="S380" s="5">
        <v>0</v>
      </c>
      <c r="T380" s="5">
        <v>0</v>
      </c>
      <c r="U380" s="6">
        <v>-1</v>
      </c>
      <c r="V380" s="5">
        <v>3</v>
      </c>
      <c r="W380" s="5">
        <v>1</v>
      </c>
      <c r="X380" s="6">
        <v>0</v>
      </c>
      <c r="Y380" s="6">
        <v>-1</v>
      </c>
      <c r="Z380" s="28">
        <f t="shared" si="15"/>
        <v>0</v>
      </c>
      <c r="AB380">
        <f t="shared" si="16"/>
        <v>0</v>
      </c>
      <c r="AC380">
        <f t="shared" si="17"/>
        <v>0</v>
      </c>
    </row>
    <row r="381" spans="1:29" ht="19.95" customHeight="1" x14ac:dyDescent="0.3">
      <c r="A381" s="3">
        <v>1788114</v>
      </c>
      <c r="B381" s="4" t="s">
        <v>122</v>
      </c>
      <c r="C381" s="4" t="s">
        <v>26</v>
      </c>
      <c r="D381" s="4" t="s">
        <v>31</v>
      </c>
      <c r="E381" s="4" t="s">
        <v>28</v>
      </c>
      <c r="F381" s="5">
        <v>0</v>
      </c>
      <c r="G381" s="5">
        <v>0</v>
      </c>
      <c r="H381" s="5">
        <v>0</v>
      </c>
      <c r="I381" s="5">
        <v>0</v>
      </c>
      <c r="J381" s="5">
        <v>0</v>
      </c>
      <c r="K381" s="5">
        <v>0</v>
      </c>
      <c r="L381" s="5">
        <v>4</v>
      </c>
      <c r="M381" s="32">
        <v>5</v>
      </c>
      <c r="N381" s="5"/>
      <c r="O381" s="5"/>
      <c r="P381" s="5"/>
      <c r="Q381" s="5"/>
      <c r="R381" s="5"/>
      <c r="S381" s="5">
        <v>4</v>
      </c>
      <c r="T381" s="5">
        <v>4</v>
      </c>
      <c r="U381" s="6">
        <v>-0.8</v>
      </c>
      <c r="V381" s="5">
        <v>26</v>
      </c>
      <c r="W381" s="5">
        <v>24</v>
      </c>
      <c r="X381" s="6">
        <v>0</v>
      </c>
      <c r="Y381" s="6">
        <v>-0.8</v>
      </c>
      <c r="Z381" s="28">
        <f t="shared" si="15"/>
        <v>9</v>
      </c>
      <c r="AB381">
        <f t="shared" si="16"/>
        <v>5</v>
      </c>
      <c r="AC381">
        <f t="shared" si="17"/>
        <v>4</v>
      </c>
    </row>
    <row r="382" spans="1:29" ht="19.95" customHeight="1" x14ac:dyDescent="0.3">
      <c r="A382" s="3">
        <v>1788114</v>
      </c>
      <c r="B382" s="4" t="s">
        <v>122</v>
      </c>
      <c r="C382" s="4" t="s">
        <v>26</v>
      </c>
      <c r="D382" s="4" t="s">
        <v>33</v>
      </c>
      <c r="E382" s="4" t="s">
        <v>28</v>
      </c>
      <c r="F382" s="5">
        <v>0</v>
      </c>
      <c r="G382" s="5">
        <v>0</v>
      </c>
      <c r="H382" s="5">
        <v>0</v>
      </c>
      <c r="I382" s="5">
        <v>0</v>
      </c>
      <c r="J382" s="5">
        <v>0</v>
      </c>
      <c r="K382" s="5">
        <v>0</v>
      </c>
      <c r="L382" s="5">
        <v>162</v>
      </c>
      <c r="M382" s="32">
        <v>53</v>
      </c>
      <c r="N382" s="5"/>
      <c r="O382" s="5"/>
      <c r="P382" s="5"/>
      <c r="Q382" s="5"/>
      <c r="R382" s="5"/>
      <c r="S382" s="5">
        <v>162</v>
      </c>
      <c r="T382" s="5">
        <v>162</v>
      </c>
      <c r="U382" s="6">
        <v>-0.11</v>
      </c>
      <c r="V382" s="5">
        <v>546</v>
      </c>
      <c r="W382" s="5">
        <v>14</v>
      </c>
      <c r="X382" s="6">
        <v>0</v>
      </c>
      <c r="Y382" s="6">
        <v>-0.11</v>
      </c>
      <c r="Z382" s="28">
        <f t="shared" si="15"/>
        <v>215</v>
      </c>
      <c r="AB382">
        <f t="shared" si="16"/>
        <v>53</v>
      </c>
      <c r="AC382">
        <f t="shared" si="17"/>
        <v>162</v>
      </c>
    </row>
    <row r="383" spans="1:29" ht="19.95" customHeight="1" x14ac:dyDescent="0.3">
      <c r="A383" s="3">
        <v>3363535</v>
      </c>
      <c r="B383" s="4" t="s">
        <v>123</v>
      </c>
      <c r="C383" s="4" t="s">
        <v>37</v>
      </c>
      <c r="D383" s="4" t="s">
        <v>27</v>
      </c>
      <c r="E383" s="4" t="s">
        <v>28</v>
      </c>
      <c r="F383" s="5">
        <v>46</v>
      </c>
      <c r="G383" s="5">
        <v>38</v>
      </c>
      <c r="H383" s="5">
        <v>21</v>
      </c>
      <c r="I383" s="5">
        <v>22</v>
      </c>
      <c r="J383" s="5">
        <v>22</v>
      </c>
      <c r="K383" s="5">
        <v>24</v>
      </c>
      <c r="L383" s="5">
        <v>27</v>
      </c>
      <c r="M383" s="32">
        <v>13</v>
      </c>
      <c r="N383" s="5"/>
      <c r="O383" s="5"/>
      <c r="P383" s="5"/>
      <c r="Q383" s="5"/>
      <c r="R383" s="5"/>
      <c r="S383" s="5">
        <v>200</v>
      </c>
      <c r="T383" s="5">
        <v>200</v>
      </c>
      <c r="U383" s="6">
        <v>-0.24</v>
      </c>
      <c r="V383" s="5">
        <v>531</v>
      </c>
      <c r="W383" s="5">
        <v>328</v>
      </c>
      <c r="X383" s="6">
        <v>0</v>
      </c>
      <c r="Y383" s="6">
        <v>-0.24</v>
      </c>
      <c r="Z383" s="28">
        <f t="shared" si="15"/>
        <v>213</v>
      </c>
      <c r="AB383">
        <f t="shared" si="16"/>
        <v>13</v>
      </c>
      <c r="AC383">
        <f t="shared" si="17"/>
        <v>27</v>
      </c>
    </row>
    <row r="384" spans="1:29" ht="19.95" customHeight="1" x14ac:dyDescent="0.3">
      <c r="A384" s="3">
        <v>2580585</v>
      </c>
      <c r="B384" s="4" t="s">
        <v>124</v>
      </c>
      <c r="C384" s="4" t="s">
        <v>37</v>
      </c>
      <c r="D384" s="4" t="s">
        <v>27</v>
      </c>
      <c r="E384" s="4" t="s">
        <v>28</v>
      </c>
      <c r="F384" s="5">
        <v>35</v>
      </c>
      <c r="G384" s="5">
        <v>29</v>
      </c>
      <c r="H384" s="5">
        <v>22</v>
      </c>
      <c r="I384" s="5">
        <v>19</v>
      </c>
      <c r="J384" s="5">
        <v>28</v>
      </c>
      <c r="K384" s="5">
        <v>30</v>
      </c>
      <c r="L384" s="5">
        <v>24</v>
      </c>
      <c r="M384" s="32">
        <v>22</v>
      </c>
      <c r="N384" s="5"/>
      <c r="O384" s="5"/>
      <c r="P384" s="5"/>
      <c r="Q384" s="5"/>
      <c r="R384" s="5"/>
      <c r="S384" s="5">
        <v>187</v>
      </c>
      <c r="T384" s="5">
        <v>187</v>
      </c>
      <c r="U384" s="6">
        <v>0.04</v>
      </c>
      <c r="V384" s="5">
        <v>316</v>
      </c>
      <c r="W384" s="5">
        <v>394</v>
      </c>
      <c r="X384" s="6">
        <v>0</v>
      </c>
      <c r="Y384" s="6">
        <v>0.04</v>
      </c>
      <c r="Z384" s="28">
        <f t="shared" si="15"/>
        <v>209</v>
      </c>
      <c r="AB384">
        <f t="shared" si="16"/>
        <v>22</v>
      </c>
      <c r="AC384">
        <f t="shared" si="17"/>
        <v>24</v>
      </c>
    </row>
    <row r="385" spans="1:29" ht="19.95" customHeight="1" x14ac:dyDescent="0.3">
      <c r="A385" s="3">
        <v>2580585</v>
      </c>
      <c r="B385" s="4" t="s">
        <v>124</v>
      </c>
      <c r="C385" s="4" t="s">
        <v>37</v>
      </c>
      <c r="D385" s="4" t="s">
        <v>29</v>
      </c>
      <c r="E385" s="4" t="s">
        <v>28</v>
      </c>
      <c r="F385" s="5">
        <v>5</v>
      </c>
      <c r="G385" s="5">
        <v>3</v>
      </c>
      <c r="H385" s="5">
        <v>2</v>
      </c>
      <c r="I385" s="5">
        <v>3</v>
      </c>
      <c r="J385" s="5">
        <v>5</v>
      </c>
      <c r="K385" s="5">
        <v>5</v>
      </c>
      <c r="L385" s="5">
        <v>5</v>
      </c>
      <c r="M385" s="32">
        <v>6</v>
      </c>
      <c r="N385" s="5"/>
      <c r="O385" s="5"/>
      <c r="P385" s="5"/>
      <c r="Q385" s="5"/>
      <c r="R385" s="5"/>
      <c r="S385" s="5">
        <v>28</v>
      </c>
      <c r="T385" s="5">
        <v>28</v>
      </c>
      <c r="U385" s="6">
        <v>-0.51</v>
      </c>
      <c r="V385" s="5">
        <v>88</v>
      </c>
      <c r="W385" s="5">
        <v>107</v>
      </c>
      <c r="X385" s="6">
        <v>0</v>
      </c>
      <c r="Y385" s="6">
        <v>-0.51</v>
      </c>
      <c r="Z385" s="28">
        <f t="shared" si="15"/>
        <v>34</v>
      </c>
      <c r="AB385">
        <f t="shared" si="16"/>
        <v>6</v>
      </c>
      <c r="AC385">
        <f t="shared" si="17"/>
        <v>5</v>
      </c>
    </row>
    <row r="386" spans="1:29" ht="19.95" customHeight="1" x14ac:dyDescent="0.3">
      <c r="A386" s="3">
        <v>3363535</v>
      </c>
      <c r="B386" s="4" t="s">
        <v>123</v>
      </c>
      <c r="C386" s="4" t="s">
        <v>37</v>
      </c>
      <c r="D386" s="4" t="s">
        <v>29</v>
      </c>
      <c r="E386" s="4" t="s">
        <v>28</v>
      </c>
      <c r="F386" s="5">
        <v>0</v>
      </c>
      <c r="G386" s="5">
        <v>1</v>
      </c>
      <c r="H386" s="5">
        <v>0</v>
      </c>
      <c r="I386" s="5">
        <v>1</v>
      </c>
      <c r="J386" s="5">
        <v>0</v>
      </c>
      <c r="K386" s="5">
        <v>2</v>
      </c>
      <c r="L386" s="5">
        <v>1</v>
      </c>
      <c r="M386" s="32">
        <v>1</v>
      </c>
      <c r="N386" s="5"/>
      <c r="O386" s="5"/>
      <c r="P386" s="5"/>
      <c r="Q386" s="5"/>
      <c r="R386" s="5"/>
      <c r="S386" s="5">
        <v>5</v>
      </c>
      <c r="T386" s="5">
        <v>5</v>
      </c>
      <c r="U386" s="6">
        <v>-0.71</v>
      </c>
      <c r="V386" s="5">
        <v>36</v>
      </c>
      <c r="W386" s="5">
        <v>13</v>
      </c>
      <c r="X386" s="6">
        <v>0</v>
      </c>
      <c r="Y386" s="6">
        <v>-0.71</v>
      </c>
      <c r="Z386" s="28">
        <f t="shared" si="15"/>
        <v>6</v>
      </c>
      <c r="AB386">
        <f t="shared" si="16"/>
        <v>1</v>
      </c>
      <c r="AC386">
        <f t="shared" si="17"/>
        <v>1</v>
      </c>
    </row>
    <row r="387" spans="1:29" ht="19.95" customHeight="1" x14ac:dyDescent="0.3">
      <c r="A387" s="3">
        <v>2580585</v>
      </c>
      <c r="B387" s="4" t="s">
        <v>124</v>
      </c>
      <c r="C387" s="4" t="s">
        <v>37</v>
      </c>
      <c r="D387" s="4" t="s">
        <v>30</v>
      </c>
      <c r="E387" s="4" t="s">
        <v>28</v>
      </c>
      <c r="F387" s="5">
        <v>1</v>
      </c>
      <c r="G387" s="5">
        <v>0</v>
      </c>
      <c r="H387" s="5">
        <v>0</v>
      </c>
      <c r="I387" s="5">
        <v>2</v>
      </c>
      <c r="J387" s="5">
        <v>0</v>
      </c>
      <c r="K387" s="5">
        <v>4</v>
      </c>
      <c r="L387" s="5">
        <v>0</v>
      </c>
      <c r="M387" s="32">
        <v>1</v>
      </c>
      <c r="N387" s="5"/>
      <c r="O387" s="5"/>
      <c r="P387" s="5"/>
      <c r="Q387" s="5"/>
      <c r="R387" s="5"/>
      <c r="S387" s="5">
        <v>7</v>
      </c>
      <c r="T387" s="5">
        <v>7</v>
      </c>
      <c r="U387" s="6">
        <v>0</v>
      </c>
      <c r="V387" s="5">
        <v>10</v>
      </c>
      <c r="W387" s="5">
        <v>26</v>
      </c>
      <c r="X387" s="6">
        <v>0</v>
      </c>
      <c r="Y387" s="6">
        <v>0</v>
      </c>
      <c r="Z387" s="28">
        <f t="shared" ref="Z387:Z450" si="18">SUM(F387:R387)</f>
        <v>8</v>
      </c>
      <c r="AB387">
        <f t="shared" si="16"/>
        <v>1</v>
      </c>
      <c r="AC387">
        <f t="shared" si="17"/>
        <v>0</v>
      </c>
    </row>
    <row r="388" spans="1:29" ht="19.95" customHeight="1" x14ac:dyDescent="0.3">
      <c r="A388" s="3">
        <v>3363535</v>
      </c>
      <c r="B388" s="4" t="s">
        <v>123</v>
      </c>
      <c r="C388" s="4" t="s">
        <v>37</v>
      </c>
      <c r="D388" s="4" t="s">
        <v>30</v>
      </c>
      <c r="E388" s="4" t="s">
        <v>28</v>
      </c>
      <c r="F388" s="5">
        <v>0</v>
      </c>
      <c r="G388" s="5">
        <v>0</v>
      </c>
      <c r="H388" s="5">
        <v>0</v>
      </c>
      <c r="I388" s="5">
        <v>0</v>
      </c>
      <c r="J388" s="5">
        <v>0</v>
      </c>
      <c r="K388" s="5">
        <v>1</v>
      </c>
      <c r="L388" s="5">
        <v>1</v>
      </c>
      <c r="M388" s="32">
        <v>0</v>
      </c>
      <c r="N388" s="5"/>
      <c r="O388" s="5"/>
      <c r="P388" s="5"/>
      <c r="Q388" s="5"/>
      <c r="R388" s="5"/>
      <c r="S388" s="5">
        <v>2</v>
      </c>
      <c r="T388" s="5">
        <v>2</v>
      </c>
      <c r="U388" s="6">
        <v>-0.6</v>
      </c>
      <c r="V388" s="5">
        <v>6</v>
      </c>
      <c r="W388" s="5">
        <v>4</v>
      </c>
      <c r="X388" s="6">
        <v>0</v>
      </c>
      <c r="Y388" s="6">
        <v>-0.6</v>
      </c>
      <c r="Z388" s="28">
        <f t="shared" si="18"/>
        <v>2</v>
      </c>
      <c r="AB388">
        <f t="shared" ref="AB388:AB451" si="19">INDEX(F388:R388,1,COUNT(I388:U388),1)</f>
        <v>0</v>
      </c>
      <c r="AC388">
        <f t="shared" ref="AC388:AC451" si="20">INDEX(F388:R388,1,COUNT(I388:U388)-1,1)</f>
        <v>1</v>
      </c>
    </row>
    <row r="389" spans="1:29" ht="19.95" customHeight="1" x14ac:dyDescent="0.3">
      <c r="A389" s="3">
        <v>2580585</v>
      </c>
      <c r="B389" s="4" t="s">
        <v>124</v>
      </c>
      <c r="C389" s="4" t="s">
        <v>37</v>
      </c>
      <c r="D389" s="4" t="s">
        <v>31</v>
      </c>
      <c r="E389" s="4" t="s">
        <v>28</v>
      </c>
      <c r="F389" s="5">
        <v>3</v>
      </c>
      <c r="G389" s="5">
        <v>2</v>
      </c>
      <c r="H389" s="5">
        <v>2</v>
      </c>
      <c r="I389" s="5">
        <v>3</v>
      </c>
      <c r="J389" s="5">
        <v>3</v>
      </c>
      <c r="K389" s="5">
        <v>4</v>
      </c>
      <c r="L389" s="5">
        <v>2</v>
      </c>
      <c r="M389" s="32">
        <v>2</v>
      </c>
      <c r="N389" s="5"/>
      <c r="O389" s="5"/>
      <c r="P389" s="5"/>
      <c r="Q389" s="5"/>
      <c r="R389" s="5"/>
      <c r="S389" s="5">
        <v>19</v>
      </c>
      <c r="T389" s="5">
        <v>19</v>
      </c>
      <c r="U389" s="6">
        <v>0.12</v>
      </c>
      <c r="V389" s="5">
        <v>37</v>
      </c>
      <c r="W389" s="5">
        <v>37</v>
      </c>
      <c r="X389" s="6">
        <v>0</v>
      </c>
      <c r="Y389" s="6">
        <v>0.12</v>
      </c>
      <c r="Z389" s="28">
        <f t="shared" si="18"/>
        <v>21</v>
      </c>
      <c r="AB389">
        <f t="shared" si="19"/>
        <v>2</v>
      </c>
      <c r="AC389">
        <f t="shared" si="20"/>
        <v>2</v>
      </c>
    </row>
    <row r="390" spans="1:29" ht="19.95" customHeight="1" x14ac:dyDescent="0.3">
      <c r="A390" s="3">
        <v>3363535</v>
      </c>
      <c r="B390" s="4" t="s">
        <v>123</v>
      </c>
      <c r="C390" s="4" t="s">
        <v>37</v>
      </c>
      <c r="D390" s="4" t="s">
        <v>31</v>
      </c>
      <c r="E390" s="4" t="s">
        <v>28</v>
      </c>
      <c r="F390" s="5">
        <v>0</v>
      </c>
      <c r="G390" s="5">
        <v>1</v>
      </c>
      <c r="H390" s="5">
        <v>0</v>
      </c>
      <c r="I390" s="5">
        <v>2</v>
      </c>
      <c r="J390" s="5">
        <v>1</v>
      </c>
      <c r="K390" s="5">
        <v>0</v>
      </c>
      <c r="L390" s="5">
        <v>0</v>
      </c>
      <c r="M390" s="32">
        <v>0</v>
      </c>
      <c r="N390" s="5"/>
      <c r="O390" s="5"/>
      <c r="P390" s="5"/>
      <c r="Q390" s="5"/>
      <c r="R390" s="5"/>
      <c r="S390" s="5">
        <v>4</v>
      </c>
      <c r="T390" s="5">
        <v>4</v>
      </c>
      <c r="U390" s="6">
        <v>-0.67</v>
      </c>
      <c r="V390" s="5">
        <v>17</v>
      </c>
      <c r="W390" s="5">
        <v>2</v>
      </c>
      <c r="X390" s="6">
        <v>0</v>
      </c>
      <c r="Y390" s="6">
        <v>-0.67</v>
      </c>
      <c r="Z390" s="28">
        <f t="shared" si="18"/>
        <v>4</v>
      </c>
      <c r="AB390">
        <f t="shared" si="19"/>
        <v>0</v>
      </c>
      <c r="AC390">
        <f t="shared" si="20"/>
        <v>0</v>
      </c>
    </row>
    <row r="391" spans="1:29" ht="19.95" customHeight="1" x14ac:dyDescent="0.3">
      <c r="A391" s="3">
        <v>3363535</v>
      </c>
      <c r="B391" s="4" t="s">
        <v>123</v>
      </c>
      <c r="C391" s="4" t="s">
        <v>37</v>
      </c>
      <c r="D391" s="4" t="s">
        <v>33</v>
      </c>
      <c r="E391" s="4" t="s">
        <v>28</v>
      </c>
      <c r="F391" s="5">
        <v>0</v>
      </c>
      <c r="G391" s="5">
        <v>0</v>
      </c>
      <c r="H391" s="5">
        <v>0</v>
      </c>
      <c r="I391" s="5">
        <v>0</v>
      </c>
      <c r="J391" s="5">
        <v>14</v>
      </c>
      <c r="K391" s="5">
        <v>10</v>
      </c>
      <c r="L391" s="5">
        <v>6</v>
      </c>
      <c r="M391" s="32">
        <v>4</v>
      </c>
      <c r="N391" s="5"/>
      <c r="O391" s="5"/>
      <c r="P391" s="5"/>
      <c r="Q391" s="5"/>
      <c r="R391" s="5"/>
      <c r="S391" s="5">
        <v>30</v>
      </c>
      <c r="T391" s="5">
        <v>30</v>
      </c>
      <c r="U391" s="6">
        <v>-0.78</v>
      </c>
      <c r="V391" s="5">
        <v>249</v>
      </c>
      <c r="W391" s="5">
        <v>2</v>
      </c>
      <c r="X391" s="6">
        <v>0</v>
      </c>
      <c r="Y391" s="6">
        <v>-0.78</v>
      </c>
      <c r="Z391" s="28">
        <f t="shared" si="18"/>
        <v>34</v>
      </c>
      <c r="AB391">
        <f t="shared" si="19"/>
        <v>4</v>
      </c>
      <c r="AC391">
        <f t="shared" si="20"/>
        <v>6</v>
      </c>
    </row>
    <row r="392" spans="1:29" ht="19.95" customHeight="1" x14ac:dyDescent="0.3">
      <c r="A392" s="3">
        <v>2580585</v>
      </c>
      <c r="B392" s="4" t="s">
        <v>124</v>
      </c>
      <c r="C392" s="4" t="s">
        <v>37</v>
      </c>
      <c r="D392" s="4" t="s">
        <v>33</v>
      </c>
      <c r="E392" s="4" t="s">
        <v>28</v>
      </c>
      <c r="F392" s="5">
        <v>0</v>
      </c>
      <c r="G392" s="5">
        <v>0</v>
      </c>
      <c r="H392" s="5">
        <v>0</v>
      </c>
      <c r="I392" s="5">
        <v>0</v>
      </c>
      <c r="J392" s="5">
        <v>0</v>
      </c>
      <c r="K392" s="5">
        <v>0</v>
      </c>
      <c r="L392" s="5">
        <v>0</v>
      </c>
      <c r="M392" s="32">
        <v>0</v>
      </c>
      <c r="N392" s="5"/>
      <c r="O392" s="5"/>
      <c r="P392" s="5"/>
      <c r="Q392" s="5"/>
      <c r="R392" s="5"/>
      <c r="S392" s="5">
        <v>0</v>
      </c>
      <c r="T392" s="5">
        <v>0</v>
      </c>
      <c r="U392" s="6">
        <v>-1</v>
      </c>
      <c r="V392" s="5">
        <v>199</v>
      </c>
      <c r="W392" s="5">
        <v>2</v>
      </c>
      <c r="X392" s="6">
        <v>0</v>
      </c>
      <c r="Y392" s="6">
        <v>-1</v>
      </c>
      <c r="Z392" s="28">
        <f t="shared" si="18"/>
        <v>0</v>
      </c>
      <c r="AB392">
        <f t="shared" si="19"/>
        <v>0</v>
      </c>
      <c r="AC392">
        <f t="shared" si="20"/>
        <v>0</v>
      </c>
    </row>
    <row r="393" spans="1:29" ht="19.95" customHeight="1" x14ac:dyDescent="0.3">
      <c r="A393" s="3">
        <v>3371154</v>
      </c>
      <c r="B393" s="4" t="s">
        <v>125</v>
      </c>
      <c r="C393" s="4" t="s">
        <v>35</v>
      </c>
      <c r="D393" s="4" t="s">
        <v>27</v>
      </c>
      <c r="E393" s="4" t="s">
        <v>28</v>
      </c>
      <c r="F393" s="5">
        <v>16</v>
      </c>
      <c r="G393" s="5">
        <v>12</v>
      </c>
      <c r="H393" s="5">
        <v>15</v>
      </c>
      <c r="I393" s="5">
        <v>13</v>
      </c>
      <c r="J393" s="5">
        <v>20</v>
      </c>
      <c r="K393" s="5">
        <v>24</v>
      </c>
      <c r="L393" s="5">
        <v>13</v>
      </c>
      <c r="M393" s="32">
        <v>16</v>
      </c>
      <c r="N393" s="5"/>
      <c r="O393" s="5"/>
      <c r="P393" s="5"/>
      <c r="Q393" s="5"/>
      <c r="R393" s="5"/>
      <c r="S393" s="5">
        <v>113</v>
      </c>
      <c r="T393" s="5">
        <v>113</v>
      </c>
      <c r="U393" s="6">
        <v>0.85</v>
      </c>
      <c r="V393" s="5">
        <v>212</v>
      </c>
      <c r="W393" s="5">
        <v>313</v>
      </c>
      <c r="X393" s="6">
        <v>0</v>
      </c>
      <c r="Y393" s="6">
        <v>0.85</v>
      </c>
      <c r="Z393" s="28">
        <f t="shared" si="18"/>
        <v>129</v>
      </c>
      <c r="AB393">
        <f t="shared" si="19"/>
        <v>16</v>
      </c>
      <c r="AC393">
        <f t="shared" si="20"/>
        <v>13</v>
      </c>
    </row>
    <row r="394" spans="1:29" ht="19.95" customHeight="1" x14ac:dyDescent="0.3">
      <c r="A394" s="3">
        <v>3371154</v>
      </c>
      <c r="B394" s="4" t="s">
        <v>125</v>
      </c>
      <c r="C394" s="4" t="s">
        <v>35</v>
      </c>
      <c r="D394" s="4" t="s">
        <v>29</v>
      </c>
      <c r="E394" s="4" t="s">
        <v>28</v>
      </c>
      <c r="F394" s="5">
        <v>3</v>
      </c>
      <c r="G394" s="5">
        <v>2</v>
      </c>
      <c r="H394" s="5">
        <v>4</v>
      </c>
      <c r="I394" s="5">
        <v>0</v>
      </c>
      <c r="J394" s="5">
        <v>5</v>
      </c>
      <c r="K394" s="5">
        <v>4</v>
      </c>
      <c r="L394" s="5">
        <v>1</v>
      </c>
      <c r="M394" s="32">
        <v>1</v>
      </c>
      <c r="N394" s="5"/>
      <c r="O394" s="5"/>
      <c r="P394" s="5"/>
      <c r="Q394" s="5"/>
      <c r="R394" s="5"/>
      <c r="S394" s="5">
        <v>19</v>
      </c>
      <c r="T394" s="5">
        <v>19</v>
      </c>
      <c r="U394" s="6">
        <v>1.71</v>
      </c>
      <c r="V394" s="5">
        <v>32</v>
      </c>
      <c r="W394" s="5">
        <v>72</v>
      </c>
      <c r="X394" s="6">
        <v>0</v>
      </c>
      <c r="Y394" s="6">
        <v>1.71</v>
      </c>
      <c r="Z394" s="28">
        <f t="shared" si="18"/>
        <v>20</v>
      </c>
      <c r="AB394">
        <f t="shared" si="19"/>
        <v>1</v>
      </c>
      <c r="AC394">
        <f t="shared" si="20"/>
        <v>1</v>
      </c>
    </row>
    <row r="395" spans="1:29" ht="19.95" customHeight="1" x14ac:dyDescent="0.3">
      <c r="A395" s="3">
        <v>3371154</v>
      </c>
      <c r="B395" s="4" t="s">
        <v>125</v>
      </c>
      <c r="C395" s="4" t="s">
        <v>35</v>
      </c>
      <c r="D395" s="4" t="s">
        <v>31</v>
      </c>
      <c r="E395" s="4" t="s">
        <v>28</v>
      </c>
      <c r="F395" s="5">
        <v>0</v>
      </c>
      <c r="G395" s="5">
        <v>0</v>
      </c>
      <c r="H395" s="5">
        <v>0</v>
      </c>
      <c r="I395" s="5">
        <v>1</v>
      </c>
      <c r="J395" s="5">
        <v>2</v>
      </c>
      <c r="K395" s="5">
        <v>5</v>
      </c>
      <c r="L395" s="5">
        <v>1</v>
      </c>
      <c r="M395" s="32">
        <v>0</v>
      </c>
      <c r="N395" s="5"/>
      <c r="O395" s="5"/>
      <c r="P395" s="5"/>
      <c r="Q395" s="5"/>
      <c r="R395" s="5"/>
      <c r="S395" s="5">
        <v>9</v>
      </c>
      <c r="T395" s="5">
        <v>9</v>
      </c>
      <c r="U395" s="6">
        <v>-0.31</v>
      </c>
      <c r="V395" s="5">
        <v>15</v>
      </c>
      <c r="W395" s="5">
        <v>1</v>
      </c>
      <c r="X395" s="6">
        <v>0</v>
      </c>
      <c r="Y395" s="6">
        <v>-0.31</v>
      </c>
      <c r="Z395" s="28">
        <f t="shared" si="18"/>
        <v>9</v>
      </c>
      <c r="AB395">
        <f t="shared" si="19"/>
        <v>0</v>
      </c>
      <c r="AC395">
        <f t="shared" si="20"/>
        <v>1</v>
      </c>
    </row>
    <row r="396" spans="1:29" ht="19.95" customHeight="1" x14ac:dyDescent="0.3">
      <c r="A396" s="3">
        <v>3371154</v>
      </c>
      <c r="B396" s="4" t="s">
        <v>125</v>
      </c>
      <c r="C396" s="4" t="s">
        <v>35</v>
      </c>
      <c r="D396" s="4" t="s">
        <v>33</v>
      </c>
      <c r="E396" s="4" t="s">
        <v>28</v>
      </c>
      <c r="F396" s="5">
        <v>12</v>
      </c>
      <c r="G396" s="5">
        <v>18</v>
      </c>
      <c r="H396" s="5">
        <v>14</v>
      </c>
      <c r="I396" s="5">
        <v>10</v>
      </c>
      <c r="J396" s="5">
        <v>9</v>
      </c>
      <c r="K396" s="5">
        <v>9</v>
      </c>
      <c r="L396" s="5">
        <v>5</v>
      </c>
      <c r="M396" s="32">
        <v>6</v>
      </c>
      <c r="N396" s="5"/>
      <c r="O396" s="5"/>
      <c r="P396" s="5"/>
      <c r="Q396" s="5"/>
      <c r="R396" s="5"/>
      <c r="S396" s="5">
        <v>77</v>
      </c>
      <c r="T396" s="5">
        <v>77</v>
      </c>
      <c r="U396" s="6">
        <v>-0.43</v>
      </c>
      <c r="V396" s="5">
        <v>388</v>
      </c>
      <c r="W396" s="5">
        <v>179</v>
      </c>
      <c r="X396" s="6">
        <v>0</v>
      </c>
      <c r="Y396" s="6">
        <v>-0.43</v>
      </c>
      <c r="Z396" s="28">
        <f t="shared" si="18"/>
        <v>83</v>
      </c>
      <c r="AB396">
        <f t="shared" si="19"/>
        <v>6</v>
      </c>
      <c r="AC396">
        <f t="shared" si="20"/>
        <v>5</v>
      </c>
    </row>
    <row r="397" spans="1:29" ht="19.95" customHeight="1" x14ac:dyDescent="0.3">
      <c r="A397" s="3">
        <v>1972856</v>
      </c>
      <c r="B397" s="4" t="s">
        <v>126</v>
      </c>
      <c r="C397" s="4" t="s">
        <v>26</v>
      </c>
      <c r="D397" s="4" t="s">
        <v>27</v>
      </c>
      <c r="E397" s="4" t="s">
        <v>28</v>
      </c>
      <c r="F397" s="5">
        <v>10</v>
      </c>
      <c r="G397" s="5">
        <v>12</v>
      </c>
      <c r="H397" s="5">
        <v>14</v>
      </c>
      <c r="I397" s="5">
        <v>22</v>
      </c>
      <c r="J397" s="5">
        <v>40</v>
      </c>
      <c r="K397" s="5">
        <v>35</v>
      </c>
      <c r="L397" s="5">
        <v>17</v>
      </c>
      <c r="M397" s="32">
        <v>9</v>
      </c>
      <c r="N397" s="5"/>
      <c r="O397" s="5"/>
      <c r="P397" s="5"/>
      <c r="Q397" s="5"/>
      <c r="R397" s="5"/>
      <c r="S397" s="5">
        <v>150</v>
      </c>
      <c r="T397" s="5">
        <v>150</v>
      </c>
      <c r="U397" s="6">
        <v>0.05</v>
      </c>
      <c r="V397" s="5">
        <v>289</v>
      </c>
      <c r="W397" s="5">
        <v>377</v>
      </c>
      <c r="X397" s="6">
        <v>0</v>
      </c>
      <c r="Y397" s="6">
        <v>0.05</v>
      </c>
      <c r="Z397" s="28">
        <f t="shared" si="18"/>
        <v>159</v>
      </c>
      <c r="AB397">
        <f t="shared" si="19"/>
        <v>9</v>
      </c>
      <c r="AC397">
        <f t="shared" si="20"/>
        <v>17</v>
      </c>
    </row>
    <row r="398" spans="1:29" ht="19.95" customHeight="1" x14ac:dyDescent="0.3">
      <c r="A398" s="3">
        <v>1972856</v>
      </c>
      <c r="B398" s="4" t="s">
        <v>126</v>
      </c>
      <c r="C398" s="4" t="s">
        <v>26</v>
      </c>
      <c r="D398" s="4" t="s">
        <v>29</v>
      </c>
      <c r="E398" s="4" t="s">
        <v>28</v>
      </c>
      <c r="F398" s="5">
        <v>0</v>
      </c>
      <c r="G398" s="5">
        <v>1</v>
      </c>
      <c r="H398" s="5">
        <v>0</v>
      </c>
      <c r="I398" s="5">
        <v>0</v>
      </c>
      <c r="J398" s="5">
        <v>1</v>
      </c>
      <c r="K398" s="5">
        <v>0</v>
      </c>
      <c r="L398" s="5">
        <v>2</v>
      </c>
      <c r="M398" s="32">
        <v>2</v>
      </c>
      <c r="N398" s="5"/>
      <c r="O398" s="5"/>
      <c r="P398" s="5"/>
      <c r="Q398" s="5"/>
      <c r="R398" s="5"/>
      <c r="S398" s="5">
        <v>4</v>
      </c>
      <c r="T398" s="5">
        <v>4</v>
      </c>
      <c r="U398" s="6">
        <v>-0.83</v>
      </c>
      <c r="V398" s="5">
        <v>35</v>
      </c>
      <c r="W398" s="5">
        <v>39</v>
      </c>
      <c r="X398" s="6">
        <v>0</v>
      </c>
      <c r="Y398" s="6">
        <v>-0.83</v>
      </c>
      <c r="Z398" s="28">
        <f t="shared" si="18"/>
        <v>6</v>
      </c>
      <c r="AB398">
        <f t="shared" si="19"/>
        <v>2</v>
      </c>
      <c r="AC398">
        <f t="shared" si="20"/>
        <v>2</v>
      </c>
    </row>
    <row r="399" spans="1:29" ht="19.95" customHeight="1" x14ac:dyDescent="0.3">
      <c r="A399" s="3">
        <v>1972856</v>
      </c>
      <c r="B399" s="4" t="s">
        <v>126</v>
      </c>
      <c r="C399" s="4" t="s">
        <v>26</v>
      </c>
      <c r="D399" s="4" t="s">
        <v>30</v>
      </c>
      <c r="E399" s="4" t="s">
        <v>28</v>
      </c>
      <c r="F399" s="5">
        <v>0</v>
      </c>
      <c r="G399" s="5">
        <v>0</v>
      </c>
      <c r="H399" s="5">
        <v>0</v>
      </c>
      <c r="I399" s="5">
        <v>0</v>
      </c>
      <c r="J399" s="5">
        <v>0</v>
      </c>
      <c r="K399" s="5">
        <v>0</v>
      </c>
      <c r="L399" s="5">
        <v>0</v>
      </c>
      <c r="M399" s="32">
        <v>0</v>
      </c>
      <c r="N399" s="5"/>
      <c r="O399" s="5"/>
      <c r="P399" s="5"/>
      <c r="Q399" s="5"/>
      <c r="R399" s="5"/>
      <c r="S399" s="5">
        <v>0</v>
      </c>
      <c r="T399" s="5">
        <v>0</v>
      </c>
      <c r="U399" s="6">
        <v>-1</v>
      </c>
      <c r="V399" s="5">
        <v>8</v>
      </c>
      <c r="W399" s="5">
        <v>2</v>
      </c>
      <c r="X399" s="6">
        <v>0</v>
      </c>
      <c r="Y399" s="6">
        <v>-1</v>
      </c>
      <c r="Z399" s="28">
        <f t="shared" si="18"/>
        <v>0</v>
      </c>
      <c r="AB399">
        <f t="shared" si="19"/>
        <v>0</v>
      </c>
      <c r="AC399">
        <f t="shared" si="20"/>
        <v>0</v>
      </c>
    </row>
    <row r="400" spans="1:29" ht="19.95" customHeight="1" x14ac:dyDescent="0.3">
      <c r="A400" s="3">
        <v>1972856</v>
      </c>
      <c r="B400" s="4" t="s">
        <v>126</v>
      </c>
      <c r="C400" s="4" t="s">
        <v>26</v>
      </c>
      <c r="D400" s="4" t="s">
        <v>31</v>
      </c>
      <c r="E400" s="4" t="s">
        <v>28</v>
      </c>
      <c r="F400" s="5">
        <v>6</v>
      </c>
      <c r="G400" s="5">
        <v>3</v>
      </c>
      <c r="H400" s="5">
        <v>0</v>
      </c>
      <c r="I400" s="5">
        <v>0</v>
      </c>
      <c r="J400" s="5">
        <v>4</v>
      </c>
      <c r="K400" s="5">
        <v>8</v>
      </c>
      <c r="L400" s="5">
        <v>1</v>
      </c>
      <c r="M400" s="32">
        <v>0</v>
      </c>
      <c r="N400" s="5"/>
      <c r="O400" s="5"/>
      <c r="P400" s="5"/>
      <c r="Q400" s="5"/>
      <c r="R400" s="5"/>
      <c r="S400" s="5">
        <v>22</v>
      </c>
      <c r="T400" s="5">
        <v>22</v>
      </c>
      <c r="U400" s="6">
        <v>-0.49</v>
      </c>
      <c r="V400" s="5">
        <v>103</v>
      </c>
      <c r="W400" s="5">
        <v>13</v>
      </c>
      <c r="X400" s="6">
        <v>0.01</v>
      </c>
      <c r="Y400" s="6">
        <v>-0.49</v>
      </c>
      <c r="Z400" s="28">
        <f t="shared" si="18"/>
        <v>22</v>
      </c>
      <c r="AB400">
        <f t="shared" si="19"/>
        <v>0</v>
      </c>
      <c r="AC400">
        <f t="shared" si="20"/>
        <v>1</v>
      </c>
    </row>
    <row r="401" spans="1:29" ht="19.95" customHeight="1" x14ac:dyDescent="0.3">
      <c r="A401" s="3">
        <v>1972856</v>
      </c>
      <c r="B401" s="4" t="s">
        <v>126</v>
      </c>
      <c r="C401" s="4" t="s">
        <v>26</v>
      </c>
      <c r="D401" s="4" t="s">
        <v>32</v>
      </c>
      <c r="E401" s="4" t="s">
        <v>28</v>
      </c>
      <c r="F401" s="5">
        <v>0</v>
      </c>
      <c r="G401" s="5">
        <v>0</v>
      </c>
      <c r="H401" s="5">
        <v>0</v>
      </c>
      <c r="I401" s="5">
        <v>0</v>
      </c>
      <c r="J401" s="5">
        <v>0</v>
      </c>
      <c r="K401" s="5">
        <v>0</v>
      </c>
      <c r="L401" s="5">
        <v>0</v>
      </c>
      <c r="M401" s="32">
        <v>0</v>
      </c>
      <c r="N401" s="5"/>
      <c r="O401" s="5"/>
      <c r="P401" s="5"/>
      <c r="Q401" s="5"/>
      <c r="R401" s="5"/>
      <c r="S401" s="5">
        <v>0</v>
      </c>
      <c r="T401" s="5">
        <v>0</v>
      </c>
      <c r="U401" s="6">
        <v>-1</v>
      </c>
      <c r="V401" s="5">
        <v>6</v>
      </c>
      <c r="W401" s="5">
        <v>0</v>
      </c>
      <c r="X401" s="6">
        <v>0</v>
      </c>
      <c r="Y401" s="6">
        <v>-1</v>
      </c>
      <c r="Z401" s="28">
        <f t="shared" si="18"/>
        <v>0</v>
      </c>
      <c r="AB401">
        <f t="shared" si="19"/>
        <v>0</v>
      </c>
      <c r="AC401">
        <f t="shared" si="20"/>
        <v>0</v>
      </c>
    </row>
    <row r="402" spans="1:29" ht="19.95" customHeight="1" x14ac:dyDescent="0.3">
      <c r="A402" s="3">
        <v>1972856</v>
      </c>
      <c r="B402" s="4" t="s">
        <v>126</v>
      </c>
      <c r="C402" s="4" t="s">
        <v>26</v>
      </c>
      <c r="D402" s="4" t="s">
        <v>33</v>
      </c>
      <c r="E402" s="4" t="s">
        <v>28</v>
      </c>
      <c r="F402" s="5">
        <v>0</v>
      </c>
      <c r="G402" s="5">
        <v>0</v>
      </c>
      <c r="H402" s="5">
        <v>0</v>
      </c>
      <c r="I402" s="5">
        <v>0</v>
      </c>
      <c r="J402" s="5">
        <v>18</v>
      </c>
      <c r="K402" s="5">
        <v>11</v>
      </c>
      <c r="L402" s="5">
        <v>8</v>
      </c>
      <c r="M402" s="32">
        <v>6</v>
      </c>
      <c r="N402" s="5"/>
      <c r="O402" s="5"/>
      <c r="P402" s="5"/>
      <c r="Q402" s="5"/>
      <c r="R402" s="5"/>
      <c r="S402" s="5">
        <v>37</v>
      </c>
      <c r="T402" s="5">
        <v>37</v>
      </c>
      <c r="U402" s="6">
        <v>-0.41</v>
      </c>
      <c r="V402" s="5">
        <v>122</v>
      </c>
      <c r="W402" s="5">
        <v>110</v>
      </c>
      <c r="X402" s="6">
        <v>0</v>
      </c>
      <c r="Y402" s="6">
        <v>-0.41</v>
      </c>
      <c r="Z402" s="28">
        <f t="shared" si="18"/>
        <v>43</v>
      </c>
      <c r="AB402">
        <f t="shared" si="19"/>
        <v>6</v>
      </c>
      <c r="AC402">
        <f t="shared" si="20"/>
        <v>8</v>
      </c>
    </row>
    <row r="403" spans="1:29" ht="19.95" customHeight="1" x14ac:dyDescent="0.3">
      <c r="A403" s="3">
        <v>1789022</v>
      </c>
      <c r="B403" s="4" t="s">
        <v>127</v>
      </c>
      <c r="C403" s="4" t="s">
        <v>26</v>
      </c>
      <c r="D403" s="4" t="s">
        <v>27</v>
      </c>
      <c r="E403" s="4" t="s">
        <v>28</v>
      </c>
      <c r="F403" s="5">
        <v>7</v>
      </c>
      <c r="G403" s="5">
        <v>8</v>
      </c>
      <c r="H403" s="5">
        <v>3</v>
      </c>
      <c r="I403" s="5">
        <v>11</v>
      </c>
      <c r="J403" s="5">
        <v>4</v>
      </c>
      <c r="K403" s="5">
        <v>8</v>
      </c>
      <c r="L403" s="5">
        <v>9</v>
      </c>
      <c r="M403" s="32">
        <v>0</v>
      </c>
      <c r="N403" s="5"/>
      <c r="O403" s="5"/>
      <c r="P403" s="5"/>
      <c r="Q403" s="5"/>
      <c r="R403" s="5"/>
      <c r="S403" s="5">
        <v>50</v>
      </c>
      <c r="T403" s="5">
        <v>50</v>
      </c>
      <c r="U403" s="6">
        <v>-0.8</v>
      </c>
      <c r="V403" s="5">
        <v>473</v>
      </c>
      <c r="W403" s="5">
        <v>125</v>
      </c>
      <c r="X403" s="6">
        <v>0</v>
      </c>
      <c r="Y403" s="6">
        <v>-0.8</v>
      </c>
      <c r="Z403" s="28">
        <f t="shared" si="18"/>
        <v>50</v>
      </c>
      <c r="AB403">
        <f t="shared" si="19"/>
        <v>0</v>
      </c>
      <c r="AC403">
        <f t="shared" si="20"/>
        <v>9</v>
      </c>
    </row>
    <row r="404" spans="1:29" ht="19.95" customHeight="1" x14ac:dyDescent="0.3">
      <c r="A404" s="3">
        <v>1789022</v>
      </c>
      <c r="B404" s="4" t="s">
        <v>127</v>
      </c>
      <c r="C404" s="4" t="s">
        <v>26</v>
      </c>
      <c r="D404" s="4" t="s">
        <v>29</v>
      </c>
      <c r="E404" s="4" t="s">
        <v>28</v>
      </c>
      <c r="F404" s="5">
        <v>0</v>
      </c>
      <c r="G404" s="5">
        <v>2</v>
      </c>
      <c r="H404" s="5">
        <v>3</v>
      </c>
      <c r="I404" s="5">
        <v>1</v>
      </c>
      <c r="J404" s="5">
        <v>0</v>
      </c>
      <c r="K404" s="5">
        <v>1</v>
      </c>
      <c r="L404" s="5">
        <v>0</v>
      </c>
      <c r="M404" s="32">
        <v>0</v>
      </c>
      <c r="N404" s="5"/>
      <c r="O404" s="5"/>
      <c r="P404" s="5"/>
      <c r="Q404" s="5"/>
      <c r="R404" s="5"/>
      <c r="S404" s="5">
        <v>7</v>
      </c>
      <c r="T404" s="5">
        <v>7</v>
      </c>
      <c r="U404" s="6">
        <v>-0.65</v>
      </c>
      <c r="V404" s="5">
        <v>40</v>
      </c>
      <c r="W404" s="5">
        <v>13</v>
      </c>
      <c r="X404" s="6">
        <v>0</v>
      </c>
      <c r="Y404" s="6">
        <v>-0.65</v>
      </c>
      <c r="Z404" s="28">
        <f t="shared" si="18"/>
        <v>7</v>
      </c>
      <c r="AB404">
        <f t="shared" si="19"/>
        <v>0</v>
      </c>
      <c r="AC404">
        <f t="shared" si="20"/>
        <v>0</v>
      </c>
    </row>
    <row r="405" spans="1:29" ht="19.95" customHeight="1" x14ac:dyDescent="0.3">
      <c r="A405" s="3">
        <v>1789022</v>
      </c>
      <c r="B405" s="4" t="s">
        <v>127</v>
      </c>
      <c r="C405" s="4" t="s">
        <v>26</v>
      </c>
      <c r="D405" s="4" t="s">
        <v>30</v>
      </c>
      <c r="E405" s="4" t="s">
        <v>28</v>
      </c>
      <c r="F405" s="5">
        <v>0</v>
      </c>
      <c r="G405" s="5">
        <v>1</v>
      </c>
      <c r="H405" s="5">
        <v>0</v>
      </c>
      <c r="I405" s="5">
        <v>0</v>
      </c>
      <c r="J405" s="5">
        <v>0</v>
      </c>
      <c r="K405" s="5">
        <v>0</v>
      </c>
      <c r="L405" s="5">
        <v>0</v>
      </c>
      <c r="M405" s="32">
        <v>0</v>
      </c>
      <c r="N405" s="5"/>
      <c r="O405" s="5"/>
      <c r="P405" s="5"/>
      <c r="Q405" s="5"/>
      <c r="R405" s="5"/>
      <c r="S405" s="5">
        <v>1</v>
      </c>
      <c r="T405" s="5">
        <v>1</v>
      </c>
      <c r="U405" s="6">
        <v>-0.91</v>
      </c>
      <c r="V405" s="5">
        <v>26</v>
      </c>
      <c r="W405" s="5">
        <v>15</v>
      </c>
      <c r="X405" s="6">
        <v>0</v>
      </c>
      <c r="Y405" s="6">
        <v>-0.91</v>
      </c>
      <c r="Z405" s="28">
        <f t="shared" si="18"/>
        <v>1</v>
      </c>
      <c r="AB405">
        <f t="shared" si="19"/>
        <v>0</v>
      </c>
      <c r="AC405">
        <f t="shared" si="20"/>
        <v>0</v>
      </c>
    </row>
    <row r="406" spans="1:29" ht="19.95" customHeight="1" x14ac:dyDescent="0.3">
      <c r="A406" s="3">
        <v>1789022</v>
      </c>
      <c r="B406" s="4" t="s">
        <v>127</v>
      </c>
      <c r="C406" s="4" t="s">
        <v>26</v>
      </c>
      <c r="D406" s="4" t="s">
        <v>31</v>
      </c>
      <c r="E406" s="4" t="s">
        <v>28</v>
      </c>
      <c r="F406" s="5">
        <v>3</v>
      </c>
      <c r="G406" s="5">
        <v>0</v>
      </c>
      <c r="H406" s="5">
        <v>0</v>
      </c>
      <c r="I406" s="5">
        <v>0</v>
      </c>
      <c r="J406" s="5">
        <v>0</v>
      </c>
      <c r="K406" s="5">
        <v>0</v>
      </c>
      <c r="L406" s="5">
        <v>0</v>
      </c>
      <c r="M406" s="32">
        <v>0</v>
      </c>
      <c r="N406" s="5"/>
      <c r="O406" s="5"/>
      <c r="P406" s="5"/>
      <c r="Q406" s="5"/>
      <c r="R406" s="5"/>
      <c r="S406" s="5">
        <v>3</v>
      </c>
      <c r="T406" s="5">
        <v>3</v>
      </c>
      <c r="U406" s="6">
        <v>-0.97</v>
      </c>
      <c r="V406" s="5">
        <v>159</v>
      </c>
      <c r="W406" s="5">
        <v>32</v>
      </c>
      <c r="X406" s="6">
        <v>0</v>
      </c>
      <c r="Y406" s="6">
        <v>-0.97</v>
      </c>
      <c r="Z406" s="28">
        <f t="shared" si="18"/>
        <v>3</v>
      </c>
      <c r="AB406">
        <f t="shared" si="19"/>
        <v>0</v>
      </c>
      <c r="AC406">
        <f t="shared" si="20"/>
        <v>0</v>
      </c>
    </row>
    <row r="407" spans="1:29" ht="19.95" customHeight="1" x14ac:dyDescent="0.3">
      <c r="A407" s="3">
        <v>1789022</v>
      </c>
      <c r="B407" s="4" t="s">
        <v>127</v>
      </c>
      <c r="C407" s="4" t="s">
        <v>26</v>
      </c>
      <c r="D407" s="4" t="s">
        <v>33</v>
      </c>
      <c r="E407" s="4" t="s">
        <v>28</v>
      </c>
      <c r="F407" s="5">
        <v>5</v>
      </c>
      <c r="G407" s="5">
        <v>5</v>
      </c>
      <c r="H407" s="5">
        <v>35</v>
      </c>
      <c r="I407" s="5">
        <v>9</v>
      </c>
      <c r="J407" s="5">
        <v>12</v>
      </c>
      <c r="K407" s="5">
        <v>26</v>
      </c>
      <c r="L407" s="5">
        <v>4</v>
      </c>
      <c r="M407" s="32">
        <v>0</v>
      </c>
      <c r="N407" s="5"/>
      <c r="O407" s="5"/>
      <c r="P407" s="5"/>
      <c r="Q407" s="5"/>
      <c r="R407" s="5"/>
      <c r="S407" s="5">
        <v>96</v>
      </c>
      <c r="T407" s="5">
        <v>96</v>
      </c>
      <c r="U407" s="6">
        <v>-0.49</v>
      </c>
      <c r="V407" s="5">
        <v>448</v>
      </c>
      <c r="W407" s="5">
        <v>186</v>
      </c>
      <c r="X407" s="6">
        <v>0</v>
      </c>
      <c r="Y407" s="6">
        <v>-0.49</v>
      </c>
      <c r="Z407" s="28">
        <f t="shared" si="18"/>
        <v>96</v>
      </c>
      <c r="AB407">
        <f t="shared" si="19"/>
        <v>0</v>
      </c>
      <c r="AC407">
        <f t="shared" si="20"/>
        <v>4</v>
      </c>
    </row>
    <row r="408" spans="1:29" ht="19.95" customHeight="1" x14ac:dyDescent="0.3">
      <c r="A408" s="3">
        <v>3649871</v>
      </c>
      <c r="B408" s="4" t="s">
        <v>128</v>
      </c>
      <c r="C408" s="4" t="s">
        <v>68</v>
      </c>
      <c r="D408" s="4" t="s">
        <v>27</v>
      </c>
      <c r="E408" s="4" t="s">
        <v>28</v>
      </c>
      <c r="F408" s="5">
        <v>15</v>
      </c>
      <c r="G408" s="5">
        <v>15</v>
      </c>
      <c r="H408" s="5">
        <v>5</v>
      </c>
      <c r="I408" s="5">
        <v>12</v>
      </c>
      <c r="J408" s="5">
        <v>22</v>
      </c>
      <c r="K408" s="5">
        <v>10</v>
      </c>
      <c r="L408" s="5">
        <v>19</v>
      </c>
      <c r="M408" s="32">
        <v>10</v>
      </c>
      <c r="N408" s="5"/>
      <c r="O408" s="5"/>
      <c r="P408" s="5"/>
      <c r="Q408" s="5"/>
      <c r="R408" s="5"/>
      <c r="S408" s="5">
        <v>98</v>
      </c>
      <c r="T408" s="5">
        <v>98</v>
      </c>
      <c r="U408" s="6">
        <v>-0.48</v>
      </c>
      <c r="V408" s="5">
        <v>324</v>
      </c>
      <c r="W408" s="5">
        <v>231</v>
      </c>
      <c r="X408" s="6">
        <v>0</v>
      </c>
      <c r="Y408" s="6">
        <v>-0.48</v>
      </c>
      <c r="Z408" s="28">
        <f t="shared" si="18"/>
        <v>108</v>
      </c>
      <c r="AB408">
        <f t="shared" si="19"/>
        <v>10</v>
      </c>
      <c r="AC408">
        <f t="shared" si="20"/>
        <v>19</v>
      </c>
    </row>
    <row r="409" spans="1:29" ht="19.95" customHeight="1" x14ac:dyDescent="0.3">
      <c r="A409" s="3">
        <v>3649871</v>
      </c>
      <c r="B409" s="4" t="s">
        <v>128</v>
      </c>
      <c r="C409" s="4" t="s">
        <v>68</v>
      </c>
      <c r="D409" s="4" t="s">
        <v>29</v>
      </c>
      <c r="E409" s="4" t="s">
        <v>28</v>
      </c>
      <c r="F409" s="5">
        <v>2</v>
      </c>
      <c r="G409" s="5">
        <v>2</v>
      </c>
      <c r="H409" s="5">
        <v>1</v>
      </c>
      <c r="I409" s="5">
        <v>1</v>
      </c>
      <c r="J409" s="5">
        <v>2</v>
      </c>
      <c r="K409" s="5">
        <v>1</v>
      </c>
      <c r="L409" s="5">
        <v>0</v>
      </c>
      <c r="M409" s="32">
        <v>0</v>
      </c>
      <c r="N409" s="5"/>
      <c r="O409" s="5"/>
      <c r="P409" s="5"/>
      <c r="Q409" s="5"/>
      <c r="R409" s="5"/>
      <c r="S409" s="5">
        <v>9</v>
      </c>
      <c r="T409" s="5">
        <v>9</v>
      </c>
      <c r="U409" s="6">
        <v>-0.36</v>
      </c>
      <c r="V409" s="5">
        <v>40</v>
      </c>
      <c r="W409" s="5">
        <v>19</v>
      </c>
      <c r="X409" s="6">
        <v>0</v>
      </c>
      <c r="Y409" s="6">
        <v>-0.36</v>
      </c>
      <c r="Z409" s="28">
        <f t="shared" si="18"/>
        <v>9</v>
      </c>
      <c r="AB409">
        <f t="shared" si="19"/>
        <v>0</v>
      </c>
      <c r="AC409">
        <f t="shared" si="20"/>
        <v>0</v>
      </c>
    </row>
    <row r="410" spans="1:29" ht="19.95" customHeight="1" x14ac:dyDescent="0.3">
      <c r="A410" s="3">
        <v>3649871</v>
      </c>
      <c r="B410" s="4" t="s">
        <v>128</v>
      </c>
      <c r="C410" s="4" t="s">
        <v>68</v>
      </c>
      <c r="D410" s="4" t="s">
        <v>30</v>
      </c>
      <c r="E410" s="4" t="s">
        <v>28</v>
      </c>
      <c r="F410" s="5">
        <v>0</v>
      </c>
      <c r="G410" s="5">
        <v>0</v>
      </c>
      <c r="H410" s="5">
        <v>0</v>
      </c>
      <c r="I410" s="5">
        <v>0</v>
      </c>
      <c r="J410" s="5">
        <v>0</v>
      </c>
      <c r="K410" s="5">
        <v>0</v>
      </c>
      <c r="L410" s="5">
        <v>1</v>
      </c>
      <c r="M410" s="32">
        <v>0</v>
      </c>
      <c r="N410" s="5"/>
      <c r="O410" s="5"/>
      <c r="P410" s="5"/>
      <c r="Q410" s="5"/>
      <c r="R410" s="5"/>
      <c r="S410" s="5">
        <v>1</v>
      </c>
      <c r="T410" s="5">
        <v>1</v>
      </c>
      <c r="U410" s="6">
        <v>0</v>
      </c>
      <c r="V410" s="5">
        <v>5</v>
      </c>
      <c r="W410" s="5">
        <v>2</v>
      </c>
      <c r="X410" s="6">
        <v>0</v>
      </c>
      <c r="Y410" s="6">
        <v>0</v>
      </c>
      <c r="Z410" s="28">
        <f t="shared" si="18"/>
        <v>1</v>
      </c>
      <c r="AB410">
        <f t="shared" si="19"/>
        <v>0</v>
      </c>
      <c r="AC410">
        <f t="shared" si="20"/>
        <v>1</v>
      </c>
    </row>
    <row r="411" spans="1:29" ht="19.95" customHeight="1" x14ac:dyDescent="0.3">
      <c r="A411" s="3">
        <v>3649871</v>
      </c>
      <c r="B411" s="4" t="s">
        <v>128</v>
      </c>
      <c r="C411" s="4" t="s">
        <v>68</v>
      </c>
      <c r="D411" s="4" t="s">
        <v>31</v>
      </c>
      <c r="E411" s="4" t="s">
        <v>28</v>
      </c>
      <c r="F411" s="5">
        <v>0</v>
      </c>
      <c r="G411" s="5">
        <v>0</v>
      </c>
      <c r="H411" s="5">
        <v>0</v>
      </c>
      <c r="I411" s="5">
        <v>0</v>
      </c>
      <c r="J411" s="5">
        <v>0</v>
      </c>
      <c r="K411" s="5">
        <v>0</v>
      </c>
      <c r="L411" s="5">
        <v>0</v>
      </c>
      <c r="M411" s="32">
        <v>0</v>
      </c>
      <c r="N411" s="5"/>
      <c r="O411" s="5"/>
      <c r="P411" s="5"/>
      <c r="Q411" s="5"/>
      <c r="R411" s="5"/>
      <c r="S411" s="5">
        <v>0</v>
      </c>
      <c r="T411" s="5">
        <v>0</v>
      </c>
      <c r="U411" s="6">
        <v>-1</v>
      </c>
      <c r="V411" s="5">
        <v>11</v>
      </c>
      <c r="W411" s="5">
        <v>0</v>
      </c>
      <c r="X411" s="6">
        <v>0</v>
      </c>
      <c r="Y411" s="6">
        <v>-1</v>
      </c>
      <c r="Z411" s="28">
        <f t="shared" si="18"/>
        <v>0</v>
      </c>
      <c r="AB411">
        <f t="shared" si="19"/>
        <v>0</v>
      </c>
      <c r="AC411">
        <f t="shared" si="20"/>
        <v>0</v>
      </c>
    </row>
    <row r="412" spans="1:29" ht="19.95" customHeight="1" x14ac:dyDescent="0.3">
      <c r="A412" s="3">
        <v>3649871</v>
      </c>
      <c r="B412" s="4" t="s">
        <v>128</v>
      </c>
      <c r="C412" s="4" t="s">
        <v>68</v>
      </c>
      <c r="D412" s="4" t="s">
        <v>33</v>
      </c>
      <c r="E412" s="4" t="s">
        <v>28</v>
      </c>
      <c r="F412" s="5">
        <v>0</v>
      </c>
      <c r="G412" s="5">
        <v>0</v>
      </c>
      <c r="H412" s="5">
        <v>0</v>
      </c>
      <c r="I412" s="5">
        <v>7</v>
      </c>
      <c r="J412" s="5">
        <v>17</v>
      </c>
      <c r="K412" s="5">
        <v>4</v>
      </c>
      <c r="L412" s="5">
        <v>5</v>
      </c>
      <c r="M412" s="32">
        <v>3</v>
      </c>
      <c r="N412" s="5"/>
      <c r="O412" s="5"/>
      <c r="P412" s="5"/>
      <c r="Q412" s="5"/>
      <c r="R412" s="5"/>
      <c r="S412" s="5">
        <v>33</v>
      </c>
      <c r="T412" s="5">
        <v>33</v>
      </c>
      <c r="U412" s="6">
        <v>-0.57999999999999996</v>
      </c>
      <c r="V412" s="5">
        <v>108</v>
      </c>
      <c r="W412" s="5">
        <v>73</v>
      </c>
      <c r="X412" s="6">
        <v>0</v>
      </c>
      <c r="Y412" s="6">
        <v>-0.57999999999999996</v>
      </c>
      <c r="Z412" s="28">
        <f t="shared" si="18"/>
        <v>36</v>
      </c>
      <c r="AB412">
        <f t="shared" si="19"/>
        <v>3</v>
      </c>
      <c r="AC412">
        <f t="shared" si="20"/>
        <v>5</v>
      </c>
    </row>
    <row r="413" spans="1:29" ht="19.95" customHeight="1" x14ac:dyDescent="0.3">
      <c r="A413" s="3">
        <v>3698137</v>
      </c>
      <c r="B413" s="4" t="s">
        <v>129</v>
      </c>
      <c r="C413" s="4" t="s">
        <v>41</v>
      </c>
      <c r="D413" s="4" t="s">
        <v>27</v>
      </c>
      <c r="E413" s="4" t="s">
        <v>28</v>
      </c>
      <c r="F413" s="5">
        <v>31</v>
      </c>
      <c r="G413" s="5">
        <v>24</v>
      </c>
      <c r="H413" s="5">
        <v>26</v>
      </c>
      <c r="I413" s="5">
        <v>16</v>
      </c>
      <c r="J413" s="5">
        <v>0</v>
      </c>
      <c r="K413" s="5">
        <v>0</v>
      </c>
      <c r="L413" s="5">
        <v>28</v>
      </c>
      <c r="M413" s="32">
        <v>24</v>
      </c>
      <c r="N413" s="5"/>
      <c r="O413" s="5"/>
      <c r="P413" s="5"/>
      <c r="Q413" s="5"/>
      <c r="R413" s="5"/>
      <c r="S413" s="5">
        <v>125</v>
      </c>
      <c r="T413" s="5">
        <v>125</v>
      </c>
      <c r="U413" s="6">
        <v>-0.18</v>
      </c>
      <c r="V413" s="5">
        <v>341</v>
      </c>
      <c r="W413" s="5">
        <v>300</v>
      </c>
      <c r="X413" s="6">
        <v>0</v>
      </c>
      <c r="Y413" s="6">
        <v>-0.18</v>
      </c>
      <c r="Z413" s="28">
        <f t="shared" si="18"/>
        <v>149</v>
      </c>
      <c r="AB413">
        <f t="shared" si="19"/>
        <v>24</v>
      </c>
      <c r="AC413">
        <f t="shared" si="20"/>
        <v>28</v>
      </c>
    </row>
    <row r="414" spans="1:29" ht="19.95" customHeight="1" x14ac:dyDescent="0.3">
      <c r="A414" s="3">
        <v>3698137</v>
      </c>
      <c r="B414" s="4" t="s">
        <v>129</v>
      </c>
      <c r="C414" s="4" t="s">
        <v>41</v>
      </c>
      <c r="D414" s="4" t="s">
        <v>29</v>
      </c>
      <c r="E414" s="4" t="s">
        <v>28</v>
      </c>
      <c r="F414" s="5">
        <v>3</v>
      </c>
      <c r="G414" s="5">
        <v>1</v>
      </c>
      <c r="H414" s="5">
        <v>4</v>
      </c>
      <c r="I414" s="5">
        <v>4</v>
      </c>
      <c r="J414" s="5">
        <v>0</v>
      </c>
      <c r="K414" s="5">
        <v>0</v>
      </c>
      <c r="L414" s="5">
        <v>0</v>
      </c>
      <c r="M414" s="32">
        <v>0</v>
      </c>
      <c r="N414" s="5"/>
      <c r="O414" s="5"/>
      <c r="P414" s="5"/>
      <c r="Q414" s="5"/>
      <c r="R414" s="5"/>
      <c r="S414" s="5">
        <v>12</v>
      </c>
      <c r="T414" s="5">
        <v>12</v>
      </c>
      <c r="U414" s="6">
        <v>0.33</v>
      </c>
      <c r="V414" s="5">
        <v>22</v>
      </c>
      <c r="W414" s="5">
        <v>12</v>
      </c>
      <c r="X414" s="6">
        <v>0</v>
      </c>
      <c r="Y414" s="6">
        <v>0.33</v>
      </c>
      <c r="Z414" s="28">
        <f t="shared" si="18"/>
        <v>12</v>
      </c>
      <c r="AB414">
        <f t="shared" si="19"/>
        <v>0</v>
      </c>
      <c r="AC414">
        <f t="shared" si="20"/>
        <v>0</v>
      </c>
    </row>
    <row r="415" spans="1:29" ht="19.95" customHeight="1" x14ac:dyDescent="0.3">
      <c r="A415" s="3">
        <v>3698137</v>
      </c>
      <c r="B415" s="4" t="s">
        <v>129</v>
      </c>
      <c r="C415" s="4" t="s">
        <v>41</v>
      </c>
      <c r="D415" s="4" t="s">
        <v>30</v>
      </c>
      <c r="E415" s="4" t="s">
        <v>28</v>
      </c>
      <c r="F415" s="5">
        <v>0</v>
      </c>
      <c r="G415" s="5">
        <v>0</v>
      </c>
      <c r="H415" s="5">
        <v>0</v>
      </c>
      <c r="I415" s="5">
        <v>0</v>
      </c>
      <c r="J415" s="5">
        <v>0</v>
      </c>
      <c r="K415" s="5">
        <v>0</v>
      </c>
      <c r="L415" s="5">
        <v>0</v>
      </c>
      <c r="M415" s="32">
        <v>0</v>
      </c>
      <c r="N415" s="5"/>
      <c r="O415" s="5"/>
      <c r="P415" s="5"/>
      <c r="Q415" s="5"/>
      <c r="R415" s="5"/>
      <c r="S415" s="5">
        <v>0</v>
      </c>
      <c r="T415" s="5">
        <v>0</v>
      </c>
      <c r="U415" s="6">
        <v>0</v>
      </c>
      <c r="V415" s="5">
        <v>2</v>
      </c>
      <c r="W415" s="5">
        <v>0</v>
      </c>
      <c r="X415" s="6">
        <v>0</v>
      </c>
      <c r="Y415" s="6">
        <v>0</v>
      </c>
      <c r="Z415" s="28">
        <f t="shared" si="18"/>
        <v>0</v>
      </c>
      <c r="AB415">
        <f t="shared" si="19"/>
        <v>0</v>
      </c>
      <c r="AC415">
        <f t="shared" si="20"/>
        <v>0</v>
      </c>
    </row>
    <row r="416" spans="1:29" ht="19.95" customHeight="1" x14ac:dyDescent="0.3">
      <c r="A416" s="3">
        <v>3698137</v>
      </c>
      <c r="B416" s="4" t="s">
        <v>129</v>
      </c>
      <c r="C416" s="4" t="s">
        <v>41</v>
      </c>
      <c r="D416" s="4" t="s">
        <v>31</v>
      </c>
      <c r="E416" s="4" t="s">
        <v>28</v>
      </c>
      <c r="F416" s="5">
        <v>0</v>
      </c>
      <c r="G416" s="5">
        <v>0</v>
      </c>
      <c r="H416" s="5">
        <v>1</v>
      </c>
      <c r="I416" s="5">
        <v>1</v>
      </c>
      <c r="J416" s="5">
        <v>0</v>
      </c>
      <c r="K416" s="5">
        <v>0</v>
      </c>
      <c r="L416" s="5">
        <v>0</v>
      </c>
      <c r="M416" s="32">
        <v>0</v>
      </c>
      <c r="N416" s="5"/>
      <c r="O416" s="5"/>
      <c r="P416" s="5"/>
      <c r="Q416" s="5"/>
      <c r="R416" s="5"/>
      <c r="S416" s="5">
        <v>2</v>
      </c>
      <c r="T416" s="5">
        <v>2</v>
      </c>
      <c r="U416" s="6">
        <v>0</v>
      </c>
      <c r="V416" s="5">
        <v>3</v>
      </c>
      <c r="W416" s="5">
        <v>2</v>
      </c>
      <c r="X416" s="6">
        <v>0</v>
      </c>
      <c r="Y416" s="6">
        <v>0</v>
      </c>
      <c r="Z416" s="28">
        <f t="shared" si="18"/>
        <v>2</v>
      </c>
      <c r="AB416">
        <f t="shared" si="19"/>
        <v>0</v>
      </c>
      <c r="AC416">
        <f t="shared" si="20"/>
        <v>0</v>
      </c>
    </row>
    <row r="417" spans="1:29" ht="19.95" customHeight="1" x14ac:dyDescent="0.3">
      <c r="A417" s="3">
        <v>3698137</v>
      </c>
      <c r="B417" s="4" t="s">
        <v>129</v>
      </c>
      <c r="C417" s="4" t="s">
        <v>41</v>
      </c>
      <c r="D417" s="4" t="s">
        <v>130</v>
      </c>
      <c r="E417" s="4" t="s">
        <v>28</v>
      </c>
      <c r="F417" s="5">
        <v>0</v>
      </c>
      <c r="G417" s="5">
        <v>0</v>
      </c>
      <c r="H417" s="5">
        <v>0</v>
      </c>
      <c r="I417" s="5">
        <v>0</v>
      </c>
      <c r="J417" s="5">
        <v>0</v>
      </c>
      <c r="K417" s="5">
        <v>0</v>
      </c>
      <c r="L417" s="5">
        <v>0</v>
      </c>
      <c r="M417" s="32">
        <v>0</v>
      </c>
      <c r="N417" s="5"/>
      <c r="O417" s="5"/>
      <c r="P417" s="5"/>
      <c r="Q417" s="5"/>
      <c r="R417" s="5"/>
      <c r="S417" s="5">
        <v>0</v>
      </c>
      <c r="T417" s="5">
        <v>0</v>
      </c>
      <c r="U417" s="6">
        <v>-1</v>
      </c>
      <c r="V417" s="5">
        <v>8</v>
      </c>
      <c r="W417" s="5">
        <v>0</v>
      </c>
      <c r="X417" s="6">
        <v>0</v>
      </c>
      <c r="Y417" s="6">
        <v>-1</v>
      </c>
      <c r="Z417" s="28">
        <f t="shared" si="18"/>
        <v>0</v>
      </c>
      <c r="AB417">
        <f t="shared" si="19"/>
        <v>0</v>
      </c>
      <c r="AC417">
        <f t="shared" si="20"/>
        <v>0</v>
      </c>
    </row>
    <row r="418" spans="1:29" ht="19.95" customHeight="1" x14ac:dyDescent="0.3">
      <c r="A418" s="3">
        <v>3852931</v>
      </c>
      <c r="B418" s="4" t="s">
        <v>131</v>
      </c>
      <c r="C418" s="4" t="s">
        <v>26</v>
      </c>
      <c r="D418" s="4" t="s">
        <v>27</v>
      </c>
      <c r="E418" s="4" t="s">
        <v>28</v>
      </c>
      <c r="F418" s="5">
        <v>8</v>
      </c>
      <c r="G418" s="5">
        <v>20</v>
      </c>
      <c r="H418" s="5">
        <v>22</v>
      </c>
      <c r="I418" s="5">
        <v>13</v>
      </c>
      <c r="J418" s="5">
        <v>20</v>
      </c>
      <c r="K418" s="5">
        <v>19</v>
      </c>
      <c r="L418" s="5">
        <v>13</v>
      </c>
      <c r="M418" s="32">
        <v>10</v>
      </c>
      <c r="N418" s="5"/>
      <c r="O418" s="5"/>
      <c r="P418" s="5"/>
      <c r="Q418" s="5"/>
      <c r="R418" s="5"/>
      <c r="S418" s="5">
        <v>115</v>
      </c>
      <c r="T418" s="5">
        <v>115</v>
      </c>
      <c r="U418" s="6">
        <v>0</v>
      </c>
      <c r="V418" s="5">
        <v>0</v>
      </c>
      <c r="W418" s="5">
        <v>157</v>
      </c>
      <c r="X418" s="6">
        <v>0</v>
      </c>
      <c r="Y418" s="6">
        <v>0</v>
      </c>
      <c r="Z418" s="28">
        <f t="shared" si="18"/>
        <v>125</v>
      </c>
      <c r="AB418">
        <f t="shared" si="19"/>
        <v>10</v>
      </c>
      <c r="AC418">
        <f t="shared" si="20"/>
        <v>13</v>
      </c>
    </row>
    <row r="419" spans="1:29" ht="19.95" customHeight="1" x14ac:dyDescent="0.3">
      <c r="A419" s="3">
        <v>3852931</v>
      </c>
      <c r="B419" s="4" t="s">
        <v>131</v>
      </c>
      <c r="C419" s="4" t="s">
        <v>26</v>
      </c>
      <c r="D419" s="4" t="s">
        <v>29</v>
      </c>
      <c r="E419" s="4" t="s">
        <v>28</v>
      </c>
      <c r="F419" s="5">
        <v>2</v>
      </c>
      <c r="G419" s="5">
        <v>0</v>
      </c>
      <c r="H419" s="5">
        <v>0</v>
      </c>
      <c r="I419" s="5">
        <v>0</v>
      </c>
      <c r="J419" s="5">
        <v>0</v>
      </c>
      <c r="K419" s="5">
        <v>3</v>
      </c>
      <c r="L419" s="5">
        <v>0</v>
      </c>
      <c r="M419" s="32">
        <v>0</v>
      </c>
      <c r="N419" s="5"/>
      <c r="O419" s="5"/>
      <c r="P419" s="5"/>
      <c r="Q419" s="5"/>
      <c r="R419" s="5"/>
      <c r="S419" s="5">
        <v>5</v>
      </c>
      <c r="T419" s="5">
        <v>5</v>
      </c>
      <c r="U419" s="6">
        <v>0</v>
      </c>
      <c r="V419" s="5">
        <v>0</v>
      </c>
      <c r="W419" s="5">
        <v>8</v>
      </c>
      <c r="X419" s="6">
        <v>0</v>
      </c>
      <c r="Y419" s="6">
        <v>0</v>
      </c>
      <c r="Z419" s="28">
        <f t="shared" si="18"/>
        <v>5</v>
      </c>
      <c r="AB419">
        <f t="shared" si="19"/>
        <v>0</v>
      </c>
      <c r="AC419">
        <f t="shared" si="20"/>
        <v>0</v>
      </c>
    </row>
    <row r="420" spans="1:29" ht="19.95" customHeight="1" x14ac:dyDescent="0.3">
      <c r="A420" s="3">
        <v>3852931</v>
      </c>
      <c r="B420" s="4" t="s">
        <v>131</v>
      </c>
      <c r="C420" s="4" t="s">
        <v>26</v>
      </c>
      <c r="D420" s="4" t="s">
        <v>30</v>
      </c>
      <c r="E420" s="4" t="s">
        <v>28</v>
      </c>
      <c r="F420" s="5">
        <v>0</v>
      </c>
      <c r="G420" s="5">
        <v>0</v>
      </c>
      <c r="H420" s="5">
        <v>0</v>
      </c>
      <c r="I420" s="5">
        <v>0</v>
      </c>
      <c r="J420" s="5">
        <v>0</v>
      </c>
      <c r="K420" s="5">
        <v>0</v>
      </c>
      <c r="L420" s="5">
        <v>0</v>
      </c>
      <c r="M420" s="32">
        <v>0</v>
      </c>
      <c r="N420" s="5"/>
      <c r="O420" s="5"/>
      <c r="P420" s="5"/>
      <c r="Q420" s="5"/>
      <c r="R420" s="5"/>
      <c r="S420" s="5">
        <v>0</v>
      </c>
      <c r="T420" s="5">
        <v>0</v>
      </c>
      <c r="U420" s="6">
        <v>0</v>
      </c>
      <c r="V420" s="5">
        <v>0</v>
      </c>
      <c r="W420" s="5">
        <v>1</v>
      </c>
      <c r="X420" s="6">
        <v>0</v>
      </c>
      <c r="Y420" s="6">
        <v>0</v>
      </c>
      <c r="Z420" s="28">
        <f t="shared" si="18"/>
        <v>0</v>
      </c>
      <c r="AB420">
        <f t="shared" si="19"/>
        <v>0</v>
      </c>
      <c r="AC420">
        <f t="shared" si="20"/>
        <v>0</v>
      </c>
    </row>
    <row r="421" spans="1:29" ht="19.95" customHeight="1" x14ac:dyDescent="0.3">
      <c r="A421" s="3">
        <v>3852931</v>
      </c>
      <c r="B421" s="4" t="s">
        <v>131</v>
      </c>
      <c r="C421" s="4" t="s">
        <v>26</v>
      </c>
      <c r="D421" s="4" t="s">
        <v>31</v>
      </c>
      <c r="E421" s="4" t="s">
        <v>28</v>
      </c>
      <c r="F421" s="5">
        <v>0</v>
      </c>
      <c r="G421" s="5">
        <v>0</v>
      </c>
      <c r="H421" s="5">
        <v>0</v>
      </c>
      <c r="I421" s="5">
        <v>0</v>
      </c>
      <c r="J421" s="5">
        <v>1</v>
      </c>
      <c r="K421" s="5">
        <v>1</v>
      </c>
      <c r="L421" s="5">
        <v>1</v>
      </c>
      <c r="M421" s="32">
        <v>0</v>
      </c>
      <c r="N421" s="5"/>
      <c r="O421" s="5"/>
      <c r="P421" s="5"/>
      <c r="Q421" s="5"/>
      <c r="R421" s="5"/>
      <c r="S421" s="5">
        <v>3</v>
      </c>
      <c r="T421" s="5">
        <v>3</v>
      </c>
      <c r="U421" s="6">
        <v>0</v>
      </c>
      <c r="V421" s="5">
        <v>0</v>
      </c>
      <c r="W421" s="5">
        <v>1</v>
      </c>
      <c r="X421" s="6">
        <v>0</v>
      </c>
      <c r="Y421" s="6">
        <v>0</v>
      </c>
      <c r="Z421" s="28">
        <f t="shared" si="18"/>
        <v>3</v>
      </c>
      <c r="AB421">
        <f t="shared" si="19"/>
        <v>0</v>
      </c>
      <c r="AC421">
        <f t="shared" si="20"/>
        <v>1</v>
      </c>
    </row>
    <row r="422" spans="1:29" ht="19.95" customHeight="1" x14ac:dyDescent="0.3">
      <c r="A422" s="3">
        <v>1972852</v>
      </c>
      <c r="B422" s="4" t="s">
        <v>132</v>
      </c>
      <c r="C422" s="4" t="s">
        <v>26</v>
      </c>
      <c r="D422" s="4" t="s">
        <v>27</v>
      </c>
      <c r="E422" s="4" t="s">
        <v>28</v>
      </c>
      <c r="F422" s="5">
        <v>6</v>
      </c>
      <c r="G422" s="5">
        <v>22</v>
      </c>
      <c r="H422" s="5">
        <v>11</v>
      </c>
      <c r="I422" s="5">
        <v>7</v>
      </c>
      <c r="J422" s="5">
        <v>16</v>
      </c>
      <c r="K422" s="5">
        <v>16</v>
      </c>
      <c r="L422" s="5">
        <v>15</v>
      </c>
      <c r="M422" s="32">
        <v>14</v>
      </c>
      <c r="N422" s="5"/>
      <c r="O422" s="5"/>
      <c r="P422" s="5"/>
      <c r="Q422" s="5"/>
      <c r="R422" s="5"/>
      <c r="S422" s="5">
        <v>93</v>
      </c>
      <c r="T422" s="5">
        <v>93</v>
      </c>
      <c r="U422" s="6">
        <v>-0.51</v>
      </c>
      <c r="V422" s="5">
        <v>331</v>
      </c>
      <c r="W422" s="5">
        <v>240</v>
      </c>
      <c r="X422" s="6">
        <v>0</v>
      </c>
      <c r="Y422" s="6">
        <v>-0.51</v>
      </c>
      <c r="Z422" s="28">
        <f t="shared" si="18"/>
        <v>107</v>
      </c>
      <c r="AB422">
        <f t="shared" si="19"/>
        <v>14</v>
      </c>
      <c r="AC422">
        <f t="shared" si="20"/>
        <v>15</v>
      </c>
    </row>
    <row r="423" spans="1:29" ht="19.95" customHeight="1" x14ac:dyDescent="0.3">
      <c r="A423" s="3">
        <v>1972852</v>
      </c>
      <c r="B423" s="4" t="s">
        <v>132</v>
      </c>
      <c r="C423" s="4" t="s">
        <v>26</v>
      </c>
      <c r="D423" s="4" t="s">
        <v>29</v>
      </c>
      <c r="E423" s="4" t="s">
        <v>28</v>
      </c>
      <c r="F423" s="5">
        <v>0</v>
      </c>
      <c r="G423" s="5">
        <v>0</v>
      </c>
      <c r="H423" s="5">
        <v>2</v>
      </c>
      <c r="I423" s="5">
        <v>0</v>
      </c>
      <c r="J423" s="5">
        <v>0</v>
      </c>
      <c r="K423" s="5">
        <v>0</v>
      </c>
      <c r="L423" s="5">
        <v>1</v>
      </c>
      <c r="M423" s="32">
        <v>2</v>
      </c>
      <c r="N423" s="5"/>
      <c r="O423" s="5"/>
      <c r="P423" s="5"/>
      <c r="Q423" s="5"/>
      <c r="R423" s="5"/>
      <c r="S423" s="5">
        <v>3</v>
      </c>
      <c r="T423" s="5">
        <v>3</v>
      </c>
      <c r="U423" s="6">
        <v>-0.4</v>
      </c>
      <c r="V423" s="5">
        <v>15</v>
      </c>
      <c r="W423" s="5">
        <v>11</v>
      </c>
      <c r="X423" s="6">
        <v>0</v>
      </c>
      <c r="Y423" s="6">
        <v>-0.4</v>
      </c>
      <c r="Z423" s="28">
        <f t="shared" si="18"/>
        <v>5</v>
      </c>
      <c r="AB423">
        <f t="shared" si="19"/>
        <v>2</v>
      </c>
      <c r="AC423">
        <f t="shared" si="20"/>
        <v>1</v>
      </c>
    </row>
    <row r="424" spans="1:29" ht="19.95" customHeight="1" x14ac:dyDescent="0.3">
      <c r="A424" s="3">
        <v>1972852</v>
      </c>
      <c r="B424" s="4" t="s">
        <v>132</v>
      </c>
      <c r="C424" s="4" t="s">
        <v>26</v>
      </c>
      <c r="D424" s="4" t="s">
        <v>30</v>
      </c>
      <c r="E424" s="4" t="s">
        <v>28</v>
      </c>
      <c r="F424" s="5">
        <v>0</v>
      </c>
      <c r="G424" s="5">
        <v>1</v>
      </c>
      <c r="H424" s="5">
        <v>0</v>
      </c>
      <c r="I424" s="5">
        <v>1</v>
      </c>
      <c r="J424" s="5">
        <v>1</v>
      </c>
      <c r="K424" s="5">
        <v>1</v>
      </c>
      <c r="L424" s="5">
        <v>0</v>
      </c>
      <c r="M424" s="32">
        <v>0</v>
      </c>
      <c r="N424" s="5"/>
      <c r="O424" s="5"/>
      <c r="P424" s="5"/>
      <c r="Q424" s="5"/>
      <c r="R424" s="5"/>
      <c r="S424" s="5">
        <v>4</v>
      </c>
      <c r="T424" s="5">
        <v>4</v>
      </c>
      <c r="U424" s="6">
        <v>1</v>
      </c>
      <c r="V424" s="5">
        <v>4</v>
      </c>
      <c r="W424" s="5">
        <v>6</v>
      </c>
      <c r="X424" s="6">
        <v>0</v>
      </c>
      <c r="Y424" s="6">
        <v>1</v>
      </c>
      <c r="Z424" s="28">
        <f t="shared" si="18"/>
        <v>4</v>
      </c>
      <c r="AB424">
        <f t="shared" si="19"/>
        <v>0</v>
      </c>
      <c r="AC424">
        <f t="shared" si="20"/>
        <v>0</v>
      </c>
    </row>
    <row r="425" spans="1:29" ht="19.95" customHeight="1" x14ac:dyDescent="0.3">
      <c r="A425" s="3">
        <v>1972852</v>
      </c>
      <c r="B425" s="4" t="s">
        <v>132</v>
      </c>
      <c r="C425" s="4" t="s">
        <v>26</v>
      </c>
      <c r="D425" s="4" t="s">
        <v>31</v>
      </c>
      <c r="E425" s="4" t="s">
        <v>28</v>
      </c>
      <c r="F425" s="5">
        <v>0</v>
      </c>
      <c r="G425" s="5">
        <v>3</v>
      </c>
      <c r="H425" s="5">
        <v>2</v>
      </c>
      <c r="I425" s="5">
        <v>1</v>
      </c>
      <c r="J425" s="5">
        <v>1</v>
      </c>
      <c r="K425" s="5">
        <v>1</v>
      </c>
      <c r="L425" s="5">
        <v>3</v>
      </c>
      <c r="M425" s="32">
        <v>0</v>
      </c>
      <c r="N425" s="5"/>
      <c r="O425" s="5"/>
      <c r="P425" s="5"/>
      <c r="Q425" s="5"/>
      <c r="R425" s="5"/>
      <c r="S425" s="5">
        <v>11</v>
      </c>
      <c r="T425" s="5">
        <v>11</v>
      </c>
      <c r="U425" s="6">
        <v>1.75</v>
      </c>
      <c r="V425" s="5">
        <v>11</v>
      </c>
      <c r="W425" s="5">
        <v>13</v>
      </c>
      <c r="X425" s="6">
        <v>0</v>
      </c>
      <c r="Y425" s="6">
        <v>1.75</v>
      </c>
      <c r="Z425" s="28">
        <f t="shared" si="18"/>
        <v>11</v>
      </c>
      <c r="AB425">
        <f t="shared" si="19"/>
        <v>0</v>
      </c>
      <c r="AC425">
        <f t="shared" si="20"/>
        <v>3</v>
      </c>
    </row>
    <row r="426" spans="1:29" ht="19.95" customHeight="1" x14ac:dyDescent="0.3">
      <c r="A426" s="3">
        <v>1972852</v>
      </c>
      <c r="B426" s="4" t="s">
        <v>132</v>
      </c>
      <c r="C426" s="4" t="s">
        <v>26</v>
      </c>
      <c r="D426" s="4" t="s">
        <v>33</v>
      </c>
      <c r="E426" s="4" t="s">
        <v>28</v>
      </c>
      <c r="F426" s="5">
        <v>0</v>
      </c>
      <c r="G426" s="5">
        <v>4</v>
      </c>
      <c r="H426" s="5">
        <v>0</v>
      </c>
      <c r="I426" s="5">
        <v>1</v>
      </c>
      <c r="J426" s="5">
        <v>2</v>
      </c>
      <c r="K426" s="5">
        <v>2</v>
      </c>
      <c r="L426" s="5">
        <v>1</v>
      </c>
      <c r="M426" s="32">
        <v>1</v>
      </c>
      <c r="N426" s="5"/>
      <c r="O426" s="5"/>
      <c r="P426" s="5"/>
      <c r="Q426" s="5"/>
      <c r="R426" s="5"/>
      <c r="S426" s="5">
        <v>10</v>
      </c>
      <c r="T426" s="5">
        <v>10</v>
      </c>
      <c r="U426" s="6">
        <v>-0.86</v>
      </c>
      <c r="V426" s="5">
        <v>152</v>
      </c>
      <c r="W426" s="5">
        <v>54</v>
      </c>
      <c r="X426" s="6">
        <v>0</v>
      </c>
      <c r="Y426" s="6">
        <v>-0.86</v>
      </c>
      <c r="Z426" s="28">
        <f t="shared" si="18"/>
        <v>11</v>
      </c>
      <c r="AB426">
        <f t="shared" si="19"/>
        <v>1</v>
      </c>
      <c r="AC426">
        <f t="shared" si="20"/>
        <v>1</v>
      </c>
    </row>
    <row r="427" spans="1:29" ht="19.95" customHeight="1" x14ac:dyDescent="0.3">
      <c r="A427" s="3">
        <v>3501642</v>
      </c>
      <c r="B427" s="4" t="s">
        <v>133</v>
      </c>
      <c r="C427" s="4" t="s">
        <v>26</v>
      </c>
      <c r="D427" s="4" t="s">
        <v>27</v>
      </c>
      <c r="E427" s="4" t="s">
        <v>28</v>
      </c>
      <c r="F427" s="5">
        <v>5</v>
      </c>
      <c r="G427" s="5">
        <v>6</v>
      </c>
      <c r="H427" s="5">
        <v>11</v>
      </c>
      <c r="I427" s="5">
        <v>4</v>
      </c>
      <c r="J427" s="5">
        <v>13</v>
      </c>
      <c r="K427" s="5">
        <v>11</v>
      </c>
      <c r="L427" s="5">
        <v>10</v>
      </c>
      <c r="M427" s="32">
        <v>0</v>
      </c>
      <c r="N427" s="5"/>
      <c r="O427" s="5"/>
      <c r="P427" s="5"/>
      <c r="Q427" s="5"/>
      <c r="R427" s="5"/>
      <c r="S427" s="5">
        <v>60</v>
      </c>
      <c r="T427" s="5">
        <v>60</v>
      </c>
      <c r="U427" s="6">
        <v>-0.66</v>
      </c>
      <c r="V427" s="5">
        <v>317</v>
      </c>
      <c r="W427" s="5">
        <v>200</v>
      </c>
      <c r="X427" s="6">
        <v>0</v>
      </c>
      <c r="Y427" s="6">
        <v>-0.66</v>
      </c>
      <c r="Z427" s="28">
        <f t="shared" si="18"/>
        <v>60</v>
      </c>
      <c r="AB427">
        <f t="shared" si="19"/>
        <v>0</v>
      </c>
      <c r="AC427">
        <f t="shared" si="20"/>
        <v>10</v>
      </c>
    </row>
    <row r="428" spans="1:29" ht="19.95" customHeight="1" x14ac:dyDescent="0.3">
      <c r="A428" s="3">
        <v>3501642</v>
      </c>
      <c r="B428" s="4" t="s">
        <v>133</v>
      </c>
      <c r="C428" s="4" t="s">
        <v>26</v>
      </c>
      <c r="D428" s="4" t="s">
        <v>29</v>
      </c>
      <c r="E428" s="4" t="s">
        <v>28</v>
      </c>
      <c r="F428" s="5">
        <v>1</v>
      </c>
      <c r="G428" s="5">
        <v>0</v>
      </c>
      <c r="H428" s="5">
        <v>0</v>
      </c>
      <c r="I428" s="5">
        <v>0</v>
      </c>
      <c r="J428" s="5">
        <v>4</v>
      </c>
      <c r="K428" s="5">
        <v>2</v>
      </c>
      <c r="L428" s="5">
        <v>1</v>
      </c>
      <c r="M428" s="32">
        <v>0</v>
      </c>
      <c r="N428" s="5"/>
      <c r="O428" s="5"/>
      <c r="P428" s="5"/>
      <c r="Q428" s="5"/>
      <c r="R428" s="5"/>
      <c r="S428" s="5">
        <v>8</v>
      </c>
      <c r="T428" s="5">
        <v>8</v>
      </c>
      <c r="U428" s="6">
        <v>-0.57999999999999996</v>
      </c>
      <c r="V428" s="5">
        <v>43</v>
      </c>
      <c r="W428" s="5">
        <v>51</v>
      </c>
      <c r="X428" s="6">
        <v>0</v>
      </c>
      <c r="Y428" s="6">
        <v>-0.57999999999999996</v>
      </c>
      <c r="Z428" s="28">
        <f t="shared" si="18"/>
        <v>8</v>
      </c>
      <c r="AB428">
        <f t="shared" si="19"/>
        <v>0</v>
      </c>
      <c r="AC428">
        <f t="shared" si="20"/>
        <v>1</v>
      </c>
    </row>
    <row r="429" spans="1:29" ht="19.95" customHeight="1" x14ac:dyDescent="0.3">
      <c r="A429" s="3">
        <v>3501642</v>
      </c>
      <c r="B429" s="4" t="s">
        <v>133</v>
      </c>
      <c r="C429" s="4" t="s">
        <v>26</v>
      </c>
      <c r="D429" s="4" t="s">
        <v>30</v>
      </c>
      <c r="E429" s="4" t="s">
        <v>28</v>
      </c>
      <c r="F429" s="5">
        <v>1</v>
      </c>
      <c r="G429" s="5">
        <v>0</v>
      </c>
      <c r="H429" s="5">
        <v>0</v>
      </c>
      <c r="I429" s="5">
        <v>0</v>
      </c>
      <c r="J429" s="5">
        <v>0</v>
      </c>
      <c r="K429" s="5">
        <v>0</v>
      </c>
      <c r="L429" s="5">
        <v>0</v>
      </c>
      <c r="M429" s="32">
        <v>0</v>
      </c>
      <c r="N429" s="5"/>
      <c r="O429" s="5"/>
      <c r="P429" s="5"/>
      <c r="Q429" s="5"/>
      <c r="R429" s="5"/>
      <c r="S429" s="5">
        <v>1</v>
      </c>
      <c r="T429" s="5">
        <v>1</v>
      </c>
      <c r="U429" s="6">
        <v>0</v>
      </c>
      <c r="V429" s="5">
        <v>3</v>
      </c>
      <c r="W429" s="5">
        <v>7</v>
      </c>
      <c r="X429" s="6">
        <v>0</v>
      </c>
      <c r="Y429" s="6">
        <v>0</v>
      </c>
      <c r="Z429" s="28">
        <f t="shared" si="18"/>
        <v>1</v>
      </c>
      <c r="AB429">
        <f t="shared" si="19"/>
        <v>0</v>
      </c>
      <c r="AC429">
        <f t="shared" si="20"/>
        <v>0</v>
      </c>
    </row>
    <row r="430" spans="1:29" ht="19.95" customHeight="1" x14ac:dyDescent="0.3">
      <c r="A430" s="3">
        <v>3501642</v>
      </c>
      <c r="B430" s="4" t="s">
        <v>133</v>
      </c>
      <c r="C430" s="4" t="s">
        <v>26</v>
      </c>
      <c r="D430" s="4" t="s">
        <v>31</v>
      </c>
      <c r="E430" s="4" t="s">
        <v>28</v>
      </c>
      <c r="F430" s="5">
        <v>0</v>
      </c>
      <c r="G430" s="5">
        <v>0</v>
      </c>
      <c r="H430" s="5">
        <v>0</v>
      </c>
      <c r="I430" s="5">
        <v>0</v>
      </c>
      <c r="J430" s="5">
        <v>0</v>
      </c>
      <c r="K430" s="5">
        <v>1</v>
      </c>
      <c r="L430" s="5">
        <v>0</v>
      </c>
      <c r="M430" s="32">
        <v>0</v>
      </c>
      <c r="N430" s="5"/>
      <c r="O430" s="5"/>
      <c r="P430" s="5"/>
      <c r="Q430" s="5"/>
      <c r="R430" s="5"/>
      <c r="S430" s="5">
        <v>1</v>
      </c>
      <c r="T430" s="5">
        <v>1</v>
      </c>
      <c r="U430" s="6">
        <v>-0.83</v>
      </c>
      <c r="V430" s="5">
        <v>13</v>
      </c>
      <c r="W430" s="5">
        <v>27</v>
      </c>
      <c r="X430" s="6">
        <v>0</v>
      </c>
      <c r="Y430" s="6">
        <v>-0.83</v>
      </c>
      <c r="Z430" s="28">
        <f t="shared" si="18"/>
        <v>1</v>
      </c>
      <c r="AB430">
        <f t="shared" si="19"/>
        <v>0</v>
      </c>
      <c r="AC430">
        <f t="shared" si="20"/>
        <v>0</v>
      </c>
    </row>
    <row r="431" spans="1:29" ht="19.95" customHeight="1" x14ac:dyDescent="0.3">
      <c r="A431" s="3">
        <v>3501642</v>
      </c>
      <c r="B431" s="4" t="s">
        <v>133</v>
      </c>
      <c r="C431" s="4" t="s">
        <v>26</v>
      </c>
      <c r="D431" s="4" t="s">
        <v>33</v>
      </c>
      <c r="E431" s="4" t="s">
        <v>28</v>
      </c>
      <c r="F431" s="5">
        <v>0</v>
      </c>
      <c r="G431" s="5">
        <v>0</v>
      </c>
      <c r="H431" s="5">
        <v>0</v>
      </c>
      <c r="I431" s="5">
        <v>0</v>
      </c>
      <c r="J431" s="5">
        <v>0</v>
      </c>
      <c r="K431" s="5">
        <v>12</v>
      </c>
      <c r="L431" s="5">
        <v>8</v>
      </c>
      <c r="M431" s="32">
        <v>0</v>
      </c>
      <c r="N431" s="5"/>
      <c r="O431" s="5"/>
      <c r="P431" s="5"/>
      <c r="Q431" s="5"/>
      <c r="R431" s="5"/>
      <c r="S431" s="5">
        <v>20</v>
      </c>
      <c r="T431" s="5">
        <v>20</v>
      </c>
      <c r="U431" s="6">
        <v>-0.9</v>
      </c>
      <c r="V431" s="5">
        <v>333</v>
      </c>
      <c r="W431" s="5">
        <v>0</v>
      </c>
      <c r="X431" s="6">
        <v>0</v>
      </c>
      <c r="Y431" s="6">
        <v>-0.9</v>
      </c>
      <c r="Z431" s="28">
        <f t="shared" si="18"/>
        <v>20</v>
      </c>
      <c r="AB431">
        <f t="shared" si="19"/>
        <v>0</v>
      </c>
      <c r="AC431">
        <f t="shared" si="20"/>
        <v>8</v>
      </c>
    </row>
    <row r="432" spans="1:29" ht="19.95" customHeight="1" x14ac:dyDescent="0.3">
      <c r="A432" s="3">
        <v>2409217</v>
      </c>
      <c r="B432" s="4" t="s">
        <v>134</v>
      </c>
      <c r="C432" s="4" t="s">
        <v>26</v>
      </c>
      <c r="D432" s="4" t="s">
        <v>27</v>
      </c>
      <c r="E432" s="4" t="s">
        <v>28</v>
      </c>
      <c r="F432" s="5">
        <v>0</v>
      </c>
      <c r="G432" s="5">
        <v>0</v>
      </c>
      <c r="H432" s="5">
        <v>30</v>
      </c>
      <c r="I432" s="5">
        <v>8</v>
      </c>
      <c r="J432" s="5">
        <v>21</v>
      </c>
      <c r="K432" s="5">
        <v>16</v>
      </c>
      <c r="L432" s="5">
        <v>11</v>
      </c>
      <c r="M432" s="32">
        <v>10</v>
      </c>
      <c r="N432" s="5"/>
      <c r="O432" s="5"/>
      <c r="P432" s="5"/>
      <c r="Q432" s="5"/>
      <c r="R432" s="5"/>
      <c r="S432" s="5">
        <v>86</v>
      </c>
      <c r="T432" s="5">
        <v>86</v>
      </c>
      <c r="U432" s="6">
        <v>0.28000000000000003</v>
      </c>
      <c r="V432" s="5">
        <v>161</v>
      </c>
      <c r="W432" s="5">
        <v>77</v>
      </c>
      <c r="X432" s="6">
        <v>0</v>
      </c>
      <c r="Y432" s="6">
        <v>0.28000000000000003</v>
      </c>
      <c r="Z432" s="28">
        <f t="shared" si="18"/>
        <v>96</v>
      </c>
      <c r="AB432">
        <f t="shared" si="19"/>
        <v>10</v>
      </c>
      <c r="AC432">
        <f t="shared" si="20"/>
        <v>11</v>
      </c>
    </row>
    <row r="433" spans="1:29" ht="19.95" customHeight="1" x14ac:dyDescent="0.3">
      <c r="A433" s="3">
        <v>2409217</v>
      </c>
      <c r="B433" s="4" t="s">
        <v>134</v>
      </c>
      <c r="C433" s="4" t="s">
        <v>26</v>
      </c>
      <c r="D433" s="4" t="s">
        <v>29</v>
      </c>
      <c r="E433" s="4" t="s">
        <v>28</v>
      </c>
      <c r="F433" s="5">
        <v>0</v>
      </c>
      <c r="G433" s="5">
        <v>0</v>
      </c>
      <c r="H433" s="5">
        <v>1</v>
      </c>
      <c r="I433" s="5">
        <v>0</v>
      </c>
      <c r="J433" s="5">
        <v>0</v>
      </c>
      <c r="K433" s="5">
        <v>1</v>
      </c>
      <c r="L433" s="5">
        <v>0</v>
      </c>
      <c r="M433" s="32">
        <v>0</v>
      </c>
      <c r="N433" s="5"/>
      <c r="O433" s="5"/>
      <c r="P433" s="5"/>
      <c r="Q433" s="5"/>
      <c r="R433" s="5"/>
      <c r="S433" s="5">
        <v>2</v>
      </c>
      <c r="T433" s="5">
        <v>2</v>
      </c>
      <c r="U433" s="6">
        <v>-0.9</v>
      </c>
      <c r="V433" s="5">
        <v>54</v>
      </c>
      <c r="W433" s="5">
        <v>0</v>
      </c>
      <c r="X433" s="6">
        <v>0</v>
      </c>
      <c r="Y433" s="6">
        <v>-0.9</v>
      </c>
      <c r="Z433" s="28">
        <f t="shared" si="18"/>
        <v>2</v>
      </c>
      <c r="AB433">
        <f t="shared" si="19"/>
        <v>0</v>
      </c>
      <c r="AC433">
        <f t="shared" si="20"/>
        <v>0</v>
      </c>
    </row>
    <row r="434" spans="1:29" ht="19.95" customHeight="1" x14ac:dyDescent="0.3">
      <c r="A434" s="3">
        <v>2409217</v>
      </c>
      <c r="B434" s="4" t="s">
        <v>134</v>
      </c>
      <c r="C434" s="4" t="s">
        <v>26</v>
      </c>
      <c r="D434" s="4" t="s">
        <v>30</v>
      </c>
      <c r="E434" s="4" t="s">
        <v>28</v>
      </c>
      <c r="F434" s="5">
        <v>0</v>
      </c>
      <c r="G434" s="5">
        <v>0</v>
      </c>
      <c r="H434" s="5">
        <v>0</v>
      </c>
      <c r="I434" s="5">
        <v>0</v>
      </c>
      <c r="J434" s="5">
        <v>0</v>
      </c>
      <c r="K434" s="5">
        <v>0</v>
      </c>
      <c r="L434" s="5">
        <v>0</v>
      </c>
      <c r="M434" s="32">
        <v>0</v>
      </c>
      <c r="N434" s="5"/>
      <c r="O434" s="5"/>
      <c r="P434" s="5"/>
      <c r="Q434" s="5"/>
      <c r="R434" s="5"/>
      <c r="S434" s="5">
        <v>0</v>
      </c>
      <c r="T434" s="5">
        <v>0</v>
      </c>
      <c r="U434" s="6">
        <v>-1</v>
      </c>
      <c r="V434" s="5">
        <v>23</v>
      </c>
      <c r="W434" s="5">
        <v>0</v>
      </c>
      <c r="X434" s="6">
        <v>0</v>
      </c>
      <c r="Y434" s="6">
        <v>-1</v>
      </c>
      <c r="Z434" s="28">
        <f t="shared" si="18"/>
        <v>0</v>
      </c>
      <c r="AB434">
        <f t="shared" si="19"/>
        <v>0</v>
      </c>
      <c r="AC434">
        <f t="shared" si="20"/>
        <v>0</v>
      </c>
    </row>
    <row r="435" spans="1:29" ht="19.95" customHeight="1" x14ac:dyDescent="0.3">
      <c r="A435" s="3">
        <v>2409217</v>
      </c>
      <c r="B435" s="4" t="s">
        <v>134</v>
      </c>
      <c r="C435" s="4" t="s">
        <v>26</v>
      </c>
      <c r="D435" s="4" t="s">
        <v>31</v>
      </c>
      <c r="E435" s="4" t="s">
        <v>28</v>
      </c>
      <c r="F435" s="5">
        <v>0</v>
      </c>
      <c r="G435" s="5">
        <v>0</v>
      </c>
      <c r="H435" s="5">
        <v>0</v>
      </c>
      <c r="I435" s="5">
        <v>0</v>
      </c>
      <c r="J435" s="5">
        <v>0</v>
      </c>
      <c r="K435" s="5">
        <v>0</v>
      </c>
      <c r="L435" s="5">
        <v>0</v>
      </c>
      <c r="M435" s="32">
        <v>0</v>
      </c>
      <c r="N435" s="5"/>
      <c r="O435" s="5"/>
      <c r="P435" s="5"/>
      <c r="Q435" s="5"/>
      <c r="R435" s="5"/>
      <c r="S435" s="5">
        <v>0</v>
      </c>
      <c r="T435" s="5">
        <v>0</v>
      </c>
      <c r="U435" s="6">
        <v>-1</v>
      </c>
      <c r="V435" s="5">
        <v>106</v>
      </c>
      <c r="W435" s="5">
        <v>7</v>
      </c>
      <c r="X435" s="6">
        <v>0</v>
      </c>
      <c r="Y435" s="6">
        <v>-1</v>
      </c>
      <c r="Z435" s="28">
        <f t="shared" si="18"/>
        <v>0</v>
      </c>
      <c r="AB435">
        <f t="shared" si="19"/>
        <v>0</v>
      </c>
      <c r="AC435">
        <f t="shared" si="20"/>
        <v>0</v>
      </c>
    </row>
    <row r="436" spans="1:29" ht="19.95" customHeight="1" x14ac:dyDescent="0.3">
      <c r="A436" s="3">
        <v>2409217</v>
      </c>
      <c r="B436" s="4" t="s">
        <v>134</v>
      </c>
      <c r="C436" s="4" t="s">
        <v>26</v>
      </c>
      <c r="D436" s="4" t="s">
        <v>33</v>
      </c>
      <c r="E436" s="4" t="s">
        <v>28</v>
      </c>
      <c r="F436" s="5">
        <v>0</v>
      </c>
      <c r="G436" s="5">
        <v>0</v>
      </c>
      <c r="H436" s="5">
        <v>0</v>
      </c>
      <c r="I436" s="5">
        <v>0</v>
      </c>
      <c r="J436" s="5">
        <v>0</v>
      </c>
      <c r="K436" s="5">
        <v>0</v>
      </c>
      <c r="L436" s="5">
        <v>0</v>
      </c>
      <c r="M436" s="32">
        <v>0</v>
      </c>
      <c r="N436" s="5"/>
      <c r="O436" s="5"/>
      <c r="P436" s="5"/>
      <c r="Q436" s="5"/>
      <c r="R436" s="5"/>
      <c r="S436" s="5">
        <v>0</v>
      </c>
      <c r="T436" s="5">
        <v>0</v>
      </c>
      <c r="U436" s="6">
        <v>-1</v>
      </c>
      <c r="V436" s="5">
        <v>1475</v>
      </c>
      <c r="W436" s="5">
        <v>10</v>
      </c>
      <c r="X436" s="6">
        <v>0</v>
      </c>
      <c r="Y436" s="6">
        <v>-1</v>
      </c>
      <c r="Z436" s="28">
        <f t="shared" si="18"/>
        <v>0</v>
      </c>
      <c r="AB436">
        <f t="shared" si="19"/>
        <v>0</v>
      </c>
      <c r="AC436">
        <f t="shared" si="20"/>
        <v>0</v>
      </c>
    </row>
    <row r="437" spans="1:29" ht="19.95" customHeight="1" x14ac:dyDescent="0.3">
      <c r="A437" s="3">
        <v>3525392</v>
      </c>
      <c r="B437" s="4" t="s">
        <v>135</v>
      </c>
      <c r="C437" s="4" t="s">
        <v>26</v>
      </c>
      <c r="D437" s="4" t="s">
        <v>27</v>
      </c>
      <c r="E437" s="4" t="s">
        <v>28</v>
      </c>
      <c r="F437" s="5">
        <v>10</v>
      </c>
      <c r="G437" s="5">
        <v>20</v>
      </c>
      <c r="H437" s="5">
        <v>6</v>
      </c>
      <c r="I437" s="5">
        <v>15</v>
      </c>
      <c r="J437" s="5">
        <v>0</v>
      </c>
      <c r="K437" s="5">
        <v>0</v>
      </c>
      <c r="L437" s="5">
        <v>0</v>
      </c>
      <c r="M437" s="32">
        <v>0</v>
      </c>
      <c r="N437" s="5"/>
      <c r="O437" s="5"/>
      <c r="P437" s="5"/>
      <c r="Q437" s="5"/>
      <c r="R437" s="5"/>
      <c r="S437" s="5">
        <v>51</v>
      </c>
      <c r="T437" s="5">
        <v>51</v>
      </c>
      <c r="U437" s="6">
        <v>-0.68</v>
      </c>
      <c r="V437" s="5">
        <v>290</v>
      </c>
      <c r="W437" s="5">
        <v>159</v>
      </c>
      <c r="X437" s="6">
        <v>0</v>
      </c>
      <c r="Y437" s="6">
        <v>-0.68</v>
      </c>
      <c r="Z437" s="28">
        <f t="shared" si="18"/>
        <v>51</v>
      </c>
      <c r="AB437">
        <f t="shared" si="19"/>
        <v>0</v>
      </c>
      <c r="AC437">
        <f t="shared" si="20"/>
        <v>0</v>
      </c>
    </row>
    <row r="438" spans="1:29" ht="19.95" customHeight="1" x14ac:dyDescent="0.3">
      <c r="A438" s="3">
        <v>3525392</v>
      </c>
      <c r="B438" s="4" t="s">
        <v>135</v>
      </c>
      <c r="C438" s="4" t="s">
        <v>26</v>
      </c>
      <c r="D438" s="4" t="s">
        <v>29</v>
      </c>
      <c r="E438" s="4" t="s">
        <v>28</v>
      </c>
      <c r="F438" s="5">
        <v>0</v>
      </c>
      <c r="G438" s="5">
        <v>1</v>
      </c>
      <c r="H438" s="5">
        <v>5</v>
      </c>
      <c r="I438" s="5">
        <v>2</v>
      </c>
      <c r="J438" s="5">
        <v>0</v>
      </c>
      <c r="K438" s="5">
        <v>0</v>
      </c>
      <c r="L438" s="5">
        <v>0</v>
      </c>
      <c r="M438" s="32">
        <v>0</v>
      </c>
      <c r="N438" s="5"/>
      <c r="O438" s="5"/>
      <c r="P438" s="5"/>
      <c r="Q438" s="5"/>
      <c r="R438" s="5"/>
      <c r="S438" s="5">
        <v>8</v>
      </c>
      <c r="T438" s="5">
        <v>8</v>
      </c>
      <c r="U438" s="6">
        <v>-0.65</v>
      </c>
      <c r="V438" s="5">
        <v>43</v>
      </c>
      <c r="W438" s="5">
        <v>31</v>
      </c>
      <c r="X438" s="6">
        <v>0</v>
      </c>
      <c r="Y438" s="6">
        <v>-0.65</v>
      </c>
      <c r="Z438" s="28">
        <f t="shared" si="18"/>
        <v>8</v>
      </c>
      <c r="AB438">
        <f t="shared" si="19"/>
        <v>0</v>
      </c>
      <c r="AC438">
        <f t="shared" si="20"/>
        <v>0</v>
      </c>
    </row>
    <row r="439" spans="1:29" ht="19.95" customHeight="1" x14ac:dyDescent="0.3">
      <c r="A439" s="3">
        <v>3525392</v>
      </c>
      <c r="B439" s="4" t="s">
        <v>135</v>
      </c>
      <c r="C439" s="4" t="s">
        <v>26</v>
      </c>
      <c r="D439" s="4" t="s">
        <v>30</v>
      </c>
      <c r="E439" s="4" t="s">
        <v>28</v>
      </c>
      <c r="F439" s="5">
        <v>0</v>
      </c>
      <c r="G439" s="5">
        <v>0</v>
      </c>
      <c r="H439" s="5">
        <v>0</v>
      </c>
      <c r="I439" s="5">
        <v>0</v>
      </c>
      <c r="J439" s="5">
        <v>0</v>
      </c>
      <c r="K439" s="5">
        <v>0</v>
      </c>
      <c r="L439" s="5">
        <v>0</v>
      </c>
      <c r="M439" s="32">
        <v>0</v>
      </c>
      <c r="N439" s="5"/>
      <c r="O439" s="5"/>
      <c r="P439" s="5"/>
      <c r="Q439" s="5"/>
      <c r="R439" s="5"/>
      <c r="S439" s="5">
        <v>0</v>
      </c>
      <c r="T439" s="5">
        <v>0</v>
      </c>
      <c r="U439" s="6">
        <v>-1</v>
      </c>
      <c r="V439" s="5">
        <v>6</v>
      </c>
      <c r="W439" s="5">
        <v>0</v>
      </c>
      <c r="X439" s="6">
        <v>0</v>
      </c>
      <c r="Y439" s="6">
        <v>-1</v>
      </c>
      <c r="Z439" s="28">
        <f t="shared" si="18"/>
        <v>0</v>
      </c>
      <c r="AB439">
        <f t="shared" si="19"/>
        <v>0</v>
      </c>
      <c r="AC439">
        <f t="shared" si="20"/>
        <v>0</v>
      </c>
    </row>
    <row r="440" spans="1:29" ht="19.95" customHeight="1" x14ac:dyDescent="0.3">
      <c r="A440" s="3">
        <v>3525392</v>
      </c>
      <c r="B440" s="4" t="s">
        <v>135</v>
      </c>
      <c r="C440" s="4" t="s">
        <v>26</v>
      </c>
      <c r="D440" s="4" t="s">
        <v>31</v>
      </c>
      <c r="E440" s="4" t="s">
        <v>28</v>
      </c>
      <c r="F440" s="5">
        <v>1</v>
      </c>
      <c r="G440" s="5">
        <v>0</v>
      </c>
      <c r="H440" s="5">
        <v>0</v>
      </c>
      <c r="I440" s="5">
        <v>0</v>
      </c>
      <c r="J440" s="5">
        <v>0</v>
      </c>
      <c r="K440" s="5">
        <v>0</v>
      </c>
      <c r="L440" s="5">
        <v>0</v>
      </c>
      <c r="M440" s="32">
        <v>0</v>
      </c>
      <c r="N440" s="5"/>
      <c r="O440" s="5"/>
      <c r="P440" s="5"/>
      <c r="Q440" s="5"/>
      <c r="R440" s="5"/>
      <c r="S440" s="5">
        <v>1</v>
      </c>
      <c r="T440" s="5">
        <v>1</v>
      </c>
      <c r="U440" s="6">
        <v>-0.67</v>
      </c>
      <c r="V440" s="5">
        <v>3</v>
      </c>
      <c r="W440" s="5">
        <v>2</v>
      </c>
      <c r="X440" s="6">
        <v>0</v>
      </c>
      <c r="Y440" s="6">
        <v>-0.67</v>
      </c>
      <c r="Z440" s="28">
        <f t="shared" si="18"/>
        <v>1</v>
      </c>
      <c r="AB440">
        <f t="shared" si="19"/>
        <v>0</v>
      </c>
      <c r="AC440">
        <f t="shared" si="20"/>
        <v>0</v>
      </c>
    </row>
    <row r="441" spans="1:29" ht="19.95" customHeight="1" x14ac:dyDescent="0.3">
      <c r="A441" s="3">
        <v>3525392</v>
      </c>
      <c r="B441" s="4" t="s">
        <v>135</v>
      </c>
      <c r="C441" s="4" t="s">
        <v>26</v>
      </c>
      <c r="D441" s="4" t="s">
        <v>33</v>
      </c>
      <c r="E441" s="4" t="s">
        <v>28</v>
      </c>
      <c r="F441" s="5">
        <v>5</v>
      </c>
      <c r="G441" s="5">
        <v>9</v>
      </c>
      <c r="H441" s="5">
        <v>3</v>
      </c>
      <c r="I441" s="5">
        <v>8</v>
      </c>
      <c r="J441" s="5">
        <v>0</v>
      </c>
      <c r="K441" s="5">
        <v>0</v>
      </c>
      <c r="L441" s="5">
        <v>0</v>
      </c>
      <c r="M441" s="32">
        <v>0</v>
      </c>
      <c r="N441" s="5"/>
      <c r="O441" s="5"/>
      <c r="P441" s="5"/>
      <c r="Q441" s="5"/>
      <c r="R441" s="5"/>
      <c r="S441" s="5">
        <v>25</v>
      </c>
      <c r="T441" s="5">
        <v>25</v>
      </c>
      <c r="U441" s="6">
        <v>-0.54</v>
      </c>
      <c r="V441" s="5">
        <v>101</v>
      </c>
      <c r="W441" s="5">
        <v>18</v>
      </c>
      <c r="X441" s="6">
        <v>0</v>
      </c>
      <c r="Y441" s="6">
        <v>-0.54</v>
      </c>
      <c r="Z441" s="28">
        <f t="shared" si="18"/>
        <v>25</v>
      </c>
      <c r="AB441">
        <f t="shared" si="19"/>
        <v>0</v>
      </c>
      <c r="AC441">
        <f t="shared" si="20"/>
        <v>0</v>
      </c>
    </row>
    <row r="442" spans="1:29" ht="19.95" customHeight="1" x14ac:dyDescent="0.3">
      <c r="A442" s="3">
        <v>3395397</v>
      </c>
      <c r="B442" s="4" t="s">
        <v>136</v>
      </c>
      <c r="C442" s="4" t="s">
        <v>57</v>
      </c>
      <c r="D442" s="4" t="s">
        <v>27</v>
      </c>
      <c r="E442" s="4" t="s">
        <v>28</v>
      </c>
      <c r="F442" s="5">
        <v>1</v>
      </c>
      <c r="G442" s="5">
        <v>0</v>
      </c>
      <c r="H442" s="5">
        <v>0</v>
      </c>
      <c r="I442" s="5">
        <v>6</v>
      </c>
      <c r="J442" s="5">
        <v>3</v>
      </c>
      <c r="K442" s="5">
        <v>7</v>
      </c>
      <c r="L442" s="5">
        <v>1</v>
      </c>
      <c r="M442" s="32">
        <v>0</v>
      </c>
      <c r="N442" s="5"/>
      <c r="O442" s="5"/>
      <c r="P442" s="5"/>
      <c r="Q442" s="5"/>
      <c r="R442" s="5"/>
      <c r="S442" s="5">
        <v>18</v>
      </c>
      <c r="T442" s="5">
        <v>18</v>
      </c>
      <c r="U442" s="6">
        <v>-0.88</v>
      </c>
      <c r="V442" s="5">
        <v>313</v>
      </c>
      <c r="W442" s="5">
        <v>168</v>
      </c>
      <c r="X442" s="6">
        <v>0</v>
      </c>
      <c r="Y442" s="6">
        <v>-0.88</v>
      </c>
      <c r="Z442" s="28">
        <f t="shared" si="18"/>
        <v>18</v>
      </c>
      <c r="AB442">
        <f t="shared" si="19"/>
        <v>0</v>
      </c>
      <c r="AC442">
        <f t="shared" si="20"/>
        <v>1</v>
      </c>
    </row>
    <row r="443" spans="1:29" ht="19.95" customHeight="1" x14ac:dyDescent="0.3">
      <c r="A443" s="3">
        <v>3395397</v>
      </c>
      <c r="B443" s="4" t="s">
        <v>136</v>
      </c>
      <c r="C443" s="4" t="s">
        <v>57</v>
      </c>
      <c r="D443" s="4" t="s">
        <v>29</v>
      </c>
      <c r="E443" s="4" t="s">
        <v>28</v>
      </c>
      <c r="F443" s="5">
        <v>3</v>
      </c>
      <c r="G443" s="5">
        <v>0</v>
      </c>
      <c r="H443" s="5">
        <v>0</v>
      </c>
      <c r="I443" s="5">
        <v>5</v>
      </c>
      <c r="J443" s="5">
        <v>0</v>
      </c>
      <c r="K443" s="5">
        <v>0</v>
      </c>
      <c r="L443" s="5">
        <v>1</v>
      </c>
      <c r="M443" s="32">
        <v>0</v>
      </c>
      <c r="N443" s="5"/>
      <c r="O443" s="5"/>
      <c r="P443" s="5"/>
      <c r="Q443" s="5"/>
      <c r="R443" s="5"/>
      <c r="S443" s="5">
        <v>9</v>
      </c>
      <c r="T443" s="5">
        <v>9</v>
      </c>
      <c r="U443" s="6">
        <v>-0.77</v>
      </c>
      <c r="V443" s="5">
        <v>63</v>
      </c>
      <c r="W443" s="5">
        <v>17</v>
      </c>
      <c r="X443" s="6">
        <v>0</v>
      </c>
      <c r="Y443" s="6">
        <v>-0.77</v>
      </c>
      <c r="Z443" s="28">
        <f t="shared" si="18"/>
        <v>9</v>
      </c>
      <c r="AB443">
        <f t="shared" si="19"/>
        <v>0</v>
      </c>
      <c r="AC443">
        <f t="shared" si="20"/>
        <v>1</v>
      </c>
    </row>
    <row r="444" spans="1:29" ht="19.95" customHeight="1" x14ac:dyDescent="0.3">
      <c r="A444" s="3">
        <v>3395397</v>
      </c>
      <c r="B444" s="4" t="s">
        <v>136</v>
      </c>
      <c r="C444" s="4" t="s">
        <v>57</v>
      </c>
      <c r="D444" s="4" t="s">
        <v>30</v>
      </c>
      <c r="E444" s="4" t="s">
        <v>28</v>
      </c>
      <c r="F444" s="5">
        <v>0</v>
      </c>
      <c r="G444" s="5">
        <v>0</v>
      </c>
      <c r="H444" s="5">
        <v>0</v>
      </c>
      <c r="I444" s="5">
        <v>0</v>
      </c>
      <c r="J444" s="5">
        <v>0</v>
      </c>
      <c r="K444" s="5">
        <v>0</v>
      </c>
      <c r="L444" s="5">
        <v>0</v>
      </c>
      <c r="M444" s="32">
        <v>0</v>
      </c>
      <c r="N444" s="5"/>
      <c r="O444" s="5"/>
      <c r="P444" s="5"/>
      <c r="Q444" s="5"/>
      <c r="R444" s="5"/>
      <c r="S444" s="5">
        <v>0</v>
      </c>
      <c r="T444" s="5">
        <v>0</v>
      </c>
      <c r="U444" s="6">
        <v>0</v>
      </c>
      <c r="V444" s="5">
        <v>3</v>
      </c>
      <c r="W444" s="5">
        <v>4</v>
      </c>
      <c r="X444" s="6">
        <v>0</v>
      </c>
      <c r="Y444" s="6">
        <v>0</v>
      </c>
      <c r="Z444" s="28">
        <f t="shared" si="18"/>
        <v>0</v>
      </c>
      <c r="AB444">
        <f t="shared" si="19"/>
        <v>0</v>
      </c>
      <c r="AC444">
        <f t="shared" si="20"/>
        <v>0</v>
      </c>
    </row>
    <row r="445" spans="1:29" ht="19.95" customHeight="1" x14ac:dyDescent="0.3">
      <c r="A445" s="3">
        <v>3395397</v>
      </c>
      <c r="B445" s="4" t="s">
        <v>136</v>
      </c>
      <c r="C445" s="4" t="s">
        <v>57</v>
      </c>
      <c r="D445" s="4" t="s">
        <v>31</v>
      </c>
      <c r="E445" s="4" t="s">
        <v>28</v>
      </c>
      <c r="F445" s="5">
        <v>1</v>
      </c>
      <c r="G445" s="5">
        <v>0</v>
      </c>
      <c r="H445" s="5">
        <v>0</v>
      </c>
      <c r="I445" s="5">
        <v>3</v>
      </c>
      <c r="J445" s="5">
        <v>0</v>
      </c>
      <c r="K445" s="5">
        <v>0</v>
      </c>
      <c r="L445" s="5">
        <v>2</v>
      </c>
      <c r="M445" s="32">
        <v>0</v>
      </c>
      <c r="N445" s="5"/>
      <c r="O445" s="5"/>
      <c r="P445" s="5"/>
      <c r="Q445" s="5"/>
      <c r="R445" s="5"/>
      <c r="S445" s="5">
        <v>6</v>
      </c>
      <c r="T445" s="5">
        <v>6</v>
      </c>
      <c r="U445" s="6">
        <v>-0.7</v>
      </c>
      <c r="V445" s="5">
        <v>44</v>
      </c>
      <c r="W445" s="5">
        <v>26</v>
      </c>
      <c r="X445" s="6">
        <v>0</v>
      </c>
      <c r="Y445" s="6">
        <v>-0.7</v>
      </c>
      <c r="Z445" s="28">
        <f t="shared" si="18"/>
        <v>6</v>
      </c>
      <c r="AB445">
        <f t="shared" si="19"/>
        <v>0</v>
      </c>
      <c r="AC445">
        <f t="shared" si="20"/>
        <v>2</v>
      </c>
    </row>
    <row r="446" spans="1:29" ht="19.95" customHeight="1" x14ac:dyDescent="0.3">
      <c r="A446" s="3">
        <v>3395397</v>
      </c>
      <c r="B446" s="4" t="s">
        <v>136</v>
      </c>
      <c r="C446" s="4" t="s">
        <v>57</v>
      </c>
      <c r="D446" s="4" t="s">
        <v>33</v>
      </c>
      <c r="E446" s="4" t="s">
        <v>28</v>
      </c>
      <c r="F446" s="5">
        <v>0</v>
      </c>
      <c r="G446" s="5">
        <v>0</v>
      </c>
      <c r="H446" s="5">
        <v>0</v>
      </c>
      <c r="I446" s="5">
        <v>0</v>
      </c>
      <c r="J446" s="5">
        <v>0</v>
      </c>
      <c r="K446" s="5">
        <v>0</v>
      </c>
      <c r="L446" s="5">
        <v>0</v>
      </c>
      <c r="M446" s="32">
        <v>0</v>
      </c>
      <c r="N446" s="5"/>
      <c r="O446" s="5"/>
      <c r="P446" s="5"/>
      <c r="Q446" s="5"/>
      <c r="R446" s="5"/>
      <c r="S446" s="5">
        <v>0</v>
      </c>
      <c r="T446" s="5">
        <v>0</v>
      </c>
      <c r="U446" s="6">
        <v>0</v>
      </c>
      <c r="V446" s="5">
        <v>0</v>
      </c>
      <c r="W446" s="5">
        <v>284</v>
      </c>
      <c r="X446" s="6">
        <v>0</v>
      </c>
      <c r="Y446" s="6">
        <v>0</v>
      </c>
      <c r="Z446" s="28">
        <f t="shared" si="18"/>
        <v>0</v>
      </c>
      <c r="AB446">
        <f t="shared" si="19"/>
        <v>0</v>
      </c>
      <c r="AC446">
        <f t="shared" si="20"/>
        <v>0</v>
      </c>
    </row>
    <row r="447" spans="1:29" ht="19.95" customHeight="1" x14ac:dyDescent="0.3">
      <c r="A447" s="3">
        <v>2055768</v>
      </c>
      <c r="B447" s="4" t="s">
        <v>137</v>
      </c>
      <c r="C447" s="4" t="s">
        <v>26</v>
      </c>
      <c r="D447" s="4" t="s">
        <v>27</v>
      </c>
      <c r="E447" s="4" t="s">
        <v>28</v>
      </c>
      <c r="F447" s="5">
        <v>0</v>
      </c>
      <c r="G447" s="5">
        <v>0</v>
      </c>
      <c r="H447" s="5">
        <v>0</v>
      </c>
      <c r="I447" s="5">
        <v>0</v>
      </c>
      <c r="J447" s="5">
        <v>0</v>
      </c>
      <c r="K447" s="5">
        <v>0</v>
      </c>
      <c r="L447" s="5">
        <v>0</v>
      </c>
      <c r="M447" s="32">
        <v>0</v>
      </c>
      <c r="N447" s="5"/>
      <c r="O447" s="5"/>
      <c r="P447" s="5"/>
      <c r="Q447" s="5"/>
      <c r="R447" s="5"/>
      <c r="S447" s="5">
        <v>0</v>
      </c>
      <c r="T447" s="5">
        <v>0</v>
      </c>
      <c r="U447" s="6">
        <v>-1</v>
      </c>
      <c r="V447" s="5">
        <v>749</v>
      </c>
      <c r="W447" s="5">
        <v>52</v>
      </c>
      <c r="X447" s="6">
        <v>0</v>
      </c>
      <c r="Y447" s="6">
        <v>-1</v>
      </c>
      <c r="Z447" s="28">
        <f t="shared" si="18"/>
        <v>0</v>
      </c>
      <c r="AB447">
        <f t="shared" si="19"/>
        <v>0</v>
      </c>
      <c r="AC447">
        <f t="shared" si="20"/>
        <v>0</v>
      </c>
    </row>
    <row r="448" spans="1:29" ht="19.95" customHeight="1" x14ac:dyDescent="0.3">
      <c r="A448" s="3">
        <v>2055768</v>
      </c>
      <c r="B448" s="4" t="s">
        <v>137</v>
      </c>
      <c r="C448" s="4" t="s">
        <v>26</v>
      </c>
      <c r="D448" s="4" t="s">
        <v>29</v>
      </c>
      <c r="E448" s="4" t="s">
        <v>28</v>
      </c>
      <c r="F448" s="5">
        <v>0</v>
      </c>
      <c r="G448" s="5">
        <v>0</v>
      </c>
      <c r="H448" s="5">
        <v>0</v>
      </c>
      <c r="I448" s="5">
        <v>0</v>
      </c>
      <c r="J448" s="5">
        <v>0</v>
      </c>
      <c r="K448" s="5">
        <v>0</v>
      </c>
      <c r="L448" s="5">
        <v>0</v>
      </c>
      <c r="M448" s="32">
        <v>0</v>
      </c>
      <c r="N448" s="5"/>
      <c r="O448" s="5"/>
      <c r="P448" s="5"/>
      <c r="Q448" s="5"/>
      <c r="R448" s="5"/>
      <c r="S448" s="5">
        <v>0</v>
      </c>
      <c r="T448" s="5">
        <v>0</v>
      </c>
      <c r="U448" s="6">
        <v>-1</v>
      </c>
      <c r="V448" s="5">
        <v>32</v>
      </c>
      <c r="W448" s="5">
        <v>0</v>
      </c>
      <c r="X448" s="6">
        <v>0</v>
      </c>
      <c r="Y448" s="6">
        <v>-1</v>
      </c>
      <c r="Z448" s="28">
        <f t="shared" si="18"/>
        <v>0</v>
      </c>
      <c r="AB448">
        <f t="shared" si="19"/>
        <v>0</v>
      </c>
      <c r="AC448">
        <f t="shared" si="20"/>
        <v>0</v>
      </c>
    </row>
    <row r="449" spans="1:29" ht="19.95" customHeight="1" x14ac:dyDescent="0.3">
      <c r="A449" s="3">
        <v>2055768</v>
      </c>
      <c r="B449" s="4" t="s">
        <v>137</v>
      </c>
      <c r="C449" s="4" t="s">
        <v>26</v>
      </c>
      <c r="D449" s="4" t="s">
        <v>30</v>
      </c>
      <c r="E449" s="4" t="s">
        <v>28</v>
      </c>
      <c r="F449" s="5">
        <v>0</v>
      </c>
      <c r="G449" s="5">
        <v>0</v>
      </c>
      <c r="H449" s="5">
        <v>0</v>
      </c>
      <c r="I449" s="5">
        <v>0</v>
      </c>
      <c r="J449" s="5">
        <v>0</v>
      </c>
      <c r="K449" s="5">
        <v>0</v>
      </c>
      <c r="L449" s="5">
        <v>0</v>
      </c>
      <c r="M449" s="32">
        <v>0</v>
      </c>
      <c r="N449" s="5"/>
      <c r="O449" s="5"/>
      <c r="P449" s="5"/>
      <c r="Q449" s="5"/>
      <c r="R449" s="5"/>
      <c r="S449" s="5">
        <v>0</v>
      </c>
      <c r="T449" s="5">
        <v>0</v>
      </c>
      <c r="U449" s="6">
        <v>-1</v>
      </c>
      <c r="V449" s="5">
        <v>10</v>
      </c>
      <c r="W449" s="5">
        <v>0</v>
      </c>
      <c r="X449" s="6">
        <v>0</v>
      </c>
      <c r="Y449" s="6">
        <v>-1</v>
      </c>
      <c r="Z449" s="28">
        <f t="shared" si="18"/>
        <v>0</v>
      </c>
      <c r="AB449">
        <f t="shared" si="19"/>
        <v>0</v>
      </c>
      <c r="AC449">
        <f t="shared" si="20"/>
        <v>0</v>
      </c>
    </row>
    <row r="450" spans="1:29" ht="19.95" customHeight="1" x14ac:dyDescent="0.3">
      <c r="A450" s="3">
        <v>2055768</v>
      </c>
      <c r="B450" s="4" t="s">
        <v>137</v>
      </c>
      <c r="C450" s="4" t="s">
        <v>26</v>
      </c>
      <c r="D450" s="4" t="s">
        <v>31</v>
      </c>
      <c r="E450" s="4" t="s">
        <v>28</v>
      </c>
      <c r="F450" s="5">
        <v>0</v>
      </c>
      <c r="G450" s="5">
        <v>0</v>
      </c>
      <c r="H450" s="5">
        <v>0</v>
      </c>
      <c r="I450" s="5">
        <v>0</v>
      </c>
      <c r="J450" s="5">
        <v>0</v>
      </c>
      <c r="K450" s="5">
        <v>0</v>
      </c>
      <c r="L450" s="5">
        <v>0</v>
      </c>
      <c r="M450" s="32">
        <v>0</v>
      </c>
      <c r="N450" s="5"/>
      <c r="O450" s="5"/>
      <c r="P450" s="5"/>
      <c r="Q450" s="5"/>
      <c r="R450" s="5"/>
      <c r="S450" s="5">
        <v>0</v>
      </c>
      <c r="T450" s="5">
        <v>0</v>
      </c>
      <c r="U450" s="6">
        <v>-1</v>
      </c>
      <c r="V450" s="5">
        <v>101</v>
      </c>
      <c r="W450" s="5">
        <v>0</v>
      </c>
      <c r="X450" s="6">
        <v>0</v>
      </c>
      <c r="Y450" s="6">
        <v>-1</v>
      </c>
      <c r="Z450" s="28">
        <f t="shared" si="18"/>
        <v>0</v>
      </c>
      <c r="AB450">
        <f t="shared" si="19"/>
        <v>0</v>
      </c>
      <c r="AC450">
        <f t="shared" si="20"/>
        <v>0</v>
      </c>
    </row>
    <row r="451" spans="1:29" ht="19.95" customHeight="1" x14ac:dyDescent="0.3">
      <c r="A451" s="3">
        <v>2055768</v>
      </c>
      <c r="B451" s="4" t="s">
        <v>137</v>
      </c>
      <c r="C451" s="4" t="s">
        <v>26</v>
      </c>
      <c r="D451" s="4" t="s">
        <v>33</v>
      </c>
      <c r="E451" s="4" t="s">
        <v>28</v>
      </c>
      <c r="F451" s="5">
        <v>0</v>
      </c>
      <c r="G451" s="5">
        <v>0</v>
      </c>
      <c r="H451" s="5">
        <v>0</v>
      </c>
      <c r="I451" s="5">
        <v>0</v>
      </c>
      <c r="J451" s="5">
        <v>0</v>
      </c>
      <c r="K451" s="5">
        <v>0</v>
      </c>
      <c r="L451" s="5">
        <v>0</v>
      </c>
      <c r="M451" s="32">
        <v>0</v>
      </c>
      <c r="N451" s="5"/>
      <c r="O451" s="5"/>
      <c r="P451" s="5"/>
      <c r="Q451" s="5"/>
      <c r="R451" s="5"/>
      <c r="S451" s="5">
        <v>0</v>
      </c>
      <c r="T451" s="5">
        <v>0</v>
      </c>
      <c r="U451" s="6">
        <v>-1</v>
      </c>
      <c r="V451" s="5">
        <v>96</v>
      </c>
      <c r="W451" s="5">
        <v>0</v>
      </c>
      <c r="X451" s="6">
        <v>0</v>
      </c>
      <c r="Y451" s="6">
        <v>-1</v>
      </c>
      <c r="Z451" s="28">
        <f t="shared" ref="Z451" si="21">SUM(F451:R451)</f>
        <v>0</v>
      </c>
      <c r="AB451">
        <f t="shared" si="19"/>
        <v>0</v>
      </c>
      <c r="AC451">
        <f t="shared" si="20"/>
        <v>0</v>
      </c>
    </row>
  </sheetData>
  <pageMargins left="0.7" right="0.7" top="0.75" bottom="0.75" header="0.3" footer="0.3"/>
  <ignoredErrors>
    <ignoredError sqref="AA2 Z2:Z45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D79AE-33CB-4004-B42B-918AC2D62B95}">
  <sheetPr filterMode="1"/>
  <dimension ref="A1:AE418"/>
  <sheetViews>
    <sheetView topLeftCell="G1" workbookViewId="0">
      <selection activeCell="AF1" sqref="AF1"/>
    </sheetView>
  </sheetViews>
  <sheetFormatPr defaultColWidth="8" defaultRowHeight="13.8" x14ac:dyDescent="0.25"/>
  <cols>
    <col min="1" max="1" width="9.81640625" style="10" bestFit="1" customWidth="1"/>
    <col min="2" max="2" width="39.7265625" style="10" bestFit="1" customWidth="1"/>
    <col min="3" max="3" width="75.90625" style="10" bestFit="1" customWidth="1"/>
    <col min="4" max="4" width="20.1796875" style="10" bestFit="1" customWidth="1"/>
    <col min="5" max="5" width="16.54296875" style="10" bestFit="1" customWidth="1"/>
    <col min="6" max="6" width="11.6328125" style="10" bestFit="1" customWidth="1"/>
    <col min="7" max="7" width="10" style="10" bestFit="1" customWidth="1"/>
    <col min="8" max="20" width="6.1796875" style="10" bestFit="1" customWidth="1"/>
    <col min="21" max="21" width="6" style="10" customWidth="1"/>
    <col min="22" max="23" width="7.453125" style="10" hidden="1" customWidth="1"/>
    <col min="24" max="24" width="9.7265625" style="10" hidden="1" customWidth="1"/>
    <col min="25" max="26" width="7.453125" style="10" hidden="1" customWidth="1"/>
    <col min="27" max="27" width="9.7265625" style="10" hidden="1" customWidth="1"/>
    <col min="28" max="28" width="10.90625" style="10" hidden="1" customWidth="1"/>
    <col min="29" max="30" width="8" style="10"/>
    <col min="31" max="31" width="11.90625" style="10" customWidth="1"/>
    <col min="32" max="16384" width="8" style="10"/>
  </cols>
  <sheetData>
    <row r="1" spans="1:31" ht="15.6" x14ac:dyDescent="0.3">
      <c r="A1" s="8" t="s">
        <v>0</v>
      </c>
      <c r="B1" s="9" t="s">
        <v>1</v>
      </c>
      <c r="C1" s="9" t="s">
        <v>138</v>
      </c>
      <c r="D1" s="9" t="s">
        <v>2</v>
      </c>
      <c r="E1" s="9" t="s">
        <v>139</v>
      </c>
      <c r="F1" s="9" t="s">
        <v>3</v>
      </c>
      <c r="G1" s="9" t="s">
        <v>140</v>
      </c>
      <c r="H1" s="9" t="s">
        <v>4</v>
      </c>
      <c r="I1" s="8" t="s">
        <v>5</v>
      </c>
      <c r="J1" s="8" t="s">
        <v>6</v>
      </c>
      <c r="K1" s="8" t="s">
        <v>7</v>
      </c>
      <c r="L1" s="8" t="s">
        <v>8</v>
      </c>
      <c r="M1" s="8" t="s">
        <v>9</v>
      </c>
      <c r="N1" s="8" t="s">
        <v>10</v>
      </c>
      <c r="O1" s="8" t="s">
        <v>11</v>
      </c>
      <c r="P1" s="8" t="s">
        <v>12</v>
      </c>
      <c r="Q1" s="8" t="s">
        <v>13</v>
      </c>
      <c r="R1" s="8" t="s">
        <v>14</v>
      </c>
      <c r="S1" s="8" t="s">
        <v>15</v>
      </c>
      <c r="T1" s="8" t="s">
        <v>16</v>
      </c>
      <c r="U1" s="8" t="s">
        <v>17</v>
      </c>
      <c r="V1" s="8" t="s">
        <v>18</v>
      </c>
      <c r="W1" s="8" t="s">
        <v>19</v>
      </c>
      <c r="X1" s="8" t="s">
        <v>141</v>
      </c>
      <c r="Y1" s="8" t="s">
        <v>21</v>
      </c>
      <c r="Z1" s="8" t="s">
        <v>22</v>
      </c>
      <c r="AA1" s="8" t="s">
        <v>23</v>
      </c>
      <c r="AB1" s="8" t="s">
        <v>142</v>
      </c>
      <c r="AC1" s="10" t="s">
        <v>231</v>
      </c>
      <c r="AE1" s="10" t="s">
        <v>247</v>
      </c>
    </row>
    <row r="2" spans="1:31" ht="15.6" x14ac:dyDescent="0.3">
      <c r="A2" s="11">
        <v>1788112</v>
      </c>
      <c r="B2" s="12" t="s">
        <v>44</v>
      </c>
      <c r="C2" s="12" t="s">
        <v>143</v>
      </c>
      <c r="D2" s="12" t="s">
        <v>26</v>
      </c>
      <c r="E2" s="12" t="s">
        <v>144</v>
      </c>
      <c r="F2" s="12" t="s">
        <v>27</v>
      </c>
      <c r="G2" s="12" t="s">
        <v>145</v>
      </c>
      <c r="H2" s="12" t="s">
        <v>28</v>
      </c>
      <c r="I2" s="13">
        <v>121</v>
      </c>
      <c r="J2" s="13">
        <v>114</v>
      </c>
      <c r="K2" s="13">
        <v>90</v>
      </c>
      <c r="L2" s="13">
        <v>96</v>
      </c>
      <c r="M2" s="13">
        <v>102</v>
      </c>
      <c r="N2" s="13">
        <v>191</v>
      </c>
      <c r="O2" s="13">
        <v>132</v>
      </c>
      <c r="P2" s="13">
        <v>166</v>
      </c>
      <c r="Q2" s="13">
        <v>113</v>
      </c>
      <c r="R2" s="13">
        <v>216</v>
      </c>
      <c r="S2" s="13">
        <v>110</v>
      </c>
      <c r="T2" s="13">
        <v>121</v>
      </c>
      <c r="U2" s="13">
        <v>259</v>
      </c>
      <c r="V2" s="13">
        <v>1831</v>
      </c>
      <c r="W2" s="13">
        <v>1831</v>
      </c>
      <c r="X2" s="14">
        <v>-0.59</v>
      </c>
      <c r="Y2" s="13">
        <v>4447</v>
      </c>
      <c r="Z2" s="13">
        <v>1891</v>
      </c>
      <c r="AA2" s="14">
        <v>0.04</v>
      </c>
      <c r="AB2" s="14">
        <v>-0.6</v>
      </c>
      <c r="AC2" s="27">
        <f>SUM(I2:U2)</f>
        <v>1831</v>
      </c>
      <c r="AD2" s="10">
        <f>Sheet1!AA2</f>
        <v>8</v>
      </c>
      <c r="AE2" s="10">
        <f ca="1">SUM(OFFSET(I1,1,0,1,$AD$2))</f>
        <v>1012</v>
      </c>
    </row>
    <row r="3" spans="1:31" ht="15.6" x14ac:dyDescent="0.3">
      <c r="A3" s="11">
        <v>1788112</v>
      </c>
      <c r="B3" s="12" t="s">
        <v>44</v>
      </c>
      <c r="C3" s="12" t="s">
        <v>143</v>
      </c>
      <c r="D3" s="12" t="s">
        <v>26</v>
      </c>
      <c r="E3" s="12" t="s">
        <v>144</v>
      </c>
      <c r="F3" s="12" t="s">
        <v>29</v>
      </c>
      <c r="G3" s="12" t="s">
        <v>145</v>
      </c>
      <c r="H3" s="12" t="s">
        <v>28</v>
      </c>
      <c r="I3" s="13">
        <v>59</v>
      </c>
      <c r="J3" s="13">
        <v>16</v>
      </c>
      <c r="K3" s="13">
        <v>7</v>
      </c>
      <c r="L3" s="13">
        <v>18</v>
      </c>
      <c r="M3" s="13">
        <v>4</v>
      </c>
      <c r="N3" s="13">
        <v>10</v>
      </c>
      <c r="O3" s="13">
        <v>19</v>
      </c>
      <c r="P3" s="13">
        <v>30</v>
      </c>
      <c r="Q3" s="13">
        <v>14</v>
      </c>
      <c r="R3" s="13">
        <v>56</v>
      </c>
      <c r="S3" s="13">
        <v>5</v>
      </c>
      <c r="T3" s="13">
        <v>16</v>
      </c>
      <c r="U3" s="13">
        <v>15</v>
      </c>
      <c r="V3" s="13">
        <v>269</v>
      </c>
      <c r="W3" s="13">
        <v>269</v>
      </c>
      <c r="X3" s="14">
        <v>1.1499999999999999</v>
      </c>
      <c r="Y3" s="13">
        <v>125</v>
      </c>
      <c r="Z3" s="13">
        <v>399</v>
      </c>
      <c r="AA3" s="14">
        <v>0.06</v>
      </c>
      <c r="AB3" s="14">
        <v>1.17</v>
      </c>
      <c r="AC3" s="27">
        <f t="shared" ref="AC3:AC66" si="0">SUM(I3:U3)</f>
        <v>269</v>
      </c>
      <c r="AE3" s="10">
        <f t="shared" ref="AE3:AE66" ca="1" si="1">SUM(OFFSET(I2,1,0,1,$AD$2))</f>
        <v>163</v>
      </c>
    </row>
    <row r="4" spans="1:31" ht="15.6" x14ac:dyDescent="0.3">
      <c r="A4" s="11">
        <v>1788112</v>
      </c>
      <c r="B4" s="12" t="s">
        <v>44</v>
      </c>
      <c r="C4" s="12" t="s">
        <v>143</v>
      </c>
      <c r="D4" s="12" t="s">
        <v>26</v>
      </c>
      <c r="E4" s="12" t="s">
        <v>144</v>
      </c>
      <c r="F4" s="12" t="s">
        <v>30</v>
      </c>
      <c r="G4" s="12" t="s">
        <v>145</v>
      </c>
      <c r="H4" s="12" t="s">
        <v>28</v>
      </c>
      <c r="I4" s="13">
        <v>12</v>
      </c>
      <c r="J4" s="13">
        <v>0</v>
      </c>
      <c r="K4" s="13">
        <v>0</v>
      </c>
      <c r="L4" s="13">
        <v>0</v>
      </c>
      <c r="M4" s="13">
        <v>3</v>
      </c>
      <c r="N4" s="13">
        <v>2</v>
      </c>
      <c r="O4" s="13">
        <v>7</v>
      </c>
      <c r="P4" s="13">
        <v>3</v>
      </c>
      <c r="Q4" s="13">
        <v>6</v>
      </c>
      <c r="R4" s="13">
        <v>18</v>
      </c>
      <c r="S4" s="13">
        <v>2</v>
      </c>
      <c r="T4" s="13">
        <v>1</v>
      </c>
      <c r="U4" s="13">
        <v>1</v>
      </c>
      <c r="V4" s="13">
        <v>55</v>
      </c>
      <c r="W4" s="13">
        <v>55</v>
      </c>
      <c r="X4" s="14">
        <v>-0.73</v>
      </c>
      <c r="Y4" s="13">
        <v>205</v>
      </c>
      <c r="Z4" s="13">
        <v>163</v>
      </c>
      <c r="AA4" s="14">
        <v>0.04</v>
      </c>
      <c r="AB4" s="14">
        <v>-0.74</v>
      </c>
      <c r="AC4" s="27">
        <f t="shared" si="0"/>
        <v>55</v>
      </c>
      <c r="AE4" s="10">
        <f t="shared" ca="1" si="1"/>
        <v>27</v>
      </c>
    </row>
    <row r="5" spans="1:31" ht="15.6" x14ac:dyDescent="0.3">
      <c r="A5" s="11">
        <v>1788112</v>
      </c>
      <c r="B5" s="12" t="s">
        <v>44</v>
      </c>
      <c r="C5" s="12" t="s">
        <v>143</v>
      </c>
      <c r="D5" s="12" t="s">
        <v>26</v>
      </c>
      <c r="E5" s="12" t="s">
        <v>144</v>
      </c>
      <c r="F5" s="12" t="s">
        <v>31</v>
      </c>
      <c r="G5" s="12" t="s">
        <v>145</v>
      </c>
      <c r="H5" s="12" t="s">
        <v>28</v>
      </c>
      <c r="I5" s="13">
        <v>6</v>
      </c>
      <c r="J5" s="13">
        <v>5</v>
      </c>
      <c r="K5" s="13">
        <v>16</v>
      </c>
      <c r="L5" s="13">
        <v>42</v>
      </c>
      <c r="M5" s="13">
        <v>12</v>
      </c>
      <c r="N5" s="13">
        <v>12</v>
      </c>
      <c r="O5" s="13">
        <v>19</v>
      </c>
      <c r="P5" s="13">
        <v>2</v>
      </c>
      <c r="Q5" s="13">
        <v>5</v>
      </c>
      <c r="R5" s="13">
        <v>60</v>
      </c>
      <c r="S5" s="13">
        <v>12</v>
      </c>
      <c r="T5" s="13">
        <v>6</v>
      </c>
      <c r="U5" s="13">
        <v>7</v>
      </c>
      <c r="V5" s="13">
        <v>204</v>
      </c>
      <c r="W5" s="13">
        <v>204</v>
      </c>
      <c r="X5" s="14">
        <v>-0.54</v>
      </c>
      <c r="Y5" s="13">
        <v>440</v>
      </c>
      <c r="Z5" s="13">
        <v>318</v>
      </c>
      <c r="AA5" s="14">
        <v>0.06</v>
      </c>
      <c r="AB5" s="14">
        <v>-0.5</v>
      </c>
      <c r="AC5" s="27">
        <f t="shared" si="0"/>
        <v>204</v>
      </c>
      <c r="AE5" s="10">
        <f t="shared" ca="1" si="1"/>
        <v>114</v>
      </c>
    </row>
    <row r="6" spans="1:31" ht="15.6" x14ac:dyDescent="0.3">
      <c r="A6" s="11">
        <v>1788112</v>
      </c>
      <c r="B6" s="12" t="s">
        <v>44</v>
      </c>
      <c r="C6" s="12" t="s">
        <v>143</v>
      </c>
      <c r="D6" s="12" t="s">
        <v>26</v>
      </c>
      <c r="E6" s="12" t="s">
        <v>144</v>
      </c>
      <c r="F6" s="12" t="s">
        <v>33</v>
      </c>
      <c r="G6" s="12" t="s">
        <v>145</v>
      </c>
      <c r="H6" s="12" t="s">
        <v>28</v>
      </c>
      <c r="I6" s="13">
        <v>89</v>
      </c>
      <c r="J6" s="13">
        <v>28</v>
      </c>
      <c r="K6" s="13">
        <v>85</v>
      </c>
      <c r="L6" s="13">
        <v>178</v>
      </c>
      <c r="M6" s="13">
        <v>370</v>
      </c>
      <c r="N6" s="13">
        <v>290</v>
      </c>
      <c r="O6" s="13">
        <v>125</v>
      </c>
      <c r="P6" s="13">
        <v>170</v>
      </c>
      <c r="Q6" s="13">
        <v>203</v>
      </c>
      <c r="R6" s="13">
        <v>235</v>
      </c>
      <c r="S6" s="13">
        <v>196</v>
      </c>
      <c r="T6" s="13">
        <v>268</v>
      </c>
      <c r="U6" s="13">
        <v>380</v>
      </c>
      <c r="V6" s="13">
        <v>2617</v>
      </c>
      <c r="W6" s="13">
        <v>2617</v>
      </c>
      <c r="X6" s="14">
        <v>0.73</v>
      </c>
      <c r="Y6" s="13">
        <v>1509</v>
      </c>
      <c r="Z6" s="13">
        <v>2586</v>
      </c>
      <c r="AA6" s="14">
        <v>0.08</v>
      </c>
      <c r="AB6" s="14">
        <v>0.66</v>
      </c>
      <c r="AC6" s="27">
        <f t="shared" si="0"/>
        <v>2617</v>
      </c>
      <c r="AE6" s="10">
        <f t="shared" ca="1" si="1"/>
        <v>1335</v>
      </c>
    </row>
    <row r="7" spans="1:31" ht="15.6" x14ac:dyDescent="0.3">
      <c r="A7" s="11">
        <v>1788113</v>
      </c>
      <c r="B7" s="12" t="s">
        <v>39</v>
      </c>
      <c r="C7" s="12" t="s">
        <v>143</v>
      </c>
      <c r="D7" s="12" t="s">
        <v>26</v>
      </c>
      <c r="E7" s="12" t="s">
        <v>144</v>
      </c>
      <c r="F7" s="12" t="s">
        <v>27</v>
      </c>
      <c r="G7" s="12" t="s">
        <v>145</v>
      </c>
      <c r="H7" s="12" t="s">
        <v>28</v>
      </c>
      <c r="I7" s="13">
        <v>157</v>
      </c>
      <c r="J7" s="13">
        <v>104</v>
      </c>
      <c r="K7" s="13">
        <v>103</v>
      </c>
      <c r="L7" s="13">
        <v>115</v>
      </c>
      <c r="M7" s="13">
        <v>152</v>
      </c>
      <c r="N7" s="13">
        <v>129</v>
      </c>
      <c r="O7" s="13">
        <v>145</v>
      </c>
      <c r="P7" s="13">
        <v>181</v>
      </c>
      <c r="Q7" s="13">
        <v>172</v>
      </c>
      <c r="R7" s="13">
        <v>220</v>
      </c>
      <c r="S7" s="13">
        <v>99</v>
      </c>
      <c r="T7" s="13">
        <v>176</v>
      </c>
      <c r="U7" s="13">
        <v>290</v>
      </c>
      <c r="V7" s="13">
        <v>2043</v>
      </c>
      <c r="W7" s="13">
        <v>2043</v>
      </c>
      <c r="X7" s="14">
        <v>-0.48</v>
      </c>
      <c r="Y7" s="13">
        <v>3911</v>
      </c>
      <c r="Z7" s="13">
        <v>2037</v>
      </c>
      <c r="AA7" s="14">
        <v>0.05</v>
      </c>
      <c r="AB7" s="14">
        <v>-0.5</v>
      </c>
      <c r="AC7" s="27">
        <f t="shared" si="0"/>
        <v>2043</v>
      </c>
      <c r="AE7" s="10">
        <f t="shared" ca="1" si="1"/>
        <v>1086</v>
      </c>
    </row>
    <row r="8" spans="1:31" ht="15.6" x14ac:dyDescent="0.3">
      <c r="A8" s="11">
        <v>1788113</v>
      </c>
      <c r="B8" s="12" t="s">
        <v>39</v>
      </c>
      <c r="C8" s="12" t="s">
        <v>143</v>
      </c>
      <c r="D8" s="12" t="s">
        <v>26</v>
      </c>
      <c r="E8" s="12" t="s">
        <v>144</v>
      </c>
      <c r="F8" s="12" t="s">
        <v>29</v>
      </c>
      <c r="G8" s="12" t="s">
        <v>145</v>
      </c>
      <c r="H8" s="12" t="s">
        <v>28</v>
      </c>
      <c r="I8" s="13">
        <v>89</v>
      </c>
      <c r="J8" s="13">
        <v>28</v>
      </c>
      <c r="K8" s="13">
        <v>5</v>
      </c>
      <c r="L8" s="13">
        <v>13</v>
      </c>
      <c r="M8" s="13">
        <v>3</v>
      </c>
      <c r="N8" s="13">
        <v>7</v>
      </c>
      <c r="O8" s="13">
        <v>13</v>
      </c>
      <c r="P8" s="13">
        <v>15</v>
      </c>
      <c r="Q8" s="13">
        <v>12</v>
      </c>
      <c r="R8" s="13">
        <v>12</v>
      </c>
      <c r="S8" s="13">
        <v>11</v>
      </c>
      <c r="T8" s="13">
        <v>2</v>
      </c>
      <c r="U8" s="13">
        <v>17</v>
      </c>
      <c r="V8" s="13">
        <v>227</v>
      </c>
      <c r="W8" s="13">
        <v>227</v>
      </c>
      <c r="X8" s="14">
        <v>0.6</v>
      </c>
      <c r="Y8" s="13">
        <v>142</v>
      </c>
      <c r="Z8" s="13">
        <v>172</v>
      </c>
      <c r="AA8" s="14">
        <v>0.05</v>
      </c>
      <c r="AB8" s="14">
        <v>0.68</v>
      </c>
      <c r="AC8" s="27">
        <f t="shared" si="0"/>
        <v>227</v>
      </c>
      <c r="AE8" s="10">
        <f t="shared" ca="1" si="1"/>
        <v>173</v>
      </c>
    </row>
    <row r="9" spans="1:31" ht="15.6" x14ac:dyDescent="0.3">
      <c r="A9" s="11">
        <v>1788113</v>
      </c>
      <c r="B9" s="12" t="s">
        <v>39</v>
      </c>
      <c r="C9" s="12" t="s">
        <v>143</v>
      </c>
      <c r="D9" s="12" t="s">
        <v>26</v>
      </c>
      <c r="E9" s="12" t="s">
        <v>144</v>
      </c>
      <c r="F9" s="12" t="s">
        <v>30</v>
      </c>
      <c r="G9" s="12" t="s">
        <v>145</v>
      </c>
      <c r="H9" s="12" t="s">
        <v>28</v>
      </c>
      <c r="I9" s="13">
        <v>71</v>
      </c>
      <c r="J9" s="13">
        <v>2</v>
      </c>
      <c r="K9" s="13">
        <v>4</v>
      </c>
      <c r="L9" s="13">
        <v>0</v>
      </c>
      <c r="M9" s="13">
        <v>7</v>
      </c>
      <c r="N9" s="13">
        <v>9</v>
      </c>
      <c r="O9" s="13">
        <v>2</v>
      </c>
      <c r="P9" s="13">
        <v>3</v>
      </c>
      <c r="Q9" s="13">
        <v>5</v>
      </c>
      <c r="R9" s="13">
        <v>3</v>
      </c>
      <c r="S9" s="13">
        <v>0</v>
      </c>
      <c r="T9" s="13">
        <v>0</v>
      </c>
      <c r="U9" s="13">
        <v>0</v>
      </c>
      <c r="V9" s="13">
        <v>106</v>
      </c>
      <c r="W9" s="13">
        <v>106</v>
      </c>
      <c r="X9" s="14">
        <v>-0.06</v>
      </c>
      <c r="Y9" s="13">
        <v>113</v>
      </c>
      <c r="Z9" s="13">
        <v>275</v>
      </c>
      <c r="AA9" s="14">
        <v>7.0000000000000007E-2</v>
      </c>
      <c r="AB9" s="14">
        <v>-0.21</v>
      </c>
      <c r="AC9" s="27">
        <f t="shared" si="0"/>
        <v>106</v>
      </c>
      <c r="AE9" s="10">
        <f t="shared" ca="1" si="1"/>
        <v>98</v>
      </c>
    </row>
    <row r="10" spans="1:31" ht="15.6" x14ac:dyDescent="0.3">
      <c r="A10" s="11">
        <v>1788113</v>
      </c>
      <c r="B10" s="12" t="s">
        <v>39</v>
      </c>
      <c r="C10" s="12" t="s">
        <v>143</v>
      </c>
      <c r="D10" s="12" t="s">
        <v>26</v>
      </c>
      <c r="E10" s="12" t="s">
        <v>144</v>
      </c>
      <c r="F10" s="12" t="s">
        <v>31</v>
      </c>
      <c r="G10" s="12" t="s">
        <v>145</v>
      </c>
      <c r="H10" s="12" t="s">
        <v>28</v>
      </c>
      <c r="I10" s="13">
        <v>9</v>
      </c>
      <c r="J10" s="13">
        <v>9</v>
      </c>
      <c r="K10" s="13">
        <v>11</v>
      </c>
      <c r="L10" s="13">
        <v>17</v>
      </c>
      <c r="M10" s="13">
        <v>0</v>
      </c>
      <c r="N10" s="13">
        <v>8</v>
      </c>
      <c r="O10" s="13">
        <v>15</v>
      </c>
      <c r="P10" s="13">
        <v>5</v>
      </c>
      <c r="Q10" s="13">
        <v>2</v>
      </c>
      <c r="R10" s="13">
        <v>13</v>
      </c>
      <c r="S10" s="13">
        <v>1</v>
      </c>
      <c r="T10" s="13">
        <v>1</v>
      </c>
      <c r="U10" s="13">
        <v>5</v>
      </c>
      <c r="V10" s="13">
        <v>96</v>
      </c>
      <c r="W10" s="13">
        <v>96</v>
      </c>
      <c r="X10" s="14">
        <v>-0.49</v>
      </c>
      <c r="Y10" s="13">
        <v>189</v>
      </c>
      <c r="Z10" s="13">
        <v>227</v>
      </c>
      <c r="AA10" s="14">
        <v>0.03</v>
      </c>
      <c r="AB10" s="14">
        <v>-0.47</v>
      </c>
      <c r="AC10" s="27">
        <f t="shared" si="0"/>
        <v>96</v>
      </c>
      <c r="AE10" s="10">
        <f t="shared" ca="1" si="1"/>
        <v>74</v>
      </c>
    </row>
    <row r="11" spans="1:31" ht="15.6" x14ac:dyDescent="0.3">
      <c r="A11" s="11">
        <v>1788113</v>
      </c>
      <c r="B11" s="12" t="s">
        <v>39</v>
      </c>
      <c r="C11" s="12" t="s">
        <v>143</v>
      </c>
      <c r="D11" s="12" t="s">
        <v>26</v>
      </c>
      <c r="E11" s="12" t="s">
        <v>144</v>
      </c>
      <c r="F11" s="12" t="s">
        <v>33</v>
      </c>
      <c r="G11" s="12" t="s">
        <v>145</v>
      </c>
      <c r="H11" s="12" t="s">
        <v>28</v>
      </c>
      <c r="I11" s="13">
        <v>18</v>
      </c>
      <c r="J11" s="13">
        <v>18</v>
      </c>
      <c r="K11" s="13">
        <v>18</v>
      </c>
      <c r="L11" s="13">
        <v>200</v>
      </c>
      <c r="M11" s="13">
        <v>210</v>
      </c>
      <c r="N11" s="13">
        <v>154</v>
      </c>
      <c r="O11" s="13">
        <v>113</v>
      </c>
      <c r="P11" s="13">
        <v>130</v>
      </c>
      <c r="Q11" s="13">
        <v>147</v>
      </c>
      <c r="R11" s="13">
        <v>196</v>
      </c>
      <c r="S11" s="13">
        <v>154</v>
      </c>
      <c r="T11" s="13">
        <v>158</v>
      </c>
      <c r="U11" s="13">
        <v>155</v>
      </c>
      <c r="V11" s="13">
        <v>1671</v>
      </c>
      <c r="W11" s="13">
        <v>1671</v>
      </c>
      <c r="X11" s="14">
        <v>0.65</v>
      </c>
      <c r="Y11" s="13">
        <v>1014</v>
      </c>
      <c r="Z11" s="13">
        <v>1027</v>
      </c>
      <c r="AA11" s="14">
        <v>0.05</v>
      </c>
      <c r="AB11" s="14">
        <v>0.56999999999999995</v>
      </c>
      <c r="AC11" s="27">
        <f t="shared" si="0"/>
        <v>1671</v>
      </c>
      <c r="AE11" s="10">
        <f t="shared" ca="1" si="1"/>
        <v>861</v>
      </c>
    </row>
    <row r="12" spans="1:31" ht="15.6" x14ac:dyDescent="0.3">
      <c r="A12" s="11">
        <v>2580546</v>
      </c>
      <c r="B12" s="12" t="s">
        <v>36</v>
      </c>
      <c r="C12" s="12" t="s">
        <v>146</v>
      </c>
      <c r="D12" s="12" t="s">
        <v>37</v>
      </c>
      <c r="E12" s="12" t="s">
        <v>144</v>
      </c>
      <c r="F12" s="12" t="s">
        <v>27</v>
      </c>
      <c r="G12" s="12" t="s">
        <v>145</v>
      </c>
      <c r="H12" s="12" t="s">
        <v>28</v>
      </c>
      <c r="I12" s="13">
        <v>128</v>
      </c>
      <c r="J12" s="13">
        <v>139</v>
      </c>
      <c r="K12" s="13">
        <v>215</v>
      </c>
      <c r="L12" s="13">
        <v>119</v>
      </c>
      <c r="M12" s="13">
        <v>112</v>
      </c>
      <c r="N12" s="13">
        <v>130</v>
      </c>
      <c r="O12" s="13">
        <v>94</v>
      </c>
      <c r="P12" s="13">
        <v>242</v>
      </c>
      <c r="Q12" s="13">
        <v>104</v>
      </c>
      <c r="R12" s="13">
        <v>92</v>
      </c>
      <c r="S12" s="13">
        <v>107</v>
      </c>
      <c r="T12" s="13">
        <v>68</v>
      </c>
      <c r="U12" s="13">
        <v>97</v>
      </c>
      <c r="V12" s="13">
        <v>1647</v>
      </c>
      <c r="W12" s="13">
        <v>1647</v>
      </c>
      <c r="X12" s="14">
        <v>2.19</v>
      </c>
      <c r="Y12" s="13">
        <v>517</v>
      </c>
      <c r="Z12" s="13">
        <v>1683</v>
      </c>
      <c r="AA12" s="14">
        <v>0.04</v>
      </c>
      <c r="AB12" s="14">
        <v>2.4500000000000002</v>
      </c>
      <c r="AC12" s="27">
        <f t="shared" si="0"/>
        <v>1647</v>
      </c>
      <c r="AE12" s="10">
        <f t="shared" ca="1" si="1"/>
        <v>1179</v>
      </c>
    </row>
    <row r="13" spans="1:31" ht="15.6" x14ac:dyDescent="0.3">
      <c r="A13" s="11">
        <v>2580546</v>
      </c>
      <c r="B13" s="12" t="s">
        <v>36</v>
      </c>
      <c r="C13" s="12" t="s">
        <v>146</v>
      </c>
      <c r="D13" s="12" t="s">
        <v>37</v>
      </c>
      <c r="E13" s="12" t="s">
        <v>144</v>
      </c>
      <c r="F13" s="12" t="s">
        <v>29</v>
      </c>
      <c r="G13" s="12" t="s">
        <v>145</v>
      </c>
      <c r="H13" s="12" t="s">
        <v>28</v>
      </c>
      <c r="I13" s="13">
        <v>14</v>
      </c>
      <c r="J13" s="13">
        <v>6</v>
      </c>
      <c r="K13" s="13">
        <v>19</v>
      </c>
      <c r="L13" s="13">
        <v>18</v>
      </c>
      <c r="M13" s="13">
        <v>16</v>
      </c>
      <c r="N13" s="13">
        <v>13</v>
      </c>
      <c r="O13" s="13">
        <v>3</v>
      </c>
      <c r="P13" s="13">
        <v>13</v>
      </c>
      <c r="Q13" s="13">
        <v>5</v>
      </c>
      <c r="R13" s="13">
        <v>2</v>
      </c>
      <c r="S13" s="13">
        <v>4</v>
      </c>
      <c r="T13" s="13">
        <v>4</v>
      </c>
      <c r="U13" s="13">
        <v>3</v>
      </c>
      <c r="V13" s="13">
        <v>120</v>
      </c>
      <c r="W13" s="13">
        <v>120</v>
      </c>
      <c r="X13" s="14">
        <v>1.4</v>
      </c>
      <c r="Y13" s="13">
        <v>50</v>
      </c>
      <c r="Z13" s="13">
        <v>229</v>
      </c>
      <c r="AA13" s="14">
        <v>0.03</v>
      </c>
      <c r="AB13" s="14">
        <v>1.67</v>
      </c>
      <c r="AC13" s="27">
        <f t="shared" si="0"/>
        <v>120</v>
      </c>
      <c r="AE13" s="10">
        <f t="shared" ca="1" si="1"/>
        <v>102</v>
      </c>
    </row>
    <row r="14" spans="1:31" ht="15.6" x14ac:dyDescent="0.3">
      <c r="A14" s="11">
        <v>2580546</v>
      </c>
      <c r="B14" s="12" t="s">
        <v>36</v>
      </c>
      <c r="C14" s="12" t="s">
        <v>146</v>
      </c>
      <c r="D14" s="12" t="s">
        <v>37</v>
      </c>
      <c r="E14" s="12" t="s">
        <v>144</v>
      </c>
      <c r="F14" s="12" t="s">
        <v>30</v>
      </c>
      <c r="G14" s="12" t="s">
        <v>145</v>
      </c>
      <c r="H14" s="12" t="s">
        <v>28</v>
      </c>
      <c r="I14" s="13">
        <v>0</v>
      </c>
      <c r="J14" s="13">
        <v>8</v>
      </c>
      <c r="K14" s="13">
        <v>6</v>
      </c>
      <c r="L14" s="13">
        <v>5</v>
      </c>
      <c r="M14" s="13">
        <v>9</v>
      </c>
      <c r="N14" s="13">
        <v>11</v>
      </c>
      <c r="O14" s="13">
        <v>6</v>
      </c>
      <c r="P14" s="13">
        <v>5</v>
      </c>
      <c r="Q14" s="13">
        <v>6</v>
      </c>
      <c r="R14" s="13">
        <v>1</v>
      </c>
      <c r="S14" s="13">
        <v>1</v>
      </c>
      <c r="T14" s="13">
        <v>0</v>
      </c>
      <c r="U14" s="13">
        <v>2</v>
      </c>
      <c r="V14" s="13">
        <v>60</v>
      </c>
      <c r="W14" s="13">
        <v>60</v>
      </c>
      <c r="X14" s="14">
        <v>7.57</v>
      </c>
      <c r="Y14" s="13">
        <v>7</v>
      </c>
      <c r="Z14" s="13">
        <v>17</v>
      </c>
      <c r="AA14" s="14">
        <v>0.04</v>
      </c>
      <c r="AB14" s="14">
        <v>7.57</v>
      </c>
      <c r="AC14" s="27">
        <f t="shared" si="0"/>
        <v>60</v>
      </c>
      <c r="AE14" s="10">
        <f t="shared" ca="1" si="1"/>
        <v>50</v>
      </c>
    </row>
    <row r="15" spans="1:31" ht="15.6" x14ac:dyDescent="0.3">
      <c r="A15" s="11">
        <v>2580546</v>
      </c>
      <c r="B15" s="12" t="s">
        <v>36</v>
      </c>
      <c r="C15" s="12" t="s">
        <v>146</v>
      </c>
      <c r="D15" s="12" t="s">
        <v>37</v>
      </c>
      <c r="E15" s="12" t="s">
        <v>144</v>
      </c>
      <c r="F15" s="12" t="s">
        <v>31</v>
      </c>
      <c r="G15" s="12" t="s">
        <v>145</v>
      </c>
      <c r="H15" s="12" t="s">
        <v>28</v>
      </c>
      <c r="I15" s="13">
        <v>2</v>
      </c>
      <c r="J15" s="13">
        <v>4</v>
      </c>
      <c r="K15" s="13">
        <v>30</v>
      </c>
      <c r="L15" s="13">
        <v>14</v>
      </c>
      <c r="M15" s="13">
        <v>18</v>
      </c>
      <c r="N15" s="13">
        <v>33</v>
      </c>
      <c r="O15" s="13">
        <v>30</v>
      </c>
      <c r="P15" s="13">
        <v>27</v>
      </c>
      <c r="Q15" s="13">
        <v>18</v>
      </c>
      <c r="R15" s="13">
        <v>9</v>
      </c>
      <c r="S15" s="13">
        <v>14</v>
      </c>
      <c r="T15" s="13">
        <v>7</v>
      </c>
      <c r="U15" s="13">
        <v>17</v>
      </c>
      <c r="V15" s="13">
        <v>223</v>
      </c>
      <c r="W15" s="13">
        <v>223</v>
      </c>
      <c r="X15" s="14">
        <v>5.03</v>
      </c>
      <c r="Y15" s="13">
        <v>37</v>
      </c>
      <c r="Z15" s="13">
        <v>227</v>
      </c>
      <c r="AA15" s="14">
        <v>0.06</v>
      </c>
      <c r="AB15" s="14">
        <v>7.26</v>
      </c>
      <c r="AC15" s="27">
        <f t="shared" si="0"/>
        <v>223</v>
      </c>
      <c r="AE15" s="10">
        <f t="shared" ca="1" si="1"/>
        <v>158</v>
      </c>
    </row>
    <row r="16" spans="1:31" ht="15.6" x14ac:dyDescent="0.3">
      <c r="A16" s="11">
        <v>2580546</v>
      </c>
      <c r="B16" s="12" t="s">
        <v>36</v>
      </c>
      <c r="C16" s="12" t="s">
        <v>146</v>
      </c>
      <c r="D16" s="12" t="s">
        <v>37</v>
      </c>
      <c r="E16" s="12" t="s">
        <v>144</v>
      </c>
      <c r="F16" s="12" t="s">
        <v>32</v>
      </c>
      <c r="G16" s="12" t="s">
        <v>145</v>
      </c>
      <c r="H16" s="12" t="s">
        <v>28</v>
      </c>
      <c r="I16" s="13">
        <v>0</v>
      </c>
      <c r="J16" s="13">
        <v>0</v>
      </c>
      <c r="K16" s="13">
        <v>0</v>
      </c>
      <c r="L16" s="13">
        <v>0</v>
      </c>
      <c r="M16" s="13">
        <v>0</v>
      </c>
      <c r="N16" s="13">
        <v>0</v>
      </c>
      <c r="O16" s="13">
        <v>0</v>
      </c>
      <c r="P16" s="13">
        <v>0</v>
      </c>
      <c r="Q16" s="13">
        <v>0</v>
      </c>
      <c r="R16" s="13">
        <v>0</v>
      </c>
      <c r="S16" s="13">
        <v>0</v>
      </c>
      <c r="T16" s="13">
        <v>0</v>
      </c>
      <c r="U16" s="13">
        <v>0</v>
      </c>
      <c r="V16" s="13">
        <v>0</v>
      </c>
      <c r="W16" s="13">
        <v>0</v>
      </c>
      <c r="X16" s="14">
        <v>-1</v>
      </c>
      <c r="Y16" s="13">
        <v>1</v>
      </c>
      <c r="Z16" s="13">
        <v>0</v>
      </c>
      <c r="AA16" s="14">
        <v>0</v>
      </c>
      <c r="AB16" s="14">
        <v>-1</v>
      </c>
      <c r="AC16" s="27">
        <f t="shared" si="0"/>
        <v>0</v>
      </c>
      <c r="AE16" s="10">
        <f t="shared" ca="1" si="1"/>
        <v>0</v>
      </c>
    </row>
    <row r="17" spans="1:31" ht="15.6" x14ac:dyDescent="0.3">
      <c r="A17" s="11">
        <v>2580546</v>
      </c>
      <c r="B17" s="12" t="s">
        <v>36</v>
      </c>
      <c r="C17" s="12" t="s">
        <v>146</v>
      </c>
      <c r="D17" s="12" t="s">
        <v>37</v>
      </c>
      <c r="E17" s="12" t="s">
        <v>144</v>
      </c>
      <c r="F17" s="12" t="s">
        <v>33</v>
      </c>
      <c r="G17" s="12" t="s">
        <v>145</v>
      </c>
      <c r="H17" s="12" t="s">
        <v>28</v>
      </c>
      <c r="I17" s="13">
        <v>225</v>
      </c>
      <c r="J17" s="13">
        <v>302</v>
      </c>
      <c r="K17" s="13">
        <v>656</v>
      </c>
      <c r="L17" s="13">
        <v>162</v>
      </c>
      <c r="M17" s="13">
        <v>196</v>
      </c>
      <c r="N17" s="13">
        <v>105</v>
      </c>
      <c r="O17" s="13">
        <v>1</v>
      </c>
      <c r="P17" s="13">
        <v>0</v>
      </c>
      <c r="Q17" s="13">
        <v>0</v>
      </c>
      <c r="R17" s="13">
        <v>96</v>
      </c>
      <c r="S17" s="13">
        <v>0</v>
      </c>
      <c r="T17" s="13">
        <v>0</v>
      </c>
      <c r="U17" s="13">
        <v>0</v>
      </c>
      <c r="V17" s="13">
        <v>1731</v>
      </c>
      <c r="W17" s="13">
        <v>1731</v>
      </c>
      <c r="X17" s="14">
        <v>191.33</v>
      </c>
      <c r="Y17" s="13">
        <v>9</v>
      </c>
      <c r="Z17" s="13">
        <v>2798</v>
      </c>
      <c r="AA17" s="14">
        <v>0.05</v>
      </c>
      <c r="AB17" s="14">
        <v>191.33</v>
      </c>
      <c r="AC17" s="27">
        <f t="shared" si="0"/>
        <v>1743</v>
      </c>
      <c r="AE17" s="10">
        <f t="shared" ca="1" si="1"/>
        <v>1647</v>
      </c>
    </row>
    <row r="18" spans="1:31" ht="15.6" x14ac:dyDescent="0.3">
      <c r="A18" s="11">
        <v>1789120</v>
      </c>
      <c r="B18" s="12" t="s">
        <v>45</v>
      </c>
      <c r="C18" s="12" t="s">
        <v>143</v>
      </c>
      <c r="D18" s="12" t="s">
        <v>26</v>
      </c>
      <c r="E18" s="12" t="s">
        <v>144</v>
      </c>
      <c r="F18" s="12" t="s">
        <v>27</v>
      </c>
      <c r="G18" s="12" t="s">
        <v>145</v>
      </c>
      <c r="H18" s="12" t="s">
        <v>28</v>
      </c>
      <c r="I18" s="13">
        <v>87</v>
      </c>
      <c r="J18" s="13">
        <v>79</v>
      </c>
      <c r="K18" s="13">
        <v>60</v>
      </c>
      <c r="L18" s="13">
        <v>96</v>
      </c>
      <c r="M18" s="13">
        <v>97</v>
      </c>
      <c r="N18" s="13">
        <v>102</v>
      </c>
      <c r="O18" s="13">
        <v>82</v>
      </c>
      <c r="P18" s="13">
        <v>70</v>
      </c>
      <c r="Q18" s="13">
        <v>106</v>
      </c>
      <c r="R18" s="13">
        <v>83</v>
      </c>
      <c r="S18" s="13">
        <v>77</v>
      </c>
      <c r="T18" s="13">
        <v>54</v>
      </c>
      <c r="U18" s="13">
        <v>63</v>
      </c>
      <c r="V18" s="13">
        <v>1056</v>
      </c>
      <c r="W18" s="13">
        <v>1056</v>
      </c>
      <c r="X18" s="14">
        <v>-0.02</v>
      </c>
      <c r="Y18" s="13">
        <v>1079</v>
      </c>
      <c r="Z18" s="13">
        <v>911</v>
      </c>
      <c r="AA18" s="14">
        <v>0.02</v>
      </c>
      <c r="AB18" s="14">
        <v>0.04</v>
      </c>
      <c r="AC18" s="27">
        <f t="shared" si="0"/>
        <v>1056</v>
      </c>
      <c r="AE18" s="10">
        <f t="shared" ca="1" si="1"/>
        <v>673</v>
      </c>
    </row>
    <row r="19" spans="1:31" ht="15.6" x14ac:dyDescent="0.3">
      <c r="A19" s="11">
        <v>1789120</v>
      </c>
      <c r="B19" s="12" t="s">
        <v>45</v>
      </c>
      <c r="C19" s="12" t="s">
        <v>143</v>
      </c>
      <c r="D19" s="12" t="s">
        <v>26</v>
      </c>
      <c r="E19" s="12" t="s">
        <v>144</v>
      </c>
      <c r="F19" s="12" t="s">
        <v>29</v>
      </c>
      <c r="G19" s="12" t="s">
        <v>145</v>
      </c>
      <c r="H19" s="12" t="s">
        <v>28</v>
      </c>
      <c r="I19" s="13">
        <v>36</v>
      </c>
      <c r="J19" s="13">
        <v>19</v>
      </c>
      <c r="K19" s="13">
        <v>14</v>
      </c>
      <c r="L19" s="13">
        <v>13</v>
      </c>
      <c r="M19" s="13">
        <v>2</v>
      </c>
      <c r="N19" s="13">
        <v>11</v>
      </c>
      <c r="O19" s="13">
        <v>9</v>
      </c>
      <c r="P19" s="13">
        <v>9</v>
      </c>
      <c r="Q19" s="13">
        <v>12</v>
      </c>
      <c r="R19" s="13">
        <v>14</v>
      </c>
      <c r="S19" s="13">
        <v>0</v>
      </c>
      <c r="T19" s="13">
        <v>9</v>
      </c>
      <c r="U19" s="13">
        <v>7</v>
      </c>
      <c r="V19" s="13">
        <v>155</v>
      </c>
      <c r="W19" s="13">
        <v>155</v>
      </c>
      <c r="X19" s="14">
        <v>0.91</v>
      </c>
      <c r="Y19" s="13">
        <v>81</v>
      </c>
      <c r="Z19" s="13">
        <v>129</v>
      </c>
      <c r="AA19" s="14">
        <v>0.03</v>
      </c>
      <c r="AB19" s="14">
        <v>1.0900000000000001</v>
      </c>
      <c r="AC19" s="27">
        <f t="shared" si="0"/>
        <v>155</v>
      </c>
      <c r="AE19" s="10">
        <f t="shared" ca="1" si="1"/>
        <v>113</v>
      </c>
    </row>
    <row r="20" spans="1:31" ht="15.6" x14ac:dyDescent="0.3">
      <c r="A20" s="11">
        <v>1789120</v>
      </c>
      <c r="B20" s="12" t="s">
        <v>45</v>
      </c>
      <c r="C20" s="12" t="s">
        <v>143</v>
      </c>
      <c r="D20" s="12" t="s">
        <v>26</v>
      </c>
      <c r="E20" s="12" t="s">
        <v>144</v>
      </c>
      <c r="F20" s="12" t="s">
        <v>30</v>
      </c>
      <c r="G20" s="12" t="s">
        <v>145</v>
      </c>
      <c r="H20" s="12" t="s">
        <v>28</v>
      </c>
      <c r="I20" s="13">
        <v>11</v>
      </c>
      <c r="J20" s="13">
        <v>14</v>
      </c>
      <c r="K20" s="13">
        <v>12</v>
      </c>
      <c r="L20" s="13">
        <v>16</v>
      </c>
      <c r="M20" s="13">
        <v>12</v>
      </c>
      <c r="N20" s="13">
        <v>8</v>
      </c>
      <c r="O20" s="13">
        <v>8</v>
      </c>
      <c r="P20" s="13">
        <v>8</v>
      </c>
      <c r="Q20" s="13">
        <v>10</v>
      </c>
      <c r="R20" s="13">
        <v>8</v>
      </c>
      <c r="S20" s="13">
        <v>9</v>
      </c>
      <c r="T20" s="13">
        <v>8</v>
      </c>
      <c r="U20" s="13">
        <v>8</v>
      </c>
      <c r="V20" s="13">
        <v>132</v>
      </c>
      <c r="W20" s="13">
        <v>132</v>
      </c>
      <c r="X20" s="14">
        <v>2.77</v>
      </c>
      <c r="Y20" s="13">
        <v>35</v>
      </c>
      <c r="Z20" s="13">
        <v>115</v>
      </c>
      <c r="AA20" s="14">
        <v>0.09</v>
      </c>
      <c r="AB20" s="14">
        <v>3.4</v>
      </c>
      <c r="AC20" s="27">
        <f t="shared" si="0"/>
        <v>132</v>
      </c>
      <c r="AE20" s="10">
        <f t="shared" ca="1" si="1"/>
        <v>89</v>
      </c>
    </row>
    <row r="21" spans="1:31" ht="15.6" x14ac:dyDescent="0.3">
      <c r="A21" s="11">
        <v>1789120</v>
      </c>
      <c r="B21" s="12" t="s">
        <v>45</v>
      </c>
      <c r="C21" s="12" t="s">
        <v>143</v>
      </c>
      <c r="D21" s="12" t="s">
        <v>26</v>
      </c>
      <c r="E21" s="12" t="s">
        <v>144</v>
      </c>
      <c r="F21" s="12" t="s">
        <v>31</v>
      </c>
      <c r="G21" s="12" t="s">
        <v>145</v>
      </c>
      <c r="H21" s="12" t="s">
        <v>28</v>
      </c>
      <c r="I21" s="13">
        <v>30</v>
      </c>
      <c r="J21" s="13">
        <v>19</v>
      </c>
      <c r="K21" s="13">
        <v>20</v>
      </c>
      <c r="L21" s="13">
        <v>18</v>
      </c>
      <c r="M21" s="13">
        <v>25</v>
      </c>
      <c r="N21" s="13">
        <v>20</v>
      </c>
      <c r="O21" s="13">
        <v>14</v>
      </c>
      <c r="P21" s="13">
        <v>13</v>
      </c>
      <c r="Q21" s="13">
        <v>16</v>
      </c>
      <c r="R21" s="13">
        <v>10</v>
      </c>
      <c r="S21" s="13">
        <v>8</v>
      </c>
      <c r="T21" s="13">
        <v>6</v>
      </c>
      <c r="U21" s="13">
        <v>8</v>
      </c>
      <c r="V21" s="13">
        <v>207</v>
      </c>
      <c r="W21" s="13">
        <v>207</v>
      </c>
      <c r="X21" s="14">
        <v>0.22</v>
      </c>
      <c r="Y21" s="13">
        <v>169</v>
      </c>
      <c r="Z21" s="13">
        <v>289</v>
      </c>
      <c r="AA21" s="14">
        <v>0.06</v>
      </c>
      <c r="AB21" s="14">
        <v>0.24</v>
      </c>
      <c r="AC21" s="27">
        <f t="shared" si="0"/>
        <v>207</v>
      </c>
      <c r="AE21" s="10">
        <f t="shared" ca="1" si="1"/>
        <v>159</v>
      </c>
    </row>
    <row r="22" spans="1:31" ht="15.6" x14ac:dyDescent="0.3">
      <c r="A22" s="11">
        <v>1789120</v>
      </c>
      <c r="B22" s="12" t="s">
        <v>45</v>
      </c>
      <c r="C22" s="12" t="s">
        <v>143</v>
      </c>
      <c r="D22" s="12" t="s">
        <v>26</v>
      </c>
      <c r="E22" s="12" t="s">
        <v>144</v>
      </c>
      <c r="F22" s="12" t="s">
        <v>33</v>
      </c>
      <c r="G22" s="12" t="s">
        <v>145</v>
      </c>
      <c r="H22" s="12" t="s">
        <v>28</v>
      </c>
      <c r="I22" s="13">
        <v>110</v>
      </c>
      <c r="J22" s="13">
        <v>118</v>
      </c>
      <c r="K22" s="13">
        <v>111</v>
      </c>
      <c r="L22" s="13">
        <v>117</v>
      </c>
      <c r="M22" s="13">
        <v>111</v>
      </c>
      <c r="N22" s="13">
        <v>114</v>
      </c>
      <c r="O22" s="13">
        <v>103</v>
      </c>
      <c r="P22" s="13">
        <v>97</v>
      </c>
      <c r="Q22" s="13">
        <v>114</v>
      </c>
      <c r="R22" s="13">
        <v>107</v>
      </c>
      <c r="S22" s="13">
        <v>42</v>
      </c>
      <c r="T22" s="13">
        <v>39</v>
      </c>
      <c r="U22" s="13">
        <v>89</v>
      </c>
      <c r="V22" s="13">
        <v>1272</v>
      </c>
      <c r="W22" s="13">
        <v>1272</v>
      </c>
      <c r="X22" s="14">
        <v>1.52</v>
      </c>
      <c r="Y22" s="13">
        <v>504</v>
      </c>
      <c r="Z22" s="13">
        <v>921</v>
      </c>
      <c r="AA22" s="14">
        <v>0.04</v>
      </c>
      <c r="AB22" s="14">
        <v>1.82</v>
      </c>
      <c r="AC22" s="27">
        <f t="shared" si="0"/>
        <v>1272</v>
      </c>
      <c r="AE22" s="10">
        <f t="shared" ca="1" si="1"/>
        <v>881</v>
      </c>
    </row>
    <row r="23" spans="1:31" ht="15.6" x14ac:dyDescent="0.3">
      <c r="A23" s="11">
        <v>2580647</v>
      </c>
      <c r="B23" s="12" t="s">
        <v>47</v>
      </c>
      <c r="C23" s="12" t="s">
        <v>147</v>
      </c>
      <c r="D23" s="12" t="s">
        <v>26</v>
      </c>
      <c r="E23" s="12" t="s">
        <v>144</v>
      </c>
      <c r="F23" s="12" t="s">
        <v>27</v>
      </c>
      <c r="G23" s="12" t="s">
        <v>145</v>
      </c>
      <c r="H23" s="12" t="s">
        <v>28</v>
      </c>
      <c r="I23" s="13">
        <v>63</v>
      </c>
      <c r="J23" s="13">
        <v>68</v>
      </c>
      <c r="K23" s="13">
        <v>49</v>
      </c>
      <c r="L23" s="13">
        <v>58</v>
      </c>
      <c r="M23" s="13">
        <v>56</v>
      </c>
      <c r="N23" s="13">
        <v>105</v>
      </c>
      <c r="O23" s="13">
        <v>75</v>
      </c>
      <c r="P23" s="13">
        <v>68</v>
      </c>
      <c r="Q23" s="13">
        <v>102</v>
      </c>
      <c r="R23" s="13">
        <v>143</v>
      </c>
      <c r="S23" s="13">
        <v>97</v>
      </c>
      <c r="T23" s="13">
        <v>79</v>
      </c>
      <c r="U23" s="13">
        <v>116</v>
      </c>
      <c r="V23" s="13">
        <v>1079</v>
      </c>
      <c r="W23" s="13">
        <v>1079</v>
      </c>
      <c r="X23" s="14">
        <v>0.63</v>
      </c>
      <c r="Y23" s="13">
        <v>660</v>
      </c>
      <c r="Z23" s="13">
        <v>1575</v>
      </c>
      <c r="AA23" s="14">
        <v>0.03</v>
      </c>
      <c r="AB23" s="14">
        <v>0.49</v>
      </c>
      <c r="AC23" s="27">
        <f t="shared" si="0"/>
        <v>1079</v>
      </c>
      <c r="AE23" s="10">
        <f t="shared" ca="1" si="1"/>
        <v>542</v>
      </c>
    </row>
    <row r="24" spans="1:31" ht="15.6" x14ac:dyDescent="0.3">
      <c r="A24" s="11">
        <v>2580647</v>
      </c>
      <c r="B24" s="12" t="s">
        <v>47</v>
      </c>
      <c r="C24" s="12" t="s">
        <v>147</v>
      </c>
      <c r="D24" s="12" t="s">
        <v>26</v>
      </c>
      <c r="E24" s="12" t="s">
        <v>144</v>
      </c>
      <c r="F24" s="12" t="s">
        <v>29</v>
      </c>
      <c r="G24" s="12" t="s">
        <v>145</v>
      </c>
      <c r="H24" s="12" t="s">
        <v>28</v>
      </c>
      <c r="I24" s="13">
        <v>11</v>
      </c>
      <c r="J24" s="13">
        <v>17</v>
      </c>
      <c r="K24" s="13">
        <v>12</v>
      </c>
      <c r="L24" s="13">
        <v>13</v>
      </c>
      <c r="M24" s="13">
        <v>26</v>
      </c>
      <c r="N24" s="13">
        <v>47</v>
      </c>
      <c r="O24" s="13">
        <v>16</v>
      </c>
      <c r="P24" s="13">
        <v>8</v>
      </c>
      <c r="Q24" s="13">
        <v>22</v>
      </c>
      <c r="R24" s="13">
        <v>26</v>
      </c>
      <c r="S24" s="13">
        <v>20</v>
      </c>
      <c r="T24" s="13">
        <v>12</v>
      </c>
      <c r="U24" s="13">
        <v>24</v>
      </c>
      <c r="V24" s="13">
        <v>254</v>
      </c>
      <c r="W24" s="13">
        <v>254</v>
      </c>
      <c r="X24" s="14">
        <v>1.76</v>
      </c>
      <c r="Y24" s="13">
        <v>92</v>
      </c>
      <c r="Z24" s="13">
        <v>111</v>
      </c>
      <c r="AA24" s="14">
        <v>0.06</v>
      </c>
      <c r="AB24" s="14">
        <v>1.65</v>
      </c>
      <c r="AC24" s="27">
        <f t="shared" si="0"/>
        <v>254</v>
      </c>
      <c r="AE24" s="10">
        <f t="shared" ca="1" si="1"/>
        <v>150</v>
      </c>
    </row>
    <row r="25" spans="1:31" ht="15.6" x14ac:dyDescent="0.3">
      <c r="A25" s="11">
        <v>2580647</v>
      </c>
      <c r="B25" s="12" t="s">
        <v>47</v>
      </c>
      <c r="C25" s="12" t="s">
        <v>147</v>
      </c>
      <c r="D25" s="12" t="s">
        <v>26</v>
      </c>
      <c r="E25" s="12" t="s">
        <v>144</v>
      </c>
      <c r="F25" s="12" t="s">
        <v>30</v>
      </c>
      <c r="G25" s="12" t="s">
        <v>145</v>
      </c>
      <c r="H25" s="12" t="s">
        <v>28</v>
      </c>
      <c r="I25" s="13">
        <v>3</v>
      </c>
      <c r="J25" s="13">
        <v>1</v>
      </c>
      <c r="K25" s="13">
        <v>0</v>
      </c>
      <c r="L25" s="13">
        <v>2</v>
      </c>
      <c r="M25" s="13">
        <v>2</v>
      </c>
      <c r="N25" s="13">
        <v>5</v>
      </c>
      <c r="O25" s="13">
        <v>1</v>
      </c>
      <c r="P25" s="13">
        <v>6</v>
      </c>
      <c r="Q25" s="13">
        <v>2</v>
      </c>
      <c r="R25" s="13">
        <v>2</v>
      </c>
      <c r="S25" s="13">
        <v>9</v>
      </c>
      <c r="T25" s="13">
        <v>0</v>
      </c>
      <c r="U25" s="13">
        <v>3</v>
      </c>
      <c r="V25" s="13">
        <v>36</v>
      </c>
      <c r="W25" s="13">
        <v>36</v>
      </c>
      <c r="X25" s="14">
        <v>2.6</v>
      </c>
      <c r="Y25" s="13">
        <v>10</v>
      </c>
      <c r="Z25" s="13">
        <v>39</v>
      </c>
      <c r="AA25" s="14">
        <v>0.02</v>
      </c>
      <c r="AB25" s="14">
        <v>3</v>
      </c>
      <c r="AC25" s="27">
        <f t="shared" si="0"/>
        <v>36</v>
      </c>
      <c r="AE25" s="10">
        <f t="shared" ca="1" si="1"/>
        <v>20</v>
      </c>
    </row>
    <row r="26" spans="1:31" ht="15.6" x14ac:dyDescent="0.3">
      <c r="A26" s="11">
        <v>2580647</v>
      </c>
      <c r="B26" s="12" t="s">
        <v>47</v>
      </c>
      <c r="C26" s="12" t="s">
        <v>147</v>
      </c>
      <c r="D26" s="12" t="s">
        <v>26</v>
      </c>
      <c r="E26" s="12" t="s">
        <v>144</v>
      </c>
      <c r="F26" s="12" t="s">
        <v>31</v>
      </c>
      <c r="G26" s="12" t="s">
        <v>145</v>
      </c>
      <c r="H26" s="12" t="s">
        <v>28</v>
      </c>
      <c r="I26" s="13">
        <v>33</v>
      </c>
      <c r="J26" s="13">
        <v>30</v>
      </c>
      <c r="K26" s="13">
        <v>11</v>
      </c>
      <c r="L26" s="13">
        <v>11</v>
      </c>
      <c r="M26" s="13">
        <v>24</v>
      </c>
      <c r="N26" s="13">
        <v>24</v>
      </c>
      <c r="O26" s="13">
        <v>13</v>
      </c>
      <c r="P26" s="13">
        <v>22</v>
      </c>
      <c r="Q26" s="13">
        <v>16</v>
      </c>
      <c r="R26" s="13">
        <v>10</v>
      </c>
      <c r="S26" s="13">
        <v>4</v>
      </c>
      <c r="T26" s="13">
        <v>9</v>
      </c>
      <c r="U26" s="13">
        <v>5</v>
      </c>
      <c r="V26" s="13">
        <v>212</v>
      </c>
      <c r="W26" s="13">
        <v>212</v>
      </c>
      <c r="X26" s="14">
        <v>7.0000000000000007E-2</v>
      </c>
      <c r="Y26" s="13">
        <v>199</v>
      </c>
      <c r="Z26" s="13">
        <v>244</v>
      </c>
      <c r="AA26" s="14">
        <v>0.06</v>
      </c>
      <c r="AB26" s="14">
        <v>0.09</v>
      </c>
      <c r="AC26" s="27">
        <f t="shared" si="0"/>
        <v>212</v>
      </c>
      <c r="AE26" s="10">
        <f t="shared" ca="1" si="1"/>
        <v>168</v>
      </c>
    </row>
    <row r="27" spans="1:31" ht="15.6" x14ac:dyDescent="0.3">
      <c r="A27" s="11">
        <v>2580647</v>
      </c>
      <c r="B27" s="12" t="s">
        <v>47</v>
      </c>
      <c r="C27" s="12" t="s">
        <v>147</v>
      </c>
      <c r="D27" s="12" t="s">
        <v>26</v>
      </c>
      <c r="E27" s="12" t="s">
        <v>144</v>
      </c>
      <c r="F27" s="12" t="s">
        <v>33</v>
      </c>
      <c r="G27" s="12" t="s">
        <v>145</v>
      </c>
      <c r="H27" s="12" t="s">
        <v>28</v>
      </c>
      <c r="I27" s="13">
        <v>116</v>
      </c>
      <c r="J27" s="13">
        <v>57</v>
      </c>
      <c r="K27" s="13">
        <v>75</v>
      </c>
      <c r="L27" s="13">
        <v>118</v>
      </c>
      <c r="M27" s="13">
        <v>91</v>
      </c>
      <c r="N27" s="13">
        <v>63</v>
      </c>
      <c r="O27" s="13">
        <v>40</v>
      </c>
      <c r="P27" s="13">
        <v>46</v>
      </c>
      <c r="Q27" s="13">
        <v>108</v>
      </c>
      <c r="R27" s="13">
        <v>71</v>
      </c>
      <c r="S27" s="13">
        <v>66</v>
      </c>
      <c r="T27" s="13">
        <v>52</v>
      </c>
      <c r="U27" s="13">
        <v>84</v>
      </c>
      <c r="V27" s="13">
        <v>987</v>
      </c>
      <c r="W27" s="13">
        <v>987</v>
      </c>
      <c r="X27" s="14">
        <v>64.8</v>
      </c>
      <c r="Y27" s="13">
        <v>15</v>
      </c>
      <c r="Z27" s="13">
        <v>798</v>
      </c>
      <c r="AA27" s="14">
        <v>0.03</v>
      </c>
      <c r="AB27" s="14">
        <v>20.93</v>
      </c>
      <c r="AC27" s="27">
        <f t="shared" si="0"/>
        <v>987</v>
      </c>
      <c r="AE27" s="10">
        <f t="shared" ca="1" si="1"/>
        <v>606</v>
      </c>
    </row>
    <row r="28" spans="1:31" ht="15.6" x14ac:dyDescent="0.3">
      <c r="A28" s="11">
        <v>2580525</v>
      </c>
      <c r="B28" s="12" t="s">
        <v>46</v>
      </c>
      <c r="C28" s="12" t="s">
        <v>148</v>
      </c>
      <c r="D28" s="12" t="s">
        <v>35</v>
      </c>
      <c r="E28" s="12" t="s">
        <v>144</v>
      </c>
      <c r="F28" s="12" t="s">
        <v>27</v>
      </c>
      <c r="G28" s="12" t="s">
        <v>145</v>
      </c>
      <c r="H28" s="12" t="s">
        <v>28</v>
      </c>
      <c r="I28" s="13">
        <v>52</v>
      </c>
      <c r="J28" s="13">
        <v>47</v>
      </c>
      <c r="K28" s="13">
        <v>26</v>
      </c>
      <c r="L28" s="13">
        <v>76</v>
      </c>
      <c r="M28" s="13">
        <v>108</v>
      </c>
      <c r="N28" s="13">
        <v>61</v>
      </c>
      <c r="O28" s="13">
        <v>85</v>
      </c>
      <c r="P28" s="13">
        <v>74</v>
      </c>
      <c r="Q28" s="13">
        <v>136</v>
      </c>
      <c r="R28" s="13">
        <v>108</v>
      </c>
      <c r="S28" s="13">
        <v>79</v>
      </c>
      <c r="T28" s="13">
        <v>66</v>
      </c>
      <c r="U28" s="13">
        <v>101</v>
      </c>
      <c r="V28" s="13">
        <v>1019</v>
      </c>
      <c r="W28" s="13">
        <v>1019</v>
      </c>
      <c r="X28" s="14">
        <v>-0.43</v>
      </c>
      <c r="Y28" s="13">
        <v>1790</v>
      </c>
      <c r="Z28" s="13">
        <v>1004</v>
      </c>
      <c r="AA28" s="14">
        <v>0.02</v>
      </c>
      <c r="AB28" s="14">
        <v>-0.42</v>
      </c>
      <c r="AC28" s="27">
        <f t="shared" si="0"/>
        <v>1019</v>
      </c>
      <c r="AE28" s="10">
        <f t="shared" ca="1" si="1"/>
        <v>529</v>
      </c>
    </row>
    <row r="29" spans="1:31" ht="15.6" x14ac:dyDescent="0.3">
      <c r="A29" s="11">
        <v>2580525</v>
      </c>
      <c r="B29" s="12" t="s">
        <v>46</v>
      </c>
      <c r="C29" s="12" t="s">
        <v>148</v>
      </c>
      <c r="D29" s="12" t="s">
        <v>35</v>
      </c>
      <c r="E29" s="12" t="s">
        <v>144</v>
      </c>
      <c r="F29" s="12" t="s">
        <v>29</v>
      </c>
      <c r="G29" s="12" t="s">
        <v>145</v>
      </c>
      <c r="H29" s="12" t="s">
        <v>28</v>
      </c>
      <c r="I29" s="13">
        <v>9</v>
      </c>
      <c r="J29" s="13">
        <v>5</v>
      </c>
      <c r="K29" s="13">
        <v>6</v>
      </c>
      <c r="L29" s="13">
        <v>11</v>
      </c>
      <c r="M29" s="13">
        <v>9</v>
      </c>
      <c r="N29" s="13">
        <v>4</v>
      </c>
      <c r="O29" s="13">
        <v>2</v>
      </c>
      <c r="P29" s="13">
        <v>1</v>
      </c>
      <c r="Q29" s="13">
        <v>6</v>
      </c>
      <c r="R29" s="13">
        <v>3</v>
      </c>
      <c r="S29" s="13">
        <v>8</v>
      </c>
      <c r="T29" s="13">
        <v>5</v>
      </c>
      <c r="U29" s="13">
        <v>9</v>
      </c>
      <c r="V29" s="13">
        <v>78</v>
      </c>
      <c r="W29" s="13">
        <v>78</v>
      </c>
      <c r="X29" s="14">
        <v>0.1</v>
      </c>
      <c r="Y29" s="13">
        <v>71</v>
      </c>
      <c r="Z29" s="13">
        <v>74</v>
      </c>
      <c r="AA29" s="14">
        <v>0.02</v>
      </c>
      <c r="AB29" s="14">
        <v>0.08</v>
      </c>
      <c r="AC29" s="27">
        <f t="shared" si="0"/>
        <v>78</v>
      </c>
      <c r="AE29" s="10">
        <f t="shared" ca="1" si="1"/>
        <v>47</v>
      </c>
    </row>
    <row r="30" spans="1:31" ht="15.6" x14ac:dyDescent="0.3">
      <c r="A30" s="11">
        <v>2580525</v>
      </c>
      <c r="B30" s="12" t="s">
        <v>46</v>
      </c>
      <c r="C30" s="12" t="s">
        <v>148</v>
      </c>
      <c r="D30" s="12" t="s">
        <v>35</v>
      </c>
      <c r="E30" s="12" t="s">
        <v>144</v>
      </c>
      <c r="F30" s="12" t="s">
        <v>30</v>
      </c>
      <c r="G30" s="12" t="s">
        <v>145</v>
      </c>
      <c r="H30" s="12" t="s">
        <v>28</v>
      </c>
      <c r="I30" s="13">
        <v>1</v>
      </c>
      <c r="J30" s="13">
        <v>0</v>
      </c>
      <c r="K30" s="13">
        <v>1</v>
      </c>
      <c r="L30" s="13">
        <v>2</v>
      </c>
      <c r="M30" s="13">
        <v>2</v>
      </c>
      <c r="N30" s="13">
        <v>3</v>
      </c>
      <c r="O30" s="13">
        <v>2</v>
      </c>
      <c r="P30" s="13">
        <v>0</v>
      </c>
      <c r="Q30" s="13">
        <v>3</v>
      </c>
      <c r="R30" s="13">
        <v>7</v>
      </c>
      <c r="S30" s="13">
        <v>8</v>
      </c>
      <c r="T30" s="13">
        <v>5</v>
      </c>
      <c r="U30" s="13">
        <v>10</v>
      </c>
      <c r="V30" s="13">
        <v>44</v>
      </c>
      <c r="W30" s="13">
        <v>44</v>
      </c>
      <c r="X30" s="14">
        <v>-0.33</v>
      </c>
      <c r="Y30" s="13">
        <v>66</v>
      </c>
      <c r="Z30" s="13">
        <v>36</v>
      </c>
      <c r="AA30" s="14">
        <v>0.03</v>
      </c>
      <c r="AB30" s="14">
        <v>-0.31</v>
      </c>
      <c r="AC30" s="27">
        <f t="shared" si="0"/>
        <v>44</v>
      </c>
      <c r="AE30" s="10">
        <f t="shared" ca="1" si="1"/>
        <v>11</v>
      </c>
    </row>
    <row r="31" spans="1:31" ht="15.6" x14ac:dyDescent="0.3">
      <c r="A31" s="11">
        <v>2580525</v>
      </c>
      <c r="B31" s="12" t="s">
        <v>46</v>
      </c>
      <c r="C31" s="12" t="s">
        <v>148</v>
      </c>
      <c r="D31" s="12" t="s">
        <v>35</v>
      </c>
      <c r="E31" s="12" t="s">
        <v>144</v>
      </c>
      <c r="F31" s="12" t="s">
        <v>31</v>
      </c>
      <c r="G31" s="12" t="s">
        <v>145</v>
      </c>
      <c r="H31" s="12" t="s">
        <v>28</v>
      </c>
      <c r="I31" s="13">
        <v>4</v>
      </c>
      <c r="J31" s="13">
        <v>5</v>
      </c>
      <c r="K31" s="13">
        <v>3</v>
      </c>
      <c r="L31" s="13">
        <v>6</v>
      </c>
      <c r="M31" s="13">
        <v>1</v>
      </c>
      <c r="N31" s="13">
        <v>10</v>
      </c>
      <c r="O31" s="13">
        <v>12</v>
      </c>
      <c r="P31" s="13">
        <v>7</v>
      </c>
      <c r="Q31" s="13">
        <v>17</v>
      </c>
      <c r="R31" s="13">
        <v>13</v>
      </c>
      <c r="S31" s="13">
        <v>3</v>
      </c>
      <c r="T31" s="13">
        <v>1</v>
      </c>
      <c r="U31" s="13">
        <v>4</v>
      </c>
      <c r="V31" s="13">
        <v>86</v>
      </c>
      <c r="W31" s="13">
        <v>86</v>
      </c>
      <c r="X31" s="14">
        <v>0.43</v>
      </c>
      <c r="Y31" s="13">
        <v>60</v>
      </c>
      <c r="Z31" s="13">
        <v>93</v>
      </c>
      <c r="AA31" s="14">
        <v>0.02</v>
      </c>
      <c r="AB31" s="14">
        <v>0.59</v>
      </c>
      <c r="AC31" s="27">
        <f t="shared" si="0"/>
        <v>86</v>
      </c>
      <c r="AE31" s="10">
        <f t="shared" ca="1" si="1"/>
        <v>48</v>
      </c>
    </row>
    <row r="32" spans="1:31" ht="15.6" x14ac:dyDescent="0.3">
      <c r="A32" s="11">
        <v>2580525</v>
      </c>
      <c r="B32" s="12" t="s">
        <v>46</v>
      </c>
      <c r="C32" s="12" t="s">
        <v>148</v>
      </c>
      <c r="D32" s="12" t="s">
        <v>35</v>
      </c>
      <c r="E32" s="12" t="s">
        <v>144</v>
      </c>
      <c r="F32" s="12" t="s">
        <v>33</v>
      </c>
      <c r="G32" s="12" t="s">
        <v>145</v>
      </c>
      <c r="H32" s="12" t="s">
        <v>28</v>
      </c>
      <c r="I32" s="13">
        <v>89</v>
      </c>
      <c r="J32" s="13">
        <v>56</v>
      </c>
      <c r="K32" s="13">
        <v>51</v>
      </c>
      <c r="L32" s="13">
        <v>124</v>
      </c>
      <c r="M32" s="13">
        <v>124</v>
      </c>
      <c r="N32" s="13">
        <v>75</v>
      </c>
      <c r="O32" s="13">
        <v>116</v>
      </c>
      <c r="P32" s="13">
        <v>68</v>
      </c>
      <c r="Q32" s="13">
        <v>109</v>
      </c>
      <c r="R32" s="13">
        <v>109</v>
      </c>
      <c r="S32" s="13">
        <v>50</v>
      </c>
      <c r="T32" s="13">
        <v>60</v>
      </c>
      <c r="U32" s="13">
        <v>77</v>
      </c>
      <c r="V32" s="13">
        <v>1108</v>
      </c>
      <c r="W32" s="13">
        <v>1108</v>
      </c>
      <c r="X32" s="14">
        <v>38.57</v>
      </c>
      <c r="Y32" s="13">
        <v>28</v>
      </c>
      <c r="Z32" s="13">
        <v>460</v>
      </c>
      <c r="AA32" s="14">
        <v>0.03</v>
      </c>
      <c r="AB32" s="14">
        <v>38.57</v>
      </c>
      <c r="AC32" s="27">
        <f t="shared" si="0"/>
        <v>1108</v>
      </c>
      <c r="AE32" s="10">
        <f t="shared" ca="1" si="1"/>
        <v>703</v>
      </c>
    </row>
    <row r="33" spans="1:31" ht="15.6" x14ac:dyDescent="0.3">
      <c r="A33" s="11">
        <v>2580587</v>
      </c>
      <c r="B33" s="12" t="s">
        <v>54</v>
      </c>
      <c r="C33" s="12" t="s">
        <v>149</v>
      </c>
      <c r="D33" s="12" t="s">
        <v>37</v>
      </c>
      <c r="E33" s="12" t="s">
        <v>144</v>
      </c>
      <c r="F33" s="12" t="s">
        <v>27</v>
      </c>
      <c r="G33" s="12" t="s">
        <v>145</v>
      </c>
      <c r="H33" s="12" t="s">
        <v>28</v>
      </c>
      <c r="I33" s="13">
        <v>62</v>
      </c>
      <c r="J33" s="13">
        <v>50</v>
      </c>
      <c r="K33" s="13">
        <v>98</v>
      </c>
      <c r="L33" s="13">
        <v>77</v>
      </c>
      <c r="M33" s="13">
        <v>59</v>
      </c>
      <c r="N33" s="13">
        <v>70</v>
      </c>
      <c r="O33" s="13">
        <v>44</v>
      </c>
      <c r="P33" s="13">
        <v>45</v>
      </c>
      <c r="Q33" s="13">
        <v>61</v>
      </c>
      <c r="R33" s="13">
        <v>96</v>
      </c>
      <c r="S33" s="13">
        <v>81</v>
      </c>
      <c r="T33" s="13">
        <v>50</v>
      </c>
      <c r="U33" s="13">
        <v>102</v>
      </c>
      <c r="V33" s="13">
        <v>895</v>
      </c>
      <c r="W33" s="13">
        <v>895</v>
      </c>
      <c r="X33" s="14">
        <v>0.5</v>
      </c>
      <c r="Y33" s="13">
        <v>596</v>
      </c>
      <c r="Z33" s="13">
        <v>813</v>
      </c>
      <c r="AA33" s="14">
        <v>0.02</v>
      </c>
      <c r="AB33" s="14">
        <v>0.5</v>
      </c>
      <c r="AC33" s="27">
        <f t="shared" si="0"/>
        <v>895</v>
      </c>
      <c r="AE33" s="10">
        <f t="shared" ca="1" si="1"/>
        <v>505</v>
      </c>
    </row>
    <row r="34" spans="1:31" ht="15.6" x14ac:dyDescent="0.3">
      <c r="A34" s="11">
        <v>2580587</v>
      </c>
      <c r="B34" s="12" t="s">
        <v>54</v>
      </c>
      <c r="C34" s="12" t="s">
        <v>149</v>
      </c>
      <c r="D34" s="12" t="s">
        <v>37</v>
      </c>
      <c r="E34" s="12" t="s">
        <v>144</v>
      </c>
      <c r="F34" s="12" t="s">
        <v>29</v>
      </c>
      <c r="G34" s="12" t="s">
        <v>145</v>
      </c>
      <c r="H34" s="12" t="s">
        <v>28</v>
      </c>
      <c r="I34" s="13">
        <v>9</v>
      </c>
      <c r="J34" s="13">
        <v>7</v>
      </c>
      <c r="K34" s="13">
        <v>17</v>
      </c>
      <c r="L34" s="13">
        <v>7</v>
      </c>
      <c r="M34" s="13">
        <v>3</v>
      </c>
      <c r="N34" s="13">
        <v>13</v>
      </c>
      <c r="O34" s="13">
        <v>11</v>
      </c>
      <c r="P34" s="13">
        <v>3</v>
      </c>
      <c r="Q34" s="13">
        <v>9</v>
      </c>
      <c r="R34" s="13">
        <v>13</v>
      </c>
      <c r="S34" s="13">
        <v>8</v>
      </c>
      <c r="T34" s="13">
        <v>11</v>
      </c>
      <c r="U34" s="13">
        <v>19</v>
      </c>
      <c r="V34" s="13">
        <v>130</v>
      </c>
      <c r="W34" s="13">
        <v>130</v>
      </c>
      <c r="X34" s="14">
        <v>0.33</v>
      </c>
      <c r="Y34" s="13">
        <v>98</v>
      </c>
      <c r="Z34" s="13">
        <v>129</v>
      </c>
      <c r="AA34" s="14">
        <v>0.03</v>
      </c>
      <c r="AB34" s="14">
        <v>0.4</v>
      </c>
      <c r="AC34" s="27">
        <f t="shared" si="0"/>
        <v>130</v>
      </c>
      <c r="AE34" s="10">
        <f t="shared" ca="1" si="1"/>
        <v>70</v>
      </c>
    </row>
    <row r="35" spans="1:31" ht="15.6" x14ac:dyDescent="0.3">
      <c r="A35" s="11">
        <v>2580587</v>
      </c>
      <c r="B35" s="12" t="s">
        <v>54</v>
      </c>
      <c r="C35" s="12" t="s">
        <v>149</v>
      </c>
      <c r="D35" s="12" t="s">
        <v>37</v>
      </c>
      <c r="E35" s="12" t="s">
        <v>144</v>
      </c>
      <c r="F35" s="12" t="s">
        <v>30</v>
      </c>
      <c r="G35" s="12" t="s">
        <v>145</v>
      </c>
      <c r="H35" s="12" t="s">
        <v>28</v>
      </c>
      <c r="I35" s="13">
        <v>0</v>
      </c>
      <c r="J35" s="13">
        <v>7</v>
      </c>
      <c r="K35" s="13">
        <v>5</v>
      </c>
      <c r="L35" s="13">
        <v>5</v>
      </c>
      <c r="M35" s="13">
        <v>7</v>
      </c>
      <c r="N35" s="13">
        <v>4</v>
      </c>
      <c r="O35" s="13">
        <v>6</v>
      </c>
      <c r="P35" s="13">
        <v>4</v>
      </c>
      <c r="Q35" s="13">
        <v>1</v>
      </c>
      <c r="R35" s="13">
        <v>10</v>
      </c>
      <c r="S35" s="13">
        <v>6</v>
      </c>
      <c r="T35" s="13">
        <v>3</v>
      </c>
      <c r="U35" s="13">
        <v>1</v>
      </c>
      <c r="V35" s="13">
        <v>59</v>
      </c>
      <c r="W35" s="13">
        <v>59</v>
      </c>
      <c r="X35" s="14">
        <v>2.2799999999999998</v>
      </c>
      <c r="Y35" s="13">
        <v>18</v>
      </c>
      <c r="Z35" s="13">
        <v>34</v>
      </c>
      <c r="AA35" s="14">
        <v>0.04</v>
      </c>
      <c r="AB35" s="14">
        <v>2.69</v>
      </c>
      <c r="AC35" s="27">
        <f t="shared" si="0"/>
        <v>59</v>
      </c>
      <c r="AE35" s="10">
        <f t="shared" ca="1" si="1"/>
        <v>38</v>
      </c>
    </row>
    <row r="36" spans="1:31" ht="15.6" x14ac:dyDescent="0.3">
      <c r="A36" s="11">
        <v>2580587</v>
      </c>
      <c r="B36" s="12" t="s">
        <v>54</v>
      </c>
      <c r="C36" s="12" t="s">
        <v>149</v>
      </c>
      <c r="D36" s="12" t="s">
        <v>37</v>
      </c>
      <c r="E36" s="12" t="s">
        <v>144</v>
      </c>
      <c r="F36" s="12" t="s">
        <v>31</v>
      </c>
      <c r="G36" s="12" t="s">
        <v>145</v>
      </c>
      <c r="H36" s="12" t="s">
        <v>28</v>
      </c>
      <c r="I36" s="13">
        <v>5</v>
      </c>
      <c r="J36" s="13">
        <v>2</v>
      </c>
      <c r="K36" s="13">
        <v>7</v>
      </c>
      <c r="L36" s="13">
        <v>3</v>
      </c>
      <c r="M36" s="13">
        <v>10</v>
      </c>
      <c r="N36" s="13">
        <v>5</v>
      </c>
      <c r="O36" s="13">
        <v>11</v>
      </c>
      <c r="P36" s="13">
        <v>18</v>
      </c>
      <c r="Q36" s="13">
        <v>11</v>
      </c>
      <c r="R36" s="13">
        <v>6</v>
      </c>
      <c r="S36" s="13">
        <v>2</v>
      </c>
      <c r="T36" s="13">
        <v>9</v>
      </c>
      <c r="U36" s="13">
        <v>12</v>
      </c>
      <c r="V36" s="13">
        <v>101</v>
      </c>
      <c r="W36" s="13">
        <v>101</v>
      </c>
      <c r="X36" s="14">
        <v>0.46</v>
      </c>
      <c r="Y36" s="13">
        <v>69</v>
      </c>
      <c r="Z36" s="13">
        <v>92</v>
      </c>
      <c r="AA36" s="14">
        <v>0.03</v>
      </c>
      <c r="AB36" s="14">
        <v>0.46</v>
      </c>
      <c r="AC36" s="27">
        <f t="shared" si="0"/>
        <v>101</v>
      </c>
      <c r="AE36" s="10">
        <f t="shared" ca="1" si="1"/>
        <v>61</v>
      </c>
    </row>
    <row r="37" spans="1:31" ht="15.6" x14ac:dyDescent="0.3">
      <c r="A37" s="11">
        <v>2580587</v>
      </c>
      <c r="B37" s="12" t="s">
        <v>54</v>
      </c>
      <c r="C37" s="12" t="s">
        <v>149</v>
      </c>
      <c r="D37" s="12" t="s">
        <v>37</v>
      </c>
      <c r="E37" s="12" t="s">
        <v>144</v>
      </c>
      <c r="F37" s="12" t="s">
        <v>33</v>
      </c>
      <c r="G37" s="12" t="s">
        <v>145</v>
      </c>
      <c r="H37" s="12" t="s">
        <v>28</v>
      </c>
      <c r="I37" s="13">
        <v>55</v>
      </c>
      <c r="J37" s="13">
        <v>67</v>
      </c>
      <c r="K37" s="13">
        <v>99</v>
      </c>
      <c r="L37" s="13">
        <v>82</v>
      </c>
      <c r="M37" s="13">
        <v>56</v>
      </c>
      <c r="N37" s="13">
        <v>166</v>
      </c>
      <c r="O37" s="13">
        <v>63</v>
      </c>
      <c r="P37" s="13">
        <v>45</v>
      </c>
      <c r="Q37" s="13">
        <v>84</v>
      </c>
      <c r="R37" s="13">
        <v>113</v>
      </c>
      <c r="S37" s="13">
        <v>112</v>
      </c>
      <c r="T37" s="13">
        <v>67</v>
      </c>
      <c r="U37" s="13">
        <v>94</v>
      </c>
      <c r="V37" s="13">
        <v>1103</v>
      </c>
      <c r="W37" s="13">
        <v>1103</v>
      </c>
      <c r="X37" s="14">
        <v>0.91</v>
      </c>
      <c r="Y37" s="13">
        <v>576</v>
      </c>
      <c r="Z37" s="13">
        <v>782</v>
      </c>
      <c r="AA37" s="14">
        <v>0.03</v>
      </c>
      <c r="AB37" s="14">
        <v>0.98</v>
      </c>
      <c r="AC37" s="27">
        <f t="shared" si="0"/>
        <v>1103</v>
      </c>
      <c r="AE37" s="10">
        <f t="shared" ca="1" si="1"/>
        <v>633</v>
      </c>
    </row>
    <row r="38" spans="1:31" ht="15.6" x14ac:dyDescent="0.3">
      <c r="A38" s="11">
        <v>2986786</v>
      </c>
      <c r="B38" s="12" t="s">
        <v>53</v>
      </c>
      <c r="C38" s="12" t="s">
        <v>150</v>
      </c>
      <c r="D38" s="12" t="s">
        <v>49</v>
      </c>
      <c r="E38" s="12" t="s">
        <v>144</v>
      </c>
      <c r="F38" s="12" t="s">
        <v>27</v>
      </c>
      <c r="G38" s="12" t="s">
        <v>145</v>
      </c>
      <c r="H38" s="12" t="s">
        <v>28</v>
      </c>
      <c r="I38" s="13">
        <v>98</v>
      </c>
      <c r="J38" s="13">
        <v>76</v>
      </c>
      <c r="K38" s="13">
        <v>50</v>
      </c>
      <c r="L38" s="13">
        <v>116</v>
      </c>
      <c r="M38" s="13">
        <v>66</v>
      </c>
      <c r="N38" s="13">
        <v>21</v>
      </c>
      <c r="O38" s="13">
        <v>47</v>
      </c>
      <c r="P38" s="13">
        <v>41</v>
      </c>
      <c r="Q38" s="13">
        <v>107</v>
      </c>
      <c r="R38" s="13">
        <v>83</v>
      </c>
      <c r="S38" s="13">
        <v>78</v>
      </c>
      <c r="T38" s="13">
        <v>78</v>
      </c>
      <c r="U38" s="13">
        <v>64</v>
      </c>
      <c r="V38" s="13">
        <v>925</v>
      </c>
      <c r="W38" s="13">
        <v>925</v>
      </c>
      <c r="X38" s="14">
        <v>0.28999999999999998</v>
      </c>
      <c r="Y38" s="13">
        <v>715</v>
      </c>
      <c r="Z38" s="13">
        <v>548</v>
      </c>
      <c r="AA38" s="14">
        <v>0.02</v>
      </c>
      <c r="AB38" s="14">
        <v>0.36</v>
      </c>
      <c r="AC38" s="27">
        <f t="shared" si="0"/>
        <v>925</v>
      </c>
      <c r="AE38" s="10">
        <f t="shared" ca="1" si="1"/>
        <v>515</v>
      </c>
    </row>
    <row r="39" spans="1:31" ht="15.6" x14ac:dyDescent="0.3">
      <c r="A39" s="11">
        <v>2986786</v>
      </c>
      <c r="B39" s="12" t="s">
        <v>53</v>
      </c>
      <c r="C39" s="12" t="s">
        <v>150</v>
      </c>
      <c r="D39" s="12" t="s">
        <v>49</v>
      </c>
      <c r="E39" s="12" t="s">
        <v>144</v>
      </c>
      <c r="F39" s="12" t="s">
        <v>29</v>
      </c>
      <c r="G39" s="12" t="s">
        <v>145</v>
      </c>
      <c r="H39" s="12" t="s">
        <v>28</v>
      </c>
      <c r="I39" s="13">
        <v>18</v>
      </c>
      <c r="J39" s="13">
        <v>4</v>
      </c>
      <c r="K39" s="13">
        <v>2</v>
      </c>
      <c r="L39" s="13">
        <v>12</v>
      </c>
      <c r="M39" s="13">
        <v>13</v>
      </c>
      <c r="N39" s="13">
        <v>2</v>
      </c>
      <c r="O39" s="13">
        <v>7</v>
      </c>
      <c r="P39" s="13">
        <v>5</v>
      </c>
      <c r="Q39" s="13">
        <v>8</v>
      </c>
      <c r="R39" s="13">
        <v>4</v>
      </c>
      <c r="S39" s="13">
        <v>7</v>
      </c>
      <c r="T39" s="13">
        <v>2</v>
      </c>
      <c r="U39" s="13">
        <v>13</v>
      </c>
      <c r="V39" s="13">
        <v>97</v>
      </c>
      <c r="W39" s="13">
        <v>97</v>
      </c>
      <c r="X39" s="14">
        <v>0.45</v>
      </c>
      <c r="Y39" s="13">
        <v>67</v>
      </c>
      <c r="Z39" s="13">
        <v>101</v>
      </c>
      <c r="AA39" s="14">
        <v>0.02</v>
      </c>
      <c r="AB39" s="14">
        <v>0.39</v>
      </c>
      <c r="AC39" s="27">
        <f t="shared" si="0"/>
        <v>97</v>
      </c>
      <c r="AE39" s="10">
        <f t="shared" ca="1" si="1"/>
        <v>63</v>
      </c>
    </row>
    <row r="40" spans="1:31" ht="15.6" x14ac:dyDescent="0.3">
      <c r="A40" s="11">
        <v>2986786</v>
      </c>
      <c r="B40" s="12" t="s">
        <v>53</v>
      </c>
      <c r="C40" s="12" t="s">
        <v>150</v>
      </c>
      <c r="D40" s="12" t="s">
        <v>49</v>
      </c>
      <c r="E40" s="12" t="s">
        <v>144</v>
      </c>
      <c r="F40" s="12" t="s">
        <v>30</v>
      </c>
      <c r="G40" s="12" t="s">
        <v>145</v>
      </c>
      <c r="H40" s="12" t="s">
        <v>28</v>
      </c>
      <c r="I40" s="13">
        <v>2</v>
      </c>
      <c r="J40" s="13">
        <v>0</v>
      </c>
      <c r="K40" s="13">
        <v>1</v>
      </c>
      <c r="L40" s="13">
        <v>2</v>
      </c>
      <c r="M40" s="13">
        <v>1</v>
      </c>
      <c r="N40" s="13">
        <v>1</v>
      </c>
      <c r="O40" s="13">
        <v>3</v>
      </c>
      <c r="P40" s="13">
        <v>4</v>
      </c>
      <c r="Q40" s="13">
        <v>3</v>
      </c>
      <c r="R40" s="13">
        <v>0</v>
      </c>
      <c r="S40" s="13">
        <v>1</v>
      </c>
      <c r="T40" s="13">
        <v>7</v>
      </c>
      <c r="U40" s="13">
        <v>0</v>
      </c>
      <c r="V40" s="13">
        <v>25</v>
      </c>
      <c r="W40" s="13">
        <v>25</v>
      </c>
      <c r="X40" s="14">
        <v>-0.49</v>
      </c>
      <c r="Y40" s="13">
        <v>49</v>
      </c>
      <c r="Z40" s="13">
        <v>23</v>
      </c>
      <c r="AA40" s="14">
        <v>0.02</v>
      </c>
      <c r="AB40" s="14">
        <v>-0.51</v>
      </c>
      <c r="AC40" s="27">
        <f t="shared" si="0"/>
        <v>25</v>
      </c>
      <c r="AE40" s="10">
        <f t="shared" ca="1" si="1"/>
        <v>14</v>
      </c>
    </row>
    <row r="41" spans="1:31" ht="15.6" x14ac:dyDescent="0.3">
      <c r="A41" s="11">
        <v>2986786</v>
      </c>
      <c r="B41" s="12" t="s">
        <v>53</v>
      </c>
      <c r="C41" s="12" t="s">
        <v>150</v>
      </c>
      <c r="D41" s="12" t="s">
        <v>49</v>
      </c>
      <c r="E41" s="12" t="s">
        <v>144</v>
      </c>
      <c r="F41" s="12" t="s">
        <v>31</v>
      </c>
      <c r="G41" s="12" t="s">
        <v>145</v>
      </c>
      <c r="H41" s="12" t="s">
        <v>28</v>
      </c>
      <c r="I41" s="13">
        <v>3</v>
      </c>
      <c r="J41" s="13">
        <v>2</v>
      </c>
      <c r="K41" s="13">
        <v>2</v>
      </c>
      <c r="L41" s="13">
        <v>5</v>
      </c>
      <c r="M41" s="13">
        <v>3</v>
      </c>
      <c r="N41" s="13">
        <v>1</v>
      </c>
      <c r="O41" s="13">
        <v>1</v>
      </c>
      <c r="P41" s="13">
        <v>0</v>
      </c>
      <c r="Q41" s="13">
        <v>3</v>
      </c>
      <c r="R41" s="13">
        <v>0</v>
      </c>
      <c r="S41" s="13">
        <v>3</v>
      </c>
      <c r="T41" s="13">
        <v>6</v>
      </c>
      <c r="U41" s="13">
        <v>0</v>
      </c>
      <c r="V41" s="13">
        <v>29</v>
      </c>
      <c r="W41" s="13">
        <v>29</v>
      </c>
      <c r="X41" s="14">
        <v>-0.66</v>
      </c>
      <c r="Y41" s="13">
        <v>85</v>
      </c>
      <c r="Z41" s="13">
        <v>67</v>
      </c>
      <c r="AA41" s="14">
        <v>0.01</v>
      </c>
      <c r="AB41" s="14">
        <v>-0.63</v>
      </c>
      <c r="AC41" s="27">
        <f t="shared" si="0"/>
        <v>29</v>
      </c>
      <c r="AE41" s="10">
        <f t="shared" ca="1" si="1"/>
        <v>17</v>
      </c>
    </row>
    <row r="42" spans="1:31" ht="15.6" x14ac:dyDescent="0.3">
      <c r="A42" s="11">
        <v>2986786</v>
      </c>
      <c r="B42" s="12" t="s">
        <v>53</v>
      </c>
      <c r="C42" s="12" t="s">
        <v>150</v>
      </c>
      <c r="D42" s="12" t="s">
        <v>49</v>
      </c>
      <c r="E42" s="12" t="s">
        <v>144</v>
      </c>
      <c r="F42" s="12" t="s">
        <v>32</v>
      </c>
      <c r="G42" s="12" t="s">
        <v>145</v>
      </c>
      <c r="H42" s="12" t="s">
        <v>28</v>
      </c>
      <c r="I42" s="13">
        <v>0</v>
      </c>
      <c r="J42" s="13">
        <v>0</v>
      </c>
      <c r="K42" s="13">
        <v>0</v>
      </c>
      <c r="L42" s="13">
        <v>0</v>
      </c>
      <c r="M42" s="13">
        <v>0</v>
      </c>
      <c r="N42" s="13">
        <v>0</v>
      </c>
      <c r="O42" s="13">
        <v>0</v>
      </c>
      <c r="P42" s="13">
        <v>0</v>
      </c>
      <c r="Q42" s="13">
        <v>0</v>
      </c>
      <c r="R42" s="13">
        <v>0</v>
      </c>
      <c r="S42" s="13">
        <v>0</v>
      </c>
      <c r="T42" s="13">
        <v>0</v>
      </c>
      <c r="U42" s="13">
        <v>0</v>
      </c>
      <c r="V42" s="13">
        <v>0</v>
      </c>
      <c r="W42" s="13">
        <v>0</v>
      </c>
      <c r="X42" s="14">
        <v>-1</v>
      </c>
      <c r="Y42" s="13">
        <v>1</v>
      </c>
      <c r="Z42" s="13">
        <v>20</v>
      </c>
      <c r="AA42" s="14">
        <v>0</v>
      </c>
      <c r="AB42" s="14">
        <v>-1</v>
      </c>
      <c r="AC42" s="27">
        <f t="shared" si="0"/>
        <v>0</v>
      </c>
      <c r="AE42" s="10">
        <f t="shared" ca="1" si="1"/>
        <v>0</v>
      </c>
    </row>
    <row r="43" spans="1:31" ht="15.6" x14ac:dyDescent="0.3">
      <c r="A43" s="11">
        <v>2986786</v>
      </c>
      <c r="B43" s="12" t="s">
        <v>53</v>
      </c>
      <c r="C43" s="12" t="s">
        <v>150</v>
      </c>
      <c r="D43" s="12" t="s">
        <v>49</v>
      </c>
      <c r="E43" s="12" t="s">
        <v>144</v>
      </c>
      <c r="F43" s="12" t="s">
        <v>33</v>
      </c>
      <c r="G43" s="12" t="s">
        <v>145</v>
      </c>
      <c r="H43" s="12" t="s">
        <v>28</v>
      </c>
      <c r="I43" s="13">
        <v>118</v>
      </c>
      <c r="J43" s="13">
        <v>152</v>
      </c>
      <c r="K43" s="13">
        <v>83</v>
      </c>
      <c r="L43" s="13">
        <v>91</v>
      </c>
      <c r="M43" s="13">
        <v>42</v>
      </c>
      <c r="N43" s="13">
        <v>47</v>
      </c>
      <c r="O43" s="13">
        <v>64</v>
      </c>
      <c r="P43" s="13">
        <v>46</v>
      </c>
      <c r="Q43" s="13">
        <v>200</v>
      </c>
      <c r="R43" s="13">
        <v>27</v>
      </c>
      <c r="S43" s="13">
        <v>85</v>
      </c>
      <c r="T43" s="13">
        <v>82</v>
      </c>
      <c r="U43" s="13">
        <v>93</v>
      </c>
      <c r="V43" s="13">
        <v>1130</v>
      </c>
      <c r="W43" s="13">
        <v>1130</v>
      </c>
      <c r="X43" s="14">
        <v>0.18</v>
      </c>
      <c r="Y43" s="13">
        <v>961</v>
      </c>
      <c r="Z43" s="13">
        <v>1030</v>
      </c>
      <c r="AA43" s="14">
        <v>0.03</v>
      </c>
      <c r="AB43" s="14">
        <v>0.16</v>
      </c>
      <c r="AC43" s="27">
        <f t="shared" si="0"/>
        <v>1130</v>
      </c>
      <c r="AE43" s="10">
        <f t="shared" ca="1" si="1"/>
        <v>643</v>
      </c>
    </row>
    <row r="44" spans="1:31" ht="15.6" x14ac:dyDescent="0.3">
      <c r="A44" s="11">
        <v>2580465</v>
      </c>
      <c r="B44" s="12" t="s">
        <v>38</v>
      </c>
      <c r="C44" s="12" t="s">
        <v>151</v>
      </c>
      <c r="D44" s="12" t="s">
        <v>35</v>
      </c>
      <c r="E44" s="12" t="s">
        <v>144</v>
      </c>
      <c r="F44" s="12" t="s">
        <v>27</v>
      </c>
      <c r="G44" s="12" t="s">
        <v>145</v>
      </c>
      <c r="H44" s="12" t="s">
        <v>28</v>
      </c>
      <c r="I44" s="13">
        <v>67</v>
      </c>
      <c r="J44" s="13">
        <v>31</v>
      </c>
      <c r="K44" s="13">
        <v>29</v>
      </c>
      <c r="L44" s="13">
        <v>61</v>
      </c>
      <c r="M44" s="13">
        <v>98</v>
      </c>
      <c r="N44" s="13">
        <v>64</v>
      </c>
      <c r="O44" s="13">
        <v>72</v>
      </c>
      <c r="P44" s="13">
        <v>82</v>
      </c>
      <c r="Q44" s="13">
        <v>151</v>
      </c>
      <c r="R44" s="13">
        <v>222</v>
      </c>
      <c r="S44" s="13">
        <v>103</v>
      </c>
      <c r="T44" s="13">
        <v>82</v>
      </c>
      <c r="U44" s="13">
        <v>209</v>
      </c>
      <c r="V44" s="13">
        <v>1271</v>
      </c>
      <c r="W44" s="13">
        <v>1271</v>
      </c>
      <c r="X44" s="14">
        <v>1.42</v>
      </c>
      <c r="Y44" s="13">
        <v>525</v>
      </c>
      <c r="Z44" s="13">
        <v>546</v>
      </c>
      <c r="AA44" s="14">
        <v>0.03</v>
      </c>
      <c r="AB44" s="14">
        <v>1.52</v>
      </c>
      <c r="AC44" s="27">
        <f t="shared" si="0"/>
        <v>1271</v>
      </c>
      <c r="AE44" s="10">
        <f t="shared" ca="1" si="1"/>
        <v>504</v>
      </c>
    </row>
    <row r="45" spans="1:31" ht="15.6" x14ac:dyDescent="0.3">
      <c r="A45" s="11">
        <v>2580465</v>
      </c>
      <c r="B45" s="12" t="s">
        <v>38</v>
      </c>
      <c r="C45" s="12" t="s">
        <v>151</v>
      </c>
      <c r="D45" s="12" t="s">
        <v>35</v>
      </c>
      <c r="E45" s="12" t="s">
        <v>144</v>
      </c>
      <c r="F45" s="12" t="s">
        <v>29</v>
      </c>
      <c r="G45" s="12" t="s">
        <v>145</v>
      </c>
      <c r="H45" s="12" t="s">
        <v>28</v>
      </c>
      <c r="I45" s="13">
        <v>17</v>
      </c>
      <c r="J45" s="13">
        <v>9</v>
      </c>
      <c r="K45" s="13">
        <v>2</v>
      </c>
      <c r="L45" s="13">
        <v>6</v>
      </c>
      <c r="M45" s="13">
        <v>15</v>
      </c>
      <c r="N45" s="13">
        <v>4</v>
      </c>
      <c r="O45" s="13">
        <v>3</v>
      </c>
      <c r="P45" s="13">
        <v>11</v>
      </c>
      <c r="Q45" s="13">
        <v>12</v>
      </c>
      <c r="R45" s="13">
        <v>36</v>
      </c>
      <c r="S45" s="13">
        <v>16</v>
      </c>
      <c r="T45" s="13">
        <v>8</v>
      </c>
      <c r="U45" s="13">
        <v>39</v>
      </c>
      <c r="V45" s="13">
        <v>178</v>
      </c>
      <c r="W45" s="13">
        <v>178</v>
      </c>
      <c r="X45" s="14">
        <v>1.41</v>
      </c>
      <c r="Y45" s="13">
        <v>74</v>
      </c>
      <c r="Z45" s="13">
        <v>54</v>
      </c>
      <c r="AA45" s="14">
        <v>0.04</v>
      </c>
      <c r="AB45" s="14">
        <v>1.51</v>
      </c>
      <c r="AC45" s="27">
        <f t="shared" si="0"/>
        <v>178</v>
      </c>
      <c r="AE45" s="10">
        <f t="shared" ca="1" si="1"/>
        <v>67</v>
      </c>
    </row>
    <row r="46" spans="1:31" ht="15.6" x14ac:dyDescent="0.3">
      <c r="A46" s="11">
        <v>2580465</v>
      </c>
      <c r="B46" s="12" t="s">
        <v>38</v>
      </c>
      <c r="C46" s="12" t="s">
        <v>151</v>
      </c>
      <c r="D46" s="12" t="s">
        <v>35</v>
      </c>
      <c r="E46" s="12" t="s">
        <v>144</v>
      </c>
      <c r="F46" s="12" t="s">
        <v>30</v>
      </c>
      <c r="G46" s="12" t="s">
        <v>145</v>
      </c>
      <c r="H46" s="12" t="s">
        <v>28</v>
      </c>
      <c r="I46" s="13">
        <v>0</v>
      </c>
      <c r="J46" s="13">
        <v>0</v>
      </c>
      <c r="K46" s="13">
        <v>2</v>
      </c>
      <c r="L46" s="13">
        <v>0</v>
      </c>
      <c r="M46" s="13">
        <v>2</v>
      </c>
      <c r="N46" s="13">
        <v>1</v>
      </c>
      <c r="O46" s="13">
        <v>1</v>
      </c>
      <c r="P46" s="13">
        <v>2</v>
      </c>
      <c r="Q46" s="13">
        <v>3</v>
      </c>
      <c r="R46" s="13">
        <v>6</v>
      </c>
      <c r="S46" s="13">
        <v>2</v>
      </c>
      <c r="T46" s="13">
        <v>1</v>
      </c>
      <c r="U46" s="13">
        <v>2</v>
      </c>
      <c r="V46" s="13">
        <v>22</v>
      </c>
      <c r="W46" s="13">
        <v>22</v>
      </c>
      <c r="X46" s="14">
        <v>0.16</v>
      </c>
      <c r="Y46" s="13">
        <v>19</v>
      </c>
      <c r="Z46" s="13">
        <v>10</v>
      </c>
      <c r="AA46" s="14">
        <v>0.01</v>
      </c>
      <c r="AB46" s="14">
        <v>0.1</v>
      </c>
      <c r="AC46" s="27">
        <f t="shared" si="0"/>
        <v>22</v>
      </c>
      <c r="AE46" s="10">
        <f t="shared" ca="1" si="1"/>
        <v>8</v>
      </c>
    </row>
    <row r="47" spans="1:31" ht="15.6" x14ac:dyDescent="0.3">
      <c r="A47" s="11">
        <v>2580465</v>
      </c>
      <c r="B47" s="12" t="s">
        <v>38</v>
      </c>
      <c r="C47" s="12" t="s">
        <v>151</v>
      </c>
      <c r="D47" s="12" t="s">
        <v>35</v>
      </c>
      <c r="E47" s="12" t="s">
        <v>144</v>
      </c>
      <c r="F47" s="12" t="s">
        <v>31</v>
      </c>
      <c r="G47" s="12" t="s">
        <v>145</v>
      </c>
      <c r="H47" s="12" t="s">
        <v>28</v>
      </c>
      <c r="I47" s="13">
        <v>3</v>
      </c>
      <c r="J47" s="13">
        <v>4</v>
      </c>
      <c r="K47" s="13">
        <v>3</v>
      </c>
      <c r="L47" s="13">
        <v>3</v>
      </c>
      <c r="M47" s="13">
        <v>4</v>
      </c>
      <c r="N47" s="13">
        <v>1</v>
      </c>
      <c r="O47" s="13">
        <v>4</v>
      </c>
      <c r="P47" s="13">
        <v>7</v>
      </c>
      <c r="Q47" s="13">
        <v>9</v>
      </c>
      <c r="R47" s="13">
        <v>10</v>
      </c>
      <c r="S47" s="13">
        <v>5</v>
      </c>
      <c r="T47" s="13">
        <v>3</v>
      </c>
      <c r="U47" s="13">
        <v>6</v>
      </c>
      <c r="V47" s="13">
        <v>62</v>
      </c>
      <c r="W47" s="13">
        <v>62</v>
      </c>
      <c r="X47" s="14">
        <v>0.41</v>
      </c>
      <c r="Y47" s="13">
        <v>44</v>
      </c>
      <c r="Z47" s="13">
        <v>41</v>
      </c>
      <c r="AA47" s="14">
        <v>0.02</v>
      </c>
      <c r="AB47" s="14">
        <v>0.44</v>
      </c>
      <c r="AC47" s="27">
        <f t="shared" si="0"/>
        <v>62</v>
      </c>
      <c r="AE47" s="10">
        <f t="shared" ca="1" si="1"/>
        <v>29</v>
      </c>
    </row>
    <row r="48" spans="1:31" ht="15.6" x14ac:dyDescent="0.3">
      <c r="A48" s="11">
        <v>2580465</v>
      </c>
      <c r="B48" s="12" t="s">
        <v>38</v>
      </c>
      <c r="C48" s="12" t="s">
        <v>151</v>
      </c>
      <c r="D48" s="12" t="s">
        <v>35</v>
      </c>
      <c r="E48" s="12" t="s">
        <v>144</v>
      </c>
      <c r="F48" s="12" t="s">
        <v>33</v>
      </c>
      <c r="G48" s="12" t="s">
        <v>145</v>
      </c>
      <c r="H48" s="12" t="s">
        <v>28</v>
      </c>
      <c r="I48" s="13">
        <v>32</v>
      </c>
      <c r="J48" s="13">
        <v>14</v>
      </c>
      <c r="K48" s="13">
        <v>10</v>
      </c>
      <c r="L48" s="13">
        <v>24</v>
      </c>
      <c r="M48" s="13">
        <v>49</v>
      </c>
      <c r="N48" s="13">
        <v>30</v>
      </c>
      <c r="O48" s="13">
        <v>26</v>
      </c>
      <c r="P48" s="13">
        <v>35</v>
      </c>
      <c r="Q48" s="13">
        <v>51</v>
      </c>
      <c r="R48" s="13">
        <v>73</v>
      </c>
      <c r="S48" s="13">
        <v>42</v>
      </c>
      <c r="T48" s="13">
        <v>44</v>
      </c>
      <c r="U48" s="13">
        <v>61</v>
      </c>
      <c r="V48" s="13">
        <v>491</v>
      </c>
      <c r="W48" s="13">
        <v>491</v>
      </c>
      <c r="X48" s="14">
        <v>0.6</v>
      </c>
      <c r="Y48" s="13">
        <v>306</v>
      </c>
      <c r="Z48" s="13">
        <v>245</v>
      </c>
      <c r="AA48" s="14">
        <v>0.01</v>
      </c>
      <c r="AB48" s="14">
        <v>0.62</v>
      </c>
      <c r="AC48" s="27">
        <f t="shared" si="0"/>
        <v>491</v>
      </c>
      <c r="AE48" s="10">
        <f t="shared" ca="1" si="1"/>
        <v>220</v>
      </c>
    </row>
    <row r="49" spans="1:31" ht="15.6" x14ac:dyDescent="0.3">
      <c r="A49" s="11">
        <v>2409217</v>
      </c>
      <c r="B49" s="12" t="s">
        <v>134</v>
      </c>
      <c r="C49" s="12" t="s">
        <v>152</v>
      </c>
      <c r="D49" s="12" t="s">
        <v>26</v>
      </c>
      <c r="E49" s="12" t="s">
        <v>144</v>
      </c>
      <c r="F49" s="12" t="s">
        <v>27</v>
      </c>
      <c r="G49" s="12" t="s">
        <v>145</v>
      </c>
      <c r="H49" s="12" t="s">
        <v>28</v>
      </c>
      <c r="I49" s="13">
        <v>4</v>
      </c>
      <c r="J49" s="13">
        <v>15</v>
      </c>
      <c r="K49" s="13">
        <v>9</v>
      </c>
      <c r="L49" s="13">
        <v>4</v>
      </c>
      <c r="M49" s="13">
        <v>5</v>
      </c>
      <c r="N49" s="13">
        <v>14</v>
      </c>
      <c r="O49" s="13">
        <v>16</v>
      </c>
      <c r="P49" s="13">
        <v>7</v>
      </c>
      <c r="Q49" s="13">
        <v>19</v>
      </c>
      <c r="R49" s="13">
        <v>16</v>
      </c>
      <c r="S49" s="13">
        <v>18</v>
      </c>
      <c r="T49" s="13">
        <v>17</v>
      </c>
      <c r="U49" s="13">
        <v>17</v>
      </c>
      <c r="V49" s="13">
        <v>161</v>
      </c>
      <c r="W49" s="13">
        <v>161</v>
      </c>
      <c r="X49" s="14">
        <v>-0.44</v>
      </c>
      <c r="Y49" s="13">
        <v>286</v>
      </c>
      <c r="Z49" s="13">
        <v>222</v>
      </c>
      <c r="AA49" s="14">
        <v>0</v>
      </c>
      <c r="AB49" s="14">
        <v>-0.52</v>
      </c>
      <c r="AC49" s="27">
        <f t="shared" si="0"/>
        <v>161</v>
      </c>
      <c r="AE49" s="10">
        <f t="shared" ca="1" si="1"/>
        <v>74</v>
      </c>
    </row>
    <row r="50" spans="1:31" ht="15.6" x14ac:dyDescent="0.3">
      <c r="A50" s="11">
        <v>2409217</v>
      </c>
      <c r="B50" s="12" t="s">
        <v>134</v>
      </c>
      <c r="C50" s="12" t="s">
        <v>152</v>
      </c>
      <c r="D50" s="12" t="s">
        <v>26</v>
      </c>
      <c r="E50" s="12" t="s">
        <v>144</v>
      </c>
      <c r="F50" s="12" t="s">
        <v>29</v>
      </c>
      <c r="G50" s="12" t="s">
        <v>145</v>
      </c>
      <c r="H50" s="12" t="s">
        <v>28</v>
      </c>
      <c r="I50" s="13">
        <v>9</v>
      </c>
      <c r="J50" s="13">
        <v>4</v>
      </c>
      <c r="K50" s="13">
        <v>5</v>
      </c>
      <c r="L50" s="13">
        <v>2</v>
      </c>
      <c r="M50" s="13">
        <v>0</v>
      </c>
      <c r="N50" s="13">
        <v>0</v>
      </c>
      <c r="O50" s="13">
        <v>1</v>
      </c>
      <c r="P50" s="13">
        <v>2</v>
      </c>
      <c r="Q50" s="13">
        <v>5</v>
      </c>
      <c r="R50" s="13">
        <v>7</v>
      </c>
      <c r="S50" s="13">
        <v>9</v>
      </c>
      <c r="T50" s="13">
        <v>3</v>
      </c>
      <c r="U50" s="13">
        <v>7</v>
      </c>
      <c r="V50" s="13">
        <v>54</v>
      </c>
      <c r="W50" s="13">
        <v>54</v>
      </c>
      <c r="X50" s="14">
        <v>2.86</v>
      </c>
      <c r="Y50" s="13">
        <v>14</v>
      </c>
      <c r="Z50" s="13">
        <v>80</v>
      </c>
      <c r="AA50" s="14">
        <v>0.01</v>
      </c>
      <c r="AB50" s="14">
        <v>2.86</v>
      </c>
      <c r="AC50" s="27">
        <f t="shared" si="0"/>
        <v>54</v>
      </c>
      <c r="AE50" s="10">
        <f t="shared" ca="1" si="1"/>
        <v>23</v>
      </c>
    </row>
    <row r="51" spans="1:31" ht="15.6" x14ac:dyDescent="0.3">
      <c r="A51" s="11">
        <v>2409217</v>
      </c>
      <c r="B51" s="12" t="s">
        <v>134</v>
      </c>
      <c r="C51" s="12" t="s">
        <v>152</v>
      </c>
      <c r="D51" s="12" t="s">
        <v>26</v>
      </c>
      <c r="E51" s="12" t="s">
        <v>144</v>
      </c>
      <c r="F51" s="12" t="s">
        <v>30</v>
      </c>
      <c r="G51" s="12" t="s">
        <v>145</v>
      </c>
      <c r="H51" s="12" t="s">
        <v>28</v>
      </c>
      <c r="I51" s="13">
        <v>0</v>
      </c>
      <c r="J51" s="13">
        <v>1</v>
      </c>
      <c r="K51" s="13">
        <v>1</v>
      </c>
      <c r="L51" s="13">
        <v>1</v>
      </c>
      <c r="M51" s="13">
        <v>1</v>
      </c>
      <c r="N51" s="13">
        <v>2</v>
      </c>
      <c r="O51" s="13">
        <v>0</v>
      </c>
      <c r="P51" s="13">
        <v>0</v>
      </c>
      <c r="Q51" s="13">
        <v>4</v>
      </c>
      <c r="R51" s="13">
        <v>1</v>
      </c>
      <c r="S51" s="13">
        <v>9</v>
      </c>
      <c r="T51" s="13">
        <v>2</v>
      </c>
      <c r="U51" s="13">
        <v>1</v>
      </c>
      <c r="V51" s="13">
        <v>23</v>
      </c>
      <c r="W51" s="13">
        <v>23</v>
      </c>
      <c r="X51" s="14">
        <v>1.56</v>
      </c>
      <c r="Y51" s="13">
        <v>9</v>
      </c>
      <c r="Z51" s="13">
        <v>5</v>
      </c>
      <c r="AA51" s="14">
        <v>0.02</v>
      </c>
      <c r="AB51" s="14">
        <v>1.3</v>
      </c>
      <c r="AC51" s="27">
        <f t="shared" si="0"/>
        <v>23</v>
      </c>
      <c r="AE51" s="10">
        <f t="shared" ca="1" si="1"/>
        <v>6</v>
      </c>
    </row>
    <row r="52" spans="1:31" ht="15.6" x14ac:dyDescent="0.3">
      <c r="A52" s="11">
        <v>2409217</v>
      </c>
      <c r="B52" s="12" t="s">
        <v>134</v>
      </c>
      <c r="C52" s="12" t="s">
        <v>152</v>
      </c>
      <c r="D52" s="12" t="s">
        <v>26</v>
      </c>
      <c r="E52" s="12" t="s">
        <v>144</v>
      </c>
      <c r="F52" s="12" t="s">
        <v>31</v>
      </c>
      <c r="G52" s="12" t="s">
        <v>145</v>
      </c>
      <c r="H52" s="12" t="s">
        <v>28</v>
      </c>
      <c r="I52" s="13">
        <v>2</v>
      </c>
      <c r="J52" s="13">
        <v>0</v>
      </c>
      <c r="K52" s="13">
        <v>0</v>
      </c>
      <c r="L52" s="13">
        <v>0</v>
      </c>
      <c r="M52" s="13">
        <v>4</v>
      </c>
      <c r="N52" s="13">
        <v>21</v>
      </c>
      <c r="O52" s="13">
        <v>0</v>
      </c>
      <c r="P52" s="13">
        <v>38</v>
      </c>
      <c r="Q52" s="13">
        <v>25</v>
      </c>
      <c r="R52" s="13">
        <v>7</v>
      </c>
      <c r="S52" s="13">
        <v>3</v>
      </c>
      <c r="T52" s="13">
        <v>4</v>
      </c>
      <c r="U52" s="13">
        <v>2</v>
      </c>
      <c r="V52" s="13">
        <v>106</v>
      </c>
      <c r="W52" s="13">
        <v>106</v>
      </c>
      <c r="X52" s="14">
        <v>16.670000000000002</v>
      </c>
      <c r="Y52" s="13">
        <v>6</v>
      </c>
      <c r="Z52" s="13">
        <v>48</v>
      </c>
      <c r="AA52" s="14">
        <v>0.03</v>
      </c>
      <c r="AB52" s="14">
        <v>9.6</v>
      </c>
      <c r="AC52" s="27">
        <f t="shared" si="0"/>
        <v>106</v>
      </c>
      <c r="AE52" s="10">
        <f t="shared" ca="1" si="1"/>
        <v>65</v>
      </c>
    </row>
    <row r="53" spans="1:31" ht="15.6" x14ac:dyDescent="0.3">
      <c r="A53" s="11">
        <v>2409217</v>
      </c>
      <c r="B53" s="12" t="s">
        <v>134</v>
      </c>
      <c r="C53" s="12" t="s">
        <v>152</v>
      </c>
      <c r="D53" s="12" t="s">
        <v>26</v>
      </c>
      <c r="E53" s="12" t="s">
        <v>144</v>
      </c>
      <c r="F53" s="12" t="s">
        <v>33</v>
      </c>
      <c r="G53" s="12" t="s">
        <v>145</v>
      </c>
      <c r="H53" s="12" t="s">
        <v>28</v>
      </c>
      <c r="I53" s="13">
        <v>347</v>
      </c>
      <c r="J53" s="13">
        <v>65</v>
      </c>
      <c r="K53" s="13">
        <v>67</v>
      </c>
      <c r="L53" s="13">
        <v>31</v>
      </c>
      <c r="M53" s="13">
        <v>37</v>
      </c>
      <c r="N53" s="13">
        <v>188</v>
      </c>
      <c r="O53" s="13">
        <v>55</v>
      </c>
      <c r="P53" s="13">
        <v>78</v>
      </c>
      <c r="Q53" s="13">
        <v>390</v>
      </c>
      <c r="R53" s="13">
        <v>51</v>
      </c>
      <c r="S53" s="13">
        <v>57</v>
      </c>
      <c r="T53" s="13">
        <v>76</v>
      </c>
      <c r="U53" s="13">
        <v>33</v>
      </c>
      <c r="V53" s="13">
        <v>1475</v>
      </c>
      <c r="W53" s="13">
        <v>1475</v>
      </c>
      <c r="X53" s="14">
        <v>12.41</v>
      </c>
      <c r="Y53" s="13">
        <v>110</v>
      </c>
      <c r="Z53" s="13">
        <v>1215</v>
      </c>
      <c r="AA53" s="14">
        <v>0.04</v>
      </c>
      <c r="AB53" s="14">
        <v>12.29</v>
      </c>
      <c r="AC53" s="27">
        <f t="shared" si="0"/>
        <v>1475</v>
      </c>
      <c r="AE53" s="10">
        <f t="shared" ca="1" si="1"/>
        <v>868</v>
      </c>
    </row>
    <row r="54" spans="1:31" ht="15.6" x14ac:dyDescent="0.3">
      <c r="A54" s="11">
        <v>2804325</v>
      </c>
      <c r="B54" s="12" t="s">
        <v>40</v>
      </c>
      <c r="C54" s="12" t="s">
        <v>153</v>
      </c>
      <c r="D54" s="12" t="s">
        <v>41</v>
      </c>
      <c r="E54" s="12" t="s">
        <v>144</v>
      </c>
      <c r="F54" s="12" t="s">
        <v>27</v>
      </c>
      <c r="G54" s="12" t="s">
        <v>145</v>
      </c>
      <c r="H54" s="12" t="s">
        <v>28</v>
      </c>
      <c r="I54" s="13">
        <v>84</v>
      </c>
      <c r="J54" s="13">
        <v>58</v>
      </c>
      <c r="K54" s="13">
        <v>74</v>
      </c>
      <c r="L54" s="13">
        <v>111</v>
      </c>
      <c r="M54" s="13">
        <v>151</v>
      </c>
      <c r="N54" s="13">
        <v>116</v>
      </c>
      <c r="O54" s="13">
        <v>82</v>
      </c>
      <c r="P54" s="13">
        <v>71</v>
      </c>
      <c r="Q54" s="13">
        <v>68</v>
      </c>
      <c r="R54" s="13">
        <v>72</v>
      </c>
      <c r="S54" s="13">
        <v>84</v>
      </c>
      <c r="T54" s="13">
        <v>50</v>
      </c>
      <c r="U54" s="13">
        <v>80</v>
      </c>
      <c r="V54" s="13">
        <v>1101</v>
      </c>
      <c r="W54" s="13">
        <v>1101</v>
      </c>
      <c r="X54" s="14">
        <v>0.15</v>
      </c>
      <c r="Y54" s="13">
        <v>954</v>
      </c>
      <c r="Z54" s="13">
        <v>1326</v>
      </c>
      <c r="AA54" s="14">
        <v>0.03</v>
      </c>
      <c r="AB54" s="14">
        <v>0.13</v>
      </c>
      <c r="AC54" s="27">
        <f t="shared" si="0"/>
        <v>1101</v>
      </c>
      <c r="AE54" s="10">
        <f t="shared" ca="1" si="1"/>
        <v>747</v>
      </c>
    </row>
    <row r="55" spans="1:31" ht="15.6" x14ac:dyDescent="0.3">
      <c r="A55" s="11">
        <v>2804325</v>
      </c>
      <c r="B55" s="12" t="s">
        <v>40</v>
      </c>
      <c r="C55" s="12" t="s">
        <v>153</v>
      </c>
      <c r="D55" s="12" t="s">
        <v>41</v>
      </c>
      <c r="E55" s="12" t="s">
        <v>144</v>
      </c>
      <c r="F55" s="12" t="s">
        <v>29</v>
      </c>
      <c r="G55" s="12" t="s">
        <v>145</v>
      </c>
      <c r="H55" s="12" t="s">
        <v>28</v>
      </c>
      <c r="I55" s="13">
        <v>16</v>
      </c>
      <c r="J55" s="13">
        <v>13</v>
      </c>
      <c r="K55" s="13">
        <v>10</v>
      </c>
      <c r="L55" s="13">
        <v>13</v>
      </c>
      <c r="M55" s="13">
        <v>11</v>
      </c>
      <c r="N55" s="13">
        <v>19</v>
      </c>
      <c r="O55" s="13">
        <v>14</v>
      </c>
      <c r="P55" s="13">
        <v>36</v>
      </c>
      <c r="Q55" s="13">
        <v>15</v>
      </c>
      <c r="R55" s="13">
        <v>17</v>
      </c>
      <c r="S55" s="13">
        <v>35</v>
      </c>
      <c r="T55" s="13">
        <v>6</v>
      </c>
      <c r="U55" s="13">
        <v>17</v>
      </c>
      <c r="V55" s="13">
        <v>222</v>
      </c>
      <c r="W55" s="13">
        <v>222</v>
      </c>
      <c r="X55" s="14">
        <v>0.31</v>
      </c>
      <c r="Y55" s="13">
        <v>170</v>
      </c>
      <c r="Z55" s="13">
        <v>338</v>
      </c>
      <c r="AA55" s="14">
        <v>0.05</v>
      </c>
      <c r="AB55" s="14">
        <v>0.16</v>
      </c>
      <c r="AC55" s="27">
        <f t="shared" si="0"/>
        <v>222</v>
      </c>
      <c r="AE55" s="10">
        <f t="shared" ca="1" si="1"/>
        <v>132</v>
      </c>
    </row>
    <row r="56" spans="1:31" ht="15.6" x14ac:dyDescent="0.3">
      <c r="A56" s="11">
        <v>2804325</v>
      </c>
      <c r="B56" s="12" t="s">
        <v>40</v>
      </c>
      <c r="C56" s="12" t="s">
        <v>153</v>
      </c>
      <c r="D56" s="12" t="s">
        <v>41</v>
      </c>
      <c r="E56" s="12" t="s">
        <v>144</v>
      </c>
      <c r="F56" s="12" t="s">
        <v>30</v>
      </c>
      <c r="G56" s="12" t="s">
        <v>145</v>
      </c>
      <c r="H56" s="12" t="s">
        <v>28</v>
      </c>
      <c r="I56" s="13">
        <v>3</v>
      </c>
      <c r="J56" s="13">
        <v>2</v>
      </c>
      <c r="K56" s="13">
        <v>0</v>
      </c>
      <c r="L56" s="13">
        <v>0</v>
      </c>
      <c r="M56" s="13">
        <v>2</v>
      </c>
      <c r="N56" s="13">
        <v>10</v>
      </c>
      <c r="O56" s="13">
        <v>3</v>
      </c>
      <c r="P56" s="13">
        <v>0</v>
      </c>
      <c r="Q56" s="13">
        <v>3</v>
      </c>
      <c r="R56" s="13">
        <v>2</v>
      </c>
      <c r="S56" s="13">
        <v>0</v>
      </c>
      <c r="T56" s="13">
        <v>1</v>
      </c>
      <c r="U56" s="13">
        <v>1</v>
      </c>
      <c r="V56" s="13">
        <v>27</v>
      </c>
      <c r="W56" s="13">
        <v>27</v>
      </c>
      <c r="X56" s="14">
        <v>-0.36</v>
      </c>
      <c r="Y56" s="13">
        <v>42</v>
      </c>
      <c r="Z56" s="13">
        <v>35</v>
      </c>
      <c r="AA56" s="14">
        <v>0.02</v>
      </c>
      <c r="AB56" s="14">
        <v>-0.31</v>
      </c>
      <c r="AC56" s="27">
        <f t="shared" si="0"/>
        <v>27</v>
      </c>
      <c r="AE56" s="10">
        <f t="shared" ca="1" si="1"/>
        <v>20</v>
      </c>
    </row>
    <row r="57" spans="1:31" ht="15.6" x14ac:dyDescent="0.3">
      <c r="A57" s="11">
        <v>2804325</v>
      </c>
      <c r="B57" s="12" t="s">
        <v>40</v>
      </c>
      <c r="C57" s="12" t="s">
        <v>153</v>
      </c>
      <c r="D57" s="12" t="s">
        <v>41</v>
      </c>
      <c r="E57" s="12" t="s">
        <v>144</v>
      </c>
      <c r="F57" s="12" t="s">
        <v>31</v>
      </c>
      <c r="G57" s="12" t="s">
        <v>145</v>
      </c>
      <c r="H57" s="12" t="s">
        <v>28</v>
      </c>
      <c r="I57" s="13">
        <v>2</v>
      </c>
      <c r="J57" s="13">
        <v>6</v>
      </c>
      <c r="K57" s="13">
        <v>4</v>
      </c>
      <c r="L57" s="13">
        <v>4</v>
      </c>
      <c r="M57" s="13">
        <v>4</v>
      </c>
      <c r="N57" s="13">
        <v>8</v>
      </c>
      <c r="O57" s="13">
        <v>4</v>
      </c>
      <c r="P57" s="13">
        <v>0</v>
      </c>
      <c r="Q57" s="13">
        <v>5</v>
      </c>
      <c r="R57" s="13">
        <v>5</v>
      </c>
      <c r="S57" s="13">
        <v>0</v>
      </c>
      <c r="T57" s="13">
        <v>2</v>
      </c>
      <c r="U57" s="13">
        <v>5</v>
      </c>
      <c r="V57" s="13">
        <v>49</v>
      </c>
      <c r="W57" s="13">
        <v>49</v>
      </c>
      <c r="X57" s="14">
        <v>-0.08</v>
      </c>
      <c r="Y57" s="13">
        <v>53</v>
      </c>
      <c r="Z57" s="13">
        <v>58</v>
      </c>
      <c r="AA57" s="14">
        <v>0.01</v>
      </c>
      <c r="AB57" s="14">
        <v>-0.04</v>
      </c>
      <c r="AC57" s="27">
        <f t="shared" si="0"/>
        <v>49</v>
      </c>
      <c r="AE57" s="10">
        <f t="shared" ca="1" si="1"/>
        <v>32</v>
      </c>
    </row>
    <row r="58" spans="1:31" ht="15.6" x14ac:dyDescent="0.3">
      <c r="A58" s="11">
        <v>2804325</v>
      </c>
      <c r="B58" s="12" t="s">
        <v>40</v>
      </c>
      <c r="C58" s="12" t="s">
        <v>153</v>
      </c>
      <c r="D58" s="12" t="s">
        <v>41</v>
      </c>
      <c r="E58" s="12" t="s">
        <v>144</v>
      </c>
      <c r="F58" s="12" t="s">
        <v>33</v>
      </c>
      <c r="G58" s="12" t="s">
        <v>145</v>
      </c>
      <c r="H58" s="12" t="s">
        <v>28</v>
      </c>
      <c r="I58" s="13">
        <v>48</v>
      </c>
      <c r="J58" s="13">
        <v>32</v>
      </c>
      <c r="K58" s="13">
        <v>34</v>
      </c>
      <c r="L58" s="13">
        <v>29</v>
      </c>
      <c r="M58" s="13">
        <v>38</v>
      </c>
      <c r="N58" s="13">
        <v>35</v>
      </c>
      <c r="O58" s="13">
        <v>28</v>
      </c>
      <c r="P58" s="13">
        <v>0</v>
      </c>
      <c r="Q58" s="13">
        <v>44</v>
      </c>
      <c r="R58" s="13">
        <v>31</v>
      </c>
      <c r="S58" s="13">
        <v>0</v>
      </c>
      <c r="T58" s="13">
        <v>30</v>
      </c>
      <c r="U58" s="13">
        <v>0</v>
      </c>
      <c r="V58" s="13">
        <v>349</v>
      </c>
      <c r="W58" s="13">
        <v>349</v>
      </c>
      <c r="X58" s="14">
        <v>4.0599999999999996</v>
      </c>
      <c r="Y58" s="13">
        <v>69</v>
      </c>
      <c r="Z58" s="13">
        <v>437</v>
      </c>
      <c r="AA58" s="14">
        <v>0.01</v>
      </c>
      <c r="AB58" s="14">
        <v>9.26</v>
      </c>
      <c r="AC58" s="27">
        <f t="shared" si="0"/>
        <v>349</v>
      </c>
      <c r="AE58" s="10">
        <f t="shared" ca="1" si="1"/>
        <v>244</v>
      </c>
    </row>
    <row r="59" spans="1:31" ht="15.6" x14ac:dyDescent="0.3">
      <c r="A59" s="11">
        <v>2271520</v>
      </c>
      <c r="B59" s="12" t="s">
        <v>108</v>
      </c>
      <c r="C59" s="12" t="s">
        <v>143</v>
      </c>
      <c r="D59" s="12" t="s">
        <v>26</v>
      </c>
      <c r="E59" s="12" t="s">
        <v>144</v>
      </c>
      <c r="F59" s="12" t="s">
        <v>27</v>
      </c>
      <c r="G59" s="12" t="s">
        <v>145</v>
      </c>
      <c r="H59" s="12" t="s">
        <v>28</v>
      </c>
      <c r="I59" s="13">
        <v>62</v>
      </c>
      <c r="J59" s="13">
        <v>43</v>
      </c>
      <c r="K59" s="13">
        <v>45</v>
      </c>
      <c r="L59" s="13">
        <v>57</v>
      </c>
      <c r="M59" s="13">
        <v>63</v>
      </c>
      <c r="N59" s="13">
        <v>65</v>
      </c>
      <c r="O59" s="13">
        <v>62</v>
      </c>
      <c r="P59" s="13">
        <v>52</v>
      </c>
      <c r="Q59" s="13">
        <v>93</v>
      </c>
      <c r="R59" s="13">
        <v>85</v>
      </c>
      <c r="S59" s="13">
        <v>73</v>
      </c>
      <c r="T59" s="13">
        <v>69</v>
      </c>
      <c r="U59" s="13">
        <v>98</v>
      </c>
      <c r="V59" s="13">
        <v>867</v>
      </c>
      <c r="W59" s="13">
        <v>867</v>
      </c>
      <c r="X59" s="14">
        <v>-0.08</v>
      </c>
      <c r="Y59" s="13">
        <v>945</v>
      </c>
      <c r="Z59" s="13">
        <v>806</v>
      </c>
      <c r="AA59" s="14">
        <v>0.02</v>
      </c>
      <c r="AB59" s="14">
        <v>-0.1</v>
      </c>
      <c r="AC59" s="27">
        <f t="shared" si="0"/>
        <v>867</v>
      </c>
      <c r="AE59" s="10">
        <f t="shared" ca="1" si="1"/>
        <v>449</v>
      </c>
    </row>
    <row r="60" spans="1:31" ht="15.6" x14ac:dyDescent="0.3">
      <c r="A60" s="11">
        <v>2271520</v>
      </c>
      <c r="B60" s="12" t="s">
        <v>108</v>
      </c>
      <c r="C60" s="12" t="s">
        <v>143</v>
      </c>
      <c r="D60" s="12" t="s">
        <v>26</v>
      </c>
      <c r="E60" s="12" t="s">
        <v>144</v>
      </c>
      <c r="F60" s="12" t="s">
        <v>29</v>
      </c>
      <c r="G60" s="12" t="s">
        <v>145</v>
      </c>
      <c r="H60" s="12" t="s">
        <v>28</v>
      </c>
      <c r="I60" s="13">
        <v>5</v>
      </c>
      <c r="J60" s="13">
        <v>7</v>
      </c>
      <c r="K60" s="13">
        <v>5</v>
      </c>
      <c r="L60" s="13">
        <v>12</v>
      </c>
      <c r="M60" s="13">
        <v>7</v>
      </c>
      <c r="N60" s="13">
        <v>15</v>
      </c>
      <c r="O60" s="13">
        <v>7</v>
      </c>
      <c r="P60" s="13">
        <v>4</v>
      </c>
      <c r="Q60" s="13">
        <v>13</v>
      </c>
      <c r="R60" s="13">
        <v>11</v>
      </c>
      <c r="S60" s="13">
        <v>4</v>
      </c>
      <c r="T60" s="13">
        <v>5</v>
      </c>
      <c r="U60" s="13">
        <v>5</v>
      </c>
      <c r="V60" s="13">
        <v>100</v>
      </c>
      <c r="W60" s="13">
        <v>100</v>
      </c>
      <c r="X60" s="14">
        <v>-7.0000000000000007E-2</v>
      </c>
      <c r="Y60" s="13">
        <v>107</v>
      </c>
      <c r="Z60" s="13">
        <v>166</v>
      </c>
      <c r="AA60" s="14">
        <v>0.02</v>
      </c>
      <c r="AB60" s="14">
        <v>-0.1</v>
      </c>
      <c r="AC60" s="27">
        <f t="shared" si="0"/>
        <v>100</v>
      </c>
      <c r="AE60" s="10">
        <f t="shared" ca="1" si="1"/>
        <v>62</v>
      </c>
    </row>
    <row r="61" spans="1:31" ht="15.6" x14ac:dyDescent="0.3">
      <c r="A61" s="11">
        <v>2271520</v>
      </c>
      <c r="B61" s="12" t="s">
        <v>108</v>
      </c>
      <c r="C61" s="12" t="s">
        <v>143</v>
      </c>
      <c r="D61" s="12" t="s">
        <v>26</v>
      </c>
      <c r="E61" s="12" t="s">
        <v>144</v>
      </c>
      <c r="F61" s="12" t="s">
        <v>30</v>
      </c>
      <c r="G61" s="12" t="s">
        <v>145</v>
      </c>
      <c r="H61" s="12" t="s">
        <v>28</v>
      </c>
      <c r="I61" s="13">
        <v>1</v>
      </c>
      <c r="J61" s="13">
        <v>6</v>
      </c>
      <c r="K61" s="13">
        <v>1</v>
      </c>
      <c r="L61" s="13">
        <v>4</v>
      </c>
      <c r="M61" s="13">
        <v>8</v>
      </c>
      <c r="N61" s="13">
        <v>2</v>
      </c>
      <c r="O61" s="13">
        <v>3</v>
      </c>
      <c r="P61" s="13">
        <v>1</v>
      </c>
      <c r="Q61" s="13">
        <v>5</v>
      </c>
      <c r="R61" s="13">
        <v>7</v>
      </c>
      <c r="S61" s="13">
        <v>1</v>
      </c>
      <c r="T61" s="13">
        <v>8</v>
      </c>
      <c r="U61" s="13">
        <v>10</v>
      </c>
      <c r="V61" s="13">
        <v>57</v>
      </c>
      <c r="W61" s="13">
        <v>57</v>
      </c>
      <c r="X61" s="14">
        <v>1.04</v>
      </c>
      <c r="Y61" s="13">
        <v>28</v>
      </c>
      <c r="Z61" s="13">
        <v>40</v>
      </c>
      <c r="AA61" s="14">
        <v>0.04</v>
      </c>
      <c r="AB61" s="14">
        <v>1.48</v>
      </c>
      <c r="AC61" s="27">
        <f t="shared" si="0"/>
        <v>57</v>
      </c>
      <c r="AE61" s="10">
        <f t="shared" ca="1" si="1"/>
        <v>26</v>
      </c>
    </row>
    <row r="62" spans="1:31" ht="15.6" x14ac:dyDescent="0.3">
      <c r="A62" s="11">
        <v>2271520</v>
      </c>
      <c r="B62" s="12" t="s">
        <v>108</v>
      </c>
      <c r="C62" s="12" t="s">
        <v>143</v>
      </c>
      <c r="D62" s="12" t="s">
        <v>26</v>
      </c>
      <c r="E62" s="12" t="s">
        <v>144</v>
      </c>
      <c r="F62" s="12" t="s">
        <v>31</v>
      </c>
      <c r="G62" s="12" t="s">
        <v>145</v>
      </c>
      <c r="H62" s="12" t="s">
        <v>28</v>
      </c>
      <c r="I62" s="13">
        <v>15</v>
      </c>
      <c r="J62" s="13">
        <v>6</v>
      </c>
      <c r="K62" s="13">
        <v>7</v>
      </c>
      <c r="L62" s="13">
        <v>16</v>
      </c>
      <c r="M62" s="13">
        <v>8</v>
      </c>
      <c r="N62" s="13">
        <v>16</v>
      </c>
      <c r="O62" s="13">
        <v>24</v>
      </c>
      <c r="P62" s="13">
        <v>4</v>
      </c>
      <c r="Q62" s="13">
        <v>9</v>
      </c>
      <c r="R62" s="13">
        <v>23</v>
      </c>
      <c r="S62" s="13">
        <v>2</v>
      </c>
      <c r="T62" s="13">
        <v>2</v>
      </c>
      <c r="U62" s="13">
        <v>0</v>
      </c>
      <c r="V62" s="13">
        <v>132</v>
      </c>
      <c r="W62" s="13">
        <v>132</v>
      </c>
      <c r="X62" s="14">
        <v>-0.09</v>
      </c>
      <c r="Y62" s="13">
        <v>145</v>
      </c>
      <c r="Z62" s="13">
        <v>168</v>
      </c>
      <c r="AA62" s="14">
        <v>0.04</v>
      </c>
      <c r="AB62" s="14">
        <v>-0.24</v>
      </c>
      <c r="AC62" s="27">
        <f t="shared" si="0"/>
        <v>132</v>
      </c>
      <c r="AE62" s="10">
        <f t="shared" ca="1" si="1"/>
        <v>96</v>
      </c>
    </row>
    <row r="63" spans="1:31" ht="15.6" x14ac:dyDescent="0.3">
      <c r="A63" s="11">
        <v>2271520</v>
      </c>
      <c r="B63" s="12" t="s">
        <v>108</v>
      </c>
      <c r="C63" s="12" t="s">
        <v>143</v>
      </c>
      <c r="D63" s="12" t="s">
        <v>26</v>
      </c>
      <c r="E63" s="12" t="s">
        <v>144</v>
      </c>
      <c r="F63" s="12" t="s">
        <v>32</v>
      </c>
      <c r="G63" s="12" t="s">
        <v>145</v>
      </c>
      <c r="H63" s="12" t="s">
        <v>28</v>
      </c>
      <c r="I63" s="13">
        <v>0</v>
      </c>
      <c r="J63" s="13">
        <v>1</v>
      </c>
      <c r="K63" s="13">
        <v>0</v>
      </c>
      <c r="L63" s="13">
        <v>0</v>
      </c>
      <c r="M63" s="13">
        <v>0</v>
      </c>
      <c r="N63" s="13">
        <v>0</v>
      </c>
      <c r="O63" s="13">
        <v>0</v>
      </c>
      <c r="P63" s="13">
        <v>0</v>
      </c>
      <c r="Q63" s="13">
        <v>0</v>
      </c>
      <c r="R63" s="13">
        <v>0</v>
      </c>
      <c r="S63" s="13">
        <v>0</v>
      </c>
      <c r="T63" s="13">
        <v>0</v>
      </c>
      <c r="U63" s="13">
        <v>0</v>
      </c>
      <c r="V63" s="13">
        <v>1</v>
      </c>
      <c r="W63" s="13">
        <v>1</v>
      </c>
      <c r="X63" s="14">
        <v>0</v>
      </c>
      <c r="Y63" s="13">
        <v>0</v>
      </c>
      <c r="Z63" s="13">
        <v>0</v>
      </c>
      <c r="AA63" s="14">
        <v>0.14000000000000001</v>
      </c>
      <c r="AB63" s="14">
        <v>0</v>
      </c>
      <c r="AC63" s="27">
        <f t="shared" si="0"/>
        <v>1</v>
      </c>
      <c r="AE63" s="10">
        <f t="shared" ca="1" si="1"/>
        <v>1</v>
      </c>
    </row>
    <row r="64" spans="1:31" ht="15.6" x14ac:dyDescent="0.3">
      <c r="A64" s="11">
        <v>2271520</v>
      </c>
      <c r="B64" s="12" t="s">
        <v>108</v>
      </c>
      <c r="C64" s="12" t="s">
        <v>143</v>
      </c>
      <c r="D64" s="12" t="s">
        <v>26</v>
      </c>
      <c r="E64" s="12" t="s">
        <v>144</v>
      </c>
      <c r="F64" s="12" t="s">
        <v>33</v>
      </c>
      <c r="G64" s="12" t="s">
        <v>145</v>
      </c>
      <c r="H64" s="12" t="s">
        <v>28</v>
      </c>
      <c r="I64" s="13">
        <v>36</v>
      </c>
      <c r="J64" s="13">
        <v>20</v>
      </c>
      <c r="K64" s="13">
        <v>18</v>
      </c>
      <c r="L64" s="13">
        <v>47</v>
      </c>
      <c r="M64" s="13">
        <v>29</v>
      </c>
      <c r="N64" s="13">
        <v>39</v>
      </c>
      <c r="O64" s="13">
        <v>24</v>
      </c>
      <c r="P64" s="13">
        <v>18</v>
      </c>
      <c r="Q64" s="13">
        <v>74</v>
      </c>
      <c r="R64" s="13">
        <v>75</v>
      </c>
      <c r="S64" s="13">
        <v>18</v>
      </c>
      <c r="T64" s="13">
        <v>28</v>
      </c>
      <c r="U64" s="13">
        <v>39</v>
      </c>
      <c r="V64" s="13">
        <v>465</v>
      </c>
      <c r="W64" s="13">
        <v>465</v>
      </c>
      <c r="X64" s="14">
        <v>0.61</v>
      </c>
      <c r="Y64" s="13">
        <v>289</v>
      </c>
      <c r="Z64" s="13">
        <v>429</v>
      </c>
      <c r="AA64" s="14">
        <v>0.01</v>
      </c>
      <c r="AB64" s="14">
        <v>0.45</v>
      </c>
      <c r="AC64" s="27">
        <f t="shared" si="0"/>
        <v>465</v>
      </c>
      <c r="AE64" s="10">
        <f t="shared" ca="1" si="1"/>
        <v>231</v>
      </c>
    </row>
    <row r="65" spans="1:31" ht="15.6" x14ac:dyDescent="0.3">
      <c r="A65" s="11">
        <v>3071507</v>
      </c>
      <c r="B65" s="12" t="s">
        <v>48</v>
      </c>
      <c r="C65" s="12" t="s">
        <v>154</v>
      </c>
      <c r="D65" s="12" t="s">
        <v>49</v>
      </c>
      <c r="E65" s="12" t="s">
        <v>144</v>
      </c>
      <c r="F65" s="12" t="s">
        <v>27</v>
      </c>
      <c r="G65" s="12" t="s">
        <v>145</v>
      </c>
      <c r="H65" s="12" t="s">
        <v>28</v>
      </c>
      <c r="I65" s="13">
        <v>39</v>
      </c>
      <c r="J65" s="13">
        <v>35</v>
      </c>
      <c r="K65" s="13">
        <v>24</v>
      </c>
      <c r="L65" s="13">
        <v>48</v>
      </c>
      <c r="M65" s="13">
        <v>59</v>
      </c>
      <c r="N65" s="13">
        <v>49</v>
      </c>
      <c r="O65" s="13">
        <v>34</v>
      </c>
      <c r="P65" s="13">
        <v>46</v>
      </c>
      <c r="Q65" s="13">
        <v>62</v>
      </c>
      <c r="R65" s="13">
        <v>57</v>
      </c>
      <c r="S65" s="13">
        <v>48</v>
      </c>
      <c r="T65" s="13">
        <v>24</v>
      </c>
      <c r="U65" s="13">
        <v>56</v>
      </c>
      <c r="V65" s="13">
        <v>581</v>
      </c>
      <c r="W65" s="13">
        <v>581</v>
      </c>
      <c r="X65" s="14">
        <v>0.16</v>
      </c>
      <c r="Y65" s="13">
        <v>499</v>
      </c>
      <c r="Z65" s="13">
        <v>376</v>
      </c>
      <c r="AA65" s="14">
        <v>0.01</v>
      </c>
      <c r="AB65" s="14">
        <v>0.16</v>
      </c>
      <c r="AC65" s="27">
        <f t="shared" si="0"/>
        <v>581</v>
      </c>
      <c r="AE65" s="10">
        <f t="shared" ca="1" si="1"/>
        <v>334</v>
      </c>
    </row>
    <row r="66" spans="1:31" ht="15.6" x14ac:dyDescent="0.3">
      <c r="A66" s="11">
        <v>3071507</v>
      </c>
      <c r="B66" s="12" t="s">
        <v>48</v>
      </c>
      <c r="C66" s="12" t="s">
        <v>154</v>
      </c>
      <c r="D66" s="12" t="s">
        <v>49</v>
      </c>
      <c r="E66" s="12" t="s">
        <v>144</v>
      </c>
      <c r="F66" s="12" t="s">
        <v>29</v>
      </c>
      <c r="G66" s="12" t="s">
        <v>145</v>
      </c>
      <c r="H66" s="12" t="s">
        <v>28</v>
      </c>
      <c r="I66" s="13">
        <v>7</v>
      </c>
      <c r="J66" s="13">
        <v>4</v>
      </c>
      <c r="K66" s="13">
        <v>2</v>
      </c>
      <c r="L66" s="13">
        <v>3</v>
      </c>
      <c r="M66" s="13">
        <v>5</v>
      </c>
      <c r="N66" s="13">
        <v>5</v>
      </c>
      <c r="O66" s="13">
        <v>2</v>
      </c>
      <c r="P66" s="13">
        <v>3</v>
      </c>
      <c r="Q66" s="13">
        <v>8</v>
      </c>
      <c r="R66" s="13">
        <v>3</v>
      </c>
      <c r="S66" s="13">
        <v>5</v>
      </c>
      <c r="T66" s="13">
        <v>1</v>
      </c>
      <c r="U66" s="13">
        <v>5</v>
      </c>
      <c r="V66" s="13">
        <v>53</v>
      </c>
      <c r="W66" s="13">
        <v>53</v>
      </c>
      <c r="X66" s="14">
        <v>0.66</v>
      </c>
      <c r="Y66" s="13">
        <v>32</v>
      </c>
      <c r="Z66" s="13">
        <v>63</v>
      </c>
      <c r="AA66" s="14">
        <v>0.01</v>
      </c>
      <c r="AB66" s="14">
        <v>0.83</v>
      </c>
      <c r="AC66" s="27">
        <f t="shared" si="0"/>
        <v>53</v>
      </c>
      <c r="AE66" s="10">
        <f t="shared" ca="1" si="1"/>
        <v>31</v>
      </c>
    </row>
    <row r="67" spans="1:31" ht="15.6" x14ac:dyDescent="0.3">
      <c r="A67" s="11">
        <v>3071507</v>
      </c>
      <c r="B67" s="12" t="s">
        <v>48</v>
      </c>
      <c r="C67" s="12" t="s">
        <v>154</v>
      </c>
      <c r="D67" s="12" t="s">
        <v>49</v>
      </c>
      <c r="E67" s="12" t="s">
        <v>144</v>
      </c>
      <c r="F67" s="12" t="s">
        <v>30</v>
      </c>
      <c r="G67" s="12" t="s">
        <v>145</v>
      </c>
      <c r="H67" s="12" t="s">
        <v>28</v>
      </c>
      <c r="I67" s="13">
        <v>0</v>
      </c>
      <c r="J67" s="13">
        <v>0</v>
      </c>
      <c r="K67" s="13">
        <v>0</v>
      </c>
      <c r="L67" s="13">
        <v>0</v>
      </c>
      <c r="M67" s="13">
        <v>0</v>
      </c>
      <c r="N67" s="13">
        <v>0</v>
      </c>
      <c r="O67" s="13">
        <v>0</v>
      </c>
      <c r="P67" s="13">
        <v>0</v>
      </c>
      <c r="Q67" s="13">
        <v>0</v>
      </c>
      <c r="R67" s="13">
        <v>0</v>
      </c>
      <c r="S67" s="13">
        <v>0</v>
      </c>
      <c r="T67" s="13">
        <v>0</v>
      </c>
      <c r="U67" s="13">
        <v>0</v>
      </c>
      <c r="V67" s="13">
        <v>0</v>
      </c>
      <c r="W67" s="13">
        <v>0</v>
      </c>
      <c r="X67" s="14">
        <v>-1</v>
      </c>
      <c r="Y67" s="13">
        <v>7</v>
      </c>
      <c r="Z67" s="13">
        <v>0</v>
      </c>
      <c r="AA67" s="14">
        <v>0</v>
      </c>
      <c r="AB67" s="14">
        <v>-1</v>
      </c>
      <c r="AC67" s="27">
        <f t="shared" ref="AC67:AC130" si="2">SUM(I67:U67)</f>
        <v>0</v>
      </c>
      <c r="AE67" s="10">
        <f t="shared" ref="AE67:AE130" ca="1" si="3">SUM(OFFSET(I66,1,0,1,$AD$2))</f>
        <v>0</v>
      </c>
    </row>
    <row r="68" spans="1:31" ht="15.6" x14ac:dyDescent="0.3">
      <c r="A68" s="11">
        <v>3071507</v>
      </c>
      <c r="B68" s="12" t="s">
        <v>48</v>
      </c>
      <c r="C68" s="12" t="s">
        <v>154</v>
      </c>
      <c r="D68" s="12" t="s">
        <v>49</v>
      </c>
      <c r="E68" s="12" t="s">
        <v>144</v>
      </c>
      <c r="F68" s="12" t="s">
        <v>31</v>
      </c>
      <c r="G68" s="12" t="s">
        <v>145</v>
      </c>
      <c r="H68" s="12" t="s">
        <v>28</v>
      </c>
      <c r="I68" s="13">
        <v>0</v>
      </c>
      <c r="J68" s="13">
        <v>2</v>
      </c>
      <c r="K68" s="13">
        <v>3</v>
      </c>
      <c r="L68" s="13">
        <v>0</v>
      </c>
      <c r="M68" s="13">
        <v>1</v>
      </c>
      <c r="N68" s="13">
        <v>1</v>
      </c>
      <c r="O68" s="13">
        <v>1</v>
      </c>
      <c r="P68" s="13">
        <v>1</v>
      </c>
      <c r="Q68" s="13">
        <v>4</v>
      </c>
      <c r="R68" s="13">
        <v>3</v>
      </c>
      <c r="S68" s="13">
        <v>1</v>
      </c>
      <c r="T68" s="13">
        <v>0</v>
      </c>
      <c r="U68" s="13">
        <v>1</v>
      </c>
      <c r="V68" s="13">
        <v>18</v>
      </c>
      <c r="W68" s="13">
        <v>18</v>
      </c>
      <c r="X68" s="14">
        <v>-0.55000000000000004</v>
      </c>
      <c r="Y68" s="13">
        <v>40</v>
      </c>
      <c r="Z68" s="13">
        <v>34</v>
      </c>
      <c r="AA68" s="14">
        <v>0.01</v>
      </c>
      <c r="AB68" s="14">
        <v>-0.56000000000000005</v>
      </c>
      <c r="AC68" s="27">
        <f t="shared" si="2"/>
        <v>18</v>
      </c>
      <c r="AE68" s="10">
        <f t="shared" ca="1" si="3"/>
        <v>9</v>
      </c>
    </row>
    <row r="69" spans="1:31" ht="15.6" x14ac:dyDescent="0.3">
      <c r="A69" s="11">
        <v>3071507</v>
      </c>
      <c r="B69" s="12" t="s">
        <v>48</v>
      </c>
      <c r="C69" s="12" t="s">
        <v>154</v>
      </c>
      <c r="D69" s="12" t="s">
        <v>49</v>
      </c>
      <c r="E69" s="12" t="s">
        <v>144</v>
      </c>
      <c r="F69" s="12" t="s">
        <v>33</v>
      </c>
      <c r="G69" s="12" t="s">
        <v>145</v>
      </c>
      <c r="H69" s="12" t="s">
        <v>28</v>
      </c>
      <c r="I69" s="13">
        <v>79</v>
      </c>
      <c r="J69" s="13">
        <v>71</v>
      </c>
      <c r="K69" s="13">
        <v>28</v>
      </c>
      <c r="L69" s="13">
        <v>40</v>
      </c>
      <c r="M69" s="13">
        <v>70</v>
      </c>
      <c r="N69" s="13">
        <v>74</v>
      </c>
      <c r="O69" s="13">
        <v>45</v>
      </c>
      <c r="P69" s="13">
        <v>51</v>
      </c>
      <c r="Q69" s="13">
        <v>77</v>
      </c>
      <c r="R69" s="13">
        <v>109</v>
      </c>
      <c r="S69" s="13">
        <v>59</v>
      </c>
      <c r="T69" s="13">
        <v>42</v>
      </c>
      <c r="U69" s="13">
        <v>86</v>
      </c>
      <c r="V69" s="13">
        <v>831</v>
      </c>
      <c r="W69" s="13">
        <v>831</v>
      </c>
      <c r="X69" s="14">
        <v>0.18</v>
      </c>
      <c r="Y69" s="13">
        <v>705</v>
      </c>
      <c r="Z69" s="13">
        <v>774</v>
      </c>
      <c r="AA69" s="14">
        <v>0.02</v>
      </c>
      <c r="AB69" s="14">
        <v>0.18</v>
      </c>
      <c r="AC69" s="27">
        <f t="shared" si="2"/>
        <v>831</v>
      </c>
      <c r="AE69" s="10">
        <f t="shared" ca="1" si="3"/>
        <v>458</v>
      </c>
    </row>
    <row r="70" spans="1:31" ht="15.6" x14ac:dyDescent="0.3">
      <c r="A70" s="11">
        <v>3370918</v>
      </c>
      <c r="B70" s="12" t="s">
        <v>56</v>
      </c>
      <c r="C70" s="12" t="s">
        <v>155</v>
      </c>
      <c r="D70" s="12" t="s">
        <v>57</v>
      </c>
      <c r="E70" s="12" t="s">
        <v>144</v>
      </c>
      <c r="F70" s="12" t="s">
        <v>27</v>
      </c>
      <c r="G70" s="12" t="s">
        <v>145</v>
      </c>
      <c r="H70" s="12" t="s">
        <v>28</v>
      </c>
      <c r="I70" s="13">
        <v>20</v>
      </c>
      <c r="J70" s="13">
        <v>23</v>
      </c>
      <c r="K70" s="13">
        <v>15</v>
      </c>
      <c r="L70" s="13">
        <v>17</v>
      </c>
      <c r="M70" s="13">
        <v>6</v>
      </c>
      <c r="N70" s="13">
        <v>9</v>
      </c>
      <c r="O70" s="13">
        <v>5</v>
      </c>
      <c r="P70" s="13">
        <v>13</v>
      </c>
      <c r="Q70" s="13">
        <v>33</v>
      </c>
      <c r="R70" s="13">
        <v>31</v>
      </c>
      <c r="S70" s="13">
        <v>30</v>
      </c>
      <c r="T70" s="13">
        <v>29</v>
      </c>
      <c r="U70" s="13">
        <v>48</v>
      </c>
      <c r="V70" s="13">
        <v>279</v>
      </c>
      <c r="W70" s="13">
        <v>279</v>
      </c>
      <c r="X70" s="14">
        <v>-0.23</v>
      </c>
      <c r="Y70" s="13">
        <v>361</v>
      </c>
      <c r="Z70" s="13">
        <v>282</v>
      </c>
      <c r="AA70" s="14">
        <v>0.01</v>
      </c>
      <c r="AB70" s="14">
        <v>-0.2</v>
      </c>
      <c r="AC70" s="27">
        <f t="shared" si="2"/>
        <v>279</v>
      </c>
      <c r="AE70" s="10">
        <f t="shared" ca="1" si="3"/>
        <v>108</v>
      </c>
    </row>
    <row r="71" spans="1:31" ht="15.6" x14ac:dyDescent="0.3">
      <c r="A71" s="11">
        <v>3370918</v>
      </c>
      <c r="B71" s="12" t="s">
        <v>56</v>
      </c>
      <c r="C71" s="12" t="s">
        <v>155</v>
      </c>
      <c r="D71" s="12" t="s">
        <v>57</v>
      </c>
      <c r="E71" s="12" t="s">
        <v>144</v>
      </c>
      <c r="F71" s="12" t="s">
        <v>29</v>
      </c>
      <c r="G71" s="12" t="s">
        <v>145</v>
      </c>
      <c r="H71" s="12" t="s">
        <v>28</v>
      </c>
      <c r="I71" s="13">
        <v>4</v>
      </c>
      <c r="J71" s="13">
        <v>3</v>
      </c>
      <c r="K71" s="13">
        <v>0</v>
      </c>
      <c r="L71" s="13">
        <v>0</v>
      </c>
      <c r="M71" s="13">
        <v>0</v>
      </c>
      <c r="N71" s="13">
        <v>1</v>
      </c>
      <c r="O71" s="13">
        <v>0</v>
      </c>
      <c r="P71" s="13">
        <v>2</v>
      </c>
      <c r="Q71" s="13">
        <v>1</v>
      </c>
      <c r="R71" s="13">
        <v>4</v>
      </c>
      <c r="S71" s="13">
        <v>2</v>
      </c>
      <c r="T71" s="13">
        <v>1</v>
      </c>
      <c r="U71" s="13">
        <v>2</v>
      </c>
      <c r="V71" s="13">
        <v>20</v>
      </c>
      <c r="W71" s="13">
        <v>20</v>
      </c>
      <c r="X71" s="14">
        <v>1.86</v>
      </c>
      <c r="Y71" s="13">
        <v>7</v>
      </c>
      <c r="Z71" s="13">
        <v>43</v>
      </c>
      <c r="AA71" s="14">
        <v>0</v>
      </c>
      <c r="AB71" s="14">
        <v>1.86</v>
      </c>
      <c r="AC71" s="27">
        <f t="shared" si="2"/>
        <v>20</v>
      </c>
      <c r="AE71" s="10">
        <f t="shared" ca="1" si="3"/>
        <v>10</v>
      </c>
    </row>
    <row r="72" spans="1:31" ht="15.6" x14ac:dyDescent="0.3">
      <c r="A72" s="11">
        <v>3370918</v>
      </c>
      <c r="B72" s="12" t="s">
        <v>56</v>
      </c>
      <c r="C72" s="12" t="s">
        <v>155</v>
      </c>
      <c r="D72" s="12" t="s">
        <v>57</v>
      </c>
      <c r="E72" s="12" t="s">
        <v>144</v>
      </c>
      <c r="F72" s="12" t="s">
        <v>30</v>
      </c>
      <c r="G72" s="12" t="s">
        <v>145</v>
      </c>
      <c r="H72" s="12" t="s">
        <v>28</v>
      </c>
      <c r="I72" s="13">
        <v>0</v>
      </c>
      <c r="J72" s="13">
        <v>0</v>
      </c>
      <c r="K72" s="13">
        <v>0</v>
      </c>
      <c r="L72" s="13">
        <v>1</v>
      </c>
      <c r="M72" s="13">
        <v>0</v>
      </c>
      <c r="N72" s="13">
        <v>0</v>
      </c>
      <c r="O72" s="13">
        <v>0</v>
      </c>
      <c r="P72" s="13">
        <v>1</v>
      </c>
      <c r="Q72" s="13">
        <v>0</v>
      </c>
      <c r="R72" s="13">
        <v>0</v>
      </c>
      <c r="S72" s="13">
        <v>2</v>
      </c>
      <c r="T72" s="13">
        <v>1</v>
      </c>
      <c r="U72" s="13">
        <v>1</v>
      </c>
      <c r="V72" s="13">
        <v>6</v>
      </c>
      <c r="W72" s="13">
        <v>6</v>
      </c>
      <c r="X72" s="14">
        <v>5</v>
      </c>
      <c r="Y72" s="13">
        <v>1</v>
      </c>
      <c r="Z72" s="13">
        <v>8</v>
      </c>
      <c r="AA72" s="14">
        <v>0</v>
      </c>
      <c r="AB72" s="14">
        <v>5</v>
      </c>
      <c r="AC72" s="27">
        <f t="shared" si="2"/>
        <v>6</v>
      </c>
      <c r="AE72" s="10">
        <f t="shared" ca="1" si="3"/>
        <v>2</v>
      </c>
    </row>
    <row r="73" spans="1:31" ht="15.6" x14ac:dyDescent="0.3">
      <c r="A73" s="11">
        <v>3370918</v>
      </c>
      <c r="B73" s="12" t="s">
        <v>56</v>
      </c>
      <c r="C73" s="12" t="s">
        <v>155</v>
      </c>
      <c r="D73" s="12" t="s">
        <v>57</v>
      </c>
      <c r="E73" s="12" t="s">
        <v>144</v>
      </c>
      <c r="F73" s="12" t="s">
        <v>31</v>
      </c>
      <c r="G73" s="12" t="s">
        <v>145</v>
      </c>
      <c r="H73" s="12" t="s">
        <v>28</v>
      </c>
      <c r="I73" s="13">
        <v>2</v>
      </c>
      <c r="J73" s="13">
        <v>1</v>
      </c>
      <c r="K73" s="13">
        <v>0</v>
      </c>
      <c r="L73" s="13">
        <v>1</v>
      </c>
      <c r="M73" s="13">
        <v>2</v>
      </c>
      <c r="N73" s="13">
        <v>1</v>
      </c>
      <c r="O73" s="13">
        <v>0</v>
      </c>
      <c r="P73" s="13">
        <v>1</v>
      </c>
      <c r="Q73" s="13">
        <v>1</v>
      </c>
      <c r="R73" s="13">
        <v>1</v>
      </c>
      <c r="S73" s="13">
        <v>0</v>
      </c>
      <c r="T73" s="13">
        <v>2</v>
      </c>
      <c r="U73" s="13">
        <v>2</v>
      </c>
      <c r="V73" s="13">
        <v>14</v>
      </c>
      <c r="W73" s="13">
        <v>14</v>
      </c>
      <c r="X73" s="14">
        <v>-0.3</v>
      </c>
      <c r="Y73" s="13">
        <v>20</v>
      </c>
      <c r="Z73" s="13">
        <v>32</v>
      </c>
      <c r="AA73" s="14">
        <v>0</v>
      </c>
      <c r="AB73" s="14">
        <v>-0.22</v>
      </c>
      <c r="AC73" s="27">
        <f t="shared" si="2"/>
        <v>14</v>
      </c>
      <c r="AE73" s="10">
        <f t="shared" ca="1" si="3"/>
        <v>8</v>
      </c>
    </row>
    <row r="74" spans="1:31" ht="15.6" x14ac:dyDescent="0.3">
      <c r="A74" s="11">
        <v>3370918</v>
      </c>
      <c r="B74" s="12" t="s">
        <v>56</v>
      </c>
      <c r="C74" s="12" t="s">
        <v>155</v>
      </c>
      <c r="D74" s="12" t="s">
        <v>57</v>
      </c>
      <c r="E74" s="12" t="s">
        <v>144</v>
      </c>
      <c r="F74" s="12" t="s">
        <v>33</v>
      </c>
      <c r="G74" s="12" t="s">
        <v>145</v>
      </c>
      <c r="H74" s="12" t="s">
        <v>28</v>
      </c>
      <c r="I74" s="13">
        <v>115</v>
      </c>
      <c r="J74" s="13">
        <v>22</v>
      </c>
      <c r="K74" s="13">
        <v>111</v>
      </c>
      <c r="L74" s="13">
        <v>71</v>
      </c>
      <c r="M74" s="13">
        <v>91</v>
      </c>
      <c r="N74" s="13">
        <v>86</v>
      </c>
      <c r="O74" s="13">
        <v>27</v>
      </c>
      <c r="P74" s="13">
        <v>43</v>
      </c>
      <c r="Q74" s="13">
        <v>66</v>
      </c>
      <c r="R74" s="13">
        <v>133</v>
      </c>
      <c r="S74" s="13">
        <v>94</v>
      </c>
      <c r="T74" s="13">
        <v>87</v>
      </c>
      <c r="U74" s="13">
        <v>120</v>
      </c>
      <c r="V74" s="13">
        <v>1066</v>
      </c>
      <c r="W74" s="13">
        <v>1066</v>
      </c>
      <c r="X74" s="14">
        <v>0.28000000000000003</v>
      </c>
      <c r="Y74" s="13">
        <v>831</v>
      </c>
      <c r="Z74" s="13">
        <v>1203</v>
      </c>
      <c r="AA74" s="14">
        <v>0.03</v>
      </c>
      <c r="AB74" s="14">
        <v>0.44</v>
      </c>
      <c r="AC74" s="27">
        <f t="shared" si="2"/>
        <v>1066</v>
      </c>
      <c r="AE74" s="10">
        <f t="shared" ca="1" si="3"/>
        <v>566</v>
      </c>
    </row>
    <row r="75" spans="1:31" ht="15.6" x14ac:dyDescent="0.3">
      <c r="A75" s="11">
        <v>3445256</v>
      </c>
      <c r="B75" s="12" t="s">
        <v>60</v>
      </c>
      <c r="C75" s="12" t="s">
        <v>156</v>
      </c>
      <c r="D75" s="12" t="s">
        <v>61</v>
      </c>
      <c r="E75" s="12" t="s">
        <v>144</v>
      </c>
      <c r="F75" s="12" t="s">
        <v>27</v>
      </c>
      <c r="G75" s="12" t="s">
        <v>145</v>
      </c>
      <c r="H75" s="12" t="s">
        <v>28</v>
      </c>
      <c r="I75" s="13">
        <v>49</v>
      </c>
      <c r="J75" s="13">
        <v>38</v>
      </c>
      <c r="K75" s="13">
        <v>34</v>
      </c>
      <c r="L75" s="13">
        <v>42</v>
      </c>
      <c r="M75" s="13">
        <v>60</v>
      </c>
      <c r="N75" s="13">
        <v>47</v>
      </c>
      <c r="O75" s="13">
        <v>36</v>
      </c>
      <c r="P75" s="13">
        <v>37</v>
      </c>
      <c r="Q75" s="13">
        <v>71</v>
      </c>
      <c r="R75" s="13">
        <v>52</v>
      </c>
      <c r="S75" s="13">
        <v>36</v>
      </c>
      <c r="T75" s="13">
        <v>30</v>
      </c>
      <c r="U75" s="13">
        <v>71</v>
      </c>
      <c r="V75" s="13">
        <v>603</v>
      </c>
      <c r="W75" s="13">
        <v>603</v>
      </c>
      <c r="X75" s="14">
        <v>-0.2</v>
      </c>
      <c r="Y75" s="13">
        <v>756</v>
      </c>
      <c r="Z75" s="13">
        <v>597</v>
      </c>
      <c r="AA75" s="14">
        <v>0.01</v>
      </c>
      <c r="AB75" s="14">
        <v>-0.22</v>
      </c>
      <c r="AC75" s="27">
        <f t="shared" si="2"/>
        <v>603</v>
      </c>
      <c r="AE75" s="10">
        <f t="shared" ca="1" si="3"/>
        <v>343</v>
      </c>
    </row>
    <row r="76" spans="1:31" ht="15.6" x14ac:dyDescent="0.3">
      <c r="A76" s="11">
        <v>3445256</v>
      </c>
      <c r="B76" s="12" t="s">
        <v>60</v>
      </c>
      <c r="C76" s="12" t="s">
        <v>156</v>
      </c>
      <c r="D76" s="12" t="s">
        <v>61</v>
      </c>
      <c r="E76" s="12" t="s">
        <v>144</v>
      </c>
      <c r="F76" s="12" t="s">
        <v>29</v>
      </c>
      <c r="G76" s="12" t="s">
        <v>145</v>
      </c>
      <c r="H76" s="12" t="s">
        <v>28</v>
      </c>
      <c r="I76" s="13">
        <v>4</v>
      </c>
      <c r="J76" s="13">
        <v>2</v>
      </c>
      <c r="K76" s="13">
        <v>1</v>
      </c>
      <c r="L76" s="13">
        <v>4</v>
      </c>
      <c r="M76" s="13">
        <v>6</v>
      </c>
      <c r="N76" s="13">
        <v>3</v>
      </c>
      <c r="O76" s="13">
        <v>3</v>
      </c>
      <c r="P76" s="13">
        <v>2</v>
      </c>
      <c r="Q76" s="13">
        <v>5</v>
      </c>
      <c r="R76" s="13">
        <v>3</v>
      </c>
      <c r="S76" s="13">
        <v>2</v>
      </c>
      <c r="T76" s="13">
        <v>3</v>
      </c>
      <c r="U76" s="13">
        <v>3</v>
      </c>
      <c r="V76" s="13">
        <v>41</v>
      </c>
      <c r="W76" s="13">
        <v>41</v>
      </c>
      <c r="X76" s="14">
        <v>0.86</v>
      </c>
      <c r="Y76" s="13">
        <v>22</v>
      </c>
      <c r="Z76" s="13">
        <v>41</v>
      </c>
      <c r="AA76" s="14">
        <v>0.01</v>
      </c>
      <c r="AB76" s="14">
        <v>0.52</v>
      </c>
      <c r="AC76" s="27">
        <f t="shared" si="2"/>
        <v>41</v>
      </c>
      <c r="AE76" s="10">
        <f t="shared" ca="1" si="3"/>
        <v>25</v>
      </c>
    </row>
    <row r="77" spans="1:31" ht="15.6" x14ac:dyDescent="0.3">
      <c r="A77" s="11">
        <v>3445256</v>
      </c>
      <c r="B77" s="12" t="s">
        <v>60</v>
      </c>
      <c r="C77" s="12" t="s">
        <v>156</v>
      </c>
      <c r="D77" s="12" t="s">
        <v>61</v>
      </c>
      <c r="E77" s="12" t="s">
        <v>144</v>
      </c>
      <c r="F77" s="12" t="s">
        <v>30</v>
      </c>
      <c r="G77" s="12" t="s">
        <v>145</v>
      </c>
      <c r="H77" s="12" t="s">
        <v>28</v>
      </c>
      <c r="I77" s="13">
        <v>1</v>
      </c>
      <c r="J77" s="13">
        <v>0</v>
      </c>
      <c r="K77" s="13">
        <v>1</v>
      </c>
      <c r="L77" s="13">
        <v>1</v>
      </c>
      <c r="M77" s="13">
        <v>1</v>
      </c>
      <c r="N77" s="13">
        <v>0</v>
      </c>
      <c r="O77" s="13">
        <v>1</v>
      </c>
      <c r="P77" s="13">
        <v>0</v>
      </c>
      <c r="Q77" s="13">
        <v>1</v>
      </c>
      <c r="R77" s="13">
        <v>1</v>
      </c>
      <c r="S77" s="13">
        <v>0</v>
      </c>
      <c r="T77" s="13">
        <v>1</v>
      </c>
      <c r="U77" s="13">
        <v>1</v>
      </c>
      <c r="V77" s="13">
        <v>9</v>
      </c>
      <c r="W77" s="13">
        <v>9</v>
      </c>
      <c r="X77" s="14">
        <v>-0.68</v>
      </c>
      <c r="Y77" s="13">
        <v>28</v>
      </c>
      <c r="Z77" s="13">
        <v>4</v>
      </c>
      <c r="AA77" s="14">
        <v>0.01</v>
      </c>
      <c r="AB77" s="14">
        <v>-0.69</v>
      </c>
      <c r="AC77" s="27">
        <f t="shared" si="2"/>
        <v>9</v>
      </c>
      <c r="AE77" s="10">
        <f t="shared" ca="1" si="3"/>
        <v>5</v>
      </c>
    </row>
    <row r="78" spans="1:31" ht="15.6" x14ac:dyDescent="0.3">
      <c r="A78" s="11">
        <v>3445256</v>
      </c>
      <c r="B78" s="12" t="s">
        <v>60</v>
      </c>
      <c r="C78" s="12" t="s">
        <v>156</v>
      </c>
      <c r="D78" s="12" t="s">
        <v>61</v>
      </c>
      <c r="E78" s="12" t="s">
        <v>144</v>
      </c>
      <c r="F78" s="12" t="s">
        <v>31</v>
      </c>
      <c r="G78" s="12" t="s">
        <v>145</v>
      </c>
      <c r="H78" s="12" t="s">
        <v>28</v>
      </c>
      <c r="I78" s="13">
        <v>3</v>
      </c>
      <c r="J78" s="13">
        <v>2</v>
      </c>
      <c r="K78" s="13">
        <v>3</v>
      </c>
      <c r="L78" s="13">
        <v>3</v>
      </c>
      <c r="M78" s="13">
        <v>5</v>
      </c>
      <c r="N78" s="13">
        <v>3</v>
      </c>
      <c r="O78" s="13">
        <v>3</v>
      </c>
      <c r="P78" s="13">
        <v>2</v>
      </c>
      <c r="Q78" s="13">
        <v>4</v>
      </c>
      <c r="R78" s="13">
        <v>4</v>
      </c>
      <c r="S78" s="13">
        <v>2</v>
      </c>
      <c r="T78" s="13">
        <v>3</v>
      </c>
      <c r="U78" s="13">
        <v>6</v>
      </c>
      <c r="V78" s="13">
        <v>43</v>
      </c>
      <c r="W78" s="13">
        <v>43</v>
      </c>
      <c r="X78" s="14">
        <v>-0.02</v>
      </c>
      <c r="Y78" s="13">
        <v>44</v>
      </c>
      <c r="Z78" s="13">
        <v>38</v>
      </c>
      <c r="AA78" s="14">
        <v>0.01</v>
      </c>
      <c r="AB78" s="14">
        <v>-0.04</v>
      </c>
      <c r="AC78" s="27">
        <f t="shared" si="2"/>
        <v>43</v>
      </c>
      <c r="AE78" s="10">
        <f t="shared" ca="1" si="3"/>
        <v>24</v>
      </c>
    </row>
    <row r="79" spans="1:31" ht="15.6" x14ac:dyDescent="0.3">
      <c r="A79" s="11">
        <v>3445256</v>
      </c>
      <c r="B79" s="12" t="s">
        <v>60</v>
      </c>
      <c r="C79" s="12" t="s">
        <v>156</v>
      </c>
      <c r="D79" s="12" t="s">
        <v>61</v>
      </c>
      <c r="E79" s="12" t="s">
        <v>144</v>
      </c>
      <c r="F79" s="12" t="s">
        <v>33</v>
      </c>
      <c r="G79" s="12" t="s">
        <v>145</v>
      </c>
      <c r="H79" s="12" t="s">
        <v>28</v>
      </c>
      <c r="I79" s="13">
        <v>56</v>
      </c>
      <c r="J79" s="13">
        <v>49</v>
      </c>
      <c r="K79" s="13">
        <v>46</v>
      </c>
      <c r="L79" s="13">
        <v>57</v>
      </c>
      <c r="M79" s="13">
        <v>68</v>
      </c>
      <c r="N79" s="13">
        <v>52</v>
      </c>
      <c r="O79" s="13">
        <v>46</v>
      </c>
      <c r="P79" s="13">
        <v>39</v>
      </c>
      <c r="Q79" s="13">
        <v>67</v>
      </c>
      <c r="R79" s="13">
        <v>51</v>
      </c>
      <c r="S79" s="13">
        <v>42</v>
      </c>
      <c r="T79" s="13">
        <v>40</v>
      </c>
      <c r="U79" s="13">
        <v>67</v>
      </c>
      <c r="V79" s="13">
        <v>680</v>
      </c>
      <c r="W79" s="13">
        <v>680</v>
      </c>
      <c r="X79" s="14">
        <v>0.08</v>
      </c>
      <c r="Y79" s="13">
        <v>628</v>
      </c>
      <c r="Z79" s="13">
        <v>610</v>
      </c>
      <c r="AA79" s="14">
        <v>0.02</v>
      </c>
      <c r="AB79" s="14">
        <v>0.06</v>
      </c>
      <c r="AC79" s="27">
        <f t="shared" si="2"/>
        <v>680</v>
      </c>
      <c r="AE79" s="10">
        <f t="shared" ca="1" si="3"/>
        <v>413</v>
      </c>
    </row>
    <row r="80" spans="1:31" ht="15.6" x14ac:dyDescent="0.3">
      <c r="A80" s="11">
        <v>3395390</v>
      </c>
      <c r="B80" s="12" t="s">
        <v>51</v>
      </c>
      <c r="C80" s="12" t="s">
        <v>157</v>
      </c>
      <c r="D80" s="12" t="s">
        <v>52</v>
      </c>
      <c r="E80" s="12" t="s">
        <v>144</v>
      </c>
      <c r="F80" s="12" t="s">
        <v>27</v>
      </c>
      <c r="G80" s="12" t="s">
        <v>145</v>
      </c>
      <c r="H80" s="12" t="s">
        <v>28</v>
      </c>
      <c r="I80" s="13">
        <v>70</v>
      </c>
      <c r="J80" s="13">
        <v>39</v>
      </c>
      <c r="K80" s="13">
        <v>55</v>
      </c>
      <c r="L80" s="13">
        <v>101</v>
      </c>
      <c r="M80" s="13">
        <v>63</v>
      </c>
      <c r="N80" s="13">
        <v>78</v>
      </c>
      <c r="O80" s="13">
        <v>58</v>
      </c>
      <c r="P80" s="13">
        <v>55</v>
      </c>
      <c r="Q80" s="13">
        <v>96</v>
      </c>
      <c r="R80" s="13">
        <v>96</v>
      </c>
      <c r="S80" s="13">
        <v>71</v>
      </c>
      <c r="T80" s="13">
        <v>48</v>
      </c>
      <c r="U80" s="13">
        <v>108</v>
      </c>
      <c r="V80" s="13">
        <v>938</v>
      </c>
      <c r="W80" s="13">
        <v>938</v>
      </c>
      <c r="X80" s="14">
        <v>-0.05</v>
      </c>
      <c r="Y80" s="13">
        <v>986</v>
      </c>
      <c r="Z80" s="13">
        <v>950</v>
      </c>
      <c r="AA80" s="14">
        <v>0.02</v>
      </c>
      <c r="AB80" s="14">
        <v>-7.0000000000000007E-2</v>
      </c>
      <c r="AC80" s="27">
        <f t="shared" si="2"/>
        <v>938</v>
      </c>
      <c r="AE80" s="10">
        <f t="shared" ca="1" si="3"/>
        <v>519</v>
      </c>
    </row>
    <row r="81" spans="1:31" ht="15.6" x14ac:dyDescent="0.3">
      <c r="A81" s="11">
        <v>3395390</v>
      </c>
      <c r="B81" s="12" t="s">
        <v>51</v>
      </c>
      <c r="C81" s="12" t="s">
        <v>157</v>
      </c>
      <c r="D81" s="12" t="s">
        <v>52</v>
      </c>
      <c r="E81" s="12" t="s">
        <v>144</v>
      </c>
      <c r="F81" s="12" t="s">
        <v>29</v>
      </c>
      <c r="G81" s="12" t="s">
        <v>145</v>
      </c>
      <c r="H81" s="12" t="s">
        <v>28</v>
      </c>
      <c r="I81" s="13">
        <v>8</v>
      </c>
      <c r="J81" s="13">
        <v>4</v>
      </c>
      <c r="K81" s="13">
        <v>3</v>
      </c>
      <c r="L81" s="13">
        <v>12</v>
      </c>
      <c r="M81" s="13">
        <v>3</v>
      </c>
      <c r="N81" s="13">
        <v>2</v>
      </c>
      <c r="O81" s="13">
        <v>3</v>
      </c>
      <c r="P81" s="13">
        <v>0</v>
      </c>
      <c r="Q81" s="13">
        <v>3</v>
      </c>
      <c r="R81" s="13">
        <v>3</v>
      </c>
      <c r="S81" s="13">
        <v>7</v>
      </c>
      <c r="T81" s="13">
        <v>2</v>
      </c>
      <c r="U81" s="13">
        <v>10</v>
      </c>
      <c r="V81" s="13">
        <v>60</v>
      </c>
      <c r="W81" s="13">
        <v>60</v>
      </c>
      <c r="X81" s="14">
        <v>-0.18</v>
      </c>
      <c r="Y81" s="13">
        <v>73</v>
      </c>
      <c r="Z81" s="13">
        <v>57</v>
      </c>
      <c r="AA81" s="14">
        <v>0.01</v>
      </c>
      <c r="AB81" s="14">
        <v>-0.17</v>
      </c>
      <c r="AC81" s="27">
        <f t="shared" si="2"/>
        <v>60</v>
      </c>
      <c r="AE81" s="10">
        <f t="shared" ca="1" si="3"/>
        <v>35</v>
      </c>
    </row>
    <row r="82" spans="1:31" ht="15.6" x14ac:dyDescent="0.3">
      <c r="A82" s="11">
        <v>3395390</v>
      </c>
      <c r="B82" s="12" t="s">
        <v>51</v>
      </c>
      <c r="C82" s="12" t="s">
        <v>157</v>
      </c>
      <c r="D82" s="12" t="s">
        <v>52</v>
      </c>
      <c r="E82" s="12" t="s">
        <v>144</v>
      </c>
      <c r="F82" s="12" t="s">
        <v>30</v>
      </c>
      <c r="G82" s="12" t="s">
        <v>145</v>
      </c>
      <c r="H82" s="12" t="s">
        <v>28</v>
      </c>
      <c r="I82" s="13">
        <v>1</v>
      </c>
      <c r="J82" s="13">
        <v>0</v>
      </c>
      <c r="K82" s="13">
        <v>0</v>
      </c>
      <c r="L82" s="13">
        <v>0</v>
      </c>
      <c r="M82" s="13">
        <v>0</v>
      </c>
      <c r="N82" s="13">
        <v>0</v>
      </c>
      <c r="O82" s="13">
        <v>0</v>
      </c>
      <c r="P82" s="13">
        <v>0</v>
      </c>
      <c r="Q82" s="13">
        <v>0</v>
      </c>
      <c r="R82" s="13">
        <v>0</v>
      </c>
      <c r="S82" s="13">
        <v>0</v>
      </c>
      <c r="T82" s="13">
        <v>0</v>
      </c>
      <c r="U82" s="13">
        <v>0</v>
      </c>
      <c r="V82" s="13">
        <v>1</v>
      </c>
      <c r="W82" s="13">
        <v>1</v>
      </c>
      <c r="X82" s="14">
        <v>-0.5</v>
      </c>
      <c r="Y82" s="13">
        <v>2</v>
      </c>
      <c r="Z82" s="13">
        <v>4</v>
      </c>
      <c r="AA82" s="14">
        <v>0</v>
      </c>
      <c r="AB82" s="14">
        <v>0</v>
      </c>
      <c r="AC82" s="27">
        <f t="shared" si="2"/>
        <v>1</v>
      </c>
      <c r="AE82" s="10">
        <f t="shared" ca="1" si="3"/>
        <v>1</v>
      </c>
    </row>
    <row r="83" spans="1:31" ht="15.6" x14ac:dyDescent="0.3">
      <c r="A83" s="11">
        <v>3395390</v>
      </c>
      <c r="B83" s="12" t="s">
        <v>51</v>
      </c>
      <c r="C83" s="12" t="s">
        <v>157</v>
      </c>
      <c r="D83" s="12" t="s">
        <v>52</v>
      </c>
      <c r="E83" s="12" t="s">
        <v>144</v>
      </c>
      <c r="F83" s="12" t="s">
        <v>31</v>
      </c>
      <c r="G83" s="12" t="s">
        <v>145</v>
      </c>
      <c r="H83" s="12" t="s">
        <v>28</v>
      </c>
      <c r="I83" s="13">
        <v>0</v>
      </c>
      <c r="J83" s="13">
        <v>3</v>
      </c>
      <c r="K83" s="13">
        <v>1</v>
      </c>
      <c r="L83" s="13">
        <v>4</v>
      </c>
      <c r="M83" s="13">
        <v>0</v>
      </c>
      <c r="N83" s="13">
        <v>2</v>
      </c>
      <c r="O83" s="13">
        <v>4</v>
      </c>
      <c r="P83" s="13">
        <v>0</v>
      </c>
      <c r="Q83" s="13">
        <v>1</v>
      </c>
      <c r="R83" s="13">
        <v>1</v>
      </c>
      <c r="S83" s="13">
        <v>1</v>
      </c>
      <c r="T83" s="13">
        <v>0</v>
      </c>
      <c r="U83" s="13">
        <v>1</v>
      </c>
      <c r="V83" s="13">
        <v>18</v>
      </c>
      <c r="W83" s="13">
        <v>18</v>
      </c>
      <c r="X83" s="14">
        <v>-0.05</v>
      </c>
      <c r="Y83" s="13">
        <v>19</v>
      </c>
      <c r="Z83" s="13">
        <v>20</v>
      </c>
      <c r="AA83" s="14">
        <v>0.01</v>
      </c>
      <c r="AB83" s="14">
        <v>-0.22</v>
      </c>
      <c r="AC83" s="27">
        <f t="shared" si="2"/>
        <v>18</v>
      </c>
      <c r="AE83" s="10">
        <f t="shared" ca="1" si="3"/>
        <v>14</v>
      </c>
    </row>
    <row r="84" spans="1:31" ht="15.6" x14ac:dyDescent="0.3">
      <c r="A84" s="11">
        <v>3395390</v>
      </c>
      <c r="B84" s="12" t="s">
        <v>51</v>
      </c>
      <c r="C84" s="12" t="s">
        <v>157</v>
      </c>
      <c r="D84" s="12" t="s">
        <v>52</v>
      </c>
      <c r="E84" s="12" t="s">
        <v>144</v>
      </c>
      <c r="F84" s="12" t="s">
        <v>33</v>
      </c>
      <c r="G84" s="12" t="s">
        <v>145</v>
      </c>
      <c r="H84" s="12" t="s">
        <v>28</v>
      </c>
      <c r="I84" s="13">
        <v>51</v>
      </c>
      <c r="J84" s="13">
        <v>18</v>
      </c>
      <c r="K84" s="13">
        <v>17</v>
      </c>
      <c r="L84" s="13">
        <v>30</v>
      </c>
      <c r="M84" s="13">
        <v>20</v>
      </c>
      <c r="N84" s="13">
        <v>20</v>
      </c>
      <c r="O84" s="13">
        <v>18</v>
      </c>
      <c r="P84" s="13">
        <v>33</v>
      </c>
      <c r="Q84" s="13">
        <v>27</v>
      </c>
      <c r="R84" s="13">
        <v>27</v>
      </c>
      <c r="S84" s="13">
        <v>16</v>
      </c>
      <c r="T84" s="13">
        <v>19</v>
      </c>
      <c r="U84" s="13">
        <v>33</v>
      </c>
      <c r="V84" s="13">
        <v>329</v>
      </c>
      <c r="W84" s="13">
        <v>329</v>
      </c>
      <c r="X84" s="14">
        <v>53.83</v>
      </c>
      <c r="Y84" s="13">
        <v>6</v>
      </c>
      <c r="Z84" s="13">
        <v>388</v>
      </c>
      <c r="AA84" s="14">
        <v>0.01</v>
      </c>
      <c r="AB84" s="14">
        <v>53.83</v>
      </c>
      <c r="AC84" s="27">
        <f t="shared" si="2"/>
        <v>329</v>
      </c>
      <c r="AE84" s="10">
        <f t="shared" ca="1" si="3"/>
        <v>207</v>
      </c>
    </row>
    <row r="85" spans="1:31" ht="15.6" x14ac:dyDescent="0.3">
      <c r="A85" s="11">
        <v>3475014</v>
      </c>
      <c r="B85" s="12" t="s">
        <v>58</v>
      </c>
      <c r="C85" s="12" t="s">
        <v>158</v>
      </c>
      <c r="D85" s="12" t="s">
        <v>59</v>
      </c>
      <c r="E85" s="12" t="s">
        <v>144</v>
      </c>
      <c r="F85" s="12" t="s">
        <v>27</v>
      </c>
      <c r="G85" s="12" t="s">
        <v>145</v>
      </c>
      <c r="H85" s="12" t="s">
        <v>28</v>
      </c>
      <c r="I85" s="13">
        <v>90</v>
      </c>
      <c r="J85" s="13">
        <v>51</v>
      </c>
      <c r="K85" s="13">
        <v>50</v>
      </c>
      <c r="L85" s="13">
        <v>52</v>
      </c>
      <c r="M85" s="13">
        <v>102</v>
      </c>
      <c r="N85" s="13">
        <v>80</v>
      </c>
      <c r="O85" s="13">
        <v>53</v>
      </c>
      <c r="P85" s="13">
        <v>63</v>
      </c>
      <c r="Q85" s="13">
        <v>78</v>
      </c>
      <c r="R85" s="13">
        <v>63</v>
      </c>
      <c r="S85" s="13">
        <v>66</v>
      </c>
      <c r="T85" s="13">
        <v>57</v>
      </c>
      <c r="U85" s="13">
        <v>81</v>
      </c>
      <c r="V85" s="13">
        <v>886</v>
      </c>
      <c r="W85" s="13">
        <v>886</v>
      </c>
      <c r="X85" s="14">
        <v>-0.04</v>
      </c>
      <c r="Y85" s="13">
        <v>919</v>
      </c>
      <c r="Z85" s="13">
        <v>809</v>
      </c>
      <c r="AA85" s="14">
        <v>0.02</v>
      </c>
      <c r="AB85" s="14">
        <v>-0.06</v>
      </c>
      <c r="AC85" s="27">
        <f t="shared" si="2"/>
        <v>886</v>
      </c>
      <c r="AE85" s="10">
        <f t="shared" ca="1" si="3"/>
        <v>541</v>
      </c>
    </row>
    <row r="86" spans="1:31" ht="15.6" x14ac:dyDescent="0.3">
      <c r="A86" s="11">
        <v>3475014</v>
      </c>
      <c r="B86" s="12" t="s">
        <v>58</v>
      </c>
      <c r="C86" s="12" t="s">
        <v>158</v>
      </c>
      <c r="D86" s="12" t="s">
        <v>59</v>
      </c>
      <c r="E86" s="12" t="s">
        <v>144</v>
      </c>
      <c r="F86" s="12" t="s">
        <v>29</v>
      </c>
      <c r="G86" s="12" t="s">
        <v>145</v>
      </c>
      <c r="H86" s="12" t="s">
        <v>28</v>
      </c>
      <c r="I86" s="13">
        <v>7</v>
      </c>
      <c r="J86" s="13">
        <v>2</v>
      </c>
      <c r="K86" s="13">
        <v>2</v>
      </c>
      <c r="L86" s="13">
        <v>5</v>
      </c>
      <c r="M86" s="13">
        <v>12</v>
      </c>
      <c r="N86" s="13">
        <v>10</v>
      </c>
      <c r="O86" s="13">
        <v>3</v>
      </c>
      <c r="P86" s="13">
        <v>3</v>
      </c>
      <c r="Q86" s="13">
        <v>5</v>
      </c>
      <c r="R86" s="13">
        <v>6</v>
      </c>
      <c r="S86" s="13">
        <v>4</v>
      </c>
      <c r="T86" s="13">
        <v>3</v>
      </c>
      <c r="U86" s="13">
        <v>6</v>
      </c>
      <c r="V86" s="13">
        <v>68</v>
      </c>
      <c r="W86" s="13">
        <v>68</v>
      </c>
      <c r="X86" s="14">
        <v>0.39</v>
      </c>
      <c r="Y86" s="13">
        <v>49</v>
      </c>
      <c r="Z86" s="13">
        <v>51</v>
      </c>
      <c r="AA86" s="14">
        <v>0.02</v>
      </c>
      <c r="AB86" s="14">
        <v>0.24</v>
      </c>
      <c r="AC86" s="27">
        <f t="shared" si="2"/>
        <v>68</v>
      </c>
      <c r="AE86" s="10">
        <f t="shared" ca="1" si="3"/>
        <v>44</v>
      </c>
    </row>
    <row r="87" spans="1:31" ht="15.6" x14ac:dyDescent="0.3">
      <c r="A87" s="11">
        <v>3475014</v>
      </c>
      <c r="B87" s="12" t="s">
        <v>58</v>
      </c>
      <c r="C87" s="12" t="s">
        <v>158</v>
      </c>
      <c r="D87" s="12" t="s">
        <v>59</v>
      </c>
      <c r="E87" s="12" t="s">
        <v>144</v>
      </c>
      <c r="F87" s="12" t="s">
        <v>30</v>
      </c>
      <c r="G87" s="12" t="s">
        <v>145</v>
      </c>
      <c r="H87" s="12" t="s">
        <v>28</v>
      </c>
      <c r="I87" s="13">
        <v>5</v>
      </c>
      <c r="J87" s="13">
        <v>1</v>
      </c>
      <c r="K87" s="13">
        <v>1</v>
      </c>
      <c r="L87" s="13">
        <v>2</v>
      </c>
      <c r="M87" s="13">
        <v>2</v>
      </c>
      <c r="N87" s="13">
        <v>5</v>
      </c>
      <c r="O87" s="13">
        <v>2</v>
      </c>
      <c r="P87" s="13">
        <v>4</v>
      </c>
      <c r="Q87" s="13">
        <v>1</v>
      </c>
      <c r="R87" s="13">
        <v>4</v>
      </c>
      <c r="S87" s="13">
        <v>4</v>
      </c>
      <c r="T87" s="13">
        <v>0</v>
      </c>
      <c r="U87" s="13">
        <v>1</v>
      </c>
      <c r="V87" s="13">
        <v>32</v>
      </c>
      <c r="W87" s="13">
        <v>32</v>
      </c>
      <c r="X87" s="14">
        <v>0.23</v>
      </c>
      <c r="Y87" s="13">
        <v>26</v>
      </c>
      <c r="Z87" s="13">
        <v>25</v>
      </c>
      <c r="AA87" s="14">
        <v>0.02</v>
      </c>
      <c r="AB87" s="14">
        <v>0.14000000000000001</v>
      </c>
      <c r="AC87" s="27">
        <f t="shared" si="2"/>
        <v>32</v>
      </c>
      <c r="AE87" s="10">
        <f t="shared" ca="1" si="3"/>
        <v>22</v>
      </c>
    </row>
    <row r="88" spans="1:31" ht="15.6" x14ac:dyDescent="0.3">
      <c r="A88" s="11">
        <v>3475014</v>
      </c>
      <c r="B88" s="12" t="s">
        <v>58</v>
      </c>
      <c r="C88" s="12" t="s">
        <v>158</v>
      </c>
      <c r="D88" s="12" t="s">
        <v>59</v>
      </c>
      <c r="E88" s="12" t="s">
        <v>144</v>
      </c>
      <c r="F88" s="12" t="s">
        <v>31</v>
      </c>
      <c r="G88" s="12" t="s">
        <v>145</v>
      </c>
      <c r="H88" s="12" t="s">
        <v>28</v>
      </c>
      <c r="I88" s="13">
        <v>1</v>
      </c>
      <c r="J88" s="13">
        <v>0</v>
      </c>
      <c r="K88" s="13">
        <v>9</v>
      </c>
      <c r="L88" s="13">
        <v>4</v>
      </c>
      <c r="M88" s="13">
        <v>6</v>
      </c>
      <c r="N88" s="13">
        <v>5</v>
      </c>
      <c r="O88" s="13">
        <v>4</v>
      </c>
      <c r="P88" s="13">
        <v>3</v>
      </c>
      <c r="Q88" s="13">
        <v>4</v>
      </c>
      <c r="R88" s="13">
        <v>0</v>
      </c>
      <c r="S88" s="13">
        <v>2</v>
      </c>
      <c r="T88" s="13">
        <v>5</v>
      </c>
      <c r="U88" s="13">
        <v>1</v>
      </c>
      <c r="V88" s="13">
        <v>44</v>
      </c>
      <c r="W88" s="13">
        <v>44</v>
      </c>
      <c r="X88" s="14">
        <v>-0.08</v>
      </c>
      <c r="Y88" s="13">
        <v>48</v>
      </c>
      <c r="Z88" s="13">
        <v>34</v>
      </c>
      <c r="AA88" s="14">
        <v>0.01</v>
      </c>
      <c r="AB88" s="14">
        <v>-0.06</v>
      </c>
      <c r="AC88" s="27">
        <f t="shared" si="2"/>
        <v>44</v>
      </c>
      <c r="AE88" s="10">
        <f t="shared" ca="1" si="3"/>
        <v>32</v>
      </c>
    </row>
    <row r="89" spans="1:31" ht="15.6" x14ac:dyDescent="0.3">
      <c r="A89" s="11">
        <v>3475014</v>
      </c>
      <c r="B89" s="12" t="s">
        <v>58</v>
      </c>
      <c r="C89" s="12" t="s">
        <v>158</v>
      </c>
      <c r="D89" s="12" t="s">
        <v>59</v>
      </c>
      <c r="E89" s="12" t="s">
        <v>144</v>
      </c>
      <c r="F89" s="12" t="s">
        <v>33</v>
      </c>
      <c r="G89" s="12" t="s">
        <v>145</v>
      </c>
      <c r="H89" s="12" t="s">
        <v>28</v>
      </c>
      <c r="I89" s="13">
        <v>16</v>
      </c>
      <c r="J89" s="13">
        <v>13</v>
      </c>
      <c r="K89" s="13">
        <v>14</v>
      </c>
      <c r="L89" s="13">
        <v>39</v>
      </c>
      <c r="M89" s="13">
        <v>43</v>
      </c>
      <c r="N89" s="13">
        <v>22</v>
      </c>
      <c r="O89" s="13">
        <v>10</v>
      </c>
      <c r="P89" s="13">
        <v>16</v>
      </c>
      <c r="Q89" s="13">
        <v>19</v>
      </c>
      <c r="R89" s="13">
        <v>11</v>
      </c>
      <c r="S89" s="13">
        <v>22</v>
      </c>
      <c r="T89" s="13">
        <v>18</v>
      </c>
      <c r="U89" s="13">
        <v>36</v>
      </c>
      <c r="V89" s="13">
        <v>279</v>
      </c>
      <c r="W89" s="13">
        <v>279</v>
      </c>
      <c r="X89" s="14">
        <v>0.06</v>
      </c>
      <c r="Y89" s="13">
        <v>262</v>
      </c>
      <c r="Z89" s="13">
        <v>312</v>
      </c>
      <c r="AA89" s="14">
        <v>0.01</v>
      </c>
      <c r="AB89" s="14">
        <v>0.05</v>
      </c>
      <c r="AC89" s="27">
        <f t="shared" si="2"/>
        <v>279</v>
      </c>
      <c r="AE89" s="10">
        <f t="shared" ca="1" si="3"/>
        <v>173</v>
      </c>
    </row>
    <row r="90" spans="1:31" ht="15.6" x14ac:dyDescent="0.3">
      <c r="A90" s="11">
        <v>1789925</v>
      </c>
      <c r="B90" s="12" t="s">
        <v>110</v>
      </c>
      <c r="C90" s="12" t="s">
        <v>159</v>
      </c>
      <c r="D90" s="12" t="s">
        <v>37</v>
      </c>
      <c r="E90" s="12" t="s">
        <v>144</v>
      </c>
      <c r="F90" s="12" t="s">
        <v>27</v>
      </c>
      <c r="G90" s="12" t="s">
        <v>145</v>
      </c>
      <c r="H90" s="12" t="s">
        <v>28</v>
      </c>
      <c r="I90" s="13">
        <v>58</v>
      </c>
      <c r="J90" s="13">
        <v>48</v>
      </c>
      <c r="K90" s="13">
        <v>49</v>
      </c>
      <c r="L90" s="13">
        <v>80</v>
      </c>
      <c r="M90" s="13">
        <v>84</v>
      </c>
      <c r="N90" s="13">
        <v>52</v>
      </c>
      <c r="O90" s="13">
        <v>67</v>
      </c>
      <c r="P90" s="13">
        <v>59</v>
      </c>
      <c r="Q90" s="13">
        <v>50</v>
      </c>
      <c r="R90" s="13">
        <v>57</v>
      </c>
      <c r="S90" s="13">
        <v>61</v>
      </c>
      <c r="T90" s="13">
        <v>28</v>
      </c>
      <c r="U90" s="13">
        <v>36</v>
      </c>
      <c r="V90" s="13">
        <v>729</v>
      </c>
      <c r="W90" s="13">
        <v>729</v>
      </c>
      <c r="X90" s="14">
        <v>1.22</v>
      </c>
      <c r="Y90" s="13">
        <v>328</v>
      </c>
      <c r="Z90" s="13">
        <v>637</v>
      </c>
      <c r="AA90" s="14">
        <v>0.02</v>
      </c>
      <c r="AB90" s="14">
        <v>1.18</v>
      </c>
      <c r="AC90" s="27">
        <f t="shared" si="2"/>
        <v>729</v>
      </c>
      <c r="AE90" s="10">
        <f t="shared" ca="1" si="3"/>
        <v>497</v>
      </c>
    </row>
    <row r="91" spans="1:31" ht="15.6" x14ac:dyDescent="0.3">
      <c r="A91" s="11">
        <v>1789925</v>
      </c>
      <c r="B91" s="12" t="s">
        <v>110</v>
      </c>
      <c r="C91" s="12" t="s">
        <v>159</v>
      </c>
      <c r="D91" s="12" t="s">
        <v>37</v>
      </c>
      <c r="E91" s="12" t="s">
        <v>144</v>
      </c>
      <c r="F91" s="12" t="s">
        <v>29</v>
      </c>
      <c r="G91" s="12" t="s">
        <v>145</v>
      </c>
      <c r="H91" s="12" t="s">
        <v>28</v>
      </c>
      <c r="I91" s="13">
        <v>0</v>
      </c>
      <c r="J91" s="13">
        <v>1</v>
      </c>
      <c r="K91" s="13">
        <v>0</v>
      </c>
      <c r="L91" s="13">
        <v>0</v>
      </c>
      <c r="M91" s="13">
        <v>1</v>
      </c>
      <c r="N91" s="13">
        <v>0</v>
      </c>
      <c r="O91" s="13">
        <v>1</v>
      </c>
      <c r="P91" s="13">
        <v>0</v>
      </c>
      <c r="Q91" s="13">
        <v>1</v>
      </c>
      <c r="R91" s="13">
        <v>0</v>
      </c>
      <c r="S91" s="13">
        <v>0</v>
      </c>
      <c r="T91" s="13">
        <v>0</v>
      </c>
      <c r="U91" s="13">
        <v>0</v>
      </c>
      <c r="V91" s="13">
        <v>4</v>
      </c>
      <c r="W91" s="13">
        <v>4</v>
      </c>
      <c r="X91" s="14">
        <v>0</v>
      </c>
      <c r="Y91" s="13">
        <v>4</v>
      </c>
      <c r="Z91" s="13">
        <v>0</v>
      </c>
      <c r="AA91" s="14">
        <v>0</v>
      </c>
      <c r="AB91" s="14">
        <v>0</v>
      </c>
      <c r="AC91" s="27">
        <f t="shared" si="2"/>
        <v>4</v>
      </c>
      <c r="AE91" s="10">
        <f t="shared" ca="1" si="3"/>
        <v>3</v>
      </c>
    </row>
    <row r="92" spans="1:31" ht="15.6" x14ac:dyDescent="0.3">
      <c r="A92" s="11">
        <v>1789925</v>
      </c>
      <c r="B92" s="12" t="s">
        <v>110</v>
      </c>
      <c r="C92" s="12" t="s">
        <v>159</v>
      </c>
      <c r="D92" s="12" t="s">
        <v>37</v>
      </c>
      <c r="E92" s="12" t="s">
        <v>144</v>
      </c>
      <c r="F92" s="12" t="s">
        <v>30</v>
      </c>
      <c r="G92" s="12" t="s">
        <v>145</v>
      </c>
      <c r="H92" s="12" t="s">
        <v>28</v>
      </c>
      <c r="I92" s="13">
        <v>3</v>
      </c>
      <c r="J92" s="13">
        <v>2</v>
      </c>
      <c r="K92" s="13">
        <v>4</v>
      </c>
      <c r="L92" s="13">
        <v>3</v>
      </c>
      <c r="M92" s="13">
        <v>11</v>
      </c>
      <c r="N92" s="13">
        <v>3</v>
      </c>
      <c r="O92" s="13">
        <v>5</v>
      </c>
      <c r="P92" s="13">
        <v>4</v>
      </c>
      <c r="Q92" s="13">
        <v>4</v>
      </c>
      <c r="R92" s="13">
        <v>5</v>
      </c>
      <c r="S92" s="13">
        <v>7</v>
      </c>
      <c r="T92" s="13">
        <v>3</v>
      </c>
      <c r="U92" s="13">
        <v>5</v>
      </c>
      <c r="V92" s="13">
        <v>59</v>
      </c>
      <c r="W92" s="13">
        <v>59</v>
      </c>
      <c r="X92" s="14">
        <v>6.38</v>
      </c>
      <c r="Y92" s="13">
        <v>8</v>
      </c>
      <c r="Z92" s="13">
        <v>43</v>
      </c>
      <c r="AA92" s="14">
        <v>0.04</v>
      </c>
      <c r="AB92" s="14">
        <v>4.3600000000000003</v>
      </c>
      <c r="AC92" s="27">
        <f t="shared" si="2"/>
        <v>59</v>
      </c>
      <c r="AE92" s="10">
        <f t="shared" ca="1" si="3"/>
        <v>35</v>
      </c>
    </row>
    <row r="93" spans="1:31" ht="15.6" x14ac:dyDescent="0.3">
      <c r="A93" s="11">
        <v>1789925</v>
      </c>
      <c r="B93" s="12" t="s">
        <v>110</v>
      </c>
      <c r="C93" s="12" t="s">
        <v>159</v>
      </c>
      <c r="D93" s="12" t="s">
        <v>37</v>
      </c>
      <c r="E93" s="12" t="s">
        <v>144</v>
      </c>
      <c r="F93" s="12" t="s">
        <v>31</v>
      </c>
      <c r="G93" s="12" t="s">
        <v>145</v>
      </c>
      <c r="H93" s="12" t="s">
        <v>28</v>
      </c>
      <c r="I93" s="13">
        <v>2</v>
      </c>
      <c r="J93" s="13">
        <v>5</v>
      </c>
      <c r="K93" s="13">
        <v>2</v>
      </c>
      <c r="L93" s="13">
        <v>3</v>
      </c>
      <c r="M93" s="13">
        <v>3</v>
      </c>
      <c r="N93" s="13">
        <v>3</v>
      </c>
      <c r="O93" s="13">
        <v>4</v>
      </c>
      <c r="P93" s="13">
        <v>5</v>
      </c>
      <c r="Q93" s="13">
        <v>4</v>
      </c>
      <c r="R93" s="13">
        <v>4</v>
      </c>
      <c r="S93" s="13">
        <v>4</v>
      </c>
      <c r="T93" s="13">
        <v>3</v>
      </c>
      <c r="U93" s="13">
        <v>2</v>
      </c>
      <c r="V93" s="13">
        <v>44</v>
      </c>
      <c r="W93" s="13">
        <v>44</v>
      </c>
      <c r="X93" s="14">
        <v>0.63</v>
      </c>
      <c r="Y93" s="13">
        <v>27</v>
      </c>
      <c r="Z93" s="13">
        <v>39</v>
      </c>
      <c r="AA93" s="14">
        <v>0.01</v>
      </c>
      <c r="AB93" s="14">
        <v>0.52</v>
      </c>
      <c r="AC93" s="27">
        <f t="shared" si="2"/>
        <v>44</v>
      </c>
      <c r="AE93" s="10">
        <f t="shared" ca="1" si="3"/>
        <v>27</v>
      </c>
    </row>
    <row r="94" spans="1:31" ht="15.6" x14ac:dyDescent="0.3">
      <c r="A94" s="11">
        <v>1789925</v>
      </c>
      <c r="B94" s="12" t="s">
        <v>110</v>
      </c>
      <c r="C94" s="12" t="s">
        <v>159</v>
      </c>
      <c r="D94" s="12" t="s">
        <v>37</v>
      </c>
      <c r="E94" s="12" t="s">
        <v>144</v>
      </c>
      <c r="F94" s="12" t="s">
        <v>33</v>
      </c>
      <c r="G94" s="12" t="s">
        <v>145</v>
      </c>
      <c r="H94" s="12" t="s">
        <v>28</v>
      </c>
      <c r="I94" s="13">
        <v>39</v>
      </c>
      <c r="J94" s="13">
        <v>41</v>
      </c>
      <c r="K94" s="13">
        <v>39</v>
      </c>
      <c r="L94" s="13">
        <v>36</v>
      </c>
      <c r="M94" s="13">
        <v>42</v>
      </c>
      <c r="N94" s="13">
        <v>30</v>
      </c>
      <c r="O94" s="13">
        <v>31</v>
      </c>
      <c r="P94" s="13">
        <v>44</v>
      </c>
      <c r="Q94" s="13">
        <v>44</v>
      </c>
      <c r="R94" s="13">
        <v>39</v>
      </c>
      <c r="S94" s="13">
        <v>37</v>
      </c>
      <c r="T94" s="13">
        <v>24</v>
      </c>
      <c r="U94" s="13">
        <v>22</v>
      </c>
      <c r="V94" s="13">
        <v>468</v>
      </c>
      <c r="W94" s="13">
        <v>468</v>
      </c>
      <c r="X94" s="14">
        <v>0.13</v>
      </c>
      <c r="Y94" s="13">
        <v>414</v>
      </c>
      <c r="Z94" s="13">
        <v>475</v>
      </c>
      <c r="AA94" s="14">
        <v>0.01</v>
      </c>
      <c r="AB94" s="14">
        <v>0.18</v>
      </c>
      <c r="AC94" s="27">
        <f t="shared" si="2"/>
        <v>468</v>
      </c>
      <c r="AE94" s="10">
        <f t="shared" ca="1" si="3"/>
        <v>302</v>
      </c>
    </row>
    <row r="95" spans="1:31" ht="15.6" x14ac:dyDescent="0.3">
      <c r="A95" s="11">
        <v>3761253</v>
      </c>
      <c r="B95" s="12" t="s">
        <v>50</v>
      </c>
      <c r="C95" s="12" t="s">
        <v>160</v>
      </c>
      <c r="D95" s="12" t="s">
        <v>26</v>
      </c>
      <c r="E95" s="12" t="s">
        <v>161</v>
      </c>
      <c r="F95" s="12" t="s">
        <v>27</v>
      </c>
      <c r="G95" s="12" t="s">
        <v>145</v>
      </c>
      <c r="H95" s="12" t="s">
        <v>28</v>
      </c>
      <c r="I95" s="13">
        <v>93</v>
      </c>
      <c r="J95" s="13">
        <v>83</v>
      </c>
      <c r="K95" s="13">
        <v>79</v>
      </c>
      <c r="L95" s="13">
        <v>87</v>
      </c>
      <c r="M95" s="13">
        <v>113</v>
      </c>
      <c r="N95" s="13">
        <v>97</v>
      </c>
      <c r="O95" s="13">
        <v>73</v>
      </c>
      <c r="P95" s="13">
        <v>65</v>
      </c>
      <c r="Q95" s="13">
        <v>94</v>
      </c>
      <c r="R95" s="13">
        <v>110</v>
      </c>
      <c r="S95" s="13">
        <v>80</v>
      </c>
      <c r="T95" s="13">
        <v>80</v>
      </c>
      <c r="U95" s="13">
        <v>99</v>
      </c>
      <c r="V95" s="13">
        <v>1153</v>
      </c>
      <c r="W95" s="13">
        <v>1153</v>
      </c>
      <c r="X95" s="14">
        <v>0</v>
      </c>
      <c r="Y95" s="13">
        <v>0</v>
      </c>
      <c r="Z95" s="13">
        <v>0</v>
      </c>
      <c r="AA95" s="14">
        <v>0.03</v>
      </c>
      <c r="AB95" s="14">
        <v>0</v>
      </c>
      <c r="AC95" s="27">
        <f t="shared" si="2"/>
        <v>1153</v>
      </c>
      <c r="AE95" s="10">
        <f t="shared" ca="1" si="3"/>
        <v>690</v>
      </c>
    </row>
    <row r="96" spans="1:31" ht="15.6" x14ac:dyDescent="0.3">
      <c r="A96" s="11">
        <v>3761253</v>
      </c>
      <c r="B96" s="12" t="s">
        <v>50</v>
      </c>
      <c r="C96" s="12" t="s">
        <v>160</v>
      </c>
      <c r="D96" s="12" t="s">
        <v>26</v>
      </c>
      <c r="E96" s="12" t="s">
        <v>161</v>
      </c>
      <c r="F96" s="12" t="s">
        <v>29</v>
      </c>
      <c r="G96" s="12" t="s">
        <v>145</v>
      </c>
      <c r="H96" s="12" t="s">
        <v>28</v>
      </c>
      <c r="I96" s="13">
        <v>5</v>
      </c>
      <c r="J96" s="13">
        <v>1</v>
      </c>
      <c r="K96" s="13">
        <v>0</v>
      </c>
      <c r="L96" s="13">
        <v>0</v>
      </c>
      <c r="M96" s="13">
        <v>1</v>
      </c>
      <c r="N96" s="13">
        <v>0</v>
      </c>
      <c r="O96" s="13">
        <v>0</v>
      </c>
      <c r="P96" s="13">
        <v>0</v>
      </c>
      <c r="Q96" s="13">
        <v>0</v>
      </c>
      <c r="R96" s="13">
        <v>0</v>
      </c>
      <c r="S96" s="13">
        <v>5</v>
      </c>
      <c r="T96" s="13">
        <v>2</v>
      </c>
      <c r="U96" s="13">
        <v>1</v>
      </c>
      <c r="V96" s="13">
        <v>15</v>
      </c>
      <c r="W96" s="13">
        <v>15</v>
      </c>
      <c r="X96" s="14">
        <v>0</v>
      </c>
      <c r="Y96" s="13">
        <v>0</v>
      </c>
      <c r="Z96" s="13">
        <v>0</v>
      </c>
      <c r="AA96" s="14">
        <v>0</v>
      </c>
      <c r="AB96" s="14">
        <v>0</v>
      </c>
      <c r="AC96" s="27">
        <f t="shared" si="2"/>
        <v>15</v>
      </c>
      <c r="AE96" s="10">
        <f t="shared" ca="1" si="3"/>
        <v>7</v>
      </c>
    </row>
    <row r="97" spans="1:31" ht="15.6" x14ac:dyDescent="0.3">
      <c r="A97" s="11">
        <v>3761253</v>
      </c>
      <c r="B97" s="12" t="s">
        <v>50</v>
      </c>
      <c r="C97" s="12" t="s">
        <v>160</v>
      </c>
      <c r="D97" s="12" t="s">
        <v>26</v>
      </c>
      <c r="E97" s="12" t="s">
        <v>161</v>
      </c>
      <c r="F97" s="12" t="s">
        <v>30</v>
      </c>
      <c r="G97" s="12" t="s">
        <v>145</v>
      </c>
      <c r="H97" s="12" t="s">
        <v>28</v>
      </c>
      <c r="I97" s="13">
        <v>1</v>
      </c>
      <c r="J97" s="13">
        <v>0</v>
      </c>
      <c r="K97" s="13">
        <v>0</v>
      </c>
      <c r="L97" s="13">
        <v>2</v>
      </c>
      <c r="M97" s="13">
        <v>1</v>
      </c>
      <c r="N97" s="13">
        <v>0</v>
      </c>
      <c r="O97" s="13">
        <v>0</v>
      </c>
      <c r="P97" s="13">
        <v>0</v>
      </c>
      <c r="Q97" s="13">
        <v>3</v>
      </c>
      <c r="R97" s="13">
        <v>1</v>
      </c>
      <c r="S97" s="13">
        <v>0</v>
      </c>
      <c r="T97" s="13">
        <v>0</v>
      </c>
      <c r="U97" s="13">
        <v>1</v>
      </c>
      <c r="V97" s="13">
        <v>9</v>
      </c>
      <c r="W97" s="13">
        <v>9</v>
      </c>
      <c r="X97" s="14">
        <v>0</v>
      </c>
      <c r="Y97" s="13">
        <v>0</v>
      </c>
      <c r="Z97" s="13">
        <v>0</v>
      </c>
      <c r="AA97" s="14">
        <v>0.01</v>
      </c>
      <c r="AB97" s="14">
        <v>0</v>
      </c>
      <c r="AC97" s="27">
        <f t="shared" si="2"/>
        <v>9</v>
      </c>
      <c r="AE97" s="10">
        <f t="shared" ca="1" si="3"/>
        <v>4</v>
      </c>
    </row>
    <row r="98" spans="1:31" ht="15.6" x14ac:dyDescent="0.3">
      <c r="A98" s="11">
        <v>3761253</v>
      </c>
      <c r="B98" s="12" t="s">
        <v>50</v>
      </c>
      <c r="C98" s="12" t="s">
        <v>160</v>
      </c>
      <c r="D98" s="12" t="s">
        <v>26</v>
      </c>
      <c r="E98" s="12" t="s">
        <v>161</v>
      </c>
      <c r="F98" s="12" t="s">
        <v>31</v>
      </c>
      <c r="G98" s="12" t="s">
        <v>145</v>
      </c>
      <c r="H98" s="12" t="s">
        <v>28</v>
      </c>
      <c r="I98" s="13">
        <v>3</v>
      </c>
      <c r="J98" s="13">
        <v>5</v>
      </c>
      <c r="K98" s="13">
        <v>3</v>
      </c>
      <c r="L98" s="13">
        <v>2</v>
      </c>
      <c r="M98" s="13">
        <v>1</v>
      </c>
      <c r="N98" s="13">
        <v>1</v>
      </c>
      <c r="O98" s="13">
        <v>2</v>
      </c>
      <c r="P98" s="13">
        <v>2</v>
      </c>
      <c r="Q98" s="13">
        <v>5</v>
      </c>
      <c r="R98" s="13">
        <v>1</v>
      </c>
      <c r="S98" s="13">
        <v>2</v>
      </c>
      <c r="T98" s="13">
        <v>4</v>
      </c>
      <c r="U98" s="13">
        <v>0</v>
      </c>
      <c r="V98" s="13">
        <v>31</v>
      </c>
      <c r="W98" s="13">
        <v>31</v>
      </c>
      <c r="X98" s="14">
        <v>0</v>
      </c>
      <c r="Y98" s="13">
        <v>0</v>
      </c>
      <c r="Z98" s="13">
        <v>0</v>
      </c>
      <c r="AA98" s="14">
        <v>0.01</v>
      </c>
      <c r="AB98" s="14">
        <v>0</v>
      </c>
      <c r="AC98" s="27">
        <f t="shared" si="2"/>
        <v>31</v>
      </c>
      <c r="AE98" s="10">
        <f t="shared" ca="1" si="3"/>
        <v>19</v>
      </c>
    </row>
    <row r="99" spans="1:31" ht="15.6" x14ac:dyDescent="0.3">
      <c r="A99" s="11">
        <v>3761253</v>
      </c>
      <c r="B99" s="12" t="s">
        <v>50</v>
      </c>
      <c r="C99" s="12" t="s">
        <v>160</v>
      </c>
      <c r="D99" s="12" t="s">
        <v>26</v>
      </c>
      <c r="E99" s="12" t="s">
        <v>161</v>
      </c>
      <c r="F99" s="12" t="s">
        <v>33</v>
      </c>
      <c r="G99" s="12" t="s">
        <v>145</v>
      </c>
      <c r="H99" s="12" t="s">
        <v>28</v>
      </c>
      <c r="I99" s="13">
        <v>0</v>
      </c>
      <c r="J99" s="13">
        <v>2</v>
      </c>
      <c r="K99" s="13">
        <v>0</v>
      </c>
      <c r="L99" s="13">
        <v>0</v>
      </c>
      <c r="M99" s="13">
        <v>0</v>
      </c>
      <c r="N99" s="13">
        <v>0</v>
      </c>
      <c r="O99" s="13">
        <v>0</v>
      </c>
      <c r="P99" s="13">
        <v>0</v>
      </c>
      <c r="Q99" s="13">
        <v>0</v>
      </c>
      <c r="R99" s="13">
        <v>0</v>
      </c>
      <c r="S99" s="13">
        <v>0</v>
      </c>
      <c r="T99" s="13">
        <v>0</v>
      </c>
      <c r="U99" s="13">
        <v>0</v>
      </c>
      <c r="V99" s="13">
        <v>2</v>
      </c>
      <c r="W99" s="13">
        <v>2</v>
      </c>
      <c r="X99" s="14">
        <v>0</v>
      </c>
      <c r="Y99" s="13">
        <v>0</v>
      </c>
      <c r="Z99" s="13">
        <v>0</v>
      </c>
      <c r="AA99" s="14">
        <v>0</v>
      </c>
      <c r="AB99" s="14">
        <v>0</v>
      </c>
      <c r="AC99" s="27">
        <f t="shared" si="2"/>
        <v>2</v>
      </c>
      <c r="AE99" s="10">
        <f t="shared" ca="1" si="3"/>
        <v>2</v>
      </c>
    </row>
    <row r="100" spans="1:31" ht="15.6" x14ac:dyDescent="0.3">
      <c r="A100" s="11">
        <v>3533827</v>
      </c>
      <c r="B100" s="12" t="s">
        <v>64</v>
      </c>
      <c r="C100" s="12" t="s">
        <v>162</v>
      </c>
      <c r="D100" s="12" t="s">
        <v>52</v>
      </c>
      <c r="E100" s="12" t="s">
        <v>144</v>
      </c>
      <c r="F100" s="12" t="s">
        <v>27</v>
      </c>
      <c r="G100" s="12" t="s">
        <v>145</v>
      </c>
      <c r="H100" s="12" t="s">
        <v>28</v>
      </c>
      <c r="I100" s="13">
        <v>29</v>
      </c>
      <c r="J100" s="13">
        <v>25</v>
      </c>
      <c r="K100" s="13">
        <v>13</v>
      </c>
      <c r="L100" s="13">
        <v>39</v>
      </c>
      <c r="M100" s="13">
        <v>17</v>
      </c>
      <c r="N100" s="13">
        <v>9</v>
      </c>
      <c r="O100" s="13">
        <v>20</v>
      </c>
      <c r="P100" s="13">
        <v>9</v>
      </c>
      <c r="Q100" s="13">
        <v>29</v>
      </c>
      <c r="R100" s="13">
        <v>52</v>
      </c>
      <c r="S100" s="13">
        <v>78</v>
      </c>
      <c r="T100" s="13">
        <v>83</v>
      </c>
      <c r="U100" s="13">
        <v>79</v>
      </c>
      <c r="V100" s="13">
        <v>482</v>
      </c>
      <c r="W100" s="13">
        <v>482</v>
      </c>
      <c r="X100" s="14">
        <v>0</v>
      </c>
      <c r="Y100" s="13">
        <v>0</v>
      </c>
      <c r="Z100" s="13">
        <v>266</v>
      </c>
      <c r="AA100" s="14">
        <v>0.01</v>
      </c>
      <c r="AB100" s="14">
        <v>0</v>
      </c>
      <c r="AC100" s="27">
        <f t="shared" si="2"/>
        <v>482</v>
      </c>
      <c r="AE100" s="10">
        <f t="shared" ca="1" si="3"/>
        <v>161</v>
      </c>
    </row>
    <row r="101" spans="1:31" ht="15.6" x14ac:dyDescent="0.3">
      <c r="A101" s="11">
        <v>3533827</v>
      </c>
      <c r="B101" s="12" t="s">
        <v>64</v>
      </c>
      <c r="C101" s="12" t="s">
        <v>162</v>
      </c>
      <c r="D101" s="12" t="s">
        <v>52</v>
      </c>
      <c r="E101" s="12" t="s">
        <v>144</v>
      </c>
      <c r="F101" s="12" t="s">
        <v>29</v>
      </c>
      <c r="G101" s="12" t="s">
        <v>145</v>
      </c>
      <c r="H101" s="12" t="s">
        <v>28</v>
      </c>
      <c r="I101" s="13">
        <v>3</v>
      </c>
      <c r="J101" s="13">
        <v>4</v>
      </c>
      <c r="K101" s="13">
        <v>1</v>
      </c>
      <c r="L101" s="13">
        <v>3</v>
      </c>
      <c r="M101" s="13">
        <v>5</v>
      </c>
      <c r="N101" s="13">
        <v>1</v>
      </c>
      <c r="O101" s="13">
        <v>3</v>
      </c>
      <c r="P101" s="13">
        <v>0</v>
      </c>
      <c r="Q101" s="13">
        <v>2</v>
      </c>
      <c r="R101" s="13">
        <v>5</v>
      </c>
      <c r="S101" s="13">
        <v>1</v>
      </c>
      <c r="T101" s="13">
        <v>5</v>
      </c>
      <c r="U101" s="13">
        <v>1</v>
      </c>
      <c r="V101" s="13">
        <v>34</v>
      </c>
      <c r="W101" s="13">
        <v>34</v>
      </c>
      <c r="X101" s="14">
        <v>0</v>
      </c>
      <c r="Y101" s="13">
        <v>0</v>
      </c>
      <c r="Z101" s="13">
        <v>45</v>
      </c>
      <c r="AA101" s="14">
        <v>0.01</v>
      </c>
      <c r="AB101" s="14">
        <v>0</v>
      </c>
      <c r="AC101" s="27">
        <f t="shared" si="2"/>
        <v>34</v>
      </c>
      <c r="AE101" s="10">
        <f t="shared" ca="1" si="3"/>
        <v>20</v>
      </c>
    </row>
    <row r="102" spans="1:31" ht="15.6" x14ac:dyDescent="0.3">
      <c r="A102" s="11">
        <v>3533827</v>
      </c>
      <c r="B102" s="12" t="s">
        <v>64</v>
      </c>
      <c r="C102" s="12" t="s">
        <v>162</v>
      </c>
      <c r="D102" s="12" t="s">
        <v>52</v>
      </c>
      <c r="E102" s="12" t="s">
        <v>144</v>
      </c>
      <c r="F102" s="12" t="s">
        <v>30</v>
      </c>
      <c r="G102" s="12" t="s">
        <v>145</v>
      </c>
      <c r="H102" s="12" t="s">
        <v>28</v>
      </c>
      <c r="I102" s="13">
        <v>0</v>
      </c>
      <c r="J102" s="13">
        <v>0</v>
      </c>
      <c r="K102" s="13">
        <v>0</v>
      </c>
      <c r="L102" s="13">
        <v>0</v>
      </c>
      <c r="M102" s="13">
        <v>1</v>
      </c>
      <c r="N102" s="13">
        <v>0</v>
      </c>
      <c r="O102" s="13">
        <v>0</v>
      </c>
      <c r="P102" s="13">
        <v>0</v>
      </c>
      <c r="Q102" s="13">
        <v>0</v>
      </c>
      <c r="R102" s="13">
        <v>1</v>
      </c>
      <c r="S102" s="13">
        <v>14</v>
      </c>
      <c r="T102" s="13">
        <v>12</v>
      </c>
      <c r="U102" s="13">
        <v>0</v>
      </c>
      <c r="V102" s="13">
        <v>28</v>
      </c>
      <c r="W102" s="13">
        <v>28</v>
      </c>
      <c r="X102" s="14">
        <v>0</v>
      </c>
      <c r="Y102" s="13">
        <v>0</v>
      </c>
      <c r="Z102" s="13">
        <v>7</v>
      </c>
      <c r="AA102" s="14">
        <v>0.02</v>
      </c>
      <c r="AB102" s="14">
        <v>0</v>
      </c>
      <c r="AC102" s="27">
        <f t="shared" si="2"/>
        <v>28</v>
      </c>
      <c r="AE102" s="10">
        <f t="shared" ca="1" si="3"/>
        <v>1</v>
      </c>
    </row>
    <row r="103" spans="1:31" ht="15.6" x14ac:dyDescent="0.3">
      <c r="A103" s="11">
        <v>3533827</v>
      </c>
      <c r="B103" s="12" t="s">
        <v>64</v>
      </c>
      <c r="C103" s="12" t="s">
        <v>162</v>
      </c>
      <c r="D103" s="12" t="s">
        <v>52</v>
      </c>
      <c r="E103" s="12" t="s">
        <v>144</v>
      </c>
      <c r="F103" s="12" t="s">
        <v>31</v>
      </c>
      <c r="G103" s="12" t="s">
        <v>145</v>
      </c>
      <c r="H103" s="12" t="s">
        <v>28</v>
      </c>
      <c r="I103" s="13">
        <v>3</v>
      </c>
      <c r="J103" s="13">
        <v>0</v>
      </c>
      <c r="K103" s="13">
        <v>3</v>
      </c>
      <c r="L103" s="13">
        <v>1</v>
      </c>
      <c r="M103" s="13">
        <v>0</v>
      </c>
      <c r="N103" s="13">
        <v>0</v>
      </c>
      <c r="O103" s="13">
        <v>0</v>
      </c>
      <c r="P103" s="13">
        <v>0</v>
      </c>
      <c r="Q103" s="13">
        <v>0</v>
      </c>
      <c r="R103" s="13">
        <v>2</v>
      </c>
      <c r="S103" s="13">
        <v>12</v>
      </c>
      <c r="T103" s="13">
        <v>8</v>
      </c>
      <c r="U103" s="13">
        <v>0</v>
      </c>
      <c r="V103" s="13">
        <v>29</v>
      </c>
      <c r="W103" s="13">
        <v>29</v>
      </c>
      <c r="X103" s="14">
        <v>0</v>
      </c>
      <c r="Y103" s="13">
        <v>0</v>
      </c>
      <c r="Z103" s="13">
        <v>21</v>
      </c>
      <c r="AA103" s="14">
        <v>0.01</v>
      </c>
      <c r="AB103" s="14">
        <v>0</v>
      </c>
      <c r="AC103" s="27">
        <f t="shared" si="2"/>
        <v>29</v>
      </c>
      <c r="AE103" s="10">
        <f t="shared" ca="1" si="3"/>
        <v>7</v>
      </c>
    </row>
    <row r="104" spans="1:31" ht="15.6" x14ac:dyDescent="0.3">
      <c r="A104" s="11">
        <v>3533827</v>
      </c>
      <c r="B104" s="12" t="s">
        <v>64</v>
      </c>
      <c r="C104" s="12" t="s">
        <v>162</v>
      </c>
      <c r="D104" s="12" t="s">
        <v>52</v>
      </c>
      <c r="E104" s="12" t="s">
        <v>144</v>
      </c>
      <c r="F104" s="12" t="s">
        <v>32</v>
      </c>
      <c r="G104" s="12" t="s">
        <v>145</v>
      </c>
      <c r="H104" s="12" t="s">
        <v>28</v>
      </c>
      <c r="I104" s="13">
        <v>0</v>
      </c>
      <c r="J104" s="13">
        <v>0</v>
      </c>
      <c r="K104" s="13">
        <v>0</v>
      </c>
      <c r="L104" s="13">
        <v>0</v>
      </c>
      <c r="M104" s="13">
        <v>0</v>
      </c>
      <c r="N104" s="13">
        <v>0</v>
      </c>
      <c r="O104" s="13">
        <v>0</v>
      </c>
      <c r="P104" s="13">
        <v>0</v>
      </c>
      <c r="Q104" s="13">
        <v>0</v>
      </c>
      <c r="R104" s="13">
        <v>0</v>
      </c>
      <c r="S104" s="13">
        <v>0</v>
      </c>
      <c r="T104" s="13">
        <v>0</v>
      </c>
      <c r="U104" s="13">
        <v>0</v>
      </c>
      <c r="V104" s="13">
        <v>0</v>
      </c>
      <c r="W104" s="13">
        <v>0</v>
      </c>
      <c r="X104" s="14">
        <v>0</v>
      </c>
      <c r="Y104" s="13">
        <v>0</v>
      </c>
      <c r="Z104" s="13">
        <v>5</v>
      </c>
      <c r="AA104" s="14">
        <v>0</v>
      </c>
      <c r="AB104" s="14">
        <v>0</v>
      </c>
      <c r="AC104" s="27">
        <f t="shared" si="2"/>
        <v>0</v>
      </c>
      <c r="AE104" s="10">
        <f t="shared" ca="1" si="3"/>
        <v>0</v>
      </c>
    </row>
    <row r="105" spans="1:31" ht="15.6" x14ac:dyDescent="0.3">
      <c r="A105" s="11">
        <v>3533827</v>
      </c>
      <c r="B105" s="12" t="s">
        <v>64</v>
      </c>
      <c r="C105" s="12" t="s">
        <v>162</v>
      </c>
      <c r="D105" s="12" t="s">
        <v>52</v>
      </c>
      <c r="E105" s="12" t="s">
        <v>144</v>
      </c>
      <c r="F105" s="12" t="s">
        <v>33</v>
      </c>
      <c r="G105" s="12" t="s">
        <v>145</v>
      </c>
      <c r="H105" s="12" t="s">
        <v>28</v>
      </c>
      <c r="I105" s="13">
        <v>25</v>
      </c>
      <c r="J105" s="13">
        <v>34</v>
      </c>
      <c r="K105" s="13">
        <v>30</v>
      </c>
      <c r="L105" s="13">
        <v>24</v>
      </c>
      <c r="M105" s="13">
        <v>22</v>
      </c>
      <c r="N105" s="13">
        <v>14</v>
      </c>
      <c r="O105" s="13">
        <v>7</v>
      </c>
      <c r="P105" s="13">
        <v>182</v>
      </c>
      <c r="Q105" s="13">
        <v>15</v>
      </c>
      <c r="R105" s="13">
        <v>23</v>
      </c>
      <c r="S105" s="13">
        <v>62</v>
      </c>
      <c r="T105" s="13">
        <v>91</v>
      </c>
      <c r="U105" s="13">
        <v>85</v>
      </c>
      <c r="V105" s="13">
        <v>614</v>
      </c>
      <c r="W105" s="13">
        <v>614</v>
      </c>
      <c r="X105" s="14">
        <v>0</v>
      </c>
      <c r="Y105" s="13">
        <v>0</v>
      </c>
      <c r="Z105" s="13">
        <v>297</v>
      </c>
      <c r="AA105" s="14">
        <v>0.02</v>
      </c>
      <c r="AB105" s="14">
        <v>0</v>
      </c>
      <c r="AC105" s="27">
        <f t="shared" si="2"/>
        <v>614</v>
      </c>
      <c r="AE105" s="10">
        <f t="shared" ca="1" si="3"/>
        <v>338</v>
      </c>
    </row>
    <row r="106" spans="1:31" ht="15.6" x14ac:dyDescent="0.3">
      <c r="A106" s="11">
        <v>1789022</v>
      </c>
      <c r="B106" s="12" t="s">
        <v>127</v>
      </c>
      <c r="C106" s="12" t="s">
        <v>143</v>
      </c>
      <c r="D106" s="12" t="s">
        <v>26</v>
      </c>
      <c r="E106" s="12" t="s">
        <v>144</v>
      </c>
      <c r="F106" s="12" t="s">
        <v>27</v>
      </c>
      <c r="G106" s="12" t="s">
        <v>145</v>
      </c>
      <c r="H106" s="12" t="s">
        <v>28</v>
      </c>
      <c r="I106" s="13">
        <v>31</v>
      </c>
      <c r="J106" s="13">
        <v>38</v>
      </c>
      <c r="K106" s="13">
        <v>31</v>
      </c>
      <c r="L106" s="13">
        <v>51</v>
      </c>
      <c r="M106" s="13">
        <v>41</v>
      </c>
      <c r="N106" s="13">
        <v>30</v>
      </c>
      <c r="O106" s="13">
        <v>23</v>
      </c>
      <c r="P106" s="13">
        <v>26</v>
      </c>
      <c r="Q106" s="13">
        <v>58</v>
      </c>
      <c r="R106" s="13">
        <v>42</v>
      </c>
      <c r="S106" s="13">
        <v>21</v>
      </c>
      <c r="T106" s="13">
        <v>22</v>
      </c>
      <c r="U106" s="13">
        <v>59</v>
      </c>
      <c r="V106" s="13">
        <v>473</v>
      </c>
      <c r="W106" s="13">
        <v>473</v>
      </c>
      <c r="X106" s="14">
        <v>0.42</v>
      </c>
      <c r="Y106" s="13">
        <v>334</v>
      </c>
      <c r="Z106" s="13">
        <v>550</v>
      </c>
      <c r="AA106" s="14">
        <v>0.01</v>
      </c>
      <c r="AB106" s="14">
        <v>0.4</v>
      </c>
      <c r="AC106" s="27">
        <f t="shared" si="2"/>
        <v>473</v>
      </c>
      <c r="AE106" s="10">
        <f t="shared" ca="1" si="3"/>
        <v>271</v>
      </c>
    </row>
    <row r="107" spans="1:31" ht="15.6" x14ac:dyDescent="0.3">
      <c r="A107" s="11">
        <v>1789022</v>
      </c>
      <c r="B107" s="12" t="s">
        <v>127</v>
      </c>
      <c r="C107" s="12" t="s">
        <v>143</v>
      </c>
      <c r="D107" s="12" t="s">
        <v>26</v>
      </c>
      <c r="E107" s="12" t="s">
        <v>144</v>
      </c>
      <c r="F107" s="12" t="s">
        <v>29</v>
      </c>
      <c r="G107" s="12" t="s">
        <v>145</v>
      </c>
      <c r="H107" s="12" t="s">
        <v>28</v>
      </c>
      <c r="I107" s="13">
        <v>4</v>
      </c>
      <c r="J107" s="13">
        <v>5</v>
      </c>
      <c r="K107" s="13">
        <v>4</v>
      </c>
      <c r="L107" s="13">
        <v>0</v>
      </c>
      <c r="M107" s="13">
        <v>5</v>
      </c>
      <c r="N107" s="13">
        <v>2</v>
      </c>
      <c r="O107" s="13">
        <v>0</v>
      </c>
      <c r="P107" s="13">
        <v>3</v>
      </c>
      <c r="Q107" s="13">
        <v>3</v>
      </c>
      <c r="R107" s="13">
        <v>7</v>
      </c>
      <c r="S107" s="13">
        <v>3</v>
      </c>
      <c r="T107" s="13">
        <v>0</v>
      </c>
      <c r="U107" s="13">
        <v>4</v>
      </c>
      <c r="V107" s="13">
        <v>40</v>
      </c>
      <c r="W107" s="13">
        <v>40</v>
      </c>
      <c r="X107" s="14">
        <v>-0.28999999999999998</v>
      </c>
      <c r="Y107" s="13">
        <v>56</v>
      </c>
      <c r="Z107" s="13">
        <v>87</v>
      </c>
      <c r="AA107" s="14">
        <v>0.01</v>
      </c>
      <c r="AB107" s="14">
        <v>-0.37</v>
      </c>
      <c r="AC107" s="27">
        <f t="shared" si="2"/>
        <v>40</v>
      </c>
      <c r="AE107" s="10">
        <f t="shared" ca="1" si="3"/>
        <v>23</v>
      </c>
    </row>
    <row r="108" spans="1:31" ht="15.6" x14ac:dyDescent="0.3">
      <c r="A108" s="11">
        <v>1789022</v>
      </c>
      <c r="B108" s="12" t="s">
        <v>127</v>
      </c>
      <c r="C108" s="12" t="s">
        <v>143</v>
      </c>
      <c r="D108" s="12" t="s">
        <v>26</v>
      </c>
      <c r="E108" s="12" t="s">
        <v>144</v>
      </c>
      <c r="F108" s="12" t="s">
        <v>30</v>
      </c>
      <c r="G108" s="12" t="s">
        <v>145</v>
      </c>
      <c r="H108" s="12" t="s">
        <v>28</v>
      </c>
      <c r="I108" s="13">
        <v>0</v>
      </c>
      <c r="J108" s="13">
        <v>4</v>
      </c>
      <c r="K108" s="13">
        <v>2</v>
      </c>
      <c r="L108" s="13">
        <v>3</v>
      </c>
      <c r="M108" s="13">
        <v>0</v>
      </c>
      <c r="N108" s="13">
        <v>2</v>
      </c>
      <c r="O108" s="13">
        <v>0</v>
      </c>
      <c r="P108" s="13">
        <v>0</v>
      </c>
      <c r="Q108" s="13">
        <v>4</v>
      </c>
      <c r="R108" s="13">
        <v>4</v>
      </c>
      <c r="S108" s="13">
        <v>2</v>
      </c>
      <c r="T108" s="13">
        <v>0</v>
      </c>
      <c r="U108" s="13">
        <v>5</v>
      </c>
      <c r="V108" s="13">
        <v>26</v>
      </c>
      <c r="W108" s="13">
        <v>26</v>
      </c>
      <c r="X108" s="14">
        <v>-0.21</v>
      </c>
      <c r="Y108" s="13">
        <v>33</v>
      </c>
      <c r="Z108" s="13">
        <v>41</v>
      </c>
      <c r="AA108" s="14">
        <v>0.02</v>
      </c>
      <c r="AB108" s="14">
        <v>-0.21</v>
      </c>
      <c r="AC108" s="27">
        <f t="shared" si="2"/>
        <v>26</v>
      </c>
      <c r="AE108" s="10">
        <f t="shared" ca="1" si="3"/>
        <v>11</v>
      </c>
    </row>
    <row r="109" spans="1:31" ht="15.6" x14ac:dyDescent="0.3">
      <c r="A109" s="11">
        <v>1789022</v>
      </c>
      <c r="B109" s="12" t="s">
        <v>127</v>
      </c>
      <c r="C109" s="12" t="s">
        <v>143</v>
      </c>
      <c r="D109" s="12" t="s">
        <v>26</v>
      </c>
      <c r="E109" s="12" t="s">
        <v>144</v>
      </c>
      <c r="F109" s="12" t="s">
        <v>31</v>
      </c>
      <c r="G109" s="12" t="s">
        <v>145</v>
      </c>
      <c r="H109" s="12" t="s">
        <v>28</v>
      </c>
      <c r="I109" s="13">
        <v>17</v>
      </c>
      <c r="J109" s="13">
        <v>18</v>
      </c>
      <c r="K109" s="13">
        <v>12</v>
      </c>
      <c r="L109" s="13">
        <v>22</v>
      </c>
      <c r="M109" s="13">
        <v>12</v>
      </c>
      <c r="N109" s="13">
        <v>6</v>
      </c>
      <c r="O109" s="13">
        <v>20</v>
      </c>
      <c r="P109" s="13">
        <v>15</v>
      </c>
      <c r="Q109" s="13">
        <v>5</v>
      </c>
      <c r="R109" s="13">
        <v>17</v>
      </c>
      <c r="S109" s="13">
        <v>6</v>
      </c>
      <c r="T109" s="13">
        <v>0</v>
      </c>
      <c r="U109" s="13">
        <v>9</v>
      </c>
      <c r="V109" s="13">
        <v>159</v>
      </c>
      <c r="W109" s="13">
        <v>159</v>
      </c>
      <c r="X109" s="14">
        <v>7.83</v>
      </c>
      <c r="Y109" s="13">
        <v>18</v>
      </c>
      <c r="Z109" s="13">
        <v>142</v>
      </c>
      <c r="AA109" s="14">
        <v>0.05</v>
      </c>
      <c r="AB109" s="14">
        <v>7.83</v>
      </c>
      <c r="AC109" s="27">
        <f t="shared" si="2"/>
        <v>159</v>
      </c>
      <c r="AE109" s="10">
        <f t="shared" ca="1" si="3"/>
        <v>122</v>
      </c>
    </row>
    <row r="110" spans="1:31" ht="15.6" x14ac:dyDescent="0.3">
      <c r="A110" s="11">
        <v>1789022</v>
      </c>
      <c r="B110" s="12" t="s">
        <v>127</v>
      </c>
      <c r="C110" s="12" t="s">
        <v>143</v>
      </c>
      <c r="D110" s="12" t="s">
        <v>26</v>
      </c>
      <c r="E110" s="12" t="s">
        <v>144</v>
      </c>
      <c r="F110" s="12" t="s">
        <v>33</v>
      </c>
      <c r="G110" s="12" t="s">
        <v>145</v>
      </c>
      <c r="H110" s="12" t="s">
        <v>28</v>
      </c>
      <c r="I110" s="13">
        <v>14</v>
      </c>
      <c r="J110" s="13">
        <v>28</v>
      </c>
      <c r="K110" s="13">
        <v>15</v>
      </c>
      <c r="L110" s="13">
        <v>76</v>
      </c>
      <c r="M110" s="13">
        <v>14</v>
      </c>
      <c r="N110" s="13">
        <v>23</v>
      </c>
      <c r="O110" s="13">
        <v>19</v>
      </c>
      <c r="P110" s="13">
        <v>45</v>
      </c>
      <c r="Q110" s="13">
        <v>81</v>
      </c>
      <c r="R110" s="13">
        <v>51</v>
      </c>
      <c r="S110" s="13">
        <v>17</v>
      </c>
      <c r="T110" s="13">
        <v>27</v>
      </c>
      <c r="U110" s="13">
        <v>38</v>
      </c>
      <c r="V110" s="13">
        <v>448</v>
      </c>
      <c r="W110" s="13">
        <v>448</v>
      </c>
      <c r="X110" s="14">
        <v>5.31</v>
      </c>
      <c r="Y110" s="13">
        <v>71</v>
      </c>
      <c r="Z110" s="13">
        <v>424</v>
      </c>
      <c r="AA110" s="14">
        <v>0.01</v>
      </c>
      <c r="AB110" s="14">
        <v>4.82</v>
      </c>
      <c r="AC110" s="27">
        <f t="shared" si="2"/>
        <v>448</v>
      </c>
      <c r="AE110" s="10">
        <f t="shared" ca="1" si="3"/>
        <v>234</v>
      </c>
    </row>
    <row r="111" spans="1:31" ht="15.6" x14ac:dyDescent="0.3">
      <c r="A111" s="11">
        <v>3363521</v>
      </c>
      <c r="B111" s="12" t="s">
        <v>65</v>
      </c>
      <c r="C111" s="12" t="s">
        <v>163</v>
      </c>
      <c r="D111" s="12" t="s">
        <v>52</v>
      </c>
      <c r="E111" s="12" t="s">
        <v>144</v>
      </c>
      <c r="F111" s="12" t="s">
        <v>27</v>
      </c>
      <c r="G111" s="12" t="s">
        <v>145</v>
      </c>
      <c r="H111" s="12" t="s">
        <v>28</v>
      </c>
      <c r="I111" s="13">
        <v>28</v>
      </c>
      <c r="J111" s="13">
        <v>30</v>
      </c>
      <c r="K111" s="13">
        <v>46</v>
      </c>
      <c r="L111" s="13">
        <v>40</v>
      </c>
      <c r="M111" s="13">
        <v>37</v>
      </c>
      <c r="N111" s="13">
        <v>28</v>
      </c>
      <c r="O111" s="13">
        <v>26</v>
      </c>
      <c r="P111" s="13">
        <v>27</v>
      </c>
      <c r="Q111" s="13">
        <v>28</v>
      </c>
      <c r="R111" s="13">
        <v>30</v>
      </c>
      <c r="S111" s="13">
        <v>33</v>
      </c>
      <c r="T111" s="13">
        <v>30</v>
      </c>
      <c r="U111" s="13">
        <v>65</v>
      </c>
      <c r="V111" s="13">
        <v>448</v>
      </c>
      <c r="W111" s="13">
        <v>448</v>
      </c>
      <c r="X111" s="14">
        <v>0.28000000000000003</v>
      </c>
      <c r="Y111" s="13">
        <v>350</v>
      </c>
      <c r="Z111" s="13">
        <v>427</v>
      </c>
      <c r="AA111" s="14">
        <v>0.01</v>
      </c>
      <c r="AB111" s="14">
        <v>0.3</v>
      </c>
      <c r="AC111" s="27">
        <f t="shared" si="2"/>
        <v>448</v>
      </c>
      <c r="AE111" s="10">
        <f t="shared" ca="1" si="3"/>
        <v>262</v>
      </c>
    </row>
    <row r="112" spans="1:31" ht="15.6" x14ac:dyDescent="0.3">
      <c r="A112" s="11">
        <v>3363521</v>
      </c>
      <c r="B112" s="12" t="s">
        <v>65</v>
      </c>
      <c r="C112" s="12" t="s">
        <v>163</v>
      </c>
      <c r="D112" s="12" t="s">
        <v>52</v>
      </c>
      <c r="E112" s="12" t="s">
        <v>144</v>
      </c>
      <c r="F112" s="12" t="s">
        <v>29</v>
      </c>
      <c r="G112" s="12" t="s">
        <v>145</v>
      </c>
      <c r="H112" s="12" t="s">
        <v>28</v>
      </c>
      <c r="I112" s="13">
        <v>5</v>
      </c>
      <c r="J112" s="13">
        <v>6</v>
      </c>
      <c r="K112" s="13">
        <v>0</v>
      </c>
      <c r="L112" s="13">
        <v>1</v>
      </c>
      <c r="M112" s="13">
        <v>4</v>
      </c>
      <c r="N112" s="13">
        <v>5</v>
      </c>
      <c r="O112" s="13">
        <v>4</v>
      </c>
      <c r="P112" s="13">
        <v>0</v>
      </c>
      <c r="Q112" s="13">
        <v>4</v>
      </c>
      <c r="R112" s="13">
        <v>5</v>
      </c>
      <c r="S112" s="13">
        <v>3</v>
      </c>
      <c r="T112" s="13">
        <v>6</v>
      </c>
      <c r="U112" s="13">
        <v>3</v>
      </c>
      <c r="V112" s="13">
        <v>46</v>
      </c>
      <c r="W112" s="13">
        <v>46</v>
      </c>
      <c r="X112" s="14">
        <v>5.57</v>
      </c>
      <c r="Y112" s="13">
        <v>7</v>
      </c>
      <c r="Z112" s="13">
        <v>233</v>
      </c>
      <c r="AA112" s="14">
        <v>0.01</v>
      </c>
      <c r="AB112" s="14">
        <v>5.57</v>
      </c>
      <c r="AC112" s="27">
        <f t="shared" si="2"/>
        <v>46</v>
      </c>
      <c r="AE112" s="10">
        <f t="shared" ca="1" si="3"/>
        <v>25</v>
      </c>
    </row>
    <row r="113" spans="1:31" ht="15.6" x14ac:dyDescent="0.3">
      <c r="A113" s="11">
        <v>3363521</v>
      </c>
      <c r="B113" s="12" t="s">
        <v>65</v>
      </c>
      <c r="C113" s="12" t="s">
        <v>163</v>
      </c>
      <c r="D113" s="12" t="s">
        <v>52</v>
      </c>
      <c r="E113" s="12" t="s">
        <v>144</v>
      </c>
      <c r="F113" s="12" t="s">
        <v>30</v>
      </c>
      <c r="G113" s="12" t="s">
        <v>145</v>
      </c>
      <c r="H113" s="12" t="s">
        <v>28</v>
      </c>
      <c r="I113" s="13">
        <v>1</v>
      </c>
      <c r="J113" s="13">
        <v>0</v>
      </c>
      <c r="K113" s="13">
        <v>0</v>
      </c>
      <c r="L113" s="13">
        <v>1</v>
      </c>
      <c r="M113" s="13">
        <v>0</v>
      </c>
      <c r="N113" s="13">
        <v>0</v>
      </c>
      <c r="O113" s="13">
        <v>0</v>
      </c>
      <c r="P113" s="13">
        <v>1</v>
      </c>
      <c r="Q113" s="13">
        <v>0</v>
      </c>
      <c r="R113" s="13">
        <v>0</v>
      </c>
      <c r="S113" s="13">
        <v>0</v>
      </c>
      <c r="T113" s="13">
        <v>0</v>
      </c>
      <c r="U113" s="13">
        <v>1</v>
      </c>
      <c r="V113" s="13">
        <v>4</v>
      </c>
      <c r="W113" s="13">
        <v>4</v>
      </c>
      <c r="X113" s="14">
        <v>-0.56000000000000005</v>
      </c>
      <c r="Y113" s="13">
        <v>9</v>
      </c>
      <c r="Z113" s="13">
        <v>4</v>
      </c>
      <c r="AA113" s="14">
        <v>0</v>
      </c>
      <c r="AB113" s="14">
        <v>-0.56000000000000005</v>
      </c>
      <c r="AC113" s="27">
        <f t="shared" si="2"/>
        <v>4</v>
      </c>
      <c r="AE113" s="10">
        <f t="shared" ca="1" si="3"/>
        <v>3</v>
      </c>
    </row>
    <row r="114" spans="1:31" ht="15.6" x14ac:dyDescent="0.3">
      <c r="A114" s="11">
        <v>3363521</v>
      </c>
      <c r="B114" s="12" t="s">
        <v>65</v>
      </c>
      <c r="C114" s="12" t="s">
        <v>163</v>
      </c>
      <c r="D114" s="12" t="s">
        <v>52</v>
      </c>
      <c r="E114" s="12" t="s">
        <v>144</v>
      </c>
      <c r="F114" s="12" t="s">
        <v>31</v>
      </c>
      <c r="G114" s="12" t="s">
        <v>145</v>
      </c>
      <c r="H114" s="12" t="s">
        <v>28</v>
      </c>
      <c r="I114" s="13">
        <v>5</v>
      </c>
      <c r="J114" s="13">
        <v>4</v>
      </c>
      <c r="K114" s="13">
        <v>5</v>
      </c>
      <c r="L114" s="13">
        <v>2</v>
      </c>
      <c r="M114" s="13">
        <v>1</v>
      </c>
      <c r="N114" s="13">
        <v>1</v>
      </c>
      <c r="O114" s="13">
        <v>3</v>
      </c>
      <c r="P114" s="13">
        <v>5</v>
      </c>
      <c r="Q114" s="13">
        <v>2</v>
      </c>
      <c r="R114" s="13">
        <v>0</v>
      </c>
      <c r="S114" s="13">
        <v>2</v>
      </c>
      <c r="T114" s="13">
        <v>4</v>
      </c>
      <c r="U114" s="13">
        <v>0</v>
      </c>
      <c r="V114" s="13">
        <v>34</v>
      </c>
      <c r="W114" s="13">
        <v>34</v>
      </c>
      <c r="X114" s="14">
        <v>3.25</v>
      </c>
      <c r="Y114" s="13">
        <v>8</v>
      </c>
      <c r="Z114" s="13">
        <v>14</v>
      </c>
      <c r="AA114" s="14">
        <v>0.01</v>
      </c>
      <c r="AB114" s="14">
        <v>3.25</v>
      </c>
      <c r="AC114" s="27">
        <f t="shared" si="2"/>
        <v>34</v>
      </c>
      <c r="AE114" s="10">
        <f t="shared" ca="1" si="3"/>
        <v>26</v>
      </c>
    </row>
    <row r="115" spans="1:31" ht="15.6" x14ac:dyDescent="0.3">
      <c r="A115" s="11">
        <v>3363521</v>
      </c>
      <c r="B115" s="12" t="s">
        <v>65</v>
      </c>
      <c r="C115" s="12" t="s">
        <v>163</v>
      </c>
      <c r="D115" s="12" t="s">
        <v>52</v>
      </c>
      <c r="E115" s="12" t="s">
        <v>144</v>
      </c>
      <c r="F115" s="12" t="s">
        <v>33</v>
      </c>
      <c r="G115" s="12" t="s">
        <v>145</v>
      </c>
      <c r="H115" s="12" t="s">
        <v>28</v>
      </c>
      <c r="I115" s="13">
        <v>108</v>
      </c>
      <c r="J115" s="13">
        <v>37</v>
      </c>
      <c r="K115" s="13">
        <v>37</v>
      </c>
      <c r="L115" s="13">
        <v>34</v>
      </c>
      <c r="M115" s="13">
        <v>44</v>
      </c>
      <c r="N115" s="13">
        <v>27</v>
      </c>
      <c r="O115" s="13">
        <v>33</v>
      </c>
      <c r="P115" s="13">
        <v>31</v>
      </c>
      <c r="Q115" s="13">
        <v>40</v>
      </c>
      <c r="R115" s="13">
        <v>34</v>
      </c>
      <c r="S115" s="13">
        <v>44</v>
      </c>
      <c r="T115" s="13">
        <v>37</v>
      </c>
      <c r="U115" s="13">
        <v>93</v>
      </c>
      <c r="V115" s="13">
        <v>599</v>
      </c>
      <c r="W115" s="13">
        <v>599</v>
      </c>
      <c r="X115" s="14">
        <v>1.1200000000000001</v>
      </c>
      <c r="Y115" s="13">
        <v>282</v>
      </c>
      <c r="Z115" s="13">
        <v>479</v>
      </c>
      <c r="AA115" s="14">
        <v>0.02</v>
      </c>
      <c r="AB115" s="14">
        <v>1.32</v>
      </c>
      <c r="AC115" s="27">
        <f t="shared" si="2"/>
        <v>599</v>
      </c>
      <c r="AE115" s="10">
        <f t="shared" ca="1" si="3"/>
        <v>351</v>
      </c>
    </row>
    <row r="116" spans="1:31" ht="15.6" x14ac:dyDescent="0.3">
      <c r="A116" s="11">
        <v>1788114</v>
      </c>
      <c r="B116" s="12" t="s">
        <v>122</v>
      </c>
      <c r="C116" s="12" t="s">
        <v>164</v>
      </c>
      <c r="D116" s="12" t="s">
        <v>26</v>
      </c>
      <c r="E116" s="12" t="s">
        <v>144</v>
      </c>
      <c r="F116" s="12" t="s">
        <v>27</v>
      </c>
      <c r="G116" s="12" t="s">
        <v>145</v>
      </c>
      <c r="H116" s="12" t="s">
        <v>28</v>
      </c>
      <c r="I116" s="13">
        <v>20</v>
      </c>
      <c r="J116" s="13">
        <v>43</v>
      </c>
      <c r="K116" s="13">
        <v>45</v>
      </c>
      <c r="L116" s="13">
        <v>12</v>
      </c>
      <c r="M116" s="13">
        <v>41</v>
      </c>
      <c r="N116" s="13">
        <v>43</v>
      </c>
      <c r="O116" s="13">
        <v>34</v>
      </c>
      <c r="P116" s="13">
        <v>50</v>
      </c>
      <c r="Q116" s="13">
        <v>40</v>
      </c>
      <c r="R116" s="13">
        <v>52</v>
      </c>
      <c r="S116" s="13">
        <v>37</v>
      </c>
      <c r="T116" s="13">
        <v>26</v>
      </c>
      <c r="U116" s="13">
        <v>53</v>
      </c>
      <c r="V116" s="13">
        <v>496</v>
      </c>
      <c r="W116" s="13">
        <v>496</v>
      </c>
      <c r="X116" s="14">
        <v>0.59</v>
      </c>
      <c r="Y116" s="13">
        <v>312</v>
      </c>
      <c r="Z116" s="13">
        <v>344</v>
      </c>
      <c r="AA116" s="14">
        <v>0.01</v>
      </c>
      <c r="AB116" s="14">
        <v>0.49</v>
      </c>
      <c r="AC116" s="27">
        <f t="shared" si="2"/>
        <v>496</v>
      </c>
      <c r="AE116" s="10">
        <f t="shared" ca="1" si="3"/>
        <v>288</v>
      </c>
    </row>
    <row r="117" spans="1:31" ht="15.6" x14ac:dyDescent="0.3">
      <c r="A117" s="11">
        <v>1788114</v>
      </c>
      <c r="B117" s="12" t="s">
        <v>122</v>
      </c>
      <c r="C117" s="12" t="s">
        <v>164</v>
      </c>
      <c r="D117" s="12" t="s">
        <v>26</v>
      </c>
      <c r="E117" s="12" t="s">
        <v>144</v>
      </c>
      <c r="F117" s="12" t="s">
        <v>29</v>
      </c>
      <c r="G117" s="12" t="s">
        <v>145</v>
      </c>
      <c r="H117" s="12" t="s">
        <v>28</v>
      </c>
      <c r="I117" s="13">
        <v>10</v>
      </c>
      <c r="J117" s="13">
        <v>4</v>
      </c>
      <c r="K117" s="13">
        <v>1</v>
      </c>
      <c r="L117" s="13">
        <v>0</v>
      </c>
      <c r="M117" s="13">
        <v>5</v>
      </c>
      <c r="N117" s="13">
        <v>8</v>
      </c>
      <c r="O117" s="13">
        <v>5</v>
      </c>
      <c r="P117" s="13">
        <v>7</v>
      </c>
      <c r="Q117" s="13">
        <v>5</v>
      </c>
      <c r="R117" s="13">
        <v>5</v>
      </c>
      <c r="S117" s="13">
        <v>4</v>
      </c>
      <c r="T117" s="13">
        <v>2</v>
      </c>
      <c r="U117" s="13">
        <v>2</v>
      </c>
      <c r="V117" s="13">
        <v>58</v>
      </c>
      <c r="W117" s="13">
        <v>58</v>
      </c>
      <c r="X117" s="14">
        <v>57</v>
      </c>
      <c r="Y117" s="13">
        <v>1</v>
      </c>
      <c r="Z117" s="13">
        <v>67</v>
      </c>
      <c r="AA117" s="14">
        <v>0.01</v>
      </c>
      <c r="AB117" s="14">
        <v>0</v>
      </c>
      <c r="AC117" s="27">
        <f t="shared" si="2"/>
        <v>58</v>
      </c>
      <c r="AE117" s="10">
        <f t="shared" ca="1" si="3"/>
        <v>40</v>
      </c>
    </row>
    <row r="118" spans="1:31" ht="15.6" x14ac:dyDescent="0.3">
      <c r="A118" s="11">
        <v>1788114</v>
      </c>
      <c r="B118" s="12" t="s">
        <v>122</v>
      </c>
      <c r="C118" s="12" t="s">
        <v>164</v>
      </c>
      <c r="D118" s="12" t="s">
        <v>26</v>
      </c>
      <c r="E118" s="12" t="s">
        <v>144</v>
      </c>
      <c r="F118" s="12" t="s">
        <v>30</v>
      </c>
      <c r="G118" s="12" t="s">
        <v>145</v>
      </c>
      <c r="H118" s="12" t="s">
        <v>28</v>
      </c>
      <c r="I118" s="13">
        <v>0</v>
      </c>
      <c r="J118" s="13">
        <v>0</v>
      </c>
      <c r="K118" s="13">
        <v>0</v>
      </c>
      <c r="L118" s="13">
        <v>0</v>
      </c>
      <c r="M118" s="13">
        <v>0</v>
      </c>
      <c r="N118" s="13">
        <v>1</v>
      </c>
      <c r="O118" s="13">
        <v>0</v>
      </c>
      <c r="P118" s="13">
        <v>2</v>
      </c>
      <c r="Q118" s="13">
        <v>0</v>
      </c>
      <c r="R118" s="13">
        <v>0</v>
      </c>
      <c r="S118" s="13">
        <v>0</v>
      </c>
      <c r="T118" s="13">
        <v>0</v>
      </c>
      <c r="U118" s="13">
        <v>0</v>
      </c>
      <c r="V118" s="13">
        <v>3</v>
      </c>
      <c r="W118" s="13">
        <v>3</v>
      </c>
      <c r="X118" s="14">
        <v>0</v>
      </c>
      <c r="Y118" s="13">
        <v>0</v>
      </c>
      <c r="Z118" s="13">
        <v>6</v>
      </c>
      <c r="AA118" s="14">
        <v>0</v>
      </c>
      <c r="AB118" s="14">
        <v>0</v>
      </c>
      <c r="AC118" s="27">
        <f t="shared" si="2"/>
        <v>3</v>
      </c>
      <c r="AE118" s="10">
        <f t="shared" ca="1" si="3"/>
        <v>3</v>
      </c>
    </row>
    <row r="119" spans="1:31" ht="15.6" x14ac:dyDescent="0.3">
      <c r="A119" s="11">
        <v>1788114</v>
      </c>
      <c r="B119" s="12" t="s">
        <v>122</v>
      </c>
      <c r="C119" s="12" t="s">
        <v>164</v>
      </c>
      <c r="D119" s="12" t="s">
        <v>26</v>
      </c>
      <c r="E119" s="12" t="s">
        <v>144</v>
      </c>
      <c r="F119" s="12" t="s">
        <v>31</v>
      </c>
      <c r="G119" s="12" t="s">
        <v>145</v>
      </c>
      <c r="H119" s="12" t="s">
        <v>28</v>
      </c>
      <c r="I119" s="13">
        <v>2</v>
      </c>
      <c r="J119" s="13">
        <v>0</v>
      </c>
      <c r="K119" s="13">
        <v>5</v>
      </c>
      <c r="L119" s="13">
        <v>0</v>
      </c>
      <c r="M119" s="13">
        <v>1</v>
      </c>
      <c r="N119" s="13">
        <v>7</v>
      </c>
      <c r="O119" s="13">
        <v>5</v>
      </c>
      <c r="P119" s="13">
        <v>5</v>
      </c>
      <c r="Q119" s="13">
        <v>1</v>
      </c>
      <c r="R119" s="13">
        <v>0</v>
      </c>
      <c r="S119" s="13">
        <v>0</v>
      </c>
      <c r="T119" s="13">
        <v>0</v>
      </c>
      <c r="U119" s="13">
        <v>0</v>
      </c>
      <c r="V119" s="13">
        <v>26</v>
      </c>
      <c r="W119" s="13">
        <v>26</v>
      </c>
      <c r="X119" s="14">
        <v>2.25</v>
      </c>
      <c r="Y119" s="13">
        <v>8</v>
      </c>
      <c r="Z119" s="13">
        <v>18</v>
      </c>
      <c r="AA119" s="14">
        <v>0.01</v>
      </c>
      <c r="AB119" s="14">
        <v>0</v>
      </c>
      <c r="AC119" s="27">
        <f t="shared" si="2"/>
        <v>26</v>
      </c>
      <c r="AE119" s="10">
        <f t="shared" ca="1" si="3"/>
        <v>25</v>
      </c>
    </row>
    <row r="120" spans="1:31" ht="15.6" x14ac:dyDescent="0.3">
      <c r="A120" s="11">
        <v>1788114</v>
      </c>
      <c r="B120" s="12" t="s">
        <v>122</v>
      </c>
      <c r="C120" s="12" t="s">
        <v>164</v>
      </c>
      <c r="D120" s="12" t="s">
        <v>26</v>
      </c>
      <c r="E120" s="12" t="s">
        <v>144</v>
      </c>
      <c r="F120" s="12" t="s">
        <v>33</v>
      </c>
      <c r="G120" s="12" t="s">
        <v>145</v>
      </c>
      <c r="H120" s="12" t="s">
        <v>28</v>
      </c>
      <c r="I120" s="13">
        <v>12</v>
      </c>
      <c r="J120" s="13">
        <v>17</v>
      </c>
      <c r="K120" s="13">
        <v>2</v>
      </c>
      <c r="L120" s="13">
        <v>10</v>
      </c>
      <c r="M120" s="13">
        <v>64</v>
      </c>
      <c r="N120" s="13">
        <v>65</v>
      </c>
      <c r="O120" s="13">
        <v>12</v>
      </c>
      <c r="P120" s="13">
        <v>75</v>
      </c>
      <c r="Q120" s="13">
        <v>43</v>
      </c>
      <c r="R120" s="13">
        <v>115</v>
      </c>
      <c r="S120" s="13">
        <v>45</v>
      </c>
      <c r="T120" s="13">
        <v>20</v>
      </c>
      <c r="U120" s="13">
        <v>66</v>
      </c>
      <c r="V120" s="13">
        <v>546</v>
      </c>
      <c r="W120" s="13">
        <v>546</v>
      </c>
      <c r="X120" s="14">
        <v>4.3</v>
      </c>
      <c r="Y120" s="13">
        <v>103</v>
      </c>
      <c r="Z120" s="13">
        <v>78</v>
      </c>
      <c r="AA120" s="14">
        <v>0.02</v>
      </c>
      <c r="AB120" s="14">
        <v>3.71</v>
      </c>
      <c r="AC120" s="27">
        <f t="shared" si="2"/>
        <v>546</v>
      </c>
      <c r="AE120" s="10">
        <f t="shared" ca="1" si="3"/>
        <v>257</v>
      </c>
    </row>
    <row r="121" spans="1:31" ht="15.6" x14ac:dyDescent="0.3">
      <c r="A121" s="11">
        <v>3454299</v>
      </c>
      <c r="B121" s="12" t="s">
        <v>85</v>
      </c>
      <c r="C121" s="12" t="s">
        <v>165</v>
      </c>
      <c r="D121" s="12" t="s">
        <v>86</v>
      </c>
      <c r="E121" s="12" t="s">
        <v>144</v>
      </c>
      <c r="F121" s="12" t="s">
        <v>27</v>
      </c>
      <c r="G121" s="12" t="s">
        <v>145</v>
      </c>
      <c r="H121" s="12" t="s">
        <v>28</v>
      </c>
      <c r="I121" s="13">
        <v>46</v>
      </c>
      <c r="J121" s="13">
        <v>34</v>
      </c>
      <c r="K121" s="13">
        <v>25</v>
      </c>
      <c r="L121" s="13">
        <v>33</v>
      </c>
      <c r="M121" s="13">
        <v>37</v>
      </c>
      <c r="N121" s="13">
        <v>27</v>
      </c>
      <c r="O121" s="13">
        <v>21</v>
      </c>
      <c r="P121" s="13">
        <v>20</v>
      </c>
      <c r="Q121" s="13">
        <v>42</v>
      </c>
      <c r="R121" s="13">
        <v>40</v>
      </c>
      <c r="S121" s="13">
        <v>39</v>
      </c>
      <c r="T121" s="13">
        <v>32</v>
      </c>
      <c r="U121" s="13">
        <v>47</v>
      </c>
      <c r="V121" s="13">
        <v>443</v>
      </c>
      <c r="W121" s="13">
        <v>443</v>
      </c>
      <c r="X121" s="14">
        <v>-0.18</v>
      </c>
      <c r="Y121" s="13">
        <v>538</v>
      </c>
      <c r="Z121" s="13">
        <v>472</v>
      </c>
      <c r="AA121" s="14">
        <v>0.01</v>
      </c>
      <c r="AB121" s="14">
        <v>-0.17</v>
      </c>
      <c r="AC121" s="27">
        <f t="shared" si="2"/>
        <v>443</v>
      </c>
      <c r="AE121" s="10">
        <f t="shared" ca="1" si="3"/>
        <v>243</v>
      </c>
    </row>
    <row r="122" spans="1:31" ht="15.6" x14ac:dyDescent="0.3">
      <c r="A122" s="11">
        <v>3454299</v>
      </c>
      <c r="B122" s="12" t="s">
        <v>85</v>
      </c>
      <c r="C122" s="12" t="s">
        <v>165</v>
      </c>
      <c r="D122" s="12" t="s">
        <v>86</v>
      </c>
      <c r="E122" s="12" t="s">
        <v>144</v>
      </c>
      <c r="F122" s="12" t="s">
        <v>29</v>
      </c>
      <c r="G122" s="12" t="s">
        <v>145</v>
      </c>
      <c r="H122" s="12" t="s">
        <v>28</v>
      </c>
      <c r="I122" s="13">
        <v>2</v>
      </c>
      <c r="J122" s="13">
        <v>3</v>
      </c>
      <c r="K122" s="13">
        <v>2</v>
      </c>
      <c r="L122" s="13">
        <v>1</v>
      </c>
      <c r="M122" s="13">
        <v>1</v>
      </c>
      <c r="N122" s="13">
        <v>2</v>
      </c>
      <c r="O122" s="13">
        <v>1</v>
      </c>
      <c r="P122" s="13">
        <v>2</v>
      </c>
      <c r="Q122" s="13">
        <v>5</v>
      </c>
      <c r="R122" s="13">
        <v>2</v>
      </c>
      <c r="S122" s="13">
        <v>2</v>
      </c>
      <c r="T122" s="13">
        <v>2</v>
      </c>
      <c r="U122" s="13">
        <v>3</v>
      </c>
      <c r="V122" s="13">
        <v>28</v>
      </c>
      <c r="W122" s="13">
        <v>28</v>
      </c>
      <c r="X122" s="14">
        <v>0.22</v>
      </c>
      <c r="Y122" s="13">
        <v>23</v>
      </c>
      <c r="Z122" s="13">
        <v>46</v>
      </c>
      <c r="AA122" s="14">
        <v>0.01</v>
      </c>
      <c r="AB122" s="14">
        <v>0.27</v>
      </c>
      <c r="AC122" s="27">
        <f t="shared" si="2"/>
        <v>28</v>
      </c>
      <c r="AE122" s="10">
        <f t="shared" ca="1" si="3"/>
        <v>14</v>
      </c>
    </row>
    <row r="123" spans="1:31" ht="15.6" x14ac:dyDescent="0.3">
      <c r="A123" s="11">
        <v>3454299</v>
      </c>
      <c r="B123" s="12" t="s">
        <v>85</v>
      </c>
      <c r="C123" s="12" t="s">
        <v>165</v>
      </c>
      <c r="D123" s="12" t="s">
        <v>86</v>
      </c>
      <c r="E123" s="12" t="s">
        <v>144</v>
      </c>
      <c r="F123" s="12" t="s">
        <v>30</v>
      </c>
      <c r="G123" s="12" t="s">
        <v>145</v>
      </c>
      <c r="H123" s="12" t="s">
        <v>28</v>
      </c>
      <c r="I123" s="13">
        <v>0</v>
      </c>
      <c r="J123" s="13">
        <v>0</v>
      </c>
      <c r="K123" s="13">
        <v>0</v>
      </c>
      <c r="L123" s="13">
        <v>0</v>
      </c>
      <c r="M123" s="13">
        <v>0</v>
      </c>
      <c r="N123" s="13">
        <v>0</v>
      </c>
      <c r="O123" s="13">
        <v>0</v>
      </c>
      <c r="P123" s="13">
        <v>0</v>
      </c>
      <c r="Q123" s="13">
        <v>0</v>
      </c>
      <c r="R123" s="13">
        <v>0</v>
      </c>
      <c r="S123" s="13">
        <v>0</v>
      </c>
      <c r="T123" s="13">
        <v>0</v>
      </c>
      <c r="U123" s="13">
        <v>0</v>
      </c>
      <c r="V123" s="13">
        <v>0</v>
      </c>
      <c r="W123" s="13">
        <v>0</v>
      </c>
      <c r="X123" s="14">
        <v>-1</v>
      </c>
      <c r="Y123" s="13">
        <v>3</v>
      </c>
      <c r="Z123" s="13">
        <v>3</v>
      </c>
      <c r="AA123" s="14">
        <v>0</v>
      </c>
      <c r="AB123" s="14">
        <v>-1</v>
      </c>
      <c r="AC123" s="27">
        <f t="shared" si="2"/>
        <v>0</v>
      </c>
      <c r="AE123" s="10">
        <f t="shared" ca="1" si="3"/>
        <v>0</v>
      </c>
    </row>
    <row r="124" spans="1:31" ht="15.6" x14ac:dyDescent="0.3">
      <c r="A124" s="11">
        <v>3454299</v>
      </c>
      <c r="B124" s="12" t="s">
        <v>85</v>
      </c>
      <c r="C124" s="12" t="s">
        <v>165</v>
      </c>
      <c r="D124" s="12" t="s">
        <v>86</v>
      </c>
      <c r="E124" s="12" t="s">
        <v>144</v>
      </c>
      <c r="F124" s="12" t="s">
        <v>31</v>
      </c>
      <c r="G124" s="12" t="s">
        <v>145</v>
      </c>
      <c r="H124" s="12" t="s">
        <v>28</v>
      </c>
      <c r="I124" s="13">
        <v>1</v>
      </c>
      <c r="J124" s="13">
        <v>0</v>
      </c>
      <c r="K124" s="13">
        <v>0</v>
      </c>
      <c r="L124" s="13">
        <v>2</v>
      </c>
      <c r="M124" s="13">
        <v>0</v>
      </c>
      <c r="N124" s="13">
        <v>0</v>
      </c>
      <c r="O124" s="13">
        <v>3</v>
      </c>
      <c r="P124" s="13">
        <v>1</v>
      </c>
      <c r="Q124" s="13">
        <v>2</v>
      </c>
      <c r="R124" s="13">
        <v>1</v>
      </c>
      <c r="S124" s="13">
        <v>1</v>
      </c>
      <c r="T124" s="13">
        <v>2</v>
      </c>
      <c r="U124" s="13">
        <v>1</v>
      </c>
      <c r="V124" s="13">
        <v>14</v>
      </c>
      <c r="W124" s="13">
        <v>14</v>
      </c>
      <c r="X124" s="14">
        <v>0.08</v>
      </c>
      <c r="Y124" s="13">
        <v>13</v>
      </c>
      <c r="Z124" s="13">
        <v>7</v>
      </c>
      <c r="AA124" s="14">
        <v>0</v>
      </c>
      <c r="AB124" s="14">
        <v>0.17</v>
      </c>
      <c r="AC124" s="27">
        <f t="shared" si="2"/>
        <v>14</v>
      </c>
      <c r="AE124" s="10">
        <f t="shared" ca="1" si="3"/>
        <v>7</v>
      </c>
    </row>
    <row r="125" spans="1:31" ht="15.6" x14ac:dyDescent="0.3">
      <c r="A125" s="11">
        <v>3454299</v>
      </c>
      <c r="B125" s="12" t="s">
        <v>85</v>
      </c>
      <c r="C125" s="12" t="s">
        <v>165</v>
      </c>
      <c r="D125" s="12" t="s">
        <v>86</v>
      </c>
      <c r="E125" s="12" t="s">
        <v>144</v>
      </c>
      <c r="F125" s="12" t="s">
        <v>33</v>
      </c>
      <c r="G125" s="12" t="s">
        <v>145</v>
      </c>
      <c r="H125" s="12" t="s">
        <v>28</v>
      </c>
      <c r="I125" s="13">
        <v>26</v>
      </c>
      <c r="J125" s="13">
        <v>34</v>
      </c>
      <c r="K125" s="13">
        <v>45</v>
      </c>
      <c r="L125" s="13">
        <v>51</v>
      </c>
      <c r="M125" s="13">
        <v>71</v>
      </c>
      <c r="N125" s="13">
        <v>46</v>
      </c>
      <c r="O125" s="13">
        <v>26</v>
      </c>
      <c r="P125" s="13">
        <v>52</v>
      </c>
      <c r="Q125" s="13">
        <v>61</v>
      </c>
      <c r="R125" s="13">
        <v>50</v>
      </c>
      <c r="S125" s="13">
        <v>56</v>
      </c>
      <c r="T125" s="13">
        <v>33</v>
      </c>
      <c r="U125" s="13">
        <v>62</v>
      </c>
      <c r="V125" s="13">
        <v>613</v>
      </c>
      <c r="W125" s="13">
        <v>613</v>
      </c>
      <c r="X125" s="14">
        <v>0.75</v>
      </c>
      <c r="Y125" s="13">
        <v>350</v>
      </c>
      <c r="Z125" s="13">
        <v>407</v>
      </c>
      <c r="AA125" s="14">
        <v>0.02</v>
      </c>
      <c r="AB125" s="14">
        <v>0.7</v>
      </c>
      <c r="AC125" s="27">
        <f t="shared" si="2"/>
        <v>613</v>
      </c>
      <c r="AE125" s="10">
        <f t="shared" ca="1" si="3"/>
        <v>351</v>
      </c>
    </row>
    <row r="126" spans="1:31" ht="15.6" x14ac:dyDescent="0.3">
      <c r="A126" s="11">
        <v>3683218</v>
      </c>
      <c r="B126" s="12" t="s">
        <v>75</v>
      </c>
      <c r="C126" s="12" t="s">
        <v>166</v>
      </c>
      <c r="D126" s="12" t="s">
        <v>76</v>
      </c>
      <c r="E126" s="12" t="s">
        <v>144</v>
      </c>
      <c r="F126" s="12" t="s">
        <v>27</v>
      </c>
      <c r="G126" s="12" t="s">
        <v>145</v>
      </c>
      <c r="H126" s="12" t="s">
        <v>28</v>
      </c>
      <c r="I126" s="13">
        <v>39</v>
      </c>
      <c r="J126" s="13">
        <v>34</v>
      </c>
      <c r="K126" s="13">
        <v>28</v>
      </c>
      <c r="L126" s="13">
        <v>43</v>
      </c>
      <c r="M126" s="13">
        <v>39</v>
      </c>
      <c r="N126" s="13">
        <v>15</v>
      </c>
      <c r="O126" s="13">
        <v>31</v>
      </c>
      <c r="P126" s="13">
        <v>22</v>
      </c>
      <c r="Q126" s="13">
        <v>42</v>
      </c>
      <c r="R126" s="13">
        <v>47</v>
      </c>
      <c r="S126" s="13">
        <v>35</v>
      </c>
      <c r="T126" s="13">
        <v>29</v>
      </c>
      <c r="U126" s="13">
        <v>51</v>
      </c>
      <c r="V126" s="13">
        <v>455</v>
      </c>
      <c r="W126" s="13">
        <v>455</v>
      </c>
      <c r="X126" s="14">
        <v>0</v>
      </c>
      <c r="Y126" s="13">
        <v>0</v>
      </c>
      <c r="Z126" s="13">
        <v>584</v>
      </c>
      <c r="AA126" s="14">
        <v>0.01</v>
      </c>
      <c r="AB126" s="14">
        <v>0</v>
      </c>
      <c r="AC126" s="27">
        <f t="shared" si="2"/>
        <v>455</v>
      </c>
      <c r="AE126" s="10">
        <f t="shared" ca="1" si="3"/>
        <v>251</v>
      </c>
    </row>
    <row r="127" spans="1:31" ht="15.6" x14ac:dyDescent="0.3">
      <c r="A127" s="11">
        <v>3683218</v>
      </c>
      <c r="B127" s="12" t="s">
        <v>75</v>
      </c>
      <c r="C127" s="12" t="s">
        <v>166</v>
      </c>
      <c r="D127" s="12" t="s">
        <v>76</v>
      </c>
      <c r="E127" s="12" t="s">
        <v>144</v>
      </c>
      <c r="F127" s="12" t="s">
        <v>29</v>
      </c>
      <c r="G127" s="12" t="s">
        <v>145</v>
      </c>
      <c r="H127" s="12" t="s">
        <v>28</v>
      </c>
      <c r="I127" s="13">
        <v>2</v>
      </c>
      <c r="J127" s="13">
        <v>6</v>
      </c>
      <c r="K127" s="13">
        <v>3</v>
      </c>
      <c r="L127" s="13">
        <v>4</v>
      </c>
      <c r="M127" s="13">
        <v>2</v>
      </c>
      <c r="N127" s="13">
        <v>0</v>
      </c>
      <c r="O127" s="13">
        <v>3</v>
      </c>
      <c r="P127" s="13">
        <v>2</v>
      </c>
      <c r="Q127" s="13">
        <v>7</v>
      </c>
      <c r="R127" s="13">
        <v>8</v>
      </c>
      <c r="S127" s="13">
        <v>1</v>
      </c>
      <c r="T127" s="13">
        <v>4</v>
      </c>
      <c r="U127" s="13">
        <v>3</v>
      </c>
      <c r="V127" s="13">
        <v>45</v>
      </c>
      <c r="W127" s="13">
        <v>45</v>
      </c>
      <c r="X127" s="14">
        <v>0</v>
      </c>
      <c r="Y127" s="13">
        <v>0</v>
      </c>
      <c r="Z127" s="13">
        <v>69</v>
      </c>
      <c r="AA127" s="14">
        <v>0.01</v>
      </c>
      <c r="AB127" s="14">
        <v>0</v>
      </c>
      <c r="AC127" s="27">
        <f t="shared" si="2"/>
        <v>45</v>
      </c>
      <c r="AE127" s="10">
        <f t="shared" ca="1" si="3"/>
        <v>22</v>
      </c>
    </row>
    <row r="128" spans="1:31" ht="15.6" x14ac:dyDescent="0.3">
      <c r="A128" s="11">
        <v>3683218</v>
      </c>
      <c r="B128" s="12" t="s">
        <v>75</v>
      </c>
      <c r="C128" s="12" t="s">
        <v>166</v>
      </c>
      <c r="D128" s="12" t="s">
        <v>76</v>
      </c>
      <c r="E128" s="12" t="s">
        <v>144</v>
      </c>
      <c r="F128" s="12" t="s">
        <v>30</v>
      </c>
      <c r="G128" s="12" t="s">
        <v>145</v>
      </c>
      <c r="H128" s="12" t="s">
        <v>28</v>
      </c>
      <c r="I128" s="13">
        <v>0</v>
      </c>
      <c r="J128" s="13">
        <v>0</v>
      </c>
      <c r="K128" s="13">
        <v>0</v>
      </c>
      <c r="L128" s="13">
        <v>1</v>
      </c>
      <c r="M128" s="13">
        <v>0</v>
      </c>
      <c r="N128" s="13">
        <v>0</v>
      </c>
      <c r="O128" s="13">
        <v>0</v>
      </c>
      <c r="P128" s="13">
        <v>2</v>
      </c>
      <c r="Q128" s="13">
        <v>3</v>
      </c>
      <c r="R128" s="13">
        <v>0</v>
      </c>
      <c r="S128" s="13">
        <v>0</v>
      </c>
      <c r="T128" s="13">
        <v>1</v>
      </c>
      <c r="U128" s="13">
        <v>0</v>
      </c>
      <c r="V128" s="13">
        <v>7</v>
      </c>
      <c r="W128" s="13">
        <v>7</v>
      </c>
      <c r="X128" s="14">
        <v>0</v>
      </c>
      <c r="Y128" s="13">
        <v>0</v>
      </c>
      <c r="Z128" s="13">
        <v>7</v>
      </c>
      <c r="AA128" s="14">
        <v>0</v>
      </c>
      <c r="AB128" s="14">
        <v>0</v>
      </c>
      <c r="AC128" s="27">
        <f t="shared" si="2"/>
        <v>7</v>
      </c>
      <c r="AE128" s="10">
        <f t="shared" ca="1" si="3"/>
        <v>3</v>
      </c>
    </row>
    <row r="129" spans="1:31" ht="15.6" x14ac:dyDescent="0.3">
      <c r="A129" s="11">
        <v>3683218</v>
      </c>
      <c r="B129" s="12" t="s">
        <v>75</v>
      </c>
      <c r="C129" s="12" t="s">
        <v>166</v>
      </c>
      <c r="D129" s="12" t="s">
        <v>76</v>
      </c>
      <c r="E129" s="12" t="s">
        <v>144</v>
      </c>
      <c r="F129" s="12" t="s">
        <v>31</v>
      </c>
      <c r="G129" s="12" t="s">
        <v>145</v>
      </c>
      <c r="H129" s="12" t="s">
        <v>28</v>
      </c>
      <c r="I129" s="13">
        <v>7</v>
      </c>
      <c r="J129" s="13">
        <v>3</v>
      </c>
      <c r="K129" s="13">
        <v>4</v>
      </c>
      <c r="L129" s="13">
        <v>6</v>
      </c>
      <c r="M129" s="13">
        <v>3</v>
      </c>
      <c r="N129" s="13">
        <v>2</v>
      </c>
      <c r="O129" s="13">
        <v>1</v>
      </c>
      <c r="P129" s="13">
        <v>2</v>
      </c>
      <c r="Q129" s="13">
        <v>6</v>
      </c>
      <c r="R129" s="13">
        <v>2</v>
      </c>
      <c r="S129" s="13">
        <v>3</v>
      </c>
      <c r="T129" s="13">
        <v>3</v>
      </c>
      <c r="U129" s="13">
        <v>1</v>
      </c>
      <c r="V129" s="13">
        <v>43</v>
      </c>
      <c r="W129" s="13">
        <v>43</v>
      </c>
      <c r="X129" s="14">
        <v>0</v>
      </c>
      <c r="Y129" s="13">
        <v>0</v>
      </c>
      <c r="Z129" s="13">
        <v>57</v>
      </c>
      <c r="AA129" s="14">
        <v>0.01</v>
      </c>
      <c r="AB129" s="14">
        <v>0</v>
      </c>
      <c r="AC129" s="27">
        <f t="shared" si="2"/>
        <v>43</v>
      </c>
      <c r="AE129" s="10">
        <f t="shared" ca="1" si="3"/>
        <v>28</v>
      </c>
    </row>
    <row r="130" spans="1:31" ht="15.6" x14ac:dyDescent="0.3">
      <c r="A130" s="11">
        <v>3683218</v>
      </c>
      <c r="B130" s="12" t="s">
        <v>75</v>
      </c>
      <c r="C130" s="12" t="s">
        <v>166</v>
      </c>
      <c r="D130" s="12" t="s">
        <v>76</v>
      </c>
      <c r="E130" s="12" t="s">
        <v>144</v>
      </c>
      <c r="F130" s="12" t="s">
        <v>33</v>
      </c>
      <c r="G130" s="12" t="s">
        <v>145</v>
      </c>
      <c r="H130" s="12" t="s">
        <v>28</v>
      </c>
      <c r="I130" s="13">
        <v>29</v>
      </c>
      <c r="J130" s="13">
        <v>22</v>
      </c>
      <c r="K130" s="13">
        <v>31</v>
      </c>
      <c r="L130" s="13">
        <v>54</v>
      </c>
      <c r="M130" s="13">
        <v>26</v>
      </c>
      <c r="N130" s="13">
        <v>14</v>
      </c>
      <c r="O130" s="13">
        <v>9</v>
      </c>
      <c r="P130" s="13">
        <v>25</v>
      </c>
      <c r="Q130" s="13">
        <v>57</v>
      </c>
      <c r="R130" s="13">
        <v>44</v>
      </c>
      <c r="S130" s="13">
        <v>48</v>
      </c>
      <c r="T130" s="13">
        <v>55</v>
      </c>
      <c r="U130" s="13">
        <v>63</v>
      </c>
      <c r="V130" s="13">
        <v>477</v>
      </c>
      <c r="W130" s="13">
        <v>477</v>
      </c>
      <c r="X130" s="14">
        <v>0</v>
      </c>
      <c r="Y130" s="13">
        <v>0</v>
      </c>
      <c r="Z130" s="13">
        <v>623</v>
      </c>
      <c r="AA130" s="14">
        <v>0.01</v>
      </c>
      <c r="AB130" s="14">
        <v>0</v>
      </c>
      <c r="AC130" s="27">
        <f t="shared" si="2"/>
        <v>477</v>
      </c>
      <c r="AE130" s="10">
        <f t="shared" ca="1" si="3"/>
        <v>210</v>
      </c>
    </row>
    <row r="131" spans="1:31" ht="15.6" x14ac:dyDescent="0.3">
      <c r="A131" s="11">
        <v>3683217</v>
      </c>
      <c r="B131" s="12" t="s">
        <v>66</v>
      </c>
      <c r="C131" s="12" t="s">
        <v>167</v>
      </c>
      <c r="D131" s="12" t="s">
        <v>37</v>
      </c>
      <c r="E131" s="12" t="s">
        <v>144</v>
      </c>
      <c r="F131" s="12" t="s">
        <v>27</v>
      </c>
      <c r="G131" s="12" t="s">
        <v>145</v>
      </c>
      <c r="H131" s="12" t="s">
        <v>28</v>
      </c>
      <c r="I131" s="13">
        <v>90</v>
      </c>
      <c r="J131" s="13">
        <v>72</v>
      </c>
      <c r="K131" s="13">
        <v>70</v>
      </c>
      <c r="L131" s="13">
        <v>90</v>
      </c>
      <c r="M131" s="13">
        <v>70</v>
      </c>
      <c r="N131" s="13">
        <v>62</v>
      </c>
      <c r="O131" s="13">
        <v>64</v>
      </c>
      <c r="P131" s="13">
        <v>84</v>
      </c>
      <c r="Q131" s="13">
        <v>99</v>
      </c>
      <c r="R131" s="13">
        <v>81</v>
      </c>
      <c r="S131" s="13">
        <v>41</v>
      </c>
      <c r="T131" s="13">
        <v>18</v>
      </c>
      <c r="U131" s="13">
        <v>68</v>
      </c>
      <c r="V131" s="13">
        <v>909</v>
      </c>
      <c r="W131" s="13">
        <v>909</v>
      </c>
      <c r="X131" s="14">
        <v>0</v>
      </c>
      <c r="Y131" s="13">
        <v>0</v>
      </c>
      <c r="Z131" s="13">
        <v>995</v>
      </c>
      <c r="AA131" s="14">
        <v>0.02</v>
      </c>
      <c r="AB131" s="14">
        <v>0</v>
      </c>
      <c r="AC131" s="27">
        <f t="shared" ref="AC131:AC194" si="4">SUM(I131:U131)</f>
        <v>909</v>
      </c>
      <c r="AE131" s="10">
        <f t="shared" ref="AE131:AE194" ca="1" si="5">SUM(OFFSET(I130,1,0,1,$AD$2))</f>
        <v>602</v>
      </c>
    </row>
    <row r="132" spans="1:31" ht="15.6" x14ac:dyDescent="0.3">
      <c r="A132" s="11">
        <v>3683217</v>
      </c>
      <c r="B132" s="12" t="s">
        <v>66</v>
      </c>
      <c r="C132" s="12" t="s">
        <v>167</v>
      </c>
      <c r="D132" s="12" t="s">
        <v>37</v>
      </c>
      <c r="E132" s="12" t="s">
        <v>144</v>
      </c>
      <c r="F132" s="12" t="s">
        <v>29</v>
      </c>
      <c r="G132" s="12" t="s">
        <v>145</v>
      </c>
      <c r="H132" s="12" t="s">
        <v>28</v>
      </c>
      <c r="I132" s="13">
        <v>4</v>
      </c>
      <c r="J132" s="13">
        <v>5</v>
      </c>
      <c r="K132" s="13">
        <v>0</v>
      </c>
      <c r="L132" s="13">
        <v>3</v>
      </c>
      <c r="M132" s="13">
        <v>4</v>
      </c>
      <c r="N132" s="13">
        <v>4</v>
      </c>
      <c r="O132" s="13">
        <v>2</v>
      </c>
      <c r="P132" s="13">
        <v>3</v>
      </c>
      <c r="Q132" s="13">
        <v>3</v>
      </c>
      <c r="R132" s="13">
        <v>5</v>
      </c>
      <c r="S132" s="13">
        <v>5</v>
      </c>
      <c r="T132" s="13">
        <v>3</v>
      </c>
      <c r="U132" s="13">
        <v>6</v>
      </c>
      <c r="V132" s="13">
        <v>47</v>
      </c>
      <c r="W132" s="13">
        <v>47</v>
      </c>
      <c r="X132" s="14">
        <v>0</v>
      </c>
      <c r="Y132" s="13">
        <v>0</v>
      </c>
      <c r="Z132" s="13">
        <v>78</v>
      </c>
      <c r="AA132" s="14">
        <v>0.01</v>
      </c>
      <c r="AB132" s="14">
        <v>0</v>
      </c>
      <c r="AC132" s="27">
        <f t="shared" si="4"/>
        <v>47</v>
      </c>
      <c r="AE132" s="10">
        <f t="shared" ca="1" si="5"/>
        <v>25</v>
      </c>
    </row>
    <row r="133" spans="1:31" ht="15.6" x14ac:dyDescent="0.3">
      <c r="A133" s="11">
        <v>3683217</v>
      </c>
      <c r="B133" s="12" t="s">
        <v>66</v>
      </c>
      <c r="C133" s="12" t="s">
        <v>167</v>
      </c>
      <c r="D133" s="12" t="s">
        <v>37</v>
      </c>
      <c r="E133" s="12" t="s">
        <v>144</v>
      </c>
      <c r="F133" s="12" t="s">
        <v>30</v>
      </c>
      <c r="G133" s="12" t="s">
        <v>145</v>
      </c>
      <c r="H133" s="12" t="s">
        <v>28</v>
      </c>
      <c r="I133" s="13">
        <v>3</v>
      </c>
      <c r="J133" s="13">
        <v>2</v>
      </c>
      <c r="K133" s="13">
        <v>1</v>
      </c>
      <c r="L133" s="13">
        <v>3</v>
      </c>
      <c r="M133" s="13">
        <v>6</v>
      </c>
      <c r="N133" s="13">
        <v>0</v>
      </c>
      <c r="O133" s="13">
        <v>2</v>
      </c>
      <c r="P133" s="13">
        <v>1</v>
      </c>
      <c r="Q133" s="13">
        <v>0</v>
      </c>
      <c r="R133" s="13">
        <v>1</v>
      </c>
      <c r="S133" s="13">
        <v>1</v>
      </c>
      <c r="T133" s="13">
        <v>2</v>
      </c>
      <c r="U133" s="13">
        <v>0</v>
      </c>
      <c r="V133" s="13">
        <v>22</v>
      </c>
      <c r="W133" s="13">
        <v>22</v>
      </c>
      <c r="X133" s="14">
        <v>0</v>
      </c>
      <c r="Y133" s="13">
        <v>0</v>
      </c>
      <c r="Z133" s="13">
        <v>15</v>
      </c>
      <c r="AA133" s="14">
        <v>0.01</v>
      </c>
      <c r="AB133" s="14">
        <v>0</v>
      </c>
      <c r="AC133" s="27">
        <f t="shared" si="4"/>
        <v>22</v>
      </c>
      <c r="AE133" s="10">
        <f t="shared" ca="1" si="5"/>
        <v>18</v>
      </c>
    </row>
    <row r="134" spans="1:31" ht="15.6" x14ac:dyDescent="0.3">
      <c r="A134" s="11">
        <v>3683217</v>
      </c>
      <c r="B134" s="12" t="s">
        <v>66</v>
      </c>
      <c r="C134" s="12" t="s">
        <v>167</v>
      </c>
      <c r="D134" s="12" t="s">
        <v>37</v>
      </c>
      <c r="E134" s="12" t="s">
        <v>144</v>
      </c>
      <c r="F134" s="12" t="s">
        <v>31</v>
      </c>
      <c r="G134" s="12" t="s">
        <v>145</v>
      </c>
      <c r="H134" s="12" t="s">
        <v>28</v>
      </c>
      <c r="I134" s="13">
        <v>3</v>
      </c>
      <c r="J134" s="13">
        <v>1</v>
      </c>
      <c r="K134" s="13">
        <v>3</v>
      </c>
      <c r="L134" s="13">
        <v>4</v>
      </c>
      <c r="M134" s="13">
        <v>7</v>
      </c>
      <c r="N134" s="13">
        <v>3</v>
      </c>
      <c r="O134" s="13">
        <v>2</v>
      </c>
      <c r="P134" s="13">
        <v>2</v>
      </c>
      <c r="Q134" s="13">
        <v>3</v>
      </c>
      <c r="R134" s="13">
        <v>3</v>
      </c>
      <c r="S134" s="13">
        <v>5</v>
      </c>
      <c r="T134" s="13">
        <v>3</v>
      </c>
      <c r="U134" s="13">
        <v>3</v>
      </c>
      <c r="V134" s="13">
        <v>42</v>
      </c>
      <c r="W134" s="13">
        <v>42</v>
      </c>
      <c r="X134" s="14">
        <v>0</v>
      </c>
      <c r="Y134" s="13">
        <v>0</v>
      </c>
      <c r="Z134" s="13">
        <v>53</v>
      </c>
      <c r="AA134" s="14">
        <v>0.01</v>
      </c>
      <c r="AB134" s="14">
        <v>0</v>
      </c>
      <c r="AC134" s="27">
        <f t="shared" si="4"/>
        <v>42</v>
      </c>
      <c r="AE134" s="10">
        <f t="shared" ca="1" si="5"/>
        <v>25</v>
      </c>
    </row>
    <row r="135" spans="1:31" ht="15.6" x14ac:dyDescent="0.3">
      <c r="A135" s="11">
        <v>3683217</v>
      </c>
      <c r="B135" s="12" t="s">
        <v>66</v>
      </c>
      <c r="C135" s="12" t="s">
        <v>167</v>
      </c>
      <c r="D135" s="12" t="s">
        <v>37</v>
      </c>
      <c r="E135" s="12" t="s">
        <v>144</v>
      </c>
      <c r="F135" s="12" t="s">
        <v>33</v>
      </c>
      <c r="G135" s="12" t="s">
        <v>145</v>
      </c>
      <c r="H135" s="12" t="s">
        <v>28</v>
      </c>
      <c r="I135" s="13">
        <v>0</v>
      </c>
      <c r="J135" s="13">
        <v>0</v>
      </c>
      <c r="K135" s="13">
        <v>0</v>
      </c>
      <c r="L135" s="13">
        <v>0</v>
      </c>
      <c r="M135" s="13">
        <v>0</v>
      </c>
      <c r="N135" s="13">
        <v>0</v>
      </c>
      <c r="O135" s="13">
        <v>0</v>
      </c>
      <c r="P135" s="13">
        <v>0</v>
      </c>
      <c r="Q135" s="13">
        <v>0</v>
      </c>
      <c r="R135" s="13">
        <v>1</v>
      </c>
      <c r="S135" s="13">
        <v>0</v>
      </c>
      <c r="T135" s="13">
        <v>0</v>
      </c>
      <c r="U135" s="13">
        <v>0</v>
      </c>
      <c r="V135" s="13">
        <v>1</v>
      </c>
      <c r="W135" s="13">
        <v>1</v>
      </c>
      <c r="X135" s="14">
        <v>0</v>
      </c>
      <c r="Y135" s="13">
        <v>0</v>
      </c>
      <c r="Z135" s="13">
        <v>25</v>
      </c>
      <c r="AA135" s="14">
        <v>0</v>
      </c>
      <c r="AB135" s="14">
        <v>0</v>
      </c>
      <c r="AC135" s="27">
        <f t="shared" si="4"/>
        <v>1</v>
      </c>
      <c r="AE135" s="10">
        <f t="shared" ca="1" si="5"/>
        <v>0</v>
      </c>
    </row>
    <row r="136" spans="1:31" ht="15.6" x14ac:dyDescent="0.3">
      <c r="A136" s="11">
        <v>2055768</v>
      </c>
      <c r="B136" s="12" t="s">
        <v>137</v>
      </c>
      <c r="C136" s="12" t="s">
        <v>168</v>
      </c>
      <c r="D136" s="12" t="s">
        <v>26</v>
      </c>
      <c r="E136" s="12" t="s">
        <v>144</v>
      </c>
      <c r="F136" s="12" t="s">
        <v>27</v>
      </c>
      <c r="G136" s="12" t="s">
        <v>145</v>
      </c>
      <c r="H136" s="12" t="s">
        <v>28</v>
      </c>
      <c r="I136" s="13">
        <v>22</v>
      </c>
      <c r="J136" s="13">
        <v>29</v>
      </c>
      <c r="K136" s="13">
        <v>57</v>
      </c>
      <c r="L136" s="13">
        <v>92</v>
      </c>
      <c r="M136" s="13">
        <v>82</v>
      </c>
      <c r="N136" s="13">
        <v>136</v>
      </c>
      <c r="O136" s="13">
        <v>100</v>
      </c>
      <c r="P136" s="13">
        <v>64</v>
      </c>
      <c r="Q136" s="13">
        <v>56</v>
      </c>
      <c r="R136" s="13">
        <v>23</v>
      </c>
      <c r="S136" s="13">
        <v>42</v>
      </c>
      <c r="T136" s="13">
        <v>21</v>
      </c>
      <c r="U136" s="13">
        <v>25</v>
      </c>
      <c r="V136" s="13">
        <v>749</v>
      </c>
      <c r="W136" s="13">
        <v>749</v>
      </c>
      <c r="X136" s="14">
        <v>0.15</v>
      </c>
      <c r="Y136" s="13">
        <v>652</v>
      </c>
      <c r="Z136" s="13">
        <v>1050</v>
      </c>
      <c r="AA136" s="14">
        <v>0.02</v>
      </c>
      <c r="AB136" s="14">
        <v>0.19</v>
      </c>
      <c r="AC136" s="27">
        <f t="shared" si="4"/>
        <v>749</v>
      </c>
      <c r="AE136" s="10">
        <f t="shared" ca="1" si="5"/>
        <v>582</v>
      </c>
    </row>
    <row r="137" spans="1:31" ht="15.6" x14ac:dyDescent="0.3">
      <c r="A137" s="11">
        <v>2055768</v>
      </c>
      <c r="B137" s="12" t="s">
        <v>137</v>
      </c>
      <c r="C137" s="12" t="s">
        <v>168</v>
      </c>
      <c r="D137" s="12" t="s">
        <v>26</v>
      </c>
      <c r="E137" s="12" t="s">
        <v>144</v>
      </c>
      <c r="F137" s="12" t="s">
        <v>29</v>
      </c>
      <c r="G137" s="12" t="s">
        <v>145</v>
      </c>
      <c r="H137" s="12" t="s">
        <v>28</v>
      </c>
      <c r="I137" s="13">
        <v>0</v>
      </c>
      <c r="J137" s="13">
        <v>0</v>
      </c>
      <c r="K137" s="13">
        <v>0</v>
      </c>
      <c r="L137" s="13">
        <v>16</v>
      </c>
      <c r="M137" s="13">
        <v>5</v>
      </c>
      <c r="N137" s="13">
        <v>4</v>
      </c>
      <c r="O137" s="13">
        <v>2</v>
      </c>
      <c r="P137" s="13">
        <v>1</v>
      </c>
      <c r="Q137" s="13">
        <v>0</v>
      </c>
      <c r="R137" s="13">
        <v>2</v>
      </c>
      <c r="S137" s="13">
        <v>1</v>
      </c>
      <c r="T137" s="13">
        <v>1</v>
      </c>
      <c r="U137" s="13">
        <v>0</v>
      </c>
      <c r="V137" s="13">
        <v>32</v>
      </c>
      <c r="W137" s="13">
        <v>32</v>
      </c>
      <c r="X137" s="14">
        <v>9.67</v>
      </c>
      <c r="Y137" s="13">
        <v>3</v>
      </c>
      <c r="Z137" s="13">
        <v>33</v>
      </c>
      <c r="AA137" s="14">
        <v>0.01</v>
      </c>
      <c r="AB137" s="14">
        <v>9.67</v>
      </c>
      <c r="AC137" s="27">
        <f t="shared" si="4"/>
        <v>32</v>
      </c>
      <c r="AE137" s="10">
        <f t="shared" ca="1" si="5"/>
        <v>28</v>
      </c>
    </row>
    <row r="138" spans="1:31" ht="15.6" x14ac:dyDescent="0.3">
      <c r="A138" s="11">
        <v>2055768</v>
      </c>
      <c r="B138" s="12" t="s">
        <v>137</v>
      </c>
      <c r="C138" s="12" t="s">
        <v>168</v>
      </c>
      <c r="D138" s="12" t="s">
        <v>26</v>
      </c>
      <c r="E138" s="12" t="s">
        <v>144</v>
      </c>
      <c r="F138" s="12" t="s">
        <v>30</v>
      </c>
      <c r="G138" s="12" t="s">
        <v>145</v>
      </c>
      <c r="H138" s="12" t="s">
        <v>28</v>
      </c>
      <c r="I138" s="13">
        <v>0</v>
      </c>
      <c r="J138" s="13">
        <v>0</v>
      </c>
      <c r="K138" s="13">
        <v>0</v>
      </c>
      <c r="L138" s="13">
        <v>3</v>
      </c>
      <c r="M138" s="13">
        <v>2</v>
      </c>
      <c r="N138" s="13">
        <v>0</v>
      </c>
      <c r="O138" s="13">
        <v>2</v>
      </c>
      <c r="P138" s="13">
        <v>0</v>
      </c>
      <c r="Q138" s="13">
        <v>2</v>
      </c>
      <c r="R138" s="13">
        <v>1</v>
      </c>
      <c r="S138" s="13">
        <v>0</v>
      </c>
      <c r="T138" s="13">
        <v>0</v>
      </c>
      <c r="U138" s="13">
        <v>0</v>
      </c>
      <c r="V138" s="13">
        <v>10</v>
      </c>
      <c r="W138" s="13">
        <v>10</v>
      </c>
      <c r="X138" s="14">
        <v>0</v>
      </c>
      <c r="Y138" s="13">
        <v>0</v>
      </c>
      <c r="Z138" s="13">
        <v>26</v>
      </c>
      <c r="AA138" s="14">
        <v>0.01</v>
      </c>
      <c r="AB138" s="14">
        <v>0</v>
      </c>
      <c r="AC138" s="27">
        <f t="shared" si="4"/>
        <v>10</v>
      </c>
      <c r="AE138" s="10">
        <f t="shared" ca="1" si="5"/>
        <v>7</v>
      </c>
    </row>
    <row r="139" spans="1:31" ht="15.6" x14ac:dyDescent="0.3">
      <c r="A139" s="11">
        <v>2055768</v>
      </c>
      <c r="B139" s="12" t="s">
        <v>137</v>
      </c>
      <c r="C139" s="12" t="s">
        <v>168</v>
      </c>
      <c r="D139" s="12" t="s">
        <v>26</v>
      </c>
      <c r="E139" s="12" t="s">
        <v>144</v>
      </c>
      <c r="F139" s="12" t="s">
        <v>31</v>
      </c>
      <c r="G139" s="12" t="s">
        <v>145</v>
      </c>
      <c r="H139" s="12" t="s">
        <v>28</v>
      </c>
      <c r="I139" s="13">
        <v>0</v>
      </c>
      <c r="J139" s="13">
        <v>0</v>
      </c>
      <c r="K139" s="13">
        <v>0</v>
      </c>
      <c r="L139" s="13">
        <v>0</v>
      </c>
      <c r="M139" s="13">
        <v>0</v>
      </c>
      <c r="N139" s="13">
        <v>29</v>
      </c>
      <c r="O139" s="13">
        <v>13</v>
      </c>
      <c r="P139" s="13">
        <v>10</v>
      </c>
      <c r="Q139" s="13">
        <v>10</v>
      </c>
      <c r="R139" s="13">
        <v>3</v>
      </c>
      <c r="S139" s="13">
        <v>13</v>
      </c>
      <c r="T139" s="13">
        <v>17</v>
      </c>
      <c r="U139" s="13">
        <v>6</v>
      </c>
      <c r="V139" s="13">
        <v>101</v>
      </c>
      <c r="W139" s="13">
        <v>101</v>
      </c>
      <c r="X139" s="14">
        <v>0</v>
      </c>
      <c r="Y139" s="13">
        <v>0</v>
      </c>
      <c r="Z139" s="13">
        <v>3</v>
      </c>
      <c r="AA139" s="14">
        <v>0.03</v>
      </c>
      <c r="AB139" s="14">
        <v>0</v>
      </c>
      <c r="AC139" s="27">
        <f t="shared" si="4"/>
        <v>101</v>
      </c>
      <c r="AE139" s="10">
        <f t="shared" ca="1" si="5"/>
        <v>52</v>
      </c>
    </row>
    <row r="140" spans="1:31" ht="15.6" x14ac:dyDescent="0.3">
      <c r="A140" s="11">
        <v>2055768</v>
      </c>
      <c r="B140" s="12" t="s">
        <v>137</v>
      </c>
      <c r="C140" s="12" t="s">
        <v>168</v>
      </c>
      <c r="D140" s="12" t="s">
        <v>26</v>
      </c>
      <c r="E140" s="12" t="s">
        <v>144</v>
      </c>
      <c r="F140" s="12" t="s">
        <v>33</v>
      </c>
      <c r="G140" s="12" t="s">
        <v>145</v>
      </c>
      <c r="H140" s="12" t="s">
        <v>28</v>
      </c>
      <c r="I140" s="13">
        <v>0</v>
      </c>
      <c r="J140" s="13">
        <v>4</v>
      </c>
      <c r="K140" s="13">
        <v>3</v>
      </c>
      <c r="L140" s="13">
        <v>8</v>
      </c>
      <c r="M140" s="13">
        <v>7</v>
      </c>
      <c r="N140" s="13">
        <v>12</v>
      </c>
      <c r="O140" s="13">
        <v>15</v>
      </c>
      <c r="P140" s="13">
        <v>5</v>
      </c>
      <c r="Q140" s="13">
        <v>10</v>
      </c>
      <c r="R140" s="13">
        <v>4</v>
      </c>
      <c r="S140" s="13">
        <v>13</v>
      </c>
      <c r="T140" s="13">
        <v>8</v>
      </c>
      <c r="U140" s="13">
        <v>7</v>
      </c>
      <c r="V140" s="13">
        <v>96</v>
      </c>
      <c r="W140" s="13">
        <v>96</v>
      </c>
      <c r="X140" s="14">
        <v>3</v>
      </c>
      <c r="Y140" s="13">
        <v>24</v>
      </c>
      <c r="Z140" s="13">
        <v>0</v>
      </c>
      <c r="AA140" s="14">
        <v>0</v>
      </c>
      <c r="AB140" s="14">
        <v>3</v>
      </c>
      <c r="AC140" s="27">
        <f t="shared" si="4"/>
        <v>96</v>
      </c>
      <c r="AE140" s="10">
        <f t="shared" ca="1" si="5"/>
        <v>54</v>
      </c>
    </row>
    <row r="141" spans="1:31" ht="15.6" x14ac:dyDescent="0.3">
      <c r="A141" s="11">
        <v>3454296</v>
      </c>
      <c r="B141" s="12" t="s">
        <v>81</v>
      </c>
      <c r="C141" s="12" t="s">
        <v>169</v>
      </c>
      <c r="D141" s="12" t="s">
        <v>79</v>
      </c>
      <c r="E141" s="12" t="s">
        <v>144</v>
      </c>
      <c r="F141" s="12" t="s">
        <v>27</v>
      </c>
      <c r="G141" s="12" t="s">
        <v>145</v>
      </c>
      <c r="H141" s="12" t="s">
        <v>28</v>
      </c>
      <c r="I141" s="13">
        <v>40</v>
      </c>
      <c r="J141" s="13">
        <v>30</v>
      </c>
      <c r="K141" s="13">
        <v>27</v>
      </c>
      <c r="L141" s="13">
        <v>31</v>
      </c>
      <c r="M141" s="13">
        <v>34</v>
      </c>
      <c r="N141" s="13">
        <v>29</v>
      </c>
      <c r="O141" s="13">
        <v>28</v>
      </c>
      <c r="P141" s="13">
        <v>34</v>
      </c>
      <c r="Q141" s="13">
        <v>77</v>
      </c>
      <c r="R141" s="13">
        <v>38</v>
      </c>
      <c r="S141" s="13">
        <v>30</v>
      </c>
      <c r="T141" s="13">
        <v>33</v>
      </c>
      <c r="U141" s="13">
        <v>48</v>
      </c>
      <c r="V141" s="13">
        <v>479</v>
      </c>
      <c r="W141" s="13">
        <v>479</v>
      </c>
      <c r="X141" s="14">
        <v>0.06</v>
      </c>
      <c r="Y141" s="13">
        <v>451</v>
      </c>
      <c r="Z141" s="13">
        <v>561</v>
      </c>
      <c r="AA141" s="14">
        <v>0.01</v>
      </c>
      <c r="AB141" s="14">
        <v>7.0000000000000007E-2</v>
      </c>
      <c r="AC141" s="27">
        <f t="shared" si="4"/>
        <v>479</v>
      </c>
      <c r="AE141" s="10">
        <f t="shared" ca="1" si="5"/>
        <v>253</v>
      </c>
    </row>
    <row r="142" spans="1:31" ht="15.6" x14ac:dyDescent="0.3">
      <c r="A142" s="11">
        <v>3454296</v>
      </c>
      <c r="B142" s="12" t="s">
        <v>81</v>
      </c>
      <c r="C142" s="12" t="s">
        <v>169</v>
      </c>
      <c r="D142" s="12" t="s">
        <v>79</v>
      </c>
      <c r="E142" s="12" t="s">
        <v>144</v>
      </c>
      <c r="F142" s="12" t="s">
        <v>29</v>
      </c>
      <c r="G142" s="12" t="s">
        <v>145</v>
      </c>
      <c r="H142" s="12" t="s">
        <v>28</v>
      </c>
      <c r="I142" s="13">
        <v>4</v>
      </c>
      <c r="J142" s="13">
        <v>5</v>
      </c>
      <c r="K142" s="13">
        <v>3</v>
      </c>
      <c r="L142" s="13">
        <v>4</v>
      </c>
      <c r="M142" s="13">
        <v>3</v>
      </c>
      <c r="N142" s="13">
        <v>4</v>
      </c>
      <c r="O142" s="13">
        <v>1</v>
      </c>
      <c r="P142" s="13">
        <v>3</v>
      </c>
      <c r="Q142" s="13">
        <v>6</v>
      </c>
      <c r="R142" s="13">
        <v>4</v>
      </c>
      <c r="S142" s="13">
        <v>1</v>
      </c>
      <c r="T142" s="13">
        <v>2</v>
      </c>
      <c r="U142" s="13">
        <v>4</v>
      </c>
      <c r="V142" s="13">
        <v>44</v>
      </c>
      <c r="W142" s="13">
        <v>44</v>
      </c>
      <c r="X142" s="14">
        <v>-0.12</v>
      </c>
      <c r="Y142" s="13">
        <v>50</v>
      </c>
      <c r="Z142" s="13">
        <v>71</v>
      </c>
      <c r="AA142" s="14">
        <v>0.01</v>
      </c>
      <c r="AB142" s="14">
        <v>-0.08</v>
      </c>
      <c r="AC142" s="27">
        <f t="shared" si="4"/>
        <v>44</v>
      </c>
      <c r="AE142" s="10">
        <f t="shared" ca="1" si="5"/>
        <v>27</v>
      </c>
    </row>
    <row r="143" spans="1:31" ht="15.6" x14ac:dyDescent="0.3">
      <c r="A143" s="11">
        <v>3454296</v>
      </c>
      <c r="B143" s="12" t="s">
        <v>81</v>
      </c>
      <c r="C143" s="12" t="s">
        <v>169</v>
      </c>
      <c r="D143" s="12" t="s">
        <v>79</v>
      </c>
      <c r="E143" s="12" t="s">
        <v>144</v>
      </c>
      <c r="F143" s="12" t="s">
        <v>30</v>
      </c>
      <c r="G143" s="12" t="s">
        <v>145</v>
      </c>
      <c r="H143" s="12" t="s">
        <v>28</v>
      </c>
      <c r="I143" s="13">
        <v>2</v>
      </c>
      <c r="J143" s="13">
        <v>1</v>
      </c>
      <c r="K143" s="13">
        <v>0</v>
      </c>
      <c r="L143" s="13">
        <v>1</v>
      </c>
      <c r="M143" s="13">
        <v>0</v>
      </c>
      <c r="N143" s="13">
        <v>2</v>
      </c>
      <c r="O143" s="13">
        <v>2</v>
      </c>
      <c r="P143" s="13">
        <v>1</v>
      </c>
      <c r="Q143" s="13">
        <v>3</v>
      </c>
      <c r="R143" s="13">
        <v>1</v>
      </c>
      <c r="S143" s="13">
        <v>0</v>
      </c>
      <c r="T143" s="13">
        <v>2</v>
      </c>
      <c r="U143" s="13">
        <v>0</v>
      </c>
      <c r="V143" s="13">
        <v>15</v>
      </c>
      <c r="W143" s="13">
        <v>15</v>
      </c>
      <c r="X143" s="14">
        <v>-0.35</v>
      </c>
      <c r="Y143" s="13">
        <v>23</v>
      </c>
      <c r="Z143" s="13">
        <v>1</v>
      </c>
      <c r="AA143" s="14">
        <v>0.01</v>
      </c>
      <c r="AB143" s="14">
        <v>-0.25</v>
      </c>
      <c r="AC143" s="27">
        <f t="shared" si="4"/>
        <v>15</v>
      </c>
      <c r="AE143" s="10">
        <f t="shared" ca="1" si="5"/>
        <v>9</v>
      </c>
    </row>
    <row r="144" spans="1:31" ht="15.6" x14ac:dyDescent="0.3">
      <c r="A144" s="11">
        <v>3454296</v>
      </c>
      <c r="B144" s="12" t="s">
        <v>81</v>
      </c>
      <c r="C144" s="12" t="s">
        <v>169</v>
      </c>
      <c r="D144" s="12" t="s">
        <v>79</v>
      </c>
      <c r="E144" s="12" t="s">
        <v>144</v>
      </c>
      <c r="F144" s="12" t="s">
        <v>31</v>
      </c>
      <c r="G144" s="12" t="s">
        <v>145</v>
      </c>
      <c r="H144" s="12" t="s">
        <v>28</v>
      </c>
      <c r="I144" s="13">
        <v>5</v>
      </c>
      <c r="J144" s="13">
        <v>2</v>
      </c>
      <c r="K144" s="13">
        <v>0</v>
      </c>
      <c r="L144" s="13">
        <v>4</v>
      </c>
      <c r="M144" s="13">
        <v>3</v>
      </c>
      <c r="N144" s="13">
        <v>2</v>
      </c>
      <c r="O144" s="13">
        <v>1</v>
      </c>
      <c r="P144" s="13">
        <v>3</v>
      </c>
      <c r="Q144" s="13">
        <v>2</v>
      </c>
      <c r="R144" s="13">
        <v>1</v>
      </c>
      <c r="S144" s="13">
        <v>1</v>
      </c>
      <c r="T144" s="13">
        <v>2</v>
      </c>
      <c r="U144" s="13">
        <v>3</v>
      </c>
      <c r="V144" s="13">
        <v>29</v>
      </c>
      <c r="W144" s="13">
        <v>29</v>
      </c>
      <c r="X144" s="14">
        <v>-0.24</v>
      </c>
      <c r="Y144" s="13">
        <v>38</v>
      </c>
      <c r="Z144" s="13">
        <v>40</v>
      </c>
      <c r="AA144" s="14">
        <v>0.01</v>
      </c>
      <c r="AB144" s="14">
        <v>-0.34</v>
      </c>
      <c r="AC144" s="27">
        <f t="shared" si="4"/>
        <v>29</v>
      </c>
      <c r="AE144" s="10">
        <f t="shared" ca="1" si="5"/>
        <v>20</v>
      </c>
    </row>
    <row r="145" spans="1:31" ht="15.6" x14ac:dyDescent="0.3">
      <c r="A145" s="11">
        <v>3454296</v>
      </c>
      <c r="B145" s="12" t="s">
        <v>81</v>
      </c>
      <c r="C145" s="12" t="s">
        <v>169</v>
      </c>
      <c r="D145" s="12" t="s">
        <v>79</v>
      </c>
      <c r="E145" s="12" t="s">
        <v>144</v>
      </c>
      <c r="F145" s="12" t="s">
        <v>33</v>
      </c>
      <c r="G145" s="12" t="s">
        <v>145</v>
      </c>
      <c r="H145" s="12" t="s">
        <v>28</v>
      </c>
      <c r="I145" s="13">
        <v>35</v>
      </c>
      <c r="J145" s="13">
        <v>25</v>
      </c>
      <c r="K145" s="13">
        <v>23</v>
      </c>
      <c r="L145" s="13">
        <v>27</v>
      </c>
      <c r="M145" s="13">
        <v>30</v>
      </c>
      <c r="N145" s="13">
        <v>23</v>
      </c>
      <c r="O145" s="13">
        <v>26</v>
      </c>
      <c r="P145" s="13">
        <v>30</v>
      </c>
      <c r="Q145" s="13">
        <v>61</v>
      </c>
      <c r="R145" s="13">
        <v>31</v>
      </c>
      <c r="S145" s="13">
        <v>29</v>
      </c>
      <c r="T145" s="13">
        <v>31</v>
      </c>
      <c r="U145" s="13">
        <v>43</v>
      </c>
      <c r="V145" s="13">
        <v>414</v>
      </c>
      <c r="W145" s="13">
        <v>414</v>
      </c>
      <c r="X145" s="14">
        <v>-0.08</v>
      </c>
      <c r="Y145" s="13">
        <v>450</v>
      </c>
      <c r="Z145" s="13">
        <v>408</v>
      </c>
      <c r="AA145" s="14">
        <v>0.01</v>
      </c>
      <c r="AB145" s="14">
        <v>-0.1</v>
      </c>
      <c r="AC145" s="27">
        <f t="shared" si="4"/>
        <v>414</v>
      </c>
      <c r="AE145" s="10">
        <f t="shared" ca="1" si="5"/>
        <v>219</v>
      </c>
    </row>
    <row r="146" spans="1:31" ht="15.6" x14ac:dyDescent="0.3">
      <c r="A146" s="11">
        <v>3476885</v>
      </c>
      <c r="B146" s="12" t="s">
        <v>94</v>
      </c>
      <c r="C146" s="12" t="s">
        <v>170</v>
      </c>
      <c r="D146" s="12" t="s">
        <v>52</v>
      </c>
      <c r="E146" s="12" t="s">
        <v>144</v>
      </c>
      <c r="F146" s="12" t="s">
        <v>27</v>
      </c>
      <c r="G146" s="12" t="s">
        <v>145</v>
      </c>
      <c r="H146" s="12" t="s">
        <v>28</v>
      </c>
      <c r="I146" s="13">
        <v>21</v>
      </c>
      <c r="J146" s="13">
        <v>26</v>
      </c>
      <c r="K146" s="13">
        <v>24</v>
      </c>
      <c r="L146" s="13">
        <v>26</v>
      </c>
      <c r="M146" s="13">
        <v>34</v>
      </c>
      <c r="N146" s="13">
        <v>31</v>
      </c>
      <c r="O146" s="13">
        <v>25</v>
      </c>
      <c r="P146" s="13">
        <v>24</v>
      </c>
      <c r="Q146" s="13">
        <v>46</v>
      </c>
      <c r="R146" s="13">
        <v>45</v>
      </c>
      <c r="S146" s="13">
        <v>39</v>
      </c>
      <c r="T146" s="13">
        <v>38</v>
      </c>
      <c r="U146" s="13">
        <v>40</v>
      </c>
      <c r="V146" s="13">
        <v>419</v>
      </c>
      <c r="W146" s="13">
        <v>419</v>
      </c>
      <c r="X146" s="14">
        <v>0.12</v>
      </c>
      <c r="Y146" s="13">
        <v>373</v>
      </c>
      <c r="Z146" s="13">
        <v>550</v>
      </c>
      <c r="AA146" s="14">
        <v>0.01</v>
      </c>
      <c r="AB146" s="14">
        <v>0.16</v>
      </c>
      <c r="AC146" s="27">
        <f t="shared" si="4"/>
        <v>419</v>
      </c>
      <c r="AE146" s="10">
        <f t="shared" ca="1" si="5"/>
        <v>211</v>
      </c>
    </row>
    <row r="147" spans="1:31" ht="15.6" x14ac:dyDescent="0.3">
      <c r="A147" s="11">
        <v>3476885</v>
      </c>
      <c r="B147" s="12" t="s">
        <v>94</v>
      </c>
      <c r="C147" s="12" t="s">
        <v>170</v>
      </c>
      <c r="D147" s="12" t="s">
        <v>52</v>
      </c>
      <c r="E147" s="12" t="s">
        <v>144</v>
      </c>
      <c r="F147" s="12" t="s">
        <v>29</v>
      </c>
      <c r="G147" s="12" t="s">
        <v>145</v>
      </c>
      <c r="H147" s="12" t="s">
        <v>28</v>
      </c>
      <c r="I147" s="13">
        <v>2</v>
      </c>
      <c r="J147" s="13">
        <v>1</v>
      </c>
      <c r="K147" s="13">
        <v>2</v>
      </c>
      <c r="L147" s="13">
        <v>1</v>
      </c>
      <c r="M147" s="13">
        <v>2</v>
      </c>
      <c r="N147" s="13">
        <v>3</v>
      </c>
      <c r="O147" s="13">
        <v>4</v>
      </c>
      <c r="P147" s="13">
        <v>1</v>
      </c>
      <c r="Q147" s="13">
        <v>4</v>
      </c>
      <c r="R147" s="13">
        <v>2</v>
      </c>
      <c r="S147" s="13">
        <v>2</v>
      </c>
      <c r="T147" s="13">
        <v>3</v>
      </c>
      <c r="U147" s="13">
        <v>1</v>
      </c>
      <c r="V147" s="13">
        <v>28</v>
      </c>
      <c r="W147" s="13">
        <v>28</v>
      </c>
      <c r="X147" s="14">
        <v>0.12</v>
      </c>
      <c r="Y147" s="13">
        <v>25</v>
      </c>
      <c r="Z147" s="13">
        <v>12</v>
      </c>
      <c r="AA147" s="14">
        <v>0.01</v>
      </c>
      <c r="AB147" s="14">
        <v>0.22</v>
      </c>
      <c r="AC147" s="27">
        <f t="shared" si="4"/>
        <v>28</v>
      </c>
      <c r="AE147" s="10">
        <f t="shared" ca="1" si="5"/>
        <v>16</v>
      </c>
    </row>
    <row r="148" spans="1:31" ht="15.6" x14ac:dyDescent="0.3">
      <c r="A148" s="11">
        <v>3476885</v>
      </c>
      <c r="B148" s="12" t="s">
        <v>94</v>
      </c>
      <c r="C148" s="12" t="s">
        <v>170</v>
      </c>
      <c r="D148" s="12" t="s">
        <v>52</v>
      </c>
      <c r="E148" s="12" t="s">
        <v>144</v>
      </c>
      <c r="F148" s="12" t="s">
        <v>30</v>
      </c>
      <c r="G148" s="12" t="s">
        <v>145</v>
      </c>
      <c r="H148" s="12" t="s">
        <v>28</v>
      </c>
      <c r="I148" s="13">
        <v>0</v>
      </c>
      <c r="J148" s="13">
        <v>0</v>
      </c>
      <c r="K148" s="13">
        <v>1</v>
      </c>
      <c r="L148" s="13">
        <v>0</v>
      </c>
      <c r="M148" s="13">
        <v>0</v>
      </c>
      <c r="N148" s="13">
        <v>0</v>
      </c>
      <c r="O148" s="13">
        <v>0</v>
      </c>
      <c r="P148" s="13">
        <v>0</v>
      </c>
      <c r="Q148" s="13">
        <v>0</v>
      </c>
      <c r="R148" s="13">
        <v>0</v>
      </c>
      <c r="S148" s="13">
        <v>0</v>
      </c>
      <c r="T148" s="13">
        <v>0</v>
      </c>
      <c r="U148" s="13">
        <v>0</v>
      </c>
      <c r="V148" s="13">
        <v>1</v>
      </c>
      <c r="W148" s="13">
        <v>1</v>
      </c>
      <c r="X148" s="14">
        <v>0</v>
      </c>
      <c r="Y148" s="13">
        <v>0</v>
      </c>
      <c r="Z148" s="13">
        <v>0</v>
      </c>
      <c r="AA148" s="14">
        <v>0</v>
      </c>
      <c r="AB148" s="14">
        <v>0</v>
      </c>
      <c r="AC148" s="27">
        <f t="shared" si="4"/>
        <v>1</v>
      </c>
      <c r="AE148" s="10">
        <f t="shared" ca="1" si="5"/>
        <v>1</v>
      </c>
    </row>
    <row r="149" spans="1:31" ht="15.6" x14ac:dyDescent="0.3">
      <c r="A149" s="11">
        <v>3476885</v>
      </c>
      <c r="B149" s="12" t="s">
        <v>94</v>
      </c>
      <c r="C149" s="12" t="s">
        <v>170</v>
      </c>
      <c r="D149" s="12" t="s">
        <v>52</v>
      </c>
      <c r="E149" s="12" t="s">
        <v>144</v>
      </c>
      <c r="F149" s="12" t="s">
        <v>31</v>
      </c>
      <c r="G149" s="12" t="s">
        <v>145</v>
      </c>
      <c r="H149" s="12" t="s">
        <v>28</v>
      </c>
      <c r="I149" s="13">
        <v>1</v>
      </c>
      <c r="J149" s="13">
        <v>1</v>
      </c>
      <c r="K149" s="13">
        <v>0</v>
      </c>
      <c r="L149" s="13">
        <v>5</v>
      </c>
      <c r="M149" s="13">
        <v>3</v>
      </c>
      <c r="N149" s="13">
        <v>3</v>
      </c>
      <c r="O149" s="13">
        <v>4</v>
      </c>
      <c r="P149" s="13">
        <v>2</v>
      </c>
      <c r="Q149" s="13">
        <v>11</v>
      </c>
      <c r="R149" s="13">
        <v>10</v>
      </c>
      <c r="S149" s="13">
        <v>6</v>
      </c>
      <c r="T149" s="13">
        <v>10</v>
      </c>
      <c r="U149" s="13">
        <v>1</v>
      </c>
      <c r="V149" s="13">
        <v>57</v>
      </c>
      <c r="W149" s="13">
        <v>57</v>
      </c>
      <c r="X149" s="14">
        <v>0.12</v>
      </c>
      <c r="Y149" s="13">
        <v>51</v>
      </c>
      <c r="Z149" s="13">
        <v>8</v>
      </c>
      <c r="AA149" s="14">
        <v>0.02</v>
      </c>
      <c r="AB149" s="14">
        <v>0.16</v>
      </c>
      <c r="AC149" s="27">
        <f t="shared" si="4"/>
        <v>57</v>
      </c>
      <c r="AE149" s="10">
        <f t="shared" ca="1" si="5"/>
        <v>19</v>
      </c>
    </row>
    <row r="150" spans="1:31" ht="15.6" x14ac:dyDescent="0.3">
      <c r="A150" s="11">
        <v>3476885</v>
      </c>
      <c r="B150" s="12" t="s">
        <v>94</v>
      </c>
      <c r="C150" s="12" t="s">
        <v>170</v>
      </c>
      <c r="D150" s="12" t="s">
        <v>52</v>
      </c>
      <c r="E150" s="12" t="s">
        <v>144</v>
      </c>
      <c r="F150" s="12" t="s">
        <v>33</v>
      </c>
      <c r="G150" s="12" t="s">
        <v>145</v>
      </c>
      <c r="H150" s="12" t="s">
        <v>28</v>
      </c>
      <c r="I150" s="13">
        <v>44</v>
      </c>
      <c r="J150" s="13">
        <v>36</v>
      </c>
      <c r="K150" s="13">
        <v>24</v>
      </c>
      <c r="L150" s="13">
        <v>39</v>
      </c>
      <c r="M150" s="13">
        <v>39</v>
      </c>
      <c r="N150" s="13">
        <v>32</v>
      </c>
      <c r="O150" s="13">
        <v>29</v>
      </c>
      <c r="P150" s="13">
        <v>18</v>
      </c>
      <c r="Q150" s="13">
        <v>79</v>
      </c>
      <c r="R150" s="13">
        <v>45</v>
      </c>
      <c r="S150" s="13">
        <v>33</v>
      </c>
      <c r="T150" s="13">
        <v>32</v>
      </c>
      <c r="U150" s="13">
        <v>17</v>
      </c>
      <c r="V150" s="13">
        <v>467</v>
      </c>
      <c r="W150" s="13">
        <v>467</v>
      </c>
      <c r="X150" s="14">
        <v>-0.33</v>
      </c>
      <c r="Y150" s="13">
        <v>694</v>
      </c>
      <c r="Z150" s="13">
        <v>468</v>
      </c>
      <c r="AA150" s="14">
        <v>0.01</v>
      </c>
      <c r="AB150" s="14">
        <v>-0.32</v>
      </c>
      <c r="AC150" s="27">
        <f t="shared" si="4"/>
        <v>467</v>
      </c>
      <c r="AE150" s="10">
        <f t="shared" ca="1" si="5"/>
        <v>261</v>
      </c>
    </row>
    <row r="151" spans="1:31" ht="15.6" x14ac:dyDescent="0.3">
      <c r="A151" s="11">
        <v>3071606</v>
      </c>
      <c r="B151" s="12" t="s">
        <v>77</v>
      </c>
      <c r="C151" s="12" t="s">
        <v>171</v>
      </c>
      <c r="D151" s="12" t="s">
        <v>26</v>
      </c>
      <c r="E151" s="12" t="s">
        <v>144</v>
      </c>
      <c r="F151" s="12" t="s">
        <v>27</v>
      </c>
      <c r="G151" s="12" t="s">
        <v>145</v>
      </c>
      <c r="H151" s="12" t="s">
        <v>28</v>
      </c>
      <c r="I151" s="13">
        <v>32</v>
      </c>
      <c r="J151" s="13">
        <v>23</v>
      </c>
      <c r="K151" s="13">
        <v>29</v>
      </c>
      <c r="L151" s="13">
        <v>33</v>
      </c>
      <c r="M151" s="13">
        <v>25</v>
      </c>
      <c r="N151" s="13">
        <v>21</v>
      </c>
      <c r="O151" s="13">
        <v>22</v>
      </c>
      <c r="P151" s="13">
        <v>18</v>
      </c>
      <c r="Q151" s="13">
        <v>40</v>
      </c>
      <c r="R151" s="13">
        <v>45</v>
      </c>
      <c r="S151" s="13">
        <v>37</v>
      </c>
      <c r="T151" s="13">
        <v>29</v>
      </c>
      <c r="U151" s="13">
        <v>40</v>
      </c>
      <c r="V151" s="13">
        <v>394</v>
      </c>
      <c r="W151" s="13">
        <v>394</v>
      </c>
      <c r="X151" s="14">
        <v>-0.56000000000000005</v>
      </c>
      <c r="Y151" s="13">
        <v>901</v>
      </c>
      <c r="Z151" s="13">
        <v>754</v>
      </c>
      <c r="AA151" s="14">
        <v>0.01</v>
      </c>
      <c r="AB151" s="14">
        <v>-0.57999999999999996</v>
      </c>
      <c r="AC151" s="27">
        <f t="shared" si="4"/>
        <v>394</v>
      </c>
      <c r="AE151" s="10">
        <f t="shared" ca="1" si="5"/>
        <v>203</v>
      </c>
    </row>
    <row r="152" spans="1:31" ht="15.6" x14ac:dyDescent="0.3">
      <c r="A152" s="11">
        <v>3071606</v>
      </c>
      <c r="B152" s="12" t="s">
        <v>77</v>
      </c>
      <c r="C152" s="12" t="s">
        <v>171</v>
      </c>
      <c r="D152" s="12" t="s">
        <v>26</v>
      </c>
      <c r="E152" s="12" t="s">
        <v>144</v>
      </c>
      <c r="F152" s="12" t="s">
        <v>29</v>
      </c>
      <c r="G152" s="12" t="s">
        <v>145</v>
      </c>
      <c r="H152" s="12" t="s">
        <v>28</v>
      </c>
      <c r="I152" s="13">
        <v>3</v>
      </c>
      <c r="J152" s="13">
        <v>10</v>
      </c>
      <c r="K152" s="13">
        <v>16</v>
      </c>
      <c r="L152" s="13">
        <v>8</v>
      </c>
      <c r="M152" s="13">
        <v>12</v>
      </c>
      <c r="N152" s="13">
        <v>7</v>
      </c>
      <c r="O152" s="13">
        <v>10</v>
      </c>
      <c r="P152" s="13">
        <v>7</v>
      </c>
      <c r="Q152" s="13">
        <v>12</v>
      </c>
      <c r="R152" s="13">
        <v>20</v>
      </c>
      <c r="S152" s="13">
        <v>22</v>
      </c>
      <c r="T152" s="13">
        <v>13</v>
      </c>
      <c r="U152" s="13">
        <v>23</v>
      </c>
      <c r="V152" s="13">
        <v>163</v>
      </c>
      <c r="W152" s="13">
        <v>163</v>
      </c>
      <c r="X152" s="14">
        <v>-0.62</v>
      </c>
      <c r="Y152" s="13">
        <v>434</v>
      </c>
      <c r="Z152" s="13">
        <v>179</v>
      </c>
      <c r="AA152" s="14">
        <v>0.04</v>
      </c>
      <c r="AB152" s="14">
        <v>-0.64</v>
      </c>
      <c r="AC152" s="27">
        <f t="shared" si="4"/>
        <v>163</v>
      </c>
      <c r="AE152" s="10">
        <f t="shared" ca="1" si="5"/>
        <v>73</v>
      </c>
    </row>
    <row r="153" spans="1:31" ht="15.6" x14ac:dyDescent="0.3">
      <c r="A153" s="11">
        <v>3071606</v>
      </c>
      <c r="B153" s="12" t="s">
        <v>77</v>
      </c>
      <c r="C153" s="12" t="s">
        <v>171</v>
      </c>
      <c r="D153" s="12" t="s">
        <v>26</v>
      </c>
      <c r="E153" s="12" t="s">
        <v>144</v>
      </c>
      <c r="F153" s="12" t="s">
        <v>30</v>
      </c>
      <c r="G153" s="12" t="s">
        <v>145</v>
      </c>
      <c r="H153" s="12" t="s">
        <v>28</v>
      </c>
      <c r="I153" s="13">
        <v>6</v>
      </c>
      <c r="J153" s="13">
        <v>6</v>
      </c>
      <c r="K153" s="13">
        <v>3</v>
      </c>
      <c r="L153" s="13">
        <v>8</v>
      </c>
      <c r="M153" s="13">
        <v>6</v>
      </c>
      <c r="N153" s="13">
        <v>3</v>
      </c>
      <c r="O153" s="13">
        <v>3</v>
      </c>
      <c r="P153" s="13">
        <v>2</v>
      </c>
      <c r="Q153" s="13">
        <v>8</v>
      </c>
      <c r="R153" s="13">
        <v>9</v>
      </c>
      <c r="S153" s="13">
        <v>3</v>
      </c>
      <c r="T153" s="13">
        <v>10</v>
      </c>
      <c r="U153" s="13">
        <v>5</v>
      </c>
      <c r="V153" s="13">
        <v>72</v>
      </c>
      <c r="W153" s="13">
        <v>72</v>
      </c>
      <c r="X153" s="14">
        <v>-0.17</v>
      </c>
      <c r="Y153" s="13">
        <v>87</v>
      </c>
      <c r="Z153" s="13">
        <v>58</v>
      </c>
      <c r="AA153" s="14">
        <v>0.05</v>
      </c>
      <c r="AB153" s="14">
        <v>-0.18</v>
      </c>
      <c r="AC153" s="27">
        <f t="shared" si="4"/>
        <v>72</v>
      </c>
      <c r="AE153" s="10">
        <f t="shared" ca="1" si="5"/>
        <v>37</v>
      </c>
    </row>
    <row r="154" spans="1:31" ht="15.6" x14ac:dyDescent="0.3">
      <c r="A154" s="11">
        <v>3071606</v>
      </c>
      <c r="B154" s="12" t="s">
        <v>77</v>
      </c>
      <c r="C154" s="12" t="s">
        <v>171</v>
      </c>
      <c r="D154" s="12" t="s">
        <v>26</v>
      </c>
      <c r="E154" s="12" t="s">
        <v>144</v>
      </c>
      <c r="F154" s="12" t="s">
        <v>31</v>
      </c>
      <c r="G154" s="12" t="s">
        <v>145</v>
      </c>
      <c r="H154" s="12" t="s">
        <v>28</v>
      </c>
      <c r="I154" s="13">
        <v>2</v>
      </c>
      <c r="J154" s="13">
        <v>2</v>
      </c>
      <c r="K154" s="13">
        <v>1</v>
      </c>
      <c r="L154" s="13">
        <v>3</v>
      </c>
      <c r="M154" s="13">
        <v>3</v>
      </c>
      <c r="N154" s="13">
        <v>1</v>
      </c>
      <c r="O154" s="13">
        <v>0</v>
      </c>
      <c r="P154" s="13">
        <v>1</v>
      </c>
      <c r="Q154" s="13">
        <v>6</v>
      </c>
      <c r="R154" s="13">
        <v>2</v>
      </c>
      <c r="S154" s="13">
        <v>3</v>
      </c>
      <c r="T154" s="13">
        <v>2</v>
      </c>
      <c r="U154" s="13">
        <v>0</v>
      </c>
      <c r="V154" s="13">
        <v>26</v>
      </c>
      <c r="W154" s="13">
        <v>26</v>
      </c>
      <c r="X154" s="14">
        <v>-0.87</v>
      </c>
      <c r="Y154" s="13">
        <v>195</v>
      </c>
      <c r="Z154" s="13">
        <v>118</v>
      </c>
      <c r="AA154" s="14">
        <v>0.01</v>
      </c>
      <c r="AB154" s="14">
        <v>-0.85</v>
      </c>
      <c r="AC154" s="27">
        <f t="shared" si="4"/>
        <v>26</v>
      </c>
      <c r="AE154" s="10">
        <f t="shared" ca="1" si="5"/>
        <v>13</v>
      </c>
    </row>
    <row r="155" spans="1:31" ht="15.6" x14ac:dyDescent="0.3">
      <c r="A155" s="11">
        <v>3071606</v>
      </c>
      <c r="B155" s="12" t="s">
        <v>77</v>
      </c>
      <c r="C155" s="12" t="s">
        <v>171</v>
      </c>
      <c r="D155" s="12" t="s">
        <v>26</v>
      </c>
      <c r="E155" s="12" t="s">
        <v>144</v>
      </c>
      <c r="F155" s="12" t="s">
        <v>32</v>
      </c>
      <c r="G155" s="12" t="s">
        <v>145</v>
      </c>
      <c r="H155" s="12" t="s">
        <v>28</v>
      </c>
      <c r="I155" s="13">
        <v>0</v>
      </c>
      <c r="J155" s="13">
        <v>0</v>
      </c>
      <c r="K155" s="13">
        <v>0</v>
      </c>
      <c r="L155" s="13">
        <v>0</v>
      </c>
      <c r="M155" s="13">
        <v>0</v>
      </c>
      <c r="N155" s="13">
        <v>0</v>
      </c>
      <c r="O155" s="13">
        <v>0</v>
      </c>
      <c r="P155" s="13">
        <v>0</v>
      </c>
      <c r="Q155" s="13">
        <v>0</v>
      </c>
      <c r="R155" s="13">
        <v>0</v>
      </c>
      <c r="S155" s="13">
        <v>0</v>
      </c>
      <c r="T155" s="13">
        <v>0</v>
      </c>
      <c r="U155" s="13">
        <v>0</v>
      </c>
      <c r="V155" s="13">
        <v>0</v>
      </c>
      <c r="W155" s="13">
        <v>0</v>
      </c>
      <c r="X155" s="14">
        <v>-1</v>
      </c>
      <c r="Y155" s="13">
        <v>8</v>
      </c>
      <c r="Z155" s="13">
        <v>1</v>
      </c>
      <c r="AA155" s="14">
        <v>0</v>
      </c>
      <c r="AB155" s="14">
        <v>-1</v>
      </c>
      <c r="AC155" s="27">
        <f t="shared" si="4"/>
        <v>0</v>
      </c>
      <c r="AE155" s="10">
        <f t="shared" ca="1" si="5"/>
        <v>0</v>
      </c>
    </row>
    <row r="156" spans="1:31" ht="15.6" x14ac:dyDescent="0.3">
      <c r="A156" s="11">
        <v>3071606</v>
      </c>
      <c r="B156" s="12" t="s">
        <v>77</v>
      </c>
      <c r="C156" s="12" t="s">
        <v>171</v>
      </c>
      <c r="D156" s="12" t="s">
        <v>26</v>
      </c>
      <c r="E156" s="12" t="s">
        <v>144</v>
      </c>
      <c r="F156" s="12" t="s">
        <v>33</v>
      </c>
      <c r="G156" s="12" t="s">
        <v>145</v>
      </c>
      <c r="H156" s="12" t="s">
        <v>28</v>
      </c>
      <c r="I156" s="13">
        <v>14</v>
      </c>
      <c r="J156" s="13">
        <v>38</v>
      </c>
      <c r="K156" s="13">
        <v>22</v>
      </c>
      <c r="L156" s="13">
        <v>18</v>
      </c>
      <c r="M156" s="13">
        <v>16</v>
      </c>
      <c r="N156" s="13">
        <v>19</v>
      </c>
      <c r="O156" s="13">
        <v>19</v>
      </c>
      <c r="P156" s="13">
        <v>12</v>
      </c>
      <c r="Q156" s="13">
        <v>38</v>
      </c>
      <c r="R156" s="13">
        <v>40</v>
      </c>
      <c r="S156" s="13">
        <v>32</v>
      </c>
      <c r="T156" s="13">
        <v>16</v>
      </c>
      <c r="U156" s="13">
        <v>26</v>
      </c>
      <c r="V156" s="13">
        <v>310</v>
      </c>
      <c r="W156" s="13">
        <v>310</v>
      </c>
      <c r="X156" s="14">
        <v>0.19</v>
      </c>
      <c r="Y156" s="13">
        <v>261</v>
      </c>
      <c r="Z156" s="13">
        <v>350</v>
      </c>
      <c r="AA156" s="14">
        <v>0.01</v>
      </c>
      <c r="AB156" s="14">
        <v>0.26</v>
      </c>
      <c r="AC156" s="27">
        <f t="shared" si="4"/>
        <v>310</v>
      </c>
      <c r="AE156" s="10">
        <f t="shared" ca="1" si="5"/>
        <v>158</v>
      </c>
    </row>
    <row r="157" spans="1:31" ht="15.6" x14ac:dyDescent="0.3">
      <c r="A157" s="11">
        <v>3683179</v>
      </c>
      <c r="B157" s="12" t="s">
        <v>62</v>
      </c>
      <c r="C157" s="12" t="s">
        <v>172</v>
      </c>
      <c r="D157" s="12" t="s">
        <v>57</v>
      </c>
      <c r="E157" s="12" t="s">
        <v>144</v>
      </c>
      <c r="F157" s="12" t="s">
        <v>27</v>
      </c>
      <c r="G157" s="12" t="s">
        <v>145</v>
      </c>
      <c r="H157" s="12" t="s">
        <v>28</v>
      </c>
      <c r="I157" s="13">
        <v>22</v>
      </c>
      <c r="J157" s="13">
        <v>27</v>
      </c>
      <c r="K157" s="13">
        <v>30</v>
      </c>
      <c r="L157" s="13">
        <v>32</v>
      </c>
      <c r="M157" s="13">
        <v>28</v>
      </c>
      <c r="N157" s="13">
        <v>31</v>
      </c>
      <c r="O157" s="13">
        <v>18</v>
      </c>
      <c r="P157" s="13">
        <v>23</v>
      </c>
      <c r="Q157" s="13">
        <v>31</v>
      </c>
      <c r="R157" s="13">
        <v>29</v>
      </c>
      <c r="S157" s="13">
        <v>31</v>
      </c>
      <c r="T157" s="13">
        <v>10</v>
      </c>
      <c r="U157" s="13">
        <v>54</v>
      </c>
      <c r="V157" s="13">
        <v>366</v>
      </c>
      <c r="W157" s="13">
        <v>366</v>
      </c>
      <c r="X157" s="14">
        <v>0</v>
      </c>
      <c r="Y157" s="13">
        <v>0</v>
      </c>
      <c r="Z157" s="13">
        <v>0</v>
      </c>
      <c r="AA157" s="14">
        <v>0.01</v>
      </c>
      <c r="AB157" s="14">
        <v>0</v>
      </c>
      <c r="AC157" s="27">
        <f t="shared" si="4"/>
        <v>366</v>
      </c>
      <c r="AE157" s="10">
        <f t="shared" ca="1" si="5"/>
        <v>211</v>
      </c>
    </row>
    <row r="158" spans="1:31" ht="15.6" x14ac:dyDescent="0.3">
      <c r="A158" s="11">
        <v>3683179</v>
      </c>
      <c r="B158" s="12" t="s">
        <v>62</v>
      </c>
      <c r="C158" s="12" t="s">
        <v>172</v>
      </c>
      <c r="D158" s="12" t="s">
        <v>57</v>
      </c>
      <c r="E158" s="12" t="s">
        <v>144</v>
      </c>
      <c r="F158" s="12" t="s">
        <v>29</v>
      </c>
      <c r="G158" s="12" t="s">
        <v>145</v>
      </c>
      <c r="H158" s="12" t="s">
        <v>28</v>
      </c>
      <c r="I158" s="13">
        <v>3</v>
      </c>
      <c r="J158" s="13">
        <v>2</v>
      </c>
      <c r="K158" s="13">
        <v>5</v>
      </c>
      <c r="L158" s="13">
        <v>2</v>
      </c>
      <c r="M158" s="13">
        <v>3</v>
      </c>
      <c r="N158" s="13">
        <v>2</v>
      </c>
      <c r="O158" s="13">
        <v>2</v>
      </c>
      <c r="P158" s="13">
        <v>1</v>
      </c>
      <c r="Q158" s="13">
        <v>3</v>
      </c>
      <c r="R158" s="13">
        <v>4</v>
      </c>
      <c r="S158" s="13">
        <v>2</v>
      </c>
      <c r="T158" s="13">
        <v>1</v>
      </c>
      <c r="U158" s="13">
        <v>6</v>
      </c>
      <c r="V158" s="13">
        <v>36</v>
      </c>
      <c r="W158" s="13">
        <v>36</v>
      </c>
      <c r="X158" s="14">
        <v>0</v>
      </c>
      <c r="Y158" s="13">
        <v>0</v>
      </c>
      <c r="Z158" s="13">
        <v>0</v>
      </c>
      <c r="AA158" s="14">
        <v>0.01</v>
      </c>
      <c r="AB158" s="14">
        <v>0</v>
      </c>
      <c r="AC158" s="27">
        <f t="shared" si="4"/>
        <v>36</v>
      </c>
      <c r="AE158" s="10">
        <f t="shared" ca="1" si="5"/>
        <v>20</v>
      </c>
    </row>
    <row r="159" spans="1:31" ht="15.6" x14ac:dyDescent="0.3">
      <c r="A159" s="11">
        <v>3683179</v>
      </c>
      <c r="B159" s="12" t="s">
        <v>62</v>
      </c>
      <c r="C159" s="12" t="s">
        <v>172</v>
      </c>
      <c r="D159" s="12" t="s">
        <v>57</v>
      </c>
      <c r="E159" s="12" t="s">
        <v>144</v>
      </c>
      <c r="F159" s="12" t="s">
        <v>30</v>
      </c>
      <c r="G159" s="12" t="s">
        <v>145</v>
      </c>
      <c r="H159" s="12" t="s">
        <v>28</v>
      </c>
      <c r="I159" s="13">
        <v>0</v>
      </c>
      <c r="J159" s="13">
        <v>0</v>
      </c>
      <c r="K159" s="13">
        <v>0</v>
      </c>
      <c r="L159" s="13">
        <v>0</v>
      </c>
      <c r="M159" s="13">
        <v>0</v>
      </c>
      <c r="N159" s="13">
        <v>0</v>
      </c>
      <c r="O159" s="13">
        <v>0</v>
      </c>
      <c r="P159" s="13">
        <v>1</v>
      </c>
      <c r="Q159" s="13">
        <v>0</v>
      </c>
      <c r="R159" s="13">
        <v>0</v>
      </c>
      <c r="S159" s="13">
        <v>0</v>
      </c>
      <c r="T159" s="13">
        <v>0</v>
      </c>
      <c r="U159" s="13">
        <v>0</v>
      </c>
      <c r="V159" s="13">
        <v>1</v>
      </c>
      <c r="W159" s="13">
        <v>1</v>
      </c>
      <c r="X159" s="14">
        <v>0</v>
      </c>
      <c r="Y159" s="13">
        <v>0</v>
      </c>
      <c r="Z159" s="13">
        <v>0</v>
      </c>
      <c r="AA159" s="14">
        <v>0</v>
      </c>
      <c r="AB159" s="14">
        <v>0</v>
      </c>
      <c r="AC159" s="27">
        <f t="shared" si="4"/>
        <v>1</v>
      </c>
      <c r="AE159" s="10">
        <f t="shared" ca="1" si="5"/>
        <v>1</v>
      </c>
    </row>
    <row r="160" spans="1:31" ht="15.6" x14ac:dyDescent="0.3">
      <c r="A160" s="11">
        <v>3683179</v>
      </c>
      <c r="B160" s="12" t="s">
        <v>62</v>
      </c>
      <c r="C160" s="12" t="s">
        <v>172</v>
      </c>
      <c r="D160" s="12" t="s">
        <v>57</v>
      </c>
      <c r="E160" s="12" t="s">
        <v>144</v>
      </c>
      <c r="F160" s="12" t="s">
        <v>31</v>
      </c>
      <c r="G160" s="12" t="s">
        <v>145</v>
      </c>
      <c r="H160" s="12" t="s">
        <v>28</v>
      </c>
      <c r="I160" s="13">
        <v>0</v>
      </c>
      <c r="J160" s="13">
        <v>2</v>
      </c>
      <c r="K160" s="13">
        <v>3</v>
      </c>
      <c r="L160" s="13">
        <v>3</v>
      </c>
      <c r="M160" s="13">
        <v>0</v>
      </c>
      <c r="N160" s="13">
        <v>0</v>
      </c>
      <c r="O160" s="13">
        <v>0</v>
      </c>
      <c r="P160" s="13">
        <v>0</v>
      </c>
      <c r="Q160" s="13">
        <v>0</v>
      </c>
      <c r="R160" s="13">
        <v>1</v>
      </c>
      <c r="S160" s="13">
        <v>1</v>
      </c>
      <c r="T160" s="13">
        <v>0</v>
      </c>
      <c r="U160" s="13">
        <v>0</v>
      </c>
      <c r="V160" s="13">
        <v>10</v>
      </c>
      <c r="W160" s="13">
        <v>10</v>
      </c>
      <c r="X160" s="14">
        <v>0</v>
      </c>
      <c r="Y160" s="13">
        <v>0</v>
      </c>
      <c r="Z160" s="13">
        <v>0</v>
      </c>
      <c r="AA160" s="14">
        <v>0</v>
      </c>
      <c r="AB160" s="14">
        <v>0</v>
      </c>
      <c r="AC160" s="27">
        <f t="shared" si="4"/>
        <v>10</v>
      </c>
      <c r="AE160" s="10">
        <f t="shared" ca="1" si="5"/>
        <v>8</v>
      </c>
    </row>
    <row r="161" spans="1:31" ht="15.6" x14ac:dyDescent="0.3">
      <c r="A161" s="11">
        <v>3683179</v>
      </c>
      <c r="B161" s="12" t="s">
        <v>62</v>
      </c>
      <c r="C161" s="12" t="s">
        <v>172</v>
      </c>
      <c r="D161" s="12" t="s">
        <v>57</v>
      </c>
      <c r="E161" s="12" t="s">
        <v>144</v>
      </c>
      <c r="F161" s="12" t="s">
        <v>33</v>
      </c>
      <c r="G161" s="12" t="s">
        <v>145</v>
      </c>
      <c r="H161" s="12" t="s">
        <v>28</v>
      </c>
      <c r="I161" s="13">
        <v>47</v>
      </c>
      <c r="J161" s="13">
        <v>37</v>
      </c>
      <c r="K161" s="13">
        <v>49</v>
      </c>
      <c r="L161" s="13">
        <v>42</v>
      </c>
      <c r="M161" s="13">
        <v>41</v>
      </c>
      <c r="N161" s="13">
        <v>39</v>
      </c>
      <c r="O161" s="13">
        <v>31</v>
      </c>
      <c r="P161" s="13">
        <v>38</v>
      </c>
      <c r="Q161" s="13">
        <v>47</v>
      </c>
      <c r="R161" s="13">
        <v>44</v>
      </c>
      <c r="S161" s="13">
        <v>49</v>
      </c>
      <c r="T161" s="13">
        <v>18</v>
      </c>
      <c r="U161" s="13">
        <v>66</v>
      </c>
      <c r="V161" s="13">
        <v>548</v>
      </c>
      <c r="W161" s="13">
        <v>548</v>
      </c>
      <c r="X161" s="14">
        <v>0</v>
      </c>
      <c r="Y161" s="13">
        <v>0</v>
      </c>
      <c r="Z161" s="13">
        <v>0</v>
      </c>
      <c r="AA161" s="14">
        <v>0.02</v>
      </c>
      <c r="AB161" s="14">
        <v>0</v>
      </c>
      <c r="AC161" s="27">
        <f t="shared" si="4"/>
        <v>548</v>
      </c>
      <c r="AE161" s="10">
        <f t="shared" ca="1" si="5"/>
        <v>324</v>
      </c>
    </row>
    <row r="162" spans="1:31" ht="15.6" x14ac:dyDescent="0.3">
      <c r="A162" s="11">
        <v>3445278</v>
      </c>
      <c r="B162" s="12" t="s">
        <v>78</v>
      </c>
      <c r="C162" s="12" t="s">
        <v>173</v>
      </c>
      <c r="D162" s="12" t="s">
        <v>79</v>
      </c>
      <c r="E162" s="12" t="s">
        <v>144</v>
      </c>
      <c r="F162" s="12" t="s">
        <v>27</v>
      </c>
      <c r="G162" s="12" t="s">
        <v>145</v>
      </c>
      <c r="H162" s="12" t="s">
        <v>28</v>
      </c>
      <c r="I162" s="13">
        <v>25</v>
      </c>
      <c r="J162" s="13">
        <v>19</v>
      </c>
      <c r="K162" s="13">
        <v>21</v>
      </c>
      <c r="L162" s="13">
        <v>25</v>
      </c>
      <c r="M162" s="13">
        <v>29</v>
      </c>
      <c r="N162" s="13">
        <v>26</v>
      </c>
      <c r="O162" s="13">
        <v>18</v>
      </c>
      <c r="P162" s="13">
        <v>20</v>
      </c>
      <c r="Q162" s="13">
        <v>33</v>
      </c>
      <c r="R162" s="13">
        <v>28</v>
      </c>
      <c r="S162" s="13">
        <v>22</v>
      </c>
      <c r="T162" s="13">
        <v>17</v>
      </c>
      <c r="U162" s="13">
        <v>33</v>
      </c>
      <c r="V162" s="13">
        <v>316</v>
      </c>
      <c r="W162" s="13">
        <v>316</v>
      </c>
      <c r="X162" s="14">
        <v>0.04</v>
      </c>
      <c r="Y162" s="13">
        <v>303</v>
      </c>
      <c r="Z162" s="13">
        <v>342</v>
      </c>
      <c r="AA162" s="14">
        <v>0.01</v>
      </c>
      <c r="AB162" s="14">
        <v>7.0000000000000007E-2</v>
      </c>
      <c r="AC162" s="27">
        <f t="shared" si="4"/>
        <v>316</v>
      </c>
      <c r="AE162" s="10">
        <f t="shared" ca="1" si="5"/>
        <v>183</v>
      </c>
    </row>
    <row r="163" spans="1:31" ht="15.6" x14ac:dyDescent="0.3">
      <c r="A163" s="11">
        <v>3445278</v>
      </c>
      <c r="B163" s="12" t="s">
        <v>78</v>
      </c>
      <c r="C163" s="12" t="s">
        <v>173</v>
      </c>
      <c r="D163" s="12" t="s">
        <v>79</v>
      </c>
      <c r="E163" s="12" t="s">
        <v>144</v>
      </c>
      <c r="F163" s="12" t="s">
        <v>29</v>
      </c>
      <c r="G163" s="12" t="s">
        <v>145</v>
      </c>
      <c r="H163" s="12" t="s">
        <v>28</v>
      </c>
      <c r="I163" s="13">
        <v>1</v>
      </c>
      <c r="J163" s="13">
        <v>1</v>
      </c>
      <c r="K163" s="13">
        <v>1</v>
      </c>
      <c r="L163" s="13">
        <v>3</v>
      </c>
      <c r="M163" s="13">
        <v>7</v>
      </c>
      <c r="N163" s="13">
        <v>2</v>
      </c>
      <c r="O163" s="13">
        <v>0</v>
      </c>
      <c r="P163" s="13">
        <v>2</v>
      </c>
      <c r="Q163" s="13">
        <v>4</v>
      </c>
      <c r="R163" s="13">
        <v>1</v>
      </c>
      <c r="S163" s="13">
        <v>2</v>
      </c>
      <c r="T163" s="13">
        <v>2</v>
      </c>
      <c r="U163" s="13">
        <v>3</v>
      </c>
      <c r="V163" s="13">
        <v>29</v>
      </c>
      <c r="W163" s="13">
        <v>29</v>
      </c>
      <c r="X163" s="14">
        <v>-0.09</v>
      </c>
      <c r="Y163" s="13">
        <v>32</v>
      </c>
      <c r="Z163" s="13">
        <v>69</v>
      </c>
      <c r="AA163" s="14">
        <v>0.01</v>
      </c>
      <c r="AB163" s="14">
        <v>0.04</v>
      </c>
      <c r="AC163" s="27">
        <f t="shared" si="4"/>
        <v>29</v>
      </c>
      <c r="AE163" s="10">
        <f t="shared" ca="1" si="5"/>
        <v>17</v>
      </c>
    </row>
    <row r="164" spans="1:31" ht="15.6" x14ac:dyDescent="0.3">
      <c r="A164" s="11">
        <v>3445278</v>
      </c>
      <c r="B164" s="12" t="s">
        <v>78</v>
      </c>
      <c r="C164" s="12" t="s">
        <v>173</v>
      </c>
      <c r="D164" s="12" t="s">
        <v>79</v>
      </c>
      <c r="E164" s="12" t="s">
        <v>144</v>
      </c>
      <c r="F164" s="12" t="s">
        <v>30</v>
      </c>
      <c r="G164" s="12" t="s">
        <v>145</v>
      </c>
      <c r="H164" s="12" t="s">
        <v>28</v>
      </c>
      <c r="I164" s="13">
        <v>0</v>
      </c>
      <c r="J164" s="13">
        <v>0</v>
      </c>
      <c r="K164" s="13">
        <v>0</v>
      </c>
      <c r="L164" s="13">
        <v>0</v>
      </c>
      <c r="M164" s="13">
        <v>0</v>
      </c>
      <c r="N164" s="13">
        <v>2</v>
      </c>
      <c r="O164" s="13">
        <v>4</v>
      </c>
      <c r="P164" s="13">
        <v>0</v>
      </c>
      <c r="Q164" s="13">
        <v>0</v>
      </c>
      <c r="R164" s="13">
        <v>2</v>
      </c>
      <c r="S164" s="13">
        <v>1</v>
      </c>
      <c r="T164" s="13">
        <v>1</v>
      </c>
      <c r="U164" s="13">
        <v>3</v>
      </c>
      <c r="V164" s="13">
        <v>13</v>
      </c>
      <c r="W164" s="13">
        <v>13</v>
      </c>
      <c r="X164" s="14">
        <v>2.25</v>
      </c>
      <c r="Y164" s="13">
        <v>4</v>
      </c>
      <c r="Z164" s="13">
        <v>11</v>
      </c>
      <c r="AA164" s="14">
        <v>0.01</v>
      </c>
      <c r="AB164" s="14">
        <v>2.25</v>
      </c>
      <c r="AC164" s="27">
        <f t="shared" si="4"/>
        <v>13</v>
      </c>
      <c r="AE164" s="10">
        <f t="shared" ca="1" si="5"/>
        <v>6</v>
      </c>
    </row>
    <row r="165" spans="1:31" ht="15.6" x14ac:dyDescent="0.3">
      <c r="A165" s="11">
        <v>3445278</v>
      </c>
      <c r="B165" s="12" t="s">
        <v>78</v>
      </c>
      <c r="C165" s="12" t="s">
        <v>173</v>
      </c>
      <c r="D165" s="12" t="s">
        <v>79</v>
      </c>
      <c r="E165" s="12" t="s">
        <v>144</v>
      </c>
      <c r="F165" s="12" t="s">
        <v>31</v>
      </c>
      <c r="G165" s="12" t="s">
        <v>145</v>
      </c>
      <c r="H165" s="12" t="s">
        <v>28</v>
      </c>
      <c r="I165" s="13">
        <v>1</v>
      </c>
      <c r="J165" s="13">
        <v>1</v>
      </c>
      <c r="K165" s="13">
        <v>0</v>
      </c>
      <c r="L165" s="13">
        <v>2</v>
      </c>
      <c r="M165" s="13">
        <v>1</v>
      </c>
      <c r="N165" s="13">
        <v>2</v>
      </c>
      <c r="O165" s="13">
        <v>2</v>
      </c>
      <c r="P165" s="13">
        <v>4</v>
      </c>
      <c r="Q165" s="13">
        <v>4</v>
      </c>
      <c r="R165" s="13">
        <v>1</v>
      </c>
      <c r="S165" s="13">
        <v>3</v>
      </c>
      <c r="T165" s="13">
        <v>2</v>
      </c>
      <c r="U165" s="13">
        <v>2</v>
      </c>
      <c r="V165" s="13">
        <v>25</v>
      </c>
      <c r="W165" s="13">
        <v>25</v>
      </c>
      <c r="X165" s="14">
        <v>-0.04</v>
      </c>
      <c r="Y165" s="13">
        <v>26</v>
      </c>
      <c r="Z165" s="13">
        <v>34</v>
      </c>
      <c r="AA165" s="14">
        <v>0.01</v>
      </c>
      <c r="AB165" s="14">
        <v>0.04</v>
      </c>
      <c r="AC165" s="27">
        <f t="shared" si="4"/>
        <v>25</v>
      </c>
      <c r="AE165" s="10">
        <f t="shared" ca="1" si="5"/>
        <v>13</v>
      </c>
    </row>
    <row r="166" spans="1:31" ht="15.6" x14ac:dyDescent="0.3">
      <c r="A166" s="11">
        <v>3445278</v>
      </c>
      <c r="B166" s="12" t="s">
        <v>78</v>
      </c>
      <c r="C166" s="12" t="s">
        <v>173</v>
      </c>
      <c r="D166" s="12" t="s">
        <v>79</v>
      </c>
      <c r="E166" s="12" t="s">
        <v>144</v>
      </c>
      <c r="F166" s="12" t="s">
        <v>33</v>
      </c>
      <c r="G166" s="12" t="s">
        <v>145</v>
      </c>
      <c r="H166" s="12" t="s">
        <v>28</v>
      </c>
      <c r="I166" s="13">
        <v>28</v>
      </c>
      <c r="J166" s="13">
        <v>28</v>
      </c>
      <c r="K166" s="13">
        <v>24</v>
      </c>
      <c r="L166" s="13">
        <v>56</v>
      </c>
      <c r="M166" s="13">
        <v>49</v>
      </c>
      <c r="N166" s="13">
        <v>36</v>
      </c>
      <c r="O166" s="13">
        <v>30</v>
      </c>
      <c r="P166" s="13">
        <v>49</v>
      </c>
      <c r="Q166" s="13">
        <v>78</v>
      </c>
      <c r="R166" s="13">
        <v>43</v>
      </c>
      <c r="S166" s="13">
        <v>34</v>
      </c>
      <c r="T166" s="13">
        <v>32</v>
      </c>
      <c r="U166" s="13">
        <v>74</v>
      </c>
      <c r="V166" s="13">
        <v>561</v>
      </c>
      <c r="W166" s="13">
        <v>561</v>
      </c>
      <c r="X166" s="14">
        <v>0.79</v>
      </c>
      <c r="Y166" s="13">
        <v>313</v>
      </c>
      <c r="Z166" s="13">
        <v>518</v>
      </c>
      <c r="AA166" s="14">
        <v>0.02</v>
      </c>
      <c r="AB166" s="14">
        <v>0.8</v>
      </c>
      <c r="AC166" s="27">
        <f t="shared" si="4"/>
        <v>561</v>
      </c>
      <c r="AE166" s="10">
        <f t="shared" ca="1" si="5"/>
        <v>300</v>
      </c>
    </row>
    <row r="167" spans="1:31" ht="15.6" x14ac:dyDescent="0.3">
      <c r="A167" s="11">
        <v>3368282</v>
      </c>
      <c r="B167" s="12" t="s">
        <v>111</v>
      </c>
      <c r="C167" s="12" t="s">
        <v>174</v>
      </c>
      <c r="D167" s="12" t="s">
        <v>52</v>
      </c>
      <c r="E167" s="12" t="s">
        <v>144</v>
      </c>
      <c r="F167" s="12" t="s">
        <v>27</v>
      </c>
      <c r="G167" s="12" t="s">
        <v>145</v>
      </c>
      <c r="H167" s="12" t="s">
        <v>28</v>
      </c>
      <c r="I167" s="13">
        <v>18</v>
      </c>
      <c r="J167" s="13">
        <v>20</v>
      </c>
      <c r="K167" s="13">
        <v>23</v>
      </c>
      <c r="L167" s="13">
        <v>20</v>
      </c>
      <c r="M167" s="13">
        <v>32</v>
      </c>
      <c r="N167" s="13">
        <v>31</v>
      </c>
      <c r="O167" s="13">
        <v>43</v>
      </c>
      <c r="P167" s="13">
        <v>34</v>
      </c>
      <c r="Q167" s="13">
        <v>47</v>
      </c>
      <c r="R167" s="13">
        <v>44</v>
      </c>
      <c r="S167" s="13">
        <v>61</v>
      </c>
      <c r="T167" s="13">
        <v>52</v>
      </c>
      <c r="U167" s="13">
        <v>57</v>
      </c>
      <c r="V167" s="13">
        <v>482</v>
      </c>
      <c r="W167" s="13">
        <v>482</v>
      </c>
      <c r="X167" s="14">
        <v>0.23</v>
      </c>
      <c r="Y167" s="13">
        <v>392</v>
      </c>
      <c r="Z167" s="13">
        <v>407</v>
      </c>
      <c r="AA167" s="14">
        <v>0.01</v>
      </c>
      <c r="AB167" s="14">
        <v>0.22</v>
      </c>
      <c r="AC167" s="27">
        <f t="shared" si="4"/>
        <v>482</v>
      </c>
      <c r="AE167" s="10">
        <f t="shared" ca="1" si="5"/>
        <v>221</v>
      </c>
    </row>
    <row r="168" spans="1:31" ht="15.6" x14ac:dyDescent="0.3">
      <c r="A168" s="11">
        <v>3368282</v>
      </c>
      <c r="B168" s="12" t="s">
        <v>111</v>
      </c>
      <c r="C168" s="12" t="s">
        <v>174</v>
      </c>
      <c r="D168" s="12" t="s">
        <v>52</v>
      </c>
      <c r="E168" s="12" t="s">
        <v>144</v>
      </c>
      <c r="F168" s="12" t="s">
        <v>29</v>
      </c>
      <c r="G168" s="12" t="s">
        <v>145</v>
      </c>
      <c r="H168" s="12" t="s">
        <v>28</v>
      </c>
      <c r="I168" s="13">
        <v>1</v>
      </c>
      <c r="J168" s="13">
        <v>3</v>
      </c>
      <c r="K168" s="13">
        <v>1</v>
      </c>
      <c r="L168" s="13">
        <v>1</v>
      </c>
      <c r="M168" s="13">
        <v>1</v>
      </c>
      <c r="N168" s="13">
        <v>1</v>
      </c>
      <c r="O168" s="13">
        <v>1</v>
      </c>
      <c r="P168" s="13">
        <v>0</v>
      </c>
      <c r="Q168" s="13">
        <v>0</v>
      </c>
      <c r="R168" s="13">
        <v>0</v>
      </c>
      <c r="S168" s="13">
        <v>0</v>
      </c>
      <c r="T168" s="13">
        <v>0</v>
      </c>
      <c r="U168" s="13">
        <v>1</v>
      </c>
      <c r="V168" s="13">
        <v>10</v>
      </c>
      <c r="W168" s="13">
        <v>10</v>
      </c>
      <c r="X168" s="14">
        <v>-0.6</v>
      </c>
      <c r="Y168" s="13">
        <v>25</v>
      </c>
      <c r="Z168" s="13">
        <v>54</v>
      </c>
      <c r="AA168" s="14">
        <v>0</v>
      </c>
      <c r="AB168" s="14">
        <v>-0.57999999999999996</v>
      </c>
      <c r="AC168" s="27">
        <f t="shared" si="4"/>
        <v>10</v>
      </c>
      <c r="AE168" s="10">
        <f t="shared" ca="1" si="5"/>
        <v>9</v>
      </c>
    </row>
    <row r="169" spans="1:31" ht="15.6" x14ac:dyDescent="0.3">
      <c r="A169" s="11">
        <v>3368282</v>
      </c>
      <c r="B169" s="12" t="s">
        <v>111</v>
      </c>
      <c r="C169" s="12" t="s">
        <v>174</v>
      </c>
      <c r="D169" s="12" t="s">
        <v>52</v>
      </c>
      <c r="E169" s="12" t="s">
        <v>144</v>
      </c>
      <c r="F169" s="12" t="s">
        <v>30</v>
      </c>
      <c r="G169" s="12" t="s">
        <v>145</v>
      </c>
      <c r="H169" s="12" t="s">
        <v>28</v>
      </c>
      <c r="I169" s="13">
        <v>0</v>
      </c>
      <c r="J169" s="13">
        <v>0</v>
      </c>
      <c r="K169" s="13">
        <v>0</v>
      </c>
      <c r="L169" s="13">
        <v>1</v>
      </c>
      <c r="M169" s="13">
        <v>2</v>
      </c>
      <c r="N169" s="13">
        <v>2</v>
      </c>
      <c r="O169" s="13">
        <v>1</v>
      </c>
      <c r="P169" s="13">
        <v>1</v>
      </c>
      <c r="Q169" s="13">
        <v>1</v>
      </c>
      <c r="R169" s="13">
        <v>1</v>
      </c>
      <c r="S169" s="13">
        <v>1</v>
      </c>
      <c r="T169" s="13">
        <v>2</v>
      </c>
      <c r="U169" s="13">
        <v>2</v>
      </c>
      <c r="V169" s="13">
        <v>14</v>
      </c>
      <c r="W169" s="13">
        <v>14</v>
      </c>
      <c r="X169" s="14">
        <v>1.33</v>
      </c>
      <c r="Y169" s="13">
        <v>6</v>
      </c>
      <c r="Z169" s="13">
        <v>1</v>
      </c>
      <c r="AA169" s="14">
        <v>0.01</v>
      </c>
      <c r="AB169" s="14">
        <v>1.8</v>
      </c>
      <c r="AC169" s="27">
        <f t="shared" si="4"/>
        <v>14</v>
      </c>
      <c r="AE169" s="10">
        <f t="shared" ca="1" si="5"/>
        <v>7</v>
      </c>
    </row>
    <row r="170" spans="1:31" ht="15.6" x14ac:dyDescent="0.3">
      <c r="A170" s="11">
        <v>3368282</v>
      </c>
      <c r="B170" s="12" t="s">
        <v>111</v>
      </c>
      <c r="C170" s="12" t="s">
        <v>174</v>
      </c>
      <c r="D170" s="12" t="s">
        <v>52</v>
      </c>
      <c r="E170" s="12" t="s">
        <v>144</v>
      </c>
      <c r="F170" s="12" t="s">
        <v>31</v>
      </c>
      <c r="G170" s="12" t="s">
        <v>145</v>
      </c>
      <c r="H170" s="12" t="s">
        <v>28</v>
      </c>
      <c r="I170" s="13">
        <v>2</v>
      </c>
      <c r="J170" s="13">
        <v>2</v>
      </c>
      <c r="K170" s="13">
        <v>2</v>
      </c>
      <c r="L170" s="13">
        <v>1</v>
      </c>
      <c r="M170" s="13">
        <v>3</v>
      </c>
      <c r="N170" s="13">
        <v>2</v>
      </c>
      <c r="O170" s="13">
        <v>2</v>
      </c>
      <c r="P170" s="13">
        <v>3</v>
      </c>
      <c r="Q170" s="13">
        <v>3</v>
      </c>
      <c r="R170" s="13">
        <v>8</v>
      </c>
      <c r="S170" s="13">
        <v>3</v>
      </c>
      <c r="T170" s="13">
        <v>3</v>
      </c>
      <c r="U170" s="13">
        <v>3</v>
      </c>
      <c r="V170" s="13">
        <v>37</v>
      </c>
      <c r="W170" s="13">
        <v>37</v>
      </c>
      <c r="X170" s="14">
        <v>0.42</v>
      </c>
      <c r="Y170" s="13">
        <v>26</v>
      </c>
      <c r="Z170" s="13">
        <v>25</v>
      </c>
      <c r="AA170" s="14">
        <v>0.01</v>
      </c>
      <c r="AB170" s="14">
        <v>0.48</v>
      </c>
      <c r="AC170" s="27">
        <f t="shared" si="4"/>
        <v>37</v>
      </c>
      <c r="AE170" s="10">
        <f t="shared" ca="1" si="5"/>
        <v>17</v>
      </c>
    </row>
    <row r="171" spans="1:31" ht="15.6" x14ac:dyDescent="0.3">
      <c r="A171" s="11">
        <v>3368282</v>
      </c>
      <c r="B171" s="12" t="s">
        <v>111</v>
      </c>
      <c r="C171" s="12" t="s">
        <v>174</v>
      </c>
      <c r="D171" s="12" t="s">
        <v>52</v>
      </c>
      <c r="E171" s="12" t="s">
        <v>144</v>
      </c>
      <c r="F171" s="12" t="s">
        <v>33</v>
      </c>
      <c r="G171" s="12" t="s">
        <v>145</v>
      </c>
      <c r="H171" s="12" t="s">
        <v>28</v>
      </c>
      <c r="I171" s="13">
        <v>20</v>
      </c>
      <c r="J171" s="13">
        <v>23</v>
      </c>
      <c r="K171" s="13">
        <v>21</v>
      </c>
      <c r="L171" s="13">
        <v>20</v>
      </c>
      <c r="M171" s="13">
        <v>28</v>
      </c>
      <c r="N171" s="13">
        <v>25</v>
      </c>
      <c r="O171" s="13">
        <v>27</v>
      </c>
      <c r="P171" s="13">
        <v>35</v>
      </c>
      <c r="Q171" s="13">
        <v>21</v>
      </c>
      <c r="R171" s="13">
        <v>35</v>
      </c>
      <c r="S171" s="13">
        <v>44</v>
      </c>
      <c r="T171" s="13">
        <v>31</v>
      </c>
      <c r="U171" s="13">
        <v>37</v>
      </c>
      <c r="V171" s="13">
        <v>367</v>
      </c>
      <c r="W171" s="13">
        <v>367</v>
      </c>
      <c r="X171" s="14">
        <v>0.76</v>
      </c>
      <c r="Y171" s="13">
        <v>208</v>
      </c>
      <c r="Z171" s="13">
        <v>295</v>
      </c>
      <c r="AA171" s="14">
        <v>0.01</v>
      </c>
      <c r="AB171" s="14">
        <v>0.56000000000000005</v>
      </c>
      <c r="AC171" s="27">
        <f t="shared" si="4"/>
        <v>367</v>
      </c>
      <c r="AE171" s="10">
        <f t="shared" ca="1" si="5"/>
        <v>199</v>
      </c>
    </row>
    <row r="172" spans="1:31" ht="15.6" x14ac:dyDescent="0.3">
      <c r="A172" s="11">
        <v>1789924</v>
      </c>
      <c r="B172" s="12" t="s">
        <v>97</v>
      </c>
      <c r="C172" s="12" t="s">
        <v>159</v>
      </c>
      <c r="D172" s="12" t="s">
        <v>37</v>
      </c>
      <c r="E172" s="12" t="s">
        <v>144</v>
      </c>
      <c r="F172" s="12" t="s">
        <v>27</v>
      </c>
      <c r="G172" s="12" t="s">
        <v>145</v>
      </c>
      <c r="H172" s="12" t="s">
        <v>28</v>
      </c>
      <c r="I172" s="13">
        <v>49</v>
      </c>
      <c r="J172" s="13">
        <v>29</v>
      </c>
      <c r="K172" s="13">
        <v>39</v>
      </c>
      <c r="L172" s="13">
        <v>56</v>
      </c>
      <c r="M172" s="13">
        <v>42</v>
      </c>
      <c r="N172" s="13">
        <v>33</v>
      </c>
      <c r="O172" s="13">
        <v>53</v>
      </c>
      <c r="P172" s="13">
        <v>35</v>
      </c>
      <c r="Q172" s="13">
        <v>36</v>
      </c>
      <c r="R172" s="13">
        <v>44</v>
      </c>
      <c r="S172" s="13">
        <v>37</v>
      </c>
      <c r="T172" s="13">
        <v>14</v>
      </c>
      <c r="U172" s="13">
        <v>26</v>
      </c>
      <c r="V172" s="13">
        <v>493</v>
      </c>
      <c r="W172" s="13">
        <v>493</v>
      </c>
      <c r="X172" s="14">
        <v>0.96</v>
      </c>
      <c r="Y172" s="13">
        <v>251</v>
      </c>
      <c r="Z172" s="13">
        <v>571</v>
      </c>
      <c r="AA172" s="14">
        <v>0.01</v>
      </c>
      <c r="AB172" s="14">
        <v>0.85</v>
      </c>
      <c r="AC172" s="27">
        <f t="shared" si="4"/>
        <v>493</v>
      </c>
      <c r="AE172" s="10">
        <f t="shared" ca="1" si="5"/>
        <v>336</v>
      </c>
    </row>
    <row r="173" spans="1:31" ht="15.6" x14ac:dyDescent="0.3">
      <c r="A173" s="11">
        <v>1789924</v>
      </c>
      <c r="B173" s="12" t="s">
        <v>97</v>
      </c>
      <c r="C173" s="12" t="s">
        <v>159</v>
      </c>
      <c r="D173" s="12" t="s">
        <v>37</v>
      </c>
      <c r="E173" s="12" t="s">
        <v>144</v>
      </c>
      <c r="F173" s="12" t="s">
        <v>29</v>
      </c>
      <c r="G173" s="12" t="s">
        <v>145</v>
      </c>
      <c r="H173" s="12" t="s">
        <v>28</v>
      </c>
      <c r="I173" s="13">
        <v>0</v>
      </c>
      <c r="J173" s="13">
        <v>0</v>
      </c>
      <c r="K173" s="13">
        <v>0</v>
      </c>
      <c r="L173" s="13">
        <v>0</v>
      </c>
      <c r="M173" s="13">
        <v>0</v>
      </c>
      <c r="N173" s="13">
        <v>1</v>
      </c>
      <c r="O173" s="13">
        <v>0</v>
      </c>
      <c r="P173" s="13">
        <v>0</v>
      </c>
      <c r="Q173" s="13">
        <v>0</v>
      </c>
      <c r="R173" s="13">
        <v>0</v>
      </c>
      <c r="S173" s="13">
        <v>0</v>
      </c>
      <c r="T173" s="13">
        <v>0</v>
      </c>
      <c r="U173" s="13">
        <v>0</v>
      </c>
      <c r="V173" s="13">
        <v>1</v>
      </c>
      <c r="W173" s="13">
        <v>1</v>
      </c>
      <c r="X173" s="14">
        <v>-0.5</v>
      </c>
      <c r="Y173" s="13">
        <v>2</v>
      </c>
      <c r="Z173" s="13">
        <v>0</v>
      </c>
      <c r="AA173" s="14">
        <v>0</v>
      </c>
      <c r="AB173" s="14">
        <v>-0.75</v>
      </c>
      <c r="AC173" s="27">
        <f t="shared" si="4"/>
        <v>1</v>
      </c>
      <c r="AE173" s="10">
        <f t="shared" ca="1" si="5"/>
        <v>1</v>
      </c>
    </row>
    <row r="174" spans="1:31" ht="15.6" x14ac:dyDescent="0.3">
      <c r="A174" s="11">
        <v>1789924</v>
      </c>
      <c r="B174" s="12" t="s">
        <v>97</v>
      </c>
      <c r="C174" s="12" t="s">
        <v>159</v>
      </c>
      <c r="D174" s="12" t="s">
        <v>37</v>
      </c>
      <c r="E174" s="12" t="s">
        <v>144</v>
      </c>
      <c r="F174" s="12" t="s">
        <v>30</v>
      </c>
      <c r="G174" s="12" t="s">
        <v>145</v>
      </c>
      <c r="H174" s="12" t="s">
        <v>28</v>
      </c>
      <c r="I174" s="13">
        <v>5</v>
      </c>
      <c r="J174" s="13">
        <v>2</v>
      </c>
      <c r="K174" s="13">
        <v>6</v>
      </c>
      <c r="L174" s="13">
        <v>4</v>
      </c>
      <c r="M174" s="13">
        <v>2</v>
      </c>
      <c r="N174" s="13">
        <v>0</v>
      </c>
      <c r="O174" s="13">
        <v>0</v>
      </c>
      <c r="P174" s="13">
        <v>0</v>
      </c>
      <c r="Q174" s="13">
        <v>5</v>
      </c>
      <c r="R174" s="13">
        <v>7</v>
      </c>
      <c r="S174" s="13">
        <v>0</v>
      </c>
      <c r="T174" s="13">
        <v>1</v>
      </c>
      <c r="U174" s="13">
        <v>2</v>
      </c>
      <c r="V174" s="13">
        <v>34</v>
      </c>
      <c r="W174" s="13">
        <v>34</v>
      </c>
      <c r="X174" s="14">
        <v>2.78</v>
      </c>
      <c r="Y174" s="13">
        <v>9</v>
      </c>
      <c r="Z174" s="13">
        <v>50</v>
      </c>
      <c r="AA174" s="14">
        <v>0.02</v>
      </c>
      <c r="AB174" s="14">
        <v>2.4</v>
      </c>
      <c r="AC174" s="27">
        <f t="shared" si="4"/>
        <v>34</v>
      </c>
      <c r="AE174" s="10">
        <f t="shared" ca="1" si="5"/>
        <v>19</v>
      </c>
    </row>
    <row r="175" spans="1:31" ht="15.6" x14ac:dyDescent="0.3">
      <c r="A175" s="11">
        <v>1789924</v>
      </c>
      <c r="B175" s="12" t="s">
        <v>97</v>
      </c>
      <c r="C175" s="12" t="s">
        <v>159</v>
      </c>
      <c r="D175" s="12" t="s">
        <v>37</v>
      </c>
      <c r="E175" s="12" t="s">
        <v>144</v>
      </c>
      <c r="F175" s="12" t="s">
        <v>31</v>
      </c>
      <c r="G175" s="12" t="s">
        <v>145</v>
      </c>
      <c r="H175" s="12" t="s">
        <v>28</v>
      </c>
      <c r="I175" s="13">
        <v>6</v>
      </c>
      <c r="J175" s="13">
        <v>3</v>
      </c>
      <c r="K175" s="13">
        <v>4</v>
      </c>
      <c r="L175" s="13">
        <v>2</v>
      </c>
      <c r="M175" s="13">
        <v>4</v>
      </c>
      <c r="N175" s="13">
        <v>3</v>
      </c>
      <c r="O175" s="13">
        <v>6</v>
      </c>
      <c r="P175" s="13">
        <v>2</v>
      </c>
      <c r="Q175" s="13">
        <v>1</v>
      </c>
      <c r="R175" s="13">
        <v>1</v>
      </c>
      <c r="S175" s="13">
        <v>3</v>
      </c>
      <c r="T175" s="13">
        <v>1</v>
      </c>
      <c r="U175" s="13">
        <v>2</v>
      </c>
      <c r="V175" s="13">
        <v>38</v>
      </c>
      <c r="W175" s="13">
        <v>38</v>
      </c>
      <c r="X175" s="14">
        <v>1.1100000000000001</v>
      </c>
      <c r="Y175" s="13">
        <v>18</v>
      </c>
      <c r="Z175" s="13">
        <v>36</v>
      </c>
      <c r="AA175" s="14">
        <v>0.01</v>
      </c>
      <c r="AB175" s="14">
        <v>1</v>
      </c>
      <c r="AC175" s="27">
        <f t="shared" si="4"/>
        <v>38</v>
      </c>
      <c r="AE175" s="10">
        <f t="shared" ca="1" si="5"/>
        <v>30</v>
      </c>
    </row>
    <row r="176" spans="1:31" ht="15.6" x14ac:dyDescent="0.3">
      <c r="A176" s="11">
        <v>1789924</v>
      </c>
      <c r="B176" s="12" t="s">
        <v>97</v>
      </c>
      <c r="C176" s="12" t="s">
        <v>159</v>
      </c>
      <c r="D176" s="12" t="s">
        <v>37</v>
      </c>
      <c r="E176" s="12" t="s">
        <v>144</v>
      </c>
      <c r="F176" s="12" t="s">
        <v>33</v>
      </c>
      <c r="G176" s="12" t="s">
        <v>145</v>
      </c>
      <c r="H176" s="12" t="s">
        <v>28</v>
      </c>
      <c r="I176" s="13">
        <v>33</v>
      </c>
      <c r="J176" s="13">
        <v>17</v>
      </c>
      <c r="K176" s="13">
        <v>17</v>
      </c>
      <c r="L176" s="13">
        <v>34</v>
      </c>
      <c r="M176" s="13">
        <v>36</v>
      </c>
      <c r="N176" s="13">
        <v>27</v>
      </c>
      <c r="O176" s="13">
        <v>35</v>
      </c>
      <c r="P176" s="13">
        <v>23</v>
      </c>
      <c r="Q176" s="13">
        <v>21</v>
      </c>
      <c r="R176" s="13">
        <v>25</v>
      </c>
      <c r="S176" s="13">
        <v>33</v>
      </c>
      <c r="T176" s="13">
        <v>20</v>
      </c>
      <c r="U176" s="13">
        <v>19</v>
      </c>
      <c r="V176" s="13">
        <v>340</v>
      </c>
      <c r="W176" s="13">
        <v>340</v>
      </c>
      <c r="X176" s="14">
        <v>-0.03</v>
      </c>
      <c r="Y176" s="13">
        <v>349</v>
      </c>
      <c r="Z176" s="13">
        <v>421</v>
      </c>
      <c r="AA176" s="14">
        <v>0.01</v>
      </c>
      <c r="AB176" s="14">
        <v>-0.05</v>
      </c>
      <c r="AC176" s="27">
        <f t="shared" si="4"/>
        <v>340</v>
      </c>
      <c r="AE176" s="10">
        <f t="shared" ca="1" si="5"/>
        <v>222</v>
      </c>
    </row>
    <row r="177" spans="1:31" ht="15.6" x14ac:dyDescent="0.3">
      <c r="A177" s="11">
        <v>2133358</v>
      </c>
      <c r="B177" s="12" t="s">
        <v>83</v>
      </c>
      <c r="C177" s="12" t="s">
        <v>143</v>
      </c>
      <c r="D177" s="12" t="s">
        <v>26</v>
      </c>
      <c r="E177" s="12" t="s">
        <v>144</v>
      </c>
      <c r="F177" s="12" t="s">
        <v>27</v>
      </c>
      <c r="G177" s="12" t="s">
        <v>145</v>
      </c>
      <c r="H177" s="12" t="s">
        <v>28</v>
      </c>
      <c r="I177" s="13">
        <v>51</v>
      </c>
      <c r="J177" s="13">
        <v>43</v>
      </c>
      <c r="K177" s="13">
        <v>20</v>
      </c>
      <c r="L177" s="13">
        <v>36</v>
      </c>
      <c r="M177" s="13">
        <v>28</v>
      </c>
      <c r="N177" s="13">
        <v>30</v>
      </c>
      <c r="O177" s="13">
        <v>33</v>
      </c>
      <c r="P177" s="13">
        <v>35</v>
      </c>
      <c r="Q177" s="13">
        <v>56</v>
      </c>
      <c r="R177" s="13">
        <v>76</v>
      </c>
      <c r="S177" s="13">
        <v>69</v>
      </c>
      <c r="T177" s="13">
        <v>30</v>
      </c>
      <c r="U177" s="13">
        <v>27</v>
      </c>
      <c r="V177" s="13">
        <v>534</v>
      </c>
      <c r="W177" s="13">
        <v>534</v>
      </c>
      <c r="X177" s="14">
        <v>1.04</v>
      </c>
      <c r="Y177" s="13">
        <v>262</v>
      </c>
      <c r="Z177" s="13">
        <v>540</v>
      </c>
      <c r="AA177" s="14">
        <v>0.01</v>
      </c>
      <c r="AB177" s="14">
        <v>1.06</v>
      </c>
      <c r="AC177" s="27">
        <f t="shared" si="4"/>
        <v>534</v>
      </c>
      <c r="AE177" s="10">
        <f t="shared" ca="1" si="5"/>
        <v>276</v>
      </c>
    </row>
    <row r="178" spans="1:31" ht="15.6" x14ac:dyDescent="0.3">
      <c r="A178" s="11">
        <v>2133358</v>
      </c>
      <c r="B178" s="12" t="s">
        <v>83</v>
      </c>
      <c r="C178" s="12" t="s">
        <v>143</v>
      </c>
      <c r="D178" s="12" t="s">
        <v>26</v>
      </c>
      <c r="E178" s="12" t="s">
        <v>144</v>
      </c>
      <c r="F178" s="12" t="s">
        <v>29</v>
      </c>
      <c r="G178" s="12" t="s">
        <v>145</v>
      </c>
      <c r="H178" s="12" t="s">
        <v>28</v>
      </c>
      <c r="I178" s="13">
        <v>11</v>
      </c>
      <c r="J178" s="13">
        <v>5</v>
      </c>
      <c r="K178" s="13">
        <v>20</v>
      </c>
      <c r="L178" s="13">
        <v>16</v>
      </c>
      <c r="M178" s="13">
        <v>13</v>
      </c>
      <c r="N178" s="13">
        <v>6</v>
      </c>
      <c r="O178" s="13">
        <v>6</v>
      </c>
      <c r="P178" s="13">
        <v>8</v>
      </c>
      <c r="Q178" s="13">
        <v>15</v>
      </c>
      <c r="R178" s="13">
        <v>24</v>
      </c>
      <c r="S178" s="13">
        <v>18</v>
      </c>
      <c r="T178" s="13">
        <v>6</v>
      </c>
      <c r="U178" s="13">
        <v>13</v>
      </c>
      <c r="V178" s="13">
        <v>161</v>
      </c>
      <c r="W178" s="13">
        <v>161</v>
      </c>
      <c r="X178" s="14">
        <v>0.04</v>
      </c>
      <c r="Y178" s="13">
        <v>155</v>
      </c>
      <c r="Z178" s="13">
        <v>105</v>
      </c>
      <c r="AA178" s="14">
        <v>0.04</v>
      </c>
      <c r="AB178" s="14">
        <v>0.05</v>
      </c>
      <c r="AC178" s="27">
        <f t="shared" si="4"/>
        <v>161</v>
      </c>
      <c r="AE178" s="10">
        <f t="shared" ca="1" si="5"/>
        <v>85</v>
      </c>
    </row>
    <row r="179" spans="1:31" ht="15.6" x14ac:dyDescent="0.3">
      <c r="A179" s="11">
        <v>2133358</v>
      </c>
      <c r="B179" s="12" t="s">
        <v>83</v>
      </c>
      <c r="C179" s="12" t="s">
        <v>143</v>
      </c>
      <c r="D179" s="12" t="s">
        <v>26</v>
      </c>
      <c r="E179" s="12" t="s">
        <v>144</v>
      </c>
      <c r="F179" s="12" t="s">
        <v>30</v>
      </c>
      <c r="G179" s="12" t="s">
        <v>145</v>
      </c>
      <c r="H179" s="12" t="s">
        <v>28</v>
      </c>
      <c r="I179" s="13">
        <v>10</v>
      </c>
      <c r="J179" s="13">
        <v>2</v>
      </c>
      <c r="K179" s="13">
        <v>0</v>
      </c>
      <c r="L179" s="13">
        <v>9</v>
      </c>
      <c r="M179" s="13">
        <v>12</v>
      </c>
      <c r="N179" s="13">
        <v>7</v>
      </c>
      <c r="O179" s="13">
        <v>6</v>
      </c>
      <c r="P179" s="13">
        <v>6</v>
      </c>
      <c r="Q179" s="13">
        <v>4</v>
      </c>
      <c r="R179" s="13">
        <v>17</v>
      </c>
      <c r="S179" s="13">
        <v>12</v>
      </c>
      <c r="T179" s="13">
        <v>8</v>
      </c>
      <c r="U179" s="13">
        <v>21</v>
      </c>
      <c r="V179" s="13">
        <v>114</v>
      </c>
      <c r="W179" s="13">
        <v>114</v>
      </c>
      <c r="X179" s="14">
        <v>-0.49</v>
      </c>
      <c r="Y179" s="13">
        <v>223</v>
      </c>
      <c r="Z179" s="13">
        <v>211</v>
      </c>
      <c r="AA179" s="14">
        <v>0.08</v>
      </c>
      <c r="AB179" s="14">
        <v>-0.43</v>
      </c>
      <c r="AC179" s="27">
        <f t="shared" si="4"/>
        <v>114</v>
      </c>
      <c r="AE179" s="10">
        <f t="shared" ca="1" si="5"/>
        <v>52</v>
      </c>
    </row>
    <row r="180" spans="1:31" ht="15.6" x14ac:dyDescent="0.3">
      <c r="A180" s="11">
        <v>2133358</v>
      </c>
      <c r="B180" s="12" t="s">
        <v>83</v>
      </c>
      <c r="C180" s="12" t="s">
        <v>143</v>
      </c>
      <c r="D180" s="12" t="s">
        <v>26</v>
      </c>
      <c r="E180" s="12" t="s">
        <v>144</v>
      </c>
      <c r="F180" s="12" t="s">
        <v>31</v>
      </c>
      <c r="G180" s="12" t="s">
        <v>145</v>
      </c>
      <c r="H180" s="12" t="s">
        <v>28</v>
      </c>
      <c r="I180" s="13">
        <v>3</v>
      </c>
      <c r="J180" s="13">
        <v>0</v>
      </c>
      <c r="K180" s="13">
        <v>2</v>
      </c>
      <c r="L180" s="13">
        <v>2</v>
      </c>
      <c r="M180" s="13">
        <v>2</v>
      </c>
      <c r="N180" s="13">
        <v>6</v>
      </c>
      <c r="O180" s="13">
        <v>4</v>
      </c>
      <c r="P180" s="13">
        <v>9</v>
      </c>
      <c r="Q180" s="13">
        <v>1</v>
      </c>
      <c r="R180" s="13">
        <v>11</v>
      </c>
      <c r="S180" s="13">
        <v>8</v>
      </c>
      <c r="T180" s="13">
        <v>8</v>
      </c>
      <c r="U180" s="13">
        <v>14</v>
      </c>
      <c r="V180" s="13">
        <v>70</v>
      </c>
      <c r="W180" s="13">
        <v>70</v>
      </c>
      <c r="X180" s="14">
        <v>0.15</v>
      </c>
      <c r="Y180" s="13">
        <v>61</v>
      </c>
      <c r="Z180" s="13">
        <v>30</v>
      </c>
      <c r="AA180" s="14">
        <v>0.02</v>
      </c>
      <c r="AB180" s="14">
        <v>0.08</v>
      </c>
      <c r="AC180" s="27">
        <f t="shared" si="4"/>
        <v>70</v>
      </c>
      <c r="AE180" s="10">
        <f t="shared" ca="1" si="5"/>
        <v>28</v>
      </c>
    </row>
    <row r="181" spans="1:31" ht="15.6" x14ac:dyDescent="0.3">
      <c r="A181" s="11">
        <v>2133358</v>
      </c>
      <c r="B181" s="12" t="s">
        <v>83</v>
      </c>
      <c r="C181" s="12" t="s">
        <v>143</v>
      </c>
      <c r="D181" s="12" t="s">
        <v>26</v>
      </c>
      <c r="E181" s="12" t="s">
        <v>144</v>
      </c>
      <c r="F181" s="12" t="s">
        <v>33</v>
      </c>
      <c r="G181" s="12" t="s">
        <v>145</v>
      </c>
      <c r="H181" s="12" t="s">
        <v>28</v>
      </c>
      <c r="I181" s="13">
        <v>0</v>
      </c>
      <c r="J181" s="13">
        <v>0</v>
      </c>
      <c r="K181" s="13">
        <v>0</v>
      </c>
      <c r="L181" s="13">
        <v>0</v>
      </c>
      <c r="M181" s="13">
        <v>2</v>
      </c>
      <c r="N181" s="13">
        <v>0</v>
      </c>
      <c r="O181" s="13">
        <v>0</v>
      </c>
      <c r="P181" s="13">
        <v>0</v>
      </c>
      <c r="Q181" s="13">
        <v>0</v>
      </c>
      <c r="R181" s="13">
        <v>0</v>
      </c>
      <c r="S181" s="13">
        <v>17</v>
      </c>
      <c r="T181" s="13">
        <v>0</v>
      </c>
      <c r="U181" s="13">
        <v>0</v>
      </c>
      <c r="V181" s="13">
        <v>19</v>
      </c>
      <c r="W181" s="13">
        <v>19</v>
      </c>
      <c r="X181" s="14">
        <v>1.71</v>
      </c>
      <c r="Y181" s="13">
        <v>7</v>
      </c>
      <c r="Z181" s="13">
        <v>79</v>
      </c>
      <c r="AA181" s="14">
        <v>0</v>
      </c>
      <c r="AB181" s="14">
        <v>0</v>
      </c>
      <c r="AC181" s="27">
        <f t="shared" si="4"/>
        <v>19</v>
      </c>
      <c r="AE181" s="10">
        <f t="shared" ca="1" si="5"/>
        <v>2</v>
      </c>
    </row>
    <row r="182" spans="1:31" ht="15.6" x14ac:dyDescent="0.3">
      <c r="A182" s="11">
        <v>2580586</v>
      </c>
      <c r="B182" s="12" t="s">
        <v>73</v>
      </c>
      <c r="C182" s="12" t="s">
        <v>175</v>
      </c>
      <c r="D182" s="12" t="s">
        <v>37</v>
      </c>
      <c r="E182" s="12" t="s">
        <v>144</v>
      </c>
      <c r="F182" s="12" t="s">
        <v>27</v>
      </c>
      <c r="G182" s="12" t="s">
        <v>145</v>
      </c>
      <c r="H182" s="12" t="s">
        <v>28</v>
      </c>
      <c r="I182" s="13">
        <v>25</v>
      </c>
      <c r="J182" s="13">
        <v>40</v>
      </c>
      <c r="K182" s="13">
        <v>35</v>
      </c>
      <c r="L182" s="13">
        <v>44</v>
      </c>
      <c r="M182" s="13">
        <v>50</v>
      </c>
      <c r="N182" s="13">
        <v>35</v>
      </c>
      <c r="O182" s="13">
        <v>46</v>
      </c>
      <c r="P182" s="13">
        <v>56</v>
      </c>
      <c r="Q182" s="13">
        <v>61</v>
      </c>
      <c r="R182" s="13">
        <v>103</v>
      </c>
      <c r="S182" s="13">
        <v>99</v>
      </c>
      <c r="T182" s="13">
        <v>59</v>
      </c>
      <c r="U182" s="13">
        <v>61</v>
      </c>
      <c r="V182" s="13">
        <v>714</v>
      </c>
      <c r="W182" s="13">
        <v>714</v>
      </c>
      <c r="X182" s="14">
        <v>0.61</v>
      </c>
      <c r="Y182" s="13">
        <v>443</v>
      </c>
      <c r="Z182" s="13">
        <v>831</v>
      </c>
      <c r="AA182" s="14">
        <v>0.02</v>
      </c>
      <c r="AB182" s="14">
        <v>0.61</v>
      </c>
      <c r="AC182" s="27">
        <f t="shared" si="4"/>
        <v>714</v>
      </c>
      <c r="AE182" s="10">
        <f t="shared" ca="1" si="5"/>
        <v>331</v>
      </c>
    </row>
    <row r="183" spans="1:31" ht="15.6" x14ac:dyDescent="0.3">
      <c r="A183" s="11">
        <v>2580586</v>
      </c>
      <c r="B183" s="12" t="s">
        <v>73</v>
      </c>
      <c r="C183" s="12" t="s">
        <v>175</v>
      </c>
      <c r="D183" s="12" t="s">
        <v>37</v>
      </c>
      <c r="E183" s="12" t="s">
        <v>144</v>
      </c>
      <c r="F183" s="12" t="s">
        <v>29</v>
      </c>
      <c r="G183" s="12" t="s">
        <v>145</v>
      </c>
      <c r="H183" s="12" t="s">
        <v>28</v>
      </c>
      <c r="I183" s="13">
        <v>6</v>
      </c>
      <c r="J183" s="13">
        <v>5</v>
      </c>
      <c r="K183" s="13">
        <v>5</v>
      </c>
      <c r="L183" s="13">
        <v>7</v>
      </c>
      <c r="M183" s="13">
        <v>4</v>
      </c>
      <c r="N183" s="13">
        <v>9</v>
      </c>
      <c r="O183" s="13">
        <v>4</v>
      </c>
      <c r="P183" s="13">
        <v>5</v>
      </c>
      <c r="Q183" s="13">
        <v>7</v>
      </c>
      <c r="R183" s="13">
        <v>4</v>
      </c>
      <c r="S183" s="13">
        <v>11</v>
      </c>
      <c r="T183" s="13">
        <v>4</v>
      </c>
      <c r="U183" s="13">
        <v>8</v>
      </c>
      <c r="V183" s="13">
        <v>79</v>
      </c>
      <c r="W183" s="13">
        <v>79</v>
      </c>
      <c r="X183" s="14">
        <v>0.55000000000000004</v>
      </c>
      <c r="Y183" s="13">
        <v>51</v>
      </c>
      <c r="Z183" s="13">
        <v>74</v>
      </c>
      <c r="AA183" s="14">
        <v>0.02</v>
      </c>
      <c r="AB183" s="14">
        <v>0.68</v>
      </c>
      <c r="AC183" s="27">
        <f t="shared" si="4"/>
        <v>79</v>
      </c>
      <c r="AE183" s="10">
        <f t="shared" ca="1" si="5"/>
        <v>45</v>
      </c>
    </row>
    <row r="184" spans="1:31" ht="15.6" x14ac:dyDescent="0.3">
      <c r="A184" s="11">
        <v>2580586</v>
      </c>
      <c r="B184" s="12" t="s">
        <v>73</v>
      </c>
      <c r="C184" s="12" t="s">
        <v>175</v>
      </c>
      <c r="D184" s="12" t="s">
        <v>37</v>
      </c>
      <c r="E184" s="12" t="s">
        <v>144</v>
      </c>
      <c r="F184" s="12" t="s">
        <v>30</v>
      </c>
      <c r="G184" s="12" t="s">
        <v>145</v>
      </c>
      <c r="H184" s="12" t="s">
        <v>28</v>
      </c>
      <c r="I184" s="13">
        <v>1</v>
      </c>
      <c r="J184" s="13">
        <v>0</v>
      </c>
      <c r="K184" s="13">
        <v>0</v>
      </c>
      <c r="L184" s="13">
        <v>0</v>
      </c>
      <c r="M184" s="13">
        <v>0</v>
      </c>
      <c r="N184" s="13">
        <v>0</v>
      </c>
      <c r="O184" s="13">
        <v>0</v>
      </c>
      <c r="P184" s="13">
        <v>0</v>
      </c>
      <c r="Q184" s="13">
        <v>0</v>
      </c>
      <c r="R184" s="13">
        <v>0</v>
      </c>
      <c r="S184" s="13">
        <v>2</v>
      </c>
      <c r="T184" s="13">
        <v>3</v>
      </c>
      <c r="U184" s="13">
        <v>0</v>
      </c>
      <c r="V184" s="13">
        <v>6</v>
      </c>
      <c r="W184" s="13">
        <v>6</v>
      </c>
      <c r="X184" s="14">
        <v>-0.14000000000000001</v>
      </c>
      <c r="Y184" s="13">
        <v>7</v>
      </c>
      <c r="Z184" s="13">
        <v>9</v>
      </c>
      <c r="AA184" s="14">
        <v>0</v>
      </c>
      <c r="AB184" s="14">
        <v>-0.33</v>
      </c>
      <c r="AC184" s="27">
        <f t="shared" si="4"/>
        <v>6</v>
      </c>
      <c r="AE184" s="10">
        <f t="shared" ca="1" si="5"/>
        <v>1</v>
      </c>
    </row>
    <row r="185" spans="1:31" ht="15.6" x14ac:dyDescent="0.3">
      <c r="A185" s="11">
        <v>2580586</v>
      </c>
      <c r="B185" s="12" t="s">
        <v>73</v>
      </c>
      <c r="C185" s="12" t="s">
        <v>175</v>
      </c>
      <c r="D185" s="12" t="s">
        <v>37</v>
      </c>
      <c r="E185" s="12" t="s">
        <v>144</v>
      </c>
      <c r="F185" s="12" t="s">
        <v>31</v>
      </c>
      <c r="G185" s="12" t="s">
        <v>145</v>
      </c>
      <c r="H185" s="12" t="s">
        <v>28</v>
      </c>
      <c r="I185" s="13">
        <v>3</v>
      </c>
      <c r="J185" s="13">
        <v>0</v>
      </c>
      <c r="K185" s="13">
        <v>3</v>
      </c>
      <c r="L185" s="13">
        <v>5</v>
      </c>
      <c r="M185" s="13">
        <v>7</v>
      </c>
      <c r="N185" s="13">
        <v>5</v>
      </c>
      <c r="O185" s="13">
        <v>5</v>
      </c>
      <c r="P185" s="13">
        <v>4</v>
      </c>
      <c r="Q185" s="13">
        <v>5</v>
      </c>
      <c r="R185" s="13">
        <v>9</v>
      </c>
      <c r="S185" s="13">
        <v>8</v>
      </c>
      <c r="T185" s="13">
        <v>2</v>
      </c>
      <c r="U185" s="13">
        <v>3</v>
      </c>
      <c r="V185" s="13">
        <v>59</v>
      </c>
      <c r="W185" s="13">
        <v>59</v>
      </c>
      <c r="X185" s="14">
        <v>0.44</v>
      </c>
      <c r="Y185" s="13">
        <v>41</v>
      </c>
      <c r="Z185" s="13">
        <v>58</v>
      </c>
      <c r="AA185" s="14">
        <v>0.02</v>
      </c>
      <c r="AB185" s="14">
        <v>0.4</v>
      </c>
      <c r="AC185" s="27">
        <f t="shared" si="4"/>
        <v>59</v>
      </c>
      <c r="AE185" s="10">
        <f t="shared" ca="1" si="5"/>
        <v>32</v>
      </c>
    </row>
    <row r="186" spans="1:31" ht="15.6" x14ac:dyDescent="0.3">
      <c r="A186" s="11">
        <v>2580586</v>
      </c>
      <c r="B186" s="12" t="s">
        <v>73</v>
      </c>
      <c r="C186" s="12" t="s">
        <v>175</v>
      </c>
      <c r="D186" s="12" t="s">
        <v>37</v>
      </c>
      <c r="E186" s="12" t="s">
        <v>144</v>
      </c>
      <c r="F186" s="12" t="s">
        <v>33</v>
      </c>
      <c r="G186" s="12" t="s">
        <v>145</v>
      </c>
      <c r="H186" s="12" t="s">
        <v>28</v>
      </c>
      <c r="I186" s="13">
        <v>0</v>
      </c>
      <c r="J186" s="13">
        <v>0</v>
      </c>
      <c r="K186" s="13">
        <v>0</v>
      </c>
      <c r="L186" s="13">
        <v>0</v>
      </c>
      <c r="M186" s="13">
        <v>0</v>
      </c>
      <c r="N186" s="13">
        <v>4</v>
      </c>
      <c r="O186" s="13">
        <v>0</v>
      </c>
      <c r="P186" s="13">
        <v>0</v>
      </c>
      <c r="Q186" s="13">
        <v>5</v>
      </c>
      <c r="R186" s="13">
        <v>0</v>
      </c>
      <c r="S186" s="13">
        <v>0</v>
      </c>
      <c r="T186" s="13">
        <v>1</v>
      </c>
      <c r="U186" s="13">
        <v>0</v>
      </c>
      <c r="V186" s="13">
        <v>10</v>
      </c>
      <c r="W186" s="13">
        <v>10</v>
      </c>
      <c r="X186" s="14">
        <v>-0.84</v>
      </c>
      <c r="Y186" s="13">
        <v>62</v>
      </c>
      <c r="Z186" s="13">
        <v>5</v>
      </c>
      <c r="AA186" s="14">
        <v>0</v>
      </c>
      <c r="AB186" s="14">
        <v>-0.84</v>
      </c>
      <c r="AC186" s="27">
        <f t="shared" si="4"/>
        <v>10</v>
      </c>
      <c r="AE186" s="10">
        <f t="shared" ca="1" si="5"/>
        <v>4</v>
      </c>
    </row>
    <row r="187" spans="1:31" ht="15.6" x14ac:dyDescent="0.3">
      <c r="A187" s="11">
        <v>3111626</v>
      </c>
      <c r="B187" s="12" t="s">
        <v>84</v>
      </c>
      <c r="C187" s="12" t="s">
        <v>176</v>
      </c>
      <c r="D187" s="12" t="s">
        <v>52</v>
      </c>
      <c r="E187" s="12" t="s">
        <v>144</v>
      </c>
      <c r="F187" s="12" t="s">
        <v>27</v>
      </c>
      <c r="G187" s="12" t="s">
        <v>145</v>
      </c>
      <c r="H187" s="12" t="s">
        <v>28</v>
      </c>
      <c r="I187" s="13">
        <v>5</v>
      </c>
      <c r="J187" s="13">
        <v>19</v>
      </c>
      <c r="K187" s="13">
        <v>31</v>
      </c>
      <c r="L187" s="13">
        <v>37</v>
      </c>
      <c r="M187" s="13">
        <v>36</v>
      </c>
      <c r="N187" s="13">
        <v>35</v>
      </c>
      <c r="O187" s="13">
        <v>31</v>
      </c>
      <c r="P187" s="13">
        <v>28</v>
      </c>
      <c r="Q187" s="13">
        <v>42</v>
      </c>
      <c r="R187" s="13">
        <v>28</v>
      </c>
      <c r="S187" s="13">
        <v>33</v>
      </c>
      <c r="T187" s="13">
        <v>36</v>
      </c>
      <c r="U187" s="13">
        <v>43</v>
      </c>
      <c r="V187" s="13">
        <v>404</v>
      </c>
      <c r="W187" s="13">
        <v>404</v>
      </c>
      <c r="X187" s="14">
        <v>0.15</v>
      </c>
      <c r="Y187" s="13">
        <v>352</v>
      </c>
      <c r="Z187" s="13">
        <v>435</v>
      </c>
      <c r="AA187" s="14">
        <v>0.01</v>
      </c>
      <c r="AB187" s="14">
        <v>0.15</v>
      </c>
      <c r="AC187" s="27">
        <f t="shared" si="4"/>
        <v>404</v>
      </c>
      <c r="AE187" s="10">
        <f t="shared" ca="1" si="5"/>
        <v>222</v>
      </c>
    </row>
    <row r="188" spans="1:31" ht="15.6" x14ac:dyDescent="0.3">
      <c r="A188" s="11">
        <v>3111626</v>
      </c>
      <c r="B188" s="12" t="s">
        <v>84</v>
      </c>
      <c r="C188" s="12" t="s">
        <v>176</v>
      </c>
      <c r="D188" s="12" t="s">
        <v>52</v>
      </c>
      <c r="E188" s="12" t="s">
        <v>144</v>
      </c>
      <c r="F188" s="12" t="s">
        <v>29</v>
      </c>
      <c r="G188" s="12" t="s">
        <v>145</v>
      </c>
      <c r="H188" s="12" t="s">
        <v>28</v>
      </c>
      <c r="I188" s="13">
        <v>4</v>
      </c>
      <c r="J188" s="13">
        <v>2</v>
      </c>
      <c r="K188" s="13">
        <v>3</v>
      </c>
      <c r="L188" s="13">
        <v>2</v>
      </c>
      <c r="M188" s="13">
        <v>2</v>
      </c>
      <c r="N188" s="13">
        <v>3</v>
      </c>
      <c r="O188" s="13">
        <v>0</v>
      </c>
      <c r="P188" s="13">
        <v>1</v>
      </c>
      <c r="Q188" s="13">
        <v>4</v>
      </c>
      <c r="R188" s="13">
        <v>2</v>
      </c>
      <c r="S188" s="13">
        <v>1</v>
      </c>
      <c r="T188" s="13">
        <v>0</v>
      </c>
      <c r="U188" s="13">
        <v>0</v>
      </c>
      <c r="V188" s="13">
        <v>24</v>
      </c>
      <c r="W188" s="13">
        <v>24</v>
      </c>
      <c r="X188" s="14">
        <v>0.04</v>
      </c>
      <c r="Y188" s="13">
        <v>23</v>
      </c>
      <c r="Z188" s="13">
        <v>90</v>
      </c>
      <c r="AA188" s="14">
        <v>0.01</v>
      </c>
      <c r="AB188" s="14">
        <v>0.26</v>
      </c>
      <c r="AC188" s="27">
        <f t="shared" si="4"/>
        <v>24</v>
      </c>
      <c r="AE188" s="10">
        <f t="shared" ca="1" si="5"/>
        <v>17</v>
      </c>
    </row>
    <row r="189" spans="1:31" ht="15.6" x14ac:dyDescent="0.3">
      <c r="A189" s="11">
        <v>3111626</v>
      </c>
      <c r="B189" s="12" t="s">
        <v>84</v>
      </c>
      <c r="C189" s="12" t="s">
        <v>176</v>
      </c>
      <c r="D189" s="12" t="s">
        <v>52</v>
      </c>
      <c r="E189" s="12" t="s">
        <v>144</v>
      </c>
      <c r="F189" s="12" t="s">
        <v>30</v>
      </c>
      <c r="G189" s="12" t="s">
        <v>145</v>
      </c>
      <c r="H189" s="12" t="s">
        <v>28</v>
      </c>
      <c r="I189" s="13">
        <v>0</v>
      </c>
      <c r="J189" s="13">
        <v>1</v>
      </c>
      <c r="K189" s="13">
        <v>1</v>
      </c>
      <c r="L189" s="13">
        <v>0</v>
      </c>
      <c r="M189" s="13">
        <v>3</v>
      </c>
      <c r="N189" s="13">
        <v>0</v>
      </c>
      <c r="O189" s="13">
        <v>1</v>
      </c>
      <c r="P189" s="13">
        <v>0</v>
      </c>
      <c r="Q189" s="13">
        <v>5</v>
      </c>
      <c r="R189" s="13">
        <v>3</v>
      </c>
      <c r="S189" s="13">
        <v>2</v>
      </c>
      <c r="T189" s="13">
        <v>3</v>
      </c>
      <c r="U189" s="13">
        <v>1</v>
      </c>
      <c r="V189" s="13">
        <v>20</v>
      </c>
      <c r="W189" s="13">
        <v>20</v>
      </c>
      <c r="X189" s="14">
        <v>0</v>
      </c>
      <c r="Y189" s="13">
        <v>0</v>
      </c>
      <c r="Z189" s="13">
        <v>36</v>
      </c>
      <c r="AA189" s="14">
        <v>0.01</v>
      </c>
      <c r="AB189" s="14">
        <v>0</v>
      </c>
      <c r="AC189" s="27">
        <f t="shared" si="4"/>
        <v>20</v>
      </c>
      <c r="AE189" s="10">
        <f t="shared" ca="1" si="5"/>
        <v>6</v>
      </c>
    </row>
    <row r="190" spans="1:31" ht="15.6" x14ac:dyDescent="0.3">
      <c r="A190" s="11">
        <v>3111626</v>
      </c>
      <c r="B190" s="12" t="s">
        <v>84</v>
      </c>
      <c r="C190" s="12" t="s">
        <v>176</v>
      </c>
      <c r="D190" s="12" t="s">
        <v>52</v>
      </c>
      <c r="E190" s="12" t="s">
        <v>144</v>
      </c>
      <c r="F190" s="12" t="s">
        <v>31</v>
      </c>
      <c r="G190" s="12" t="s">
        <v>145</v>
      </c>
      <c r="H190" s="12" t="s">
        <v>28</v>
      </c>
      <c r="I190" s="13">
        <v>0</v>
      </c>
      <c r="J190" s="13">
        <v>1</v>
      </c>
      <c r="K190" s="13">
        <v>1</v>
      </c>
      <c r="L190" s="13">
        <v>6</v>
      </c>
      <c r="M190" s="13">
        <v>2</v>
      </c>
      <c r="N190" s="13">
        <v>0</v>
      </c>
      <c r="O190" s="13">
        <v>2</v>
      </c>
      <c r="P190" s="13">
        <v>1</v>
      </c>
      <c r="Q190" s="13">
        <v>0</v>
      </c>
      <c r="R190" s="13">
        <v>0</v>
      </c>
      <c r="S190" s="13">
        <v>0</v>
      </c>
      <c r="T190" s="13">
        <v>0</v>
      </c>
      <c r="U190" s="13">
        <v>0</v>
      </c>
      <c r="V190" s="13">
        <v>13</v>
      </c>
      <c r="W190" s="13">
        <v>13</v>
      </c>
      <c r="X190" s="14">
        <v>0.44</v>
      </c>
      <c r="Y190" s="13">
        <v>9</v>
      </c>
      <c r="Z190" s="13">
        <v>30</v>
      </c>
      <c r="AA190" s="14">
        <v>0</v>
      </c>
      <c r="AB190" s="14">
        <v>0.63</v>
      </c>
      <c r="AC190" s="27">
        <f t="shared" si="4"/>
        <v>13</v>
      </c>
      <c r="AE190" s="10">
        <f t="shared" ca="1" si="5"/>
        <v>13</v>
      </c>
    </row>
    <row r="191" spans="1:31" ht="15.6" x14ac:dyDescent="0.3">
      <c r="A191" s="11">
        <v>3111626</v>
      </c>
      <c r="B191" s="12" t="s">
        <v>84</v>
      </c>
      <c r="C191" s="12" t="s">
        <v>176</v>
      </c>
      <c r="D191" s="12" t="s">
        <v>52</v>
      </c>
      <c r="E191" s="12" t="s">
        <v>144</v>
      </c>
      <c r="F191" s="12" t="s">
        <v>33</v>
      </c>
      <c r="G191" s="12" t="s">
        <v>145</v>
      </c>
      <c r="H191" s="12" t="s">
        <v>28</v>
      </c>
      <c r="I191" s="13">
        <v>22</v>
      </c>
      <c r="J191" s="13">
        <v>36</v>
      </c>
      <c r="K191" s="13">
        <v>45</v>
      </c>
      <c r="L191" s="13">
        <v>71</v>
      </c>
      <c r="M191" s="13">
        <v>43</v>
      </c>
      <c r="N191" s="13">
        <v>26</v>
      </c>
      <c r="O191" s="13">
        <v>18</v>
      </c>
      <c r="P191" s="13">
        <v>23</v>
      </c>
      <c r="Q191" s="13">
        <v>111</v>
      </c>
      <c r="R191" s="13">
        <v>0</v>
      </c>
      <c r="S191" s="13">
        <v>0</v>
      </c>
      <c r="T191" s="13">
        <v>0</v>
      </c>
      <c r="U191" s="13">
        <v>0</v>
      </c>
      <c r="V191" s="13">
        <v>395</v>
      </c>
      <c r="W191" s="13">
        <v>395</v>
      </c>
      <c r="X191" s="14">
        <v>0.89</v>
      </c>
      <c r="Y191" s="13">
        <v>209</v>
      </c>
      <c r="Z191" s="13">
        <v>698</v>
      </c>
      <c r="AA191" s="14">
        <v>0.01</v>
      </c>
      <c r="AB191" s="14">
        <v>0.85</v>
      </c>
      <c r="AC191" s="27">
        <f t="shared" si="4"/>
        <v>395</v>
      </c>
      <c r="AE191" s="10">
        <f t="shared" ca="1" si="5"/>
        <v>284</v>
      </c>
    </row>
    <row r="192" spans="1:31" ht="15.6" x14ac:dyDescent="0.3">
      <c r="A192" s="11">
        <v>3363535</v>
      </c>
      <c r="B192" s="12" t="s">
        <v>123</v>
      </c>
      <c r="C192" s="12" t="s">
        <v>177</v>
      </c>
      <c r="D192" s="12" t="s">
        <v>37</v>
      </c>
      <c r="E192" s="12" t="s">
        <v>144</v>
      </c>
      <c r="F192" s="12" t="s">
        <v>27</v>
      </c>
      <c r="G192" s="12" t="s">
        <v>145</v>
      </c>
      <c r="H192" s="12" t="s">
        <v>28</v>
      </c>
      <c r="I192" s="13">
        <v>27</v>
      </c>
      <c r="J192" s="13">
        <v>31</v>
      </c>
      <c r="K192" s="13">
        <v>35</v>
      </c>
      <c r="L192" s="13">
        <v>43</v>
      </c>
      <c r="M192" s="13">
        <v>47</v>
      </c>
      <c r="N192" s="13">
        <v>38</v>
      </c>
      <c r="O192" s="13">
        <v>42</v>
      </c>
      <c r="P192" s="13">
        <v>57</v>
      </c>
      <c r="Q192" s="13">
        <v>47</v>
      </c>
      <c r="R192" s="13">
        <v>76</v>
      </c>
      <c r="S192" s="13">
        <v>41</v>
      </c>
      <c r="T192" s="13">
        <v>28</v>
      </c>
      <c r="U192" s="13">
        <v>19</v>
      </c>
      <c r="V192" s="13">
        <v>531</v>
      </c>
      <c r="W192" s="13">
        <v>531</v>
      </c>
      <c r="X192" s="14">
        <v>0.01</v>
      </c>
      <c r="Y192" s="13">
        <v>524</v>
      </c>
      <c r="Z192" s="13">
        <v>655</v>
      </c>
      <c r="AA192" s="14">
        <v>0.01</v>
      </c>
      <c r="AB192" s="14">
        <v>0.05</v>
      </c>
      <c r="AC192" s="27">
        <f t="shared" si="4"/>
        <v>531</v>
      </c>
      <c r="AE192" s="10">
        <f t="shared" ca="1" si="5"/>
        <v>320</v>
      </c>
    </row>
    <row r="193" spans="1:31" ht="15.6" x14ac:dyDescent="0.3">
      <c r="A193" s="11">
        <v>3363535</v>
      </c>
      <c r="B193" s="12" t="s">
        <v>123</v>
      </c>
      <c r="C193" s="12" t="s">
        <v>177</v>
      </c>
      <c r="D193" s="12" t="s">
        <v>37</v>
      </c>
      <c r="E193" s="12" t="s">
        <v>144</v>
      </c>
      <c r="F193" s="12" t="s">
        <v>29</v>
      </c>
      <c r="G193" s="12" t="s">
        <v>145</v>
      </c>
      <c r="H193" s="12" t="s">
        <v>28</v>
      </c>
      <c r="I193" s="13">
        <v>3</v>
      </c>
      <c r="J193" s="13">
        <v>3</v>
      </c>
      <c r="K193" s="13">
        <v>1</v>
      </c>
      <c r="L193" s="13">
        <v>4</v>
      </c>
      <c r="M193" s="13">
        <v>2</v>
      </c>
      <c r="N193" s="13">
        <v>3</v>
      </c>
      <c r="O193" s="13">
        <v>1</v>
      </c>
      <c r="P193" s="13">
        <v>6</v>
      </c>
      <c r="Q193" s="13">
        <v>3</v>
      </c>
      <c r="R193" s="13">
        <v>5</v>
      </c>
      <c r="S193" s="13">
        <v>2</v>
      </c>
      <c r="T193" s="13">
        <v>2</v>
      </c>
      <c r="U193" s="13">
        <v>1</v>
      </c>
      <c r="V193" s="13">
        <v>36</v>
      </c>
      <c r="W193" s="13">
        <v>36</v>
      </c>
      <c r="X193" s="14">
        <v>-0.41</v>
      </c>
      <c r="Y193" s="13">
        <v>61</v>
      </c>
      <c r="Z193" s="13">
        <v>38</v>
      </c>
      <c r="AA193" s="14">
        <v>0.01</v>
      </c>
      <c r="AB193" s="14">
        <v>-0.45</v>
      </c>
      <c r="AC193" s="27">
        <f t="shared" si="4"/>
        <v>36</v>
      </c>
      <c r="AE193" s="10">
        <f t="shared" ca="1" si="5"/>
        <v>23</v>
      </c>
    </row>
    <row r="194" spans="1:31" ht="15.6" x14ac:dyDescent="0.3">
      <c r="A194" s="11">
        <v>3363535</v>
      </c>
      <c r="B194" s="12" t="s">
        <v>123</v>
      </c>
      <c r="C194" s="12" t="s">
        <v>177</v>
      </c>
      <c r="D194" s="12" t="s">
        <v>37</v>
      </c>
      <c r="E194" s="12" t="s">
        <v>144</v>
      </c>
      <c r="F194" s="12" t="s">
        <v>30</v>
      </c>
      <c r="G194" s="12" t="s">
        <v>145</v>
      </c>
      <c r="H194" s="12" t="s">
        <v>28</v>
      </c>
      <c r="I194" s="13">
        <v>1</v>
      </c>
      <c r="J194" s="13">
        <v>2</v>
      </c>
      <c r="K194" s="13">
        <v>0</v>
      </c>
      <c r="L194" s="13">
        <v>0</v>
      </c>
      <c r="M194" s="13">
        <v>0</v>
      </c>
      <c r="N194" s="13">
        <v>2</v>
      </c>
      <c r="O194" s="13">
        <v>0</v>
      </c>
      <c r="P194" s="13">
        <v>1</v>
      </c>
      <c r="Q194" s="13">
        <v>0</v>
      </c>
      <c r="R194" s="13">
        <v>0</v>
      </c>
      <c r="S194" s="13">
        <v>0</v>
      </c>
      <c r="T194" s="13">
        <v>0</v>
      </c>
      <c r="U194" s="13">
        <v>0</v>
      </c>
      <c r="V194" s="13">
        <v>6</v>
      </c>
      <c r="W194" s="13">
        <v>6</v>
      </c>
      <c r="X194" s="14">
        <v>2</v>
      </c>
      <c r="Y194" s="13">
        <v>2</v>
      </c>
      <c r="Z194" s="13">
        <v>4</v>
      </c>
      <c r="AA194" s="14">
        <v>0</v>
      </c>
      <c r="AB194" s="14">
        <v>2</v>
      </c>
      <c r="AC194" s="27">
        <f t="shared" si="4"/>
        <v>6</v>
      </c>
      <c r="AE194" s="10">
        <f t="shared" ca="1" si="5"/>
        <v>6</v>
      </c>
    </row>
    <row r="195" spans="1:31" ht="15.6" x14ac:dyDescent="0.3">
      <c r="A195" s="11">
        <v>3363535</v>
      </c>
      <c r="B195" s="12" t="s">
        <v>123</v>
      </c>
      <c r="C195" s="12" t="s">
        <v>177</v>
      </c>
      <c r="D195" s="12" t="s">
        <v>37</v>
      </c>
      <c r="E195" s="12" t="s">
        <v>144</v>
      </c>
      <c r="F195" s="12" t="s">
        <v>31</v>
      </c>
      <c r="G195" s="12" t="s">
        <v>145</v>
      </c>
      <c r="H195" s="12" t="s">
        <v>28</v>
      </c>
      <c r="I195" s="13">
        <v>0</v>
      </c>
      <c r="J195" s="13">
        <v>2</v>
      </c>
      <c r="K195" s="13">
        <v>2</v>
      </c>
      <c r="L195" s="13">
        <v>1</v>
      </c>
      <c r="M195" s="13">
        <v>3</v>
      </c>
      <c r="N195" s="13">
        <v>1</v>
      </c>
      <c r="O195" s="13">
        <v>3</v>
      </c>
      <c r="P195" s="13">
        <v>0</v>
      </c>
      <c r="Q195" s="13">
        <v>0</v>
      </c>
      <c r="R195" s="13">
        <v>2</v>
      </c>
      <c r="S195" s="13">
        <v>1</v>
      </c>
      <c r="T195" s="13">
        <v>1</v>
      </c>
      <c r="U195" s="13">
        <v>1</v>
      </c>
      <c r="V195" s="13">
        <v>17</v>
      </c>
      <c r="W195" s="13">
        <v>17</v>
      </c>
      <c r="X195" s="14">
        <v>-0.06</v>
      </c>
      <c r="Y195" s="13">
        <v>18</v>
      </c>
      <c r="Z195" s="13">
        <v>25</v>
      </c>
      <c r="AA195" s="14">
        <v>0</v>
      </c>
      <c r="AB195" s="14">
        <v>0.42</v>
      </c>
      <c r="AC195" s="27">
        <f t="shared" ref="AC195:AC258" si="6">SUM(I195:U195)</f>
        <v>17</v>
      </c>
      <c r="AE195" s="10">
        <f t="shared" ref="AE195:AE258" ca="1" si="7">SUM(OFFSET(I194,1,0,1,$AD$2))</f>
        <v>12</v>
      </c>
    </row>
    <row r="196" spans="1:31" ht="15.6" x14ac:dyDescent="0.3">
      <c r="A196" s="11">
        <v>3363535</v>
      </c>
      <c r="B196" s="12" t="s">
        <v>123</v>
      </c>
      <c r="C196" s="12" t="s">
        <v>177</v>
      </c>
      <c r="D196" s="12" t="s">
        <v>37</v>
      </c>
      <c r="E196" s="12" t="s">
        <v>144</v>
      </c>
      <c r="F196" s="12" t="s">
        <v>33</v>
      </c>
      <c r="G196" s="12" t="s">
        <v>145</v>
      </c>
      <c r="H196" s="12" t="s">
        <v>28</v>
      </c>
      <c r="I196" s="13">
        <v>0</v>
      </c>
      <c r="J196" s="13">
        <v>18</v>
      </c>
      <c r="K196" s="13">
        <v>13</v>
      </c>
      <c r="L196" s="13">
        <v>28</v>
      </c>
      <c r="M196" s="13">
        <v>30</v>
      </c>
      <c r="N196" s="13">
        <v>26</v>
      </c>
      <c r="O196" s="13">
        <v>20</v>
      </c>
      <c r="P196" s="13">
        <v>14</v>
      </c>
      <c r="Q196" s="13">
        <v>22</v>
      </c>
      <c r="R196" s="13">
        <v>49</v>
      </c>
      <c r="S196" s="13">
        <v>18</v>
      </c>
      <c r="T196" s="13">
        <v>0</v>
      </c>
      <c r="U196" s="13">
        <v>11</v>
      </c>
      <c r="V196" s="13">
        <v>249</v>
      </c>
      <c r="W196" s="13">
        <v>249</v>
      </c>
      <c r="X196" s="14">
        <v>5.73</v>
      </c>
      <c r="Y196" s="13">
        <v>37</v>
      </c>
      <c r="Z196" s="13">
        <v>305</v>
      </c>
      <c r="AA196" s="14">
        <v>0.01</v>
      </c>
      <c r="AB196" s="14">
        <v>5.73</v>
      </c>
      <c r="AC196" s="27">
        <f t="shared" si="6"/>
        <v>249</v>
      </c>
      <c r="AE196" s="10">
        <f t="shared" ca="1" si="7"/>
        <v>149</v>
      </c>
    </row>
    <row r="197" spans="1:31" ht="15.6" x14ac:dyDescent="0.3">
      <c r="A197" s="11">
        <v>3566027</v>
      </c>
      <c r="B197" s="12" t="s">
        <v>91</v>
      </c>
      <c r="C197" s="12" t="s">
        <v>178</v>
      </c>
      <c r="D197" s="12" t="s">
        <v>37</v>
      </c>
      <c r="E197" s="12" t="s">
        <v>144</v>
      </c>
      <c r="F197" s="12" t="s">
        <v>27</v>
      </c>
      <c r="G197" s="12" t="s">
        <v>145</v>
      </c>
      <c r="H197" s="12" t="s">
        <v>28</v>
      </c>
      <c r="I197" s="13">
        <v>38</v>
      </c>
      <c r="J197" s="13">
        <v>33</v>
      </c>
      <c r="K197" s="13">
        <v>27</v>
      </c>
      <c r="L197" s="13">
        <v>26</v>
      </c>
      <c r="M197" s="13">
        <v>33</v>
      </c>
      <c r="N197" s="13">
        <v>29</v>
      </c>
      <c r="O197" s="13">
        <v>30</v>
      </c>
      <c r="P197" s="13">
        <v>32</v>
      </c>
      <c r="Q197" s="13">
        <v>34</v>
      </c>
      <c r="R197" s="13">
        <v>36</v>
      </c>
      <c r="S197" s="13">
        <v>26</v>
      </c>
      <c r="T197" s="13">
        <v>21</v>
      </c>
      <c r="U197" s="13">
        <v>29</v>
      </c>
      <c r="V197" s="13">
        <v>394</v>
      </c>
      <c r="W197" s="13">
        <v>394</v>
      </c>
      <c r="X197" s="14">
        <v>15.42</v>
      </c>
      <c r="Y197" s="13">
        <v>24</v>
      </c>
      <c r="Z197" s="13">
        <v>546</v>
      </c>
      <c r="AA197" s="14">
        <v>0.01</v>
      </c>
      <c r="AB197" s="14">
        <v>0</v>
      </c>
      <c r="AC197" s="27">
        <f t="shared" si="6"/>
        <v>394</v>
      </c>
      <c r="AE197" s="10">
        <f t="shared" ca="1" si="7"/>
        <v>248</v>
      </c>
    </row>
    <row r="198" spans="1:31" ht="15.6" x14ac:dyDescent="0.3">
      <c r="A198" s="11">
        <v>3566027</v>
      </c>
      <c r="B198" s="12" t="s">
        <v>91</v>
      </c>
      <c r="C198" s="12" t="s">
        <v>178</v>
      </c>
      <c r="D198" s="12" t="s">
        <v>37</v>
      </c>
      <c r="E198" s="12" t="s">
        <v>144</v>
      </c>
      <c r="F198" s="12" t="s">
        <v>29</v>
      </c>
      <c r="G198" s="12" t="s">
        <v>145</v>
      </c>
      <c r="H198" s="12" t="s">
        <v>28</v>
      </c>
      <c r="I198" s="13">
        <v>5</v>
      </c>
      <c r="J198" s="13">
        <v>1</v>
      </c>
      <c r="K198" s="13">
        <v>2</v>
      </c>
      <c r="L198" s="13">
        <v>0</v>
      </c>
      <c r="M198" s="13">
        <v>1</v>
      </c>
      <c r="N198" s="13">
        <v>4</v>
      </c>
      <c r="O198" s="13">
        <v>9</v>
      </c>
      <c r="P198" s="13">
        <v>6</v>
      </c>
      <c r="Q198" s="13">
        <v>4</v>
      </c>
      <c r="R198" s="13">
        <v>6</v>
      </c>
      <c r="S198" s="13">
        <v>3</v>
      </c>
      <c r="T198" s="13">
        <v>2</v>
      </c>
      <c r="U198" s="13">
        <v>5</v>
      </c>
      <c r="V198" s="13">
        <v>48</v>
      </c>
      <c r="W198" s="13">
        <v>48</v>
      </c>
      <c r="X198" s="14">
        <v>0</v>
      </c>
      <c r="Y198" s="13">
        <v>0</v>
      </c>
      <c r="Z198" s="13">
        <v>60</v>
      </c>
      <c r="AA198" s="14">
        <v>0.01</v>
      </c>
      <c r="AB198" s="14">
        <v>0</v>
      </c>
      <c r="AC198" s="27">
        <f t="shared" si="6"/>
        <v>48</v>
      </c>
      <c r="AE198" s="10">
        <f t="shared" ca="1" si="7"/>
        <v>28</v>
      </c>
    </row>
    <row r="199" spans="1:31" ht="15.6" x14ac:dyDescent="0.3">
      <c r="A199" s="11">
        <v>3566027</v>
      </c>
      <c r="B199" s="12" t="s">
        <v>91</v>
      </c>
      <c r="C199" s="12" t="s">
        <v>178</v>
      </c>
      <c r="D199" s="12" t="s">
        <v>37</v>
      </c>
      <c r="E199" s="12" t="s">
        <v>144</v>
      </c>
      <c r="F199" s="12" t="s">
        <v>30</v>
      </c>
      <c r="G199" s="12" t="s">
        <v>145</v>
      </c>
      <c r="H199" s="12" t="s">
        <v>28</v>
      </c>
      <c r="I199" s="13">
        <v>1</v>
      </c>
      <c r="J199" s="13">
        <v>0</v>
      </c>
      <c r="K199" s="13">
        <v>0</v>
      </c>
      <c r="L199" s="13">
        <v>1</v>
      </c>
      <c r="M199" s="13">
        <v>0</v>
      </c>
      <c r="N199" s="13">
        <v>0</v>
      </c>
      <c r="O199" s="13">
        <v>0</v>
      </c>
      <c r="P199" s="13">
        <v>0</v>
      </c>
      <c r="Q199" s="13">
        <v>4</v>
      </c>
      <c r="R199" s="13">
        <v>3</v>
      </c>
      <c r="S199" s="13">
        <v>0</v>
      </c>
      <c r="T199" s="13">
        <v>0</v>
      </c>
      <c r="U199" s="13">
        <v>3</v>
      </c>
      <c r="V199" s="13">
        <v>12</v>
      </c>
      <c r="W199" s="13">
        <v>12</v>
      </c>
      <c r="X199" s="14">
        <v>0</v>
      </c>
      <c r="Y199" s="13">
        <v>0</v>
      </c>
      <c r="Z199" s="13">
        <v>14</v>
      </c>
      <c r="AA199" s="14">
        <v>0.01</v>
      </c>
      <c r="AB199" s="14">
        <v>0</v>
      </c>
      <c r="AC199" s="27">
        <f t="shared" si="6"/>
        <v>12</v>
      </c>
      <c r="AE199" s="10">
        <f t="shared" ca="1" si="7"/>
        <v>2</v>
      </c>
    </row>
    <row r="200" spans="1:31" ht="15.6" x14ac:dyDescent="0.3">
      <c r="A200" s="11">
        <v>3566027</v>
      </c>
      <c r="B200" s="12" t="s">
        <v>91</v>
      </c>
      <c r="C200" s="12" t="s">
        <v>178</v>
      </c>
      <c r="D200" s="12" t="s">
        <v>37</v>
      </c>
      <c r="E200" s="12" t="s">
        <v>144</v>
      </c>
      <c r="F200" s="12" t="s">
        <v>31</v>
      </c>
      <c r="G200" s="12" t="s">
        <v>145</v>
      </c>
      <c r="H200" s="12" t="s">
        <v>28</v>
      </c>
      <c r="I200" s="13">
        <v>3</v>
      </c>
      <c r="J200" s="13">
        <v>3</v>
      </c>
      <c r="K200" s="13">
        <v>0</v>
      </c>
      <c r="L200" s="13">
        <v>2</v>
      </c>
      <c r="M200" s="13">
        <v>3</v>
      </c>
      <c r="N200" s="13">
        <v>1</v>
      </c>
      <c r="O200" s="13">
        <v>5</v>
      </c>
      <c r="P200" s="13">
        <v>0</v>
      </c>
      <c r="Q200" s="13">
        <v>3</v>
      </c>
      <c r="R200" s="13">
        <v>2</v>
      </c>
      <c r="S200" s="13">
        <v>0</v>
      </c>
      <c r="T200" s="13">
        <v>0</v>
      </c>
      <c r="U200" s="13">
        <v>5</v>
      </c>
      <c r="V200" s="13">
        <v>27</v>
      </c>
      <c r="W200" s="13">
        <v>27</v>
      </c>
      <c r="X200" s="14">
        <v>0</v>
      </c>
      <c r="Y200" s="13">
        <v>0</v>
      </c>
      <c r="Z200" s="13">
        <v>26</v>
      </c>
      <c r="AA200" s="14">
        <v>0.01</v>
      </c>
      <c r="AB200" s="14">
        <v>0</v>
      </c>
      <c r="AC200" s="27">
        <f t="shared" si="6"/>
        <v>27</v>
      </c>
      <c r="AE200" s="10">
        <f t="shared" ca="1" si="7"/>
        <v>17</v>
      </c>
    </row>
    <row r="201" spans="1:31" ht="15.6" x14ac:dyDescent="0.3">
      <c r="A201" s="11">
        <v>3566027</v>
      </c>
      <c r="B201" s="12" t="s">
        <v>91</v>
      </c>
      <c r="C201" s="12" t="s">
        <v>178</v>
      </c>
      <c r="D201" s="12" t="s">
        <v>37</v>
      </c>
      <c r="E201" s="12" t="s">
        <v>144</v>
      </c>
      <c r="F201" s="12" t="s">
        <v>33</v>
      </c>
      <c r="G201" s="12" t="s">
        <v>145</v>
      </c>
      <c r="H201" s="12" t="s">
        <v>28</v>
      </c>
      <c r="I201" s="13">
        <v>31</v>
      </c>
      <c r="J201" s="13">
        <v>38</v>
      </c>
      <c r="K201" s="13">
        <v>21</v>
      </c>
      <c r="L201" s="13">
        <v>19</v>
      </c>
      <c r="M201" s="13">
        <v>38</v>
      </c>
      <c r="N201" s="13">
        <v>32</v>
      </c>
      <c r="O201" s="13">
        <v>23</v>
      </c>
      <c r="P201" s="13">
        <v>12</v>
      </c>
      <c r="Q201" s="13">
        <v>39</v>
      </c>
      <c r="R201" s="13">
        <v>30</v>
      </c>
      <c r="S201" s="13">
        <v>17</v>
      </c>
      <c r="T201" s="13">
        <v>20</v>
      </c>
      <c r="U201" s="13">
        <v>31</v>
      </c>
      <c r="V201" s="13">
        <v>351</v>
      </c>
      <c r="W201" s="13">
        <v>351</v>
      </c>
      <c r="X201" s="14">
        <v>17.47</v>
      </c>
      <c r="Y201" s="13">
        <v>19</v>
      </c>
      <c r="Z201" s="13">
        <v>281</v>
      </c>
      <c r="AA201" s="14">
        <v>0.01</v>
      </c>
      <c r="AB201" s="14">
        <v>0</v>
      </c>
      <c r="AC201" s="27">
        <f t="shared" si="6"/>
        <v>351</v>
      </c>
      <c r="AE201" s="10">
        <f t="shared" ca="1" si="7"/>
        <v>214</v>
      </c>
    </row>
    <row r="202" spans="1:31" ht="15.6" x14ac:dyDescent="0.3">
      <c r="A202" s="11">
        <v>2869745</v>
      </c>
      <c r="B202" s="12" t="s">
        <v>101</v>
      </c>
      <c r="C202" s="12" t="s">
        <v>179</v>
      </c>
      <c r="D202" s="12" t="s">
        <v>37</v>
      </c>
      <c r="E202" s="12" t="s">
        <v>144</v>
      </c>
      <c r="F202" s="12" t="s">
        <v>27</v>
      </c>
      <c r="G202" s="12" t="s">
        <v>145</v>
      </c>
      <c r="H202" s="12" t="s">
        <v>28</v>
      </c>
      <c r="I202" s="13">
        <v>22</v>
      </c>
      <c r="J202" s="13">
        <v>32</v>
      </c>
      <c r="K202" s="13">
        <v>24</v>
      </c>
      <c r="L202" s="13">
        <v>21</v>
      </c>
      <c r="M202" s="13">
        <v>29</v>
      </c>
      <c r="N202" s="13">
        <v>21</v>
      </c>
      <c r="O202" s="13">
        <v>28</v>
      </c>
      <c r="P202" s="13">
        <v>18</v>
      </c>
      <c r="Q202" s="13">
        <v>29</v>
      </c>
      <c r="R202" s="13">
        <v>33</v>
      </c>
      <c r="S202" s="13">
        <v>23</v>
      </c>
      <c r="T202" s="13">
        <v>17</v>
      </c>
      <c r="U202" s="13">
        <v>22</v>
      </c>
      <c r="V202" s="13">
        <v>319</v>
      </c>
      <c r="W202" s="13">
        <v>319</v>
      </c>
      <c r="X202" s="14">
        <v>0.14000000000000001</v>
      </c>
      <c r="Y202" s="13">
        <v>281</v>
      </c>
      <c r="Z202" s="13">
        <v>463</v>
      </c>
      <c r="AA202" s="14">
        <v>0.01</v>
      </c>
      <c r="AB202" s="14">
        <v>0.16</v>
      </c>
      <c r="AC202" s="27">
        <f t="shared" si="6"/>
        <v>319</v>
      </c>
      <c r="AE202" s="10">
        <f t="shared" ca="1" si="7"/>
        <v>195</v>
      </c>
    </row>
    <row r="203" spans="1:31" ht="15.6" x14ac:dyDescent="0.3">
      <c r="A203" s="11">
        <v>2869745</v>
      </c>
      <c r="B203" s="12" t="s">
        <v>101</v>
      </c>
      <c r="C203" s="12" t="s">
        <v>179</v>
      </c>
      <c r="D203" s="12" t="s">
        <v>37</v>
      </c>
      <c r="E203" s="12" t="s">
        <v>144</v>
      </c>
      <c r="F203" s="12" t="s">
        <v>29</v>
      </c>
      <c r="G203" s="12" t="s">
        <v>145</v>
      </c>
      <c r="H203" s="12" t="s">
        <v>28</v>
      </c>
      <c r="I203" s="13">
        <v>0</v>
      </c>
      <c r="J203" s="13">
        <v>0</v>
      </c>
      <c r="K203" s="13">
        <v>0</v>
      </c>
      <c r="L203" s="13">
        <v>2</v>
      </c>
      <c r="M203" s="13">
        <v>2</v>
      </c>
      <c r="N203" s="13">
        <v>1</v>
      </c>
      <c r="O203" s="13">
        <v>0</v>
      </c>
      <c r="P203" s="13">
        <v>0</v>
      </c>
      <c r="Q203" s="13">
        <v>0</v>
      </c>
      <c r="R203" s="13">
        <v>5</v>
      </c>
      <c r="S203" s="13">
        <v>1</v>
      </c>
      <c r="T203" s="13">
        <v>0</v>
      </c>
      <c r="U203" s="13">
        <v>2</v>
      </c>
      <c r="V203" s="13">
        <v>13</v>
      </c>
      <c r="W203" s="13">
        <v>13</v>
      </c>
      <c r="X203" s="14">
        <v>-0.13</v>
      </c>
      <c r="Y203" s="13">
        <v>15</v>
      </c>
      <c r="Z203" s="13">
        <v>12</v>
      </c>
      <c r="AA203" s="14">
        <v>0</v>
      </c>
      <c r="AB203" s="14">
        <v>-0.13</v>
      </c>
      <c r="AC203" s="27">
        <f t="shared" si="6"/>
        <v>13</v>
      </c>
      <c r="AE203" s="10">
        <f t="shared" ca="1" si="7"/>
        <v>5</v>
      </c>
    </row>
    <row r="204" spans="1:31" ht="15.6" x14ac:dyDescent="0.3">
      <c r="A204" s="11">
        <v>2869745</v>
      </c>
      <c r="B204" s="12" t="s">
        <v>101</v>
      </c>
      <c r="C204" s="12" t="s">
        <v>179</v>
      </c>
      <c r="D204" s="12" t="s">
        <v>37</v>
      </c>
      <c r="E204" s="12" t="s">
        <v>144</v>
      </c>
      <c r="F204" s="12" t="s">
        <v>30</v>
      </c>
      <c r="G204" s="12" t="s">
        <v>145</v>
      </c>
      <c r="H204" s="12" t="s">
        <v>28</v>
      </c>
      <c r="I204" s="13">
        <v>0</v>
      </c>
      <c r="J204" s="13">
        <v>0</v>
      </c>
      <c r="K204" s="13">
        <v>0</v>
      </c>
      <c r="L204" s="13">
        <v>0</v>
      </c>
      <c r="M204" s="13">
        <v>3</v>
      </c>
      <c r="N204" s="13">
        <v>0</v>
      </c>
      <c r="O204" s="13">
        <v>0</v>
      </c>
      <c r="P204" s="13">
        <v>0</v>
      </c>
      <c r="Q204" s="13">
        <v>0</v>
      </c>
      <c r="R204" s="13">
        <v>0</v>
      </c>
      <c r="S204" s="13">
        <v>0</v>
      </c>
      <c r="T204" s="13">
        <v>0</v>
      </c>
      <c r="U204" s="13">
        <v>0</v>
      </c>
      <c r="V204" s="13">
        <v>3</v>
      </c>
      <c r="W204" s="13">
        <v>3</v>
      </c>
      <c r="X204" s="14">
        <v>0</v>
      </c>
      <c r="Y204" s="13">
        <v>3</v>
      </c>
      <c r="Z204" s="13">
        <v>1</v>
      </c>
      <c r="AA204" s="14">
        <v>0</v>
      </c>
      <c r="AB204" s="14">
        <v>-0.25</v>
      </c>
      <c r="AC204" s="27">
        <f t="shared" si="6"/>
        <v>3</v>
      </c>
      <c r="AE204" s="10">
        <f t="shared" ca="1" si="7"/>
        <v>3</v>
      </c>
    </row>
    <row r="205" spans="1:31" ht="15.6" x14ac:dyDescent="0.3">
      <c r="A205" s="11">
        <v>2869745</v>
      </c>
      <c r="B205" s="12" t="s">
        <v>101</v>
      </c>
      <c r="C205" s="12" t="s">
        <v>179</v>
      </c>
      <c r="D205" s="12" t="s">
        <v>37</v>
      </c>
      <c r="E205" s="12" t="s">
        <v>144</v>
      </c>
      <c r="F205" s="12" t="s">
        <v>31</v>
      </c>
      <c r="G205" s="12" t="s">
        <v>145</v>
      </c>
      <c r="H205" s="12" t="s">
        <v>28</v>
      </c>
      <c r="I205" s="13">
        <v>0</v>
      </c>
      <c r="J205" s="13">
        <v>2</v>
      </c>
      <c r="K205" s="13">
        <v>1</v>
      </c>
      <c r="L205" s="13">
        <v>0</v>
      </c>
      <c r="M205" s="13">
        <v>3</v>
      </c>
      <c r="N205" s="13">
        <v>0</v>
      </c>
      <c r="O205" s="13">
        <v>1</v>
      </c>
      <c r="P205" s="13">
        <v>1</v>
      </c>
      <c r="Q205" s="13">
        <v>1</v>
      </c>
      <c r="R205" s="13">
        <v>1</v>
      </c>
      <c r="S205" s="13">
        <v>0</v>
      </c>
      <c r="T205" s="13">
        <v>2</v>
      </c>
      <c r="U205" s="13">
        <v>1</v>
      </c>
      <c r="V205" s="13">
        <v>13</v>
      </c>
      <c r="W205" s="13">
        <v>13</v>
      </c>
      <c r="X205" s="14">
        <v>-7.0000000000000007E-2</v>
      </c>
      <c r="Y205" s="13">
        <v>14</v>
      </c>
      <c r="Z205" s="13">
        <v>22</v>
      </c>
      <c r="AA205" s="14">
        <v>0</v>
      </c>
      <c r="AB205" s="14">
        <v>-0.24</v>
      </c>
      <c r="AC205" s="27">
        <f t="shared" si="6"/>
        <v>13</v>
      </c>
      <c r="AE205" s="10">
        <f t="shared" ca="1" si="7"/>
        <v>8</v>
      </c>
    </row>
    <row r="206" spans="1:31" ht="15.6" x14ac:dyDescent="0.3">
      <c r="A206" s="11">
        <v>2869745</v>
      </c>
      <c r="B206" s="12" t="s">
        <v>101</v>
      </c>
      <c r="C206" s="12" t="s">
        <v>179</v>
      </c>
      <c r="D206" s="12" t="s">
        <v>37</v>
      </c>
      <c r="E206" s="12" t="s">
        <v>144</v>
      </c>
      <c r="F206" s="12" t="s">
        <v>33</v>
      </c>
      <c r="G206" s="12" t="s">
        <v>145</v>
      </c>
      <c r="H206" s="12" t="s">
        <v>28</v>
      </c>
      <c r="I206" s="13">
        <v>24</v>
      </c>
      <c r="J206" s="13">
        <v>45</v>
      </c>
      <c r="K206" s="13">
        <v>40</v>
      </c>
      <c r="L206" s="13">
        <v>23</v>
      </c>
      <c r="M206" s="13">
        <v>53</v>
      </c>
      <c r="N206" s="13">
        <v>30</v>
      </c>
      <c r="O206" s="13">
        <v>48</v>
      </c>
      <c r="P206" s="13">
        <v>26</v>
      </c>
      <c r="Q206" s="13">
        <v>43</v>
      </c>
      <c r="R206" s="13">
        <v>62</v>
      </c>
      <c r="S206" s="13">
        <v>30</v>
      </c>
      <c r="T206" s="13">
        <v>19</v>
      </c>
      <c r="U206" s="13">
        <v>40</v>
      </c>
      <c r="V206" s="13">
        <v>483</v>
      </c>
      <c r="W206" s="13">
        <v>483</v>
      </c>
      <c r="X206" s="14">
        <v>0.72</v>
      </c>
      <c r="Y206" s="13">
        <v>281</v>
      </c>
      <c r="Z206" s="13">
        <v>483</v>
      </c>
      <c r="AA206" s="14">
        <v>0.01</v>
      </c>
      <c r="AB206" s="14">
        <v>0.92</v>
      </c>
      <c r="AC206" s="27">
        <f t="shared" si="6"/>
        <v>483</v>
      </c>
      <c r="AE206" s="10">
        <f t="shared" ca="1" si="7"/>
        <v>289</v>
      </c>
    </row>
    <row r="207" spans="1:31" ht="15.6" x14ac:dyDescent="0.3">
      <c r="A207" s="11">
        <v>1789909</v>
      </c>
      <c r="B207" s="12" t="s">
        <v>119</v>
      </c>
      <c r="C207" s="12" t="s">
        <v>180</v>
      </c>
      <c r="D207" s="12" t="s">
        <v>26</v>
      </c>
      <c r="E207" s="12" t="s">
        <v>144</v>
      </c>
      <c r="F207" s="12" t="s">
        <v>27</v>
      </c>
      <c r="G207" s="12" t="s">
        <v>145</v>
      </c>
      <c r="H207" s="12" t="s">
        <v>28</v>
      </c>
      <c r="I207" s="13">
        <v>30</v>
      </c>
      <c r="J207" s="13">
        <v>25</v>
      </c>
      <c r="K207" s="13">
        <v>21</v>
      </c>
      <c r="L207" s="13">
        <v>23</v>
      </c>
      <c r="M207" s="13">
        <v>24</v>
      </c>
      <c r="N207" s="13">
        <v>21</v>
      </c>
      <c r="O207" s="13">
        <v>21</v>
      </c>
      <c r="P207" s="13">
        <v>16</v>
      </c>
      <c r="Q207" s="13">
        <v>21</v>
      </c>
      <c r="R207" s="13">
        <v>23</v>
      </c>
      <c r="S207" s="13">
        <v>21</v>
      </c>
      <c r="T207" s="13">
        <v>24</v>
      </c>
      <c r="U207" s="13">
        <v>11</v>
      </c>
      <c r="V207" s="13">
        <v>281</v>
      </c>
      <c r="W207" s="13">
        <v>281</v>
      </c>
      <c r="X207" s="14">
        <v>0.03</v>
      </c>
      <c r="Y207" s="13">
        <v>274</v>
      </c>
      <c r="Z207" s="13">
        <v>404</v>
      </c>
      <c r="AA207" s="14">
        <v>0.01</v>
      </c>
      <c r="AB207" s="14">
        <v>0.11</v>
      </c>
      <c r="AC207" s="27">
        <f t="shared" si="6"/>
        <v>281</v>
      </c>
      <c r="AE207" s="10">
        <f t="shared" ca="1" si="7"/>
        <v>181</v>
      </c>
    </row>
    <row r="208" spans="1:31" ht="15.6" x14ac:dyDescent="0.3">
      <c r="A208" s="11">
        <v>1789909</v>
      </c>
      <c r="B208" s="12" t="s">
        <v>119</v>
      </c>
      <c r="C208" s="12" t="s">
        <v>180</v>
      </c>
      <c r="D208" s="12" t="s">
        <v>26</v>
      </c>
      <c r="E208" s="12" t="s">
        <v>144</v>
      </c>
      <c r="F208" s="12" t="s">
        <v>29</v>
      </c>
      <c r="G208" s="12" t="s">
        <v>145</v>
      </c>
      <c r="H208" s="12" t="s">
        <v>28</v>
      </c>
      <c r="I208" s="13">
        <v>0</v>
      </c>
      <c r="J208" s="13">
        <v>0</v>
      </c>
      <c r="K208" s="13">
        <v>1</v>
      </c>
      <c r="L208" s="13">
        <v>0</v>
      </c>
      <c r="M208" s="13">
        <v>0</v>
      </c>
      <c r="N208" s="13">
        <v>0</v>
      </c>
      <c r="O208" s="13">
        <v>0</v>
      </c>
      <c r="P208" s="13">
        <v>0</v>
      </c>
      <c r="Q208" s="13">
        <v>0</v>
      </c>
      <c r="R208" s="13">
        <v>0</v>
      </c>
      <c r="S208" s="13">
        <v>0</v>
      </c>
      <c r="T208" s="13">
        <v>0</v>
      </c>
      <c r="U208" s="13">
        <v>0</v>
      </c>
      <c r="V208" s="13">
        <v>1</v>
      </c>
      <c r="W208" s="13">
        <v>1</v>
      </c>
      <c r="X208" s="14">
        <v>0</v>
      </c>
      <c r="Y208" s="13">
        <v>0</v>
      </c>
      <c r="Z208" s="13">
        <v>0</v>
      </c>
      <c r="AA208" s="14">
        <v>0</v>
      </c>
      <c r="AB208" s="14">
        <v>0</v>
      </c>
      <c r="AC208" s="27">
        <f t="shared" si="6"/>
        <v>1</v>
      </c>
      <c r="AE208" s="10">
        <f t="shared" ca="1" si="7"/>
        <v>1</v>
      </c>
    </row>
    <row r="209" spans="1:31" ht="15.6" x14ac:dyDescent="0.3">
      <c r="A209" s="11">
        <v>1789909</v>
      </c>
      <c r="B209" s="12" t="s">
        <v>119</v>
      </c>
      <c r="C209" s="12" t="s">
        <v>180</v>
      </c>
      <c r="D209" s="12" t="s">
        <v>26</v>
      </c>
      <c r="E209" s="12" t="s">
        <v>144</v>
      </c>
      <c r="F209" s="12" t="s">
        <v>30</v>
      </c>
      <c r="G209" s="12" t="s">
        <v>145</v>
      </c>
      <c r="H209" s="12" t="s">
        <v>28</v>
      </c>
      <c r="I209" s="13">
        <v>2</v>
      </c>
      <c r="J209" s="13">
        <v>0</v>
      </c>
      <c r="K209" s="13">
        <v>0</v>
      </c>
      <c r="L209" s="13">
        <v>1</v>
      </c>
      <c r="M209" s="13">
        <v>1</v>
      </c>
      <c r="N209" s="13">
        <v>0</v>
      </c>
      <c r="O209" s="13">
        <v>2</v>
      </c>
      <c r="P209" s="13">
        <v>0</v>
      </c>
      <c r="Q209" s="13">
        <v>0</v>
      </c>
      <c r="R209" s="13">
        <v>1</v>
      </c>
      <c r="S209" s="13">
        <v>2</v>
      </c>
      <c r="T209" s="13">
        <v>0</v>
      </c>
      <c r="U209" s="13">
        <v>2</v>
      </c>
      <c r="V209" s="13">
        <v>11</v>
      </c>
      <c r="W209" s="13">
        <v>11</v>
      </c>
      <c r="X209" s="14">
        <v>0.1</v>
      </c>
      <c r="Y209" s="13">
        <v>10</v>
      </c>
      <c r="Z209" s="13">
        <v>22</v>
      </c>
      <c r="AA209" s="14">
        <v>0.01</v>
      </c>
      <c r="AB209" s="14">
        <v>0</v>
      </c>
      <c r="AC209" s="27">
        <f t="shared" si="6"/>
        <v>11</v>
      </c>
      <c r="AE209" s="10">
        <f t="shared" ca="1" si="7"/>
        <v>6</v>
      </c>
    </row>
    <row r="210" spans="1:31" ht="15.6" x14ac:dyDescent="0.3">
      <c r="A210" s="11">
        <v>1789909</v>
      </c>
      <c r="B210" s="12" t="s">
        <v>119</v>
      </c>
      <c r="C210" s="12" t="s">
        <v>180</v>
      </c>
      <c r="D210" s="12" t="s">
        <v>26</v>
      </c>
      <c r="E210" s="12" t="s">
        <v>144</v>
      </c>
      <c r="F210" s="12" t="s">
        <v>31</v>
      </c>
      <c r="G210" s="12" t="s">
        <v>145</v>
      </c>
      <c r="H210" s="12" t="s">
        <v>28</v>
      </c>
      <c r="I210" s="13">
        <v>5</v>
      </c>
      <c r="J210" s="13">
        <v>2</v>
      </c>
      <c r="K210" s="13">
        <v>5</v>
      </c>
      <c r="L210" s="13">
        <v>4</v>
      </c>
      <c r="M210" s="13">
        <v>2</v>
      </c>
      <c r="N210" s="13">
        <v>8</v>
      </c>
      <c r="O210" s="13">
        <v>1</v>
      </c>
      <c r="P210" s="13">
        <v>1</v>
      </c>
      <c r="Q210" s="13">
        <v>3</v>
      </c>
      <c r="R210" s="13">
        <v>2</v>
      </c>
      <c r="S210" s="13">
        <v>1</v>
      </c>
      <c r="T210" s="13">
        <v>2</v>
      </c>
      <c r="U210" s="13">
        <v>3</v>
      </c>
      <c r="V210" s="13">
        <v>39</v>
      </c>
      <c r="W210" s="13">
        <v>39</v>
      </c>
      <c r="X210" s="14">
        <v>0.22</v>
      </c>
      <c r="Y210" s="13">
        <v>32</v>
      </c>
      <c r="Z210" s="13">
        <v>40</v>
      </c>
      <c r="AA210" s="14">
        <v>0.01</v>
      </c>
      <c r="AB210" s="14">
        <v>0.22</v>
      </c>
      <c r="AC210" s="27">
        <f t="shared" si="6"/>
        <v>39</v>
      </c>
      <c r="AE210" s="10">
        <f t="shared" ca="1" si="7"/>
        <v>28</v>
      </c>
    </row>
    <row r="211" spans="1:31" ht="15.6" x14ac:dyDescent="0.3">
      <c r="A211" s="11">
        <v>1789909</v>
      </c>
      <c r="B211" s="12" t="s">
        <v>119</v>
      </c>
      <c r="C211" s="12" t="s">
        <v>180</v>
      </c>
      <c r="D211" s="12" t="s">
        <v>26</v>
      </c>
      <c r="E211" s="12" t="s">
        <v>144</v>
      </c>
      <c r="F211" s="12" t="s">
        <v>33</v>
      </c>
      <c r="G211" s="12" t="s">
        <v>145</v>
      </c>
      <c r="H211" s="12" t="s">
        <v>28</v>
      </c>
      <c r="I211" s="13">
        <v>43</v>
      </c>
      <c r="J211" s="13">
        <v>29</v>
      </c>
      <c r="K211" s="13">
        <v>22</v>
      </c>
      <c r="L211" s="13">
        <v>36</v>
      </c>
      <c r="M211" s="13">
        <v>34</v>
      </c>
      <c r="N211" s="13">
        <v>38</v>
      </c>
      <c r="O211" s="13">
        <v>34</v>
      </c>
      <c r="P211" s="13">
        <v>34</v>
      </c>
      <c r="Q211" s="13">
        <v>39</v>
      </c>
      <c r="R211" s="13">
        <v>45</v>
      </c>
      <c r="S211" s="13">
        <v>34</v>
      </c>
      <c r="T211" s="13">
        <v>31</v>
      </c>
      <c r="U211" s="13">
        <v>68</v>
      </c>
      <c r="V211" s="13">
        <v>487</v>
      </c>
      <c r="W211" s="13">
        <v>487</v>
      </c>
      <c r="X211" s="14">
        <v>-0.04</v>
      </c>
      <c r="Y211" s="13">
        <v>506</v>
      </c>
      <c r="Z211" s="13">
        <v>530</v>
      </c>
      <c r="AA211" s="14">
        <v>0.01</v>
      </c>
      <c r="AB211" s="14">
        <v>-0.04</v>
      </c>
      <c r="AC211" s="27">
        <f t="shared" si="6"/>
        <v>487</v>
      </c>
      <c r="AE211" s="10">
        <f t="shared" ca="1" si="7"/>
        <v>270</v>
      </c>
    </row>
    <row r="212" spans="1:31" ht="15.6" x14ac:dyDescent="0.3">
      <c r="A212" s="11">
        <v>1789911</v>
      </c>
      <c r="B212" s="12" t="s">
        <v>109</v>
      </c>
      <c r="C212" s="12" t="s">
        <v>180</v>
      </c>
      <c r="D212" s="12" t="s">
        <v>26</v>
      </c>
      <c r="E212" s="12" t="s">
        <v>144</v>
      </c>
      <c r="F212" s="12" t="s">
        <v>27</v>
      </c>
      <c r="G212" s="12" t="s">
        <v>145</v>
      </c>
      <c r="H212" s="12" t="s">
        <v>28</v>
      </c>
      <c r="I212" s="13">
        <v>53</v>
      </c>
      <c r="J212" s="13">
        <v>33</v>
      </c>
      <c r="K212" s="13">
        <v>32</v>
      </c>
      <c r="L212" s="13">
        <v>31</v>
      </c>
      <c r="M212" s="13">
        <v>37</v>
      </c>
      <c r="N212" s="13">
        <v>38</v>
      </c>
      <c r="O212" s="13">
        <v>25</v>
      </c>
      <c r="P212" s="13">
        <v>28</v>
      </c>
      <c r="Q212" s="13">
        <v>25</v>
      </c>
      <c r="R212" s="13">
        <v>43</v>
      </c>
      <c r="S212" s="13">
        <v>21</v>
      </c>
      <c r="T212" s="13">
        <v>17</v>
      </c>
      <c r="U212" s="13">
        <v>19</v>
      </c>
      <c r="V212" s="13">
        <v>402</v>
      </c>
      <c r="W212" s="13">
        <v>402</v>
      </c>
      <c r="X212" s="14">
        <v>0.13</v>
      </c>
      <c r="Y212" s="13">
        <v>357</v>
      </c>
      <c r="Z212" s="13">
        <v>619</v>
      </c>
      <c r="AA212" s="14">
        <v>0.01</v>
      </c>
      <c r="AB212" s="14">
        <v>0.18</v>
      </c>
      <c r="AC212" s="27">
        <f t="shared" si="6"/>
        <v>402</v>
      </c>
      <c r="AE212" s="10">
        <f t="shared" ca="1" si="7"/>
        <v>277</v>
      </c>
    </row>
    <row r="213" spans="1:31" ht="15.6" x14ac:dyDescent="0.3">
      <c r="A213" s="11">
        <v>1789911</v>
      </c>
      <c r="B213" s="12" t="s">
        <v>109</v>
      </c>
      <c r="C213" s="12" t="s">
        <v>180</v>
      </c>
      <c r="D213" s="12" t="s">
        <v>26</v>
      </c>
      <c r="E213" s="12" t="s">
        <v>144</v>
      </c>
      <c r="F213" s="12" t="s">
        <v>29</v>
      </c>
      <c r="G213" s="12" t="s">
        <v>145</v>
      </c>
      <c r="H213" s="12" t="s">
        <v>28</v>
      </c>
      <c r="I213" s="13">
        <v>1</v>
      </c>
      <c r="J213" s="13">
        <v>0</v>
      </c>
      <c r="K213" s="13">
        <v>0</v>
      </c>
      <c r="L213" s="13">
        <v>1</v>
      </c>
      <c r="M213" s="13">
        <v>1</v>
      </c>
      <c r="N213" s="13">
        <v>0</v>
      </c>
      <c r="O213" s="13">
        <v>0</v>
      </c>
      <c r="P213" s="13">
        <v>0</v>
      </c>
      <c r="Q213" s="13">
        <v>0</v>
      </c>
      <c r="R213" s="13">
        <v>0</v>
      </c>
      <c r="S213" s="13">
        <v>0</v>
      </c>
      <c r="T213" s="13">
        <v>0</v>
      </c>
      <c r="U213" s="13">
        <v>0</v>
      </c>
      <c r="V213" s="13">
        <v>3</v>
      </c>
      <c r="W213" s="13">
        <v>3</v>
      </c>
      <c r="X213" s="14">
        <v>2</v>
      </c>
      <c r="Y213" s="13">
        <v>1</v>
      </c>
      <c r="Z213" s="13">
        <v>0</v>
      </c>
      <c r="AA213" s="14">
        <v>0</v>
      </c>
      <c r="AB213" s="14">
        <v>2</v>
      </c>
      <c r="AC213" s="27">
        <f t="shared" si="6"/>
        <v>3</v>
      </c>
      <c r="AE213" s="10">
        <f t="shared" ca="1" si="7"/>
        <v>3</v>
      </c>
    </row>
    <row r="214" spans="1:31" ht="15.6" x14ac:dyDescent="0.3">
      <c r="A214" s="11">
        <v>1789911</v>
      </c>
      <c r="B214" s="12" t="s">
        <v>109</v>
      </c>
      <c r="C214" s="12" t="s">
        <v>180</v>
      </c>
      <c r="D214" s="12" t="s">
        <v>26</v>
      </c>
      <c r="E214" s="12" t="s">
        <v>144</v>
      </c>
      <c r="F214" s="12" t="s">
        <v>30</v>
      </c>
      <c r="G214" s="12" t="s">
        <v>145</v>
      </c>
      <c r="H214" s="12" t="s">
        <v>28</v>
      </c>
      <c r="I214" s="13">
        <v>4</v>
      </c>
      <c r="J214" s="13">
        <v>3</v>
      </c>
      <c r="K214" s="13">
        <v>3</v>
      </c>
      <c r="L214" s="13">
        <v>2</v>
      </c>
      <c r="M214" s="13">
        <v>1</v>
      </c>
      <c r="N214" s="13">
        <v>0</v>
      </c>
      <c r="O214" s="13">
        <v>3</v>
      </c>
      <c r="P214" s="13">
        <v>4</v>
      </c>
      <c r="Q214" s="13">
        <v>3</v>
      </c>
      <c r="R214" s="13">
        <v>5</v>
      </c>
      <c r="S214" s="13">
        <v>1</v>
      </c>
      <c r="T214" s="13">
        <v>1</v>
      </c>
      <c r="U214" s="13">
        <v>3</v>
      </c>
      <c r="V214" s="13">
        <v>33</v>
      </c>
      <c r="W214" s="13">
        <v>33</v>
      </c>
      <c r="X214" s="14">
        <v>2</v>
      </c>
      <c r="Y214" s="13">
        <v>11</v>
      </c>
      <c r="Z214" s="13">
        <v>53</v>
      </c>
      <c r="AA214" s="14">
        <v>0.02</v>
      </c>
      <c r="AB214" s="14">
        <v>2</v>
      </c>
      <c r="AC214" s="27">
        <f t="shared" si="6"/>
        <v>33</v>
      </c>
      <c r="AE214" s="10">
        <f t="shared" ca="1" si="7"/>
        <v>20</v>
      </c>
    </row>
    <row r="215" spans="1:31" ht="15.6" x14ac:dyDescent="0.3">
      <c r="A215" s="11">
        <v>1789911</v>
      </c>
      <c r="B215" s="12" t="s">
        <v>109</v>
      </c>
      <c r="C215" s="12" t="s">
        <v>180</v>
      </c>
      <c r="D215" s="12" t="s">
        <v>26</v>
      </c>
      <c r="E215" s="12" t="s">
        <v>144</v>
      </c>
      <c r="F215" s="12" t="s">
        <v>31</v>
      </c>
      <c r="G215" s="12" t="s">
        <v>145</v>
      </c>
      <c r="H215" s="12" t="s">
        <v>28</v>
      </c>
      <c r="I215" s="13">
        <v>8</v>
      </c>
      <c r="J215" s="13">
        <v>7</v>
      </c>
      <c r="K215" s="13">
        <v>0</v>
      </c>
      <c r="L215" s="13">
        <v>1</v>
      </c>
      <c r="M215" s="13">
        <v>1</v>
      </c>
      <c r="N215" s="13">
        <v>1</v>
      </c>
      <c r="O215" s="13">
        <v>2</v>
      </c>
      <c r="P215" s="13">
        <v>2</v>
      </c>
      <c r="Q215" s="13">
        <v>3</v>
      </c>
      <c r="R215" s="13">
        <v>3</v>
      </c>
      <c r="S215" s="13">
        <v>2</v>
      </c>
      <c r="T215" s="13">
        <v>2</v>
      </c>
      <c r="U215" s="13">
        <v>2</v>
      </c>
      <c r="V215" s="13">
        <v>34</v>
      </c>
      <c r="W215" s="13">
        <v>34</v>
      </c>
      <c r="X215" s="14">
        <v>-0.03</v>
      </c>
      <c r="Y215" s="13">
        <v>35</v>
      </c>
      <c r="Z215" s="13">
        <v>35</v>
      </c>
      <c r="AA215" s="14">
        <v>0.01</v>
      </c>
      <c r="AB215" s="14">
        <v>0.03</v>
      </c>
      <c r="AC215" s="27">
        <f t="shared" si="6"/>
        <v>34</v>
      </c>
      <c r="AE215" s="10">
        <f t="shared" ca="1" si="7"/>
        <v>22</v>
      </c>
    </row>
    <row r="216" spans="1:31" ht="15.6" x14ac:dyDescent="0.3">
      <c r="A216" s="11">
        <v>1789911</v>
      </c>
      <c r="B216" s="12" t="s">
        <v>109</v>
      </c>
      <c r="C216" s="12" t="s">
        <v>180</v>
      </c>
      <c r="D216" s="12" t="s">
        <v>26</v>
      </c>
      <c r="E216" s="12" t="s">
        <v>144</v>
      </c>
      <c r="F216" s="12" t="s">
        <v>33</v>
      </c>
      <c r="G216" s="12" t="s">
        <v>145</v>
      </c>
      <c r="H216" s="12" t="s">
        <v>28</v>
      </c>
      <c r="I216" s="13">
        <v>30</v>
      </c>
      <c r="J216" s="13">
        <v>29</v>
      </c>
      <c r="K216" s="13">
        <v>32</v>
      </c>
      <c r="L216" s="13">
        <v>20</v>
      </c>
      <c r="M216" s="13">
        <v>27</v>
      </c>
      <c r="N216" s="13">
        <v>30</v>
      </c>
      <c r="O216" s="13">
        <v>25</v>
      </c>
      <c r="P216" s="13">
        <v>24</v>
      </c>
      <c r="Q216" s="13">
        <v>31</v>
      </c>
      <c r="R216" s="13">
        <v>34</v>
      </c>
      <c r="S216" s="13">
        <v>21</v>
      </c>
      <c r="T216" s="13">
        <v>14</v>
      </c>
      <c r="U216" s="13">
        <v>19</v>
      </c>
      <c r="V216" s="13">
        <v>336</v>
      </c>
      <c r="W216" s="13">
        <v>336</v>
      </c>
      <c r="X216" s="14">
        <v>-0.31</v>
      </c>
      <c r="Y216" s="13">
        <v>488</v>
      </c>
      <c r="Z216" s="13">
        <v>404</v>
      </c>
      <c r="AA216" s="14">
        <v>0.01</v>
      </c>
      <c r="AB216" s="14">
        <v>-0.31</v>
      </c>
      <c r="AC216" s="27">
        <f t="shared" si="6"/>
        <v>336</v>
      </c>
      <c r="AE216" s="10">
        <f t="shared" ca="1" si="7"/>
        <v>217</v>
      </c>
    </row>
    <row r="217" spans="1:31" ht="15.6" x14ac:dyDescent="0.3">
      <c r="A217" s="11">
        <v>2986767</v>
      </c>
      <c r="B217" s="12" t="s">
        <v>42</v>
      </c>
      <c r="C217" s="12" t="s">
        <v>181</v>
      </c>
      <c r="D217" s="12" t="s">
        <v>43</v>
      </c>
      <c r="E217" s="12" t="s">
        <v>144</v>
      </c>
      <c r="F217" s="12" t="s">
        <v>27</v>
      </c>
      <c r="G217" s="12" t="s">
        <v>145</v>
      </c>
      <c r="H217" s="12" t="s">
        <v>28</v>
      </c>
      <c r="I217" s="13">
        <v>29</v>
      </c>
      <c r="J217" s="13">
        <v>32</v>
      </c>
      <c r="K217" s="13">
        <v>34</v>
      </c>
      <c r="L217" s="13">
        <v>33</v>
      </c>
      <c r="M217" s="13">
        <v>28</v>
      </c>
      <c r="N217" s="13">
        <v>31</v>
      </c>
      <c r="O217" s="13">
        <v>28</v>
      </c>
      <c r="P217" s="13">
        <v>26</v>
      </c>
      <c r="Q217" s="13">
        <v>31</v>
      </c>
      <c r="R217" s="13">
        <v>29</v>
      </c>
      <c r="S217" s="13">
        <v>26</v>
      </c>
      <c r="T217" s="13">
        <v>23</v>
      </c>
      <c r="U217" s="13">
        <v>29</v>
      </c>
      <c r="V217" s="13">
        <v>379</v>
      </c>
      <c r="W217" s="13">
        <v>379</v>
      </c>
      <c r="X217" s="14">
        <v>-0.12</v>
      </c>
      <c r="Y217" s="13">
        <v>432</v>
      </c>
      <c r="Z217" s="13">
        <v>556</v>
      </c>
      <c r="AA217" s="14">
        <v>0.01</v>
      </c>
      <c r="AB217" s="14">
        <v>-0.12</v>
      </c>
      <c r="AC217" s="27">
        <f t="shared" si="6"/>
        <v>379</v>
      </c>
      <c r="AE217" s="10">
        <f t="shared" ca="1" si="7"/>
        <v>241</v>
      </c>
    </row>
    <row r="218" spans="1:31" ht="15.6" x14ac:dyDescent="0.3">
      <c r="A218" s="11">
        <v>2986767</v>
      </c>
      <c r="B218" s="12" t="s">
        <v>42</v>
      </c>
      <c r="C218" s="12" t="s">
        <v>181</v>
      </c>
      <c r="D218" s="12" t="s">
        <v>43</v>
      </c>
      <c r="E218" s="12" t="s">
        <v>144</v>
      </c>
      <c r="F218" s="12" t="s">
        <v>29</v>
      </c>
      <c r="G218" s="12" t="s">
        <v>145</v>
      </c>
      <c r="H218" s="12" t="s">
        <v>28</v>
      </c>
      <c r="I218" s="13">
        <v>4</v>
      </c>
      <c r="J218" s="13">
        <v>3</v>
      </c>
      <c r="K218" s="13">
        <v>6</v>
      </c>
      <c r="L218" s="13">
        <v>5</v>
      </c>
      <c r="M218" s="13">
        <v>5</v>
      </c>
      <c r="N218" s="13">
        <v>5</v>
      </c>
      <c r="O218" s="13">
        <v>5</v>
      </c>
      <c r="P218" s="13">
        <v>6</v>
      </c>
      <c r="Q218" s="13">
        <v>5</v>
      </c>
      <c r="R218" s="13">
        <v>4</v>
      </c>
      <c r="S218" s="13">
        <v>4</v>
      </c>
      <c r="T218" s="13">
        <v>2</v>
      </c>
      <c r="U218" s="13">
        <v>3</v>
      </c>
      <c r="V218" s="13">
        <v>57</v>
      </c>
      <c r="W218" s="13">
        <v>57</v>
      </c>
      <c r="X218" s="14">
        <v>-0.33</v>
      </c>
      <c r="Y218" s="13">
        <v>85</v>
      </c>
      <c r="Z218" s="13">
        <v>61</v>
      </c>
      <c r="AA218" s="14">
        <v>0.01</v>
      </c>
      <c r="AB218" s="14">
        <v>-0.28000000000000003</v>
      </c>
      <c r="AC218" s="27">
        <f t="shared" si="6"/>
        <v>57</v>
      </c>
      <c r="AE218" s="10">
        <f t="shared" ca="1" si="7"/>
        <v>39</v>
      </c>
    </row>
    <row r="219" spans="1:31" ht="15.6" x14ac:dyDescent="0.3">
      <c r="A219" s="11">
        <v>2986767</v>
      </c>
      <c r="B219" s="12" t="s">
        <v>42</v>
      </c>
      <c r="C219" s="12" t="s">
        <v>181</v>
      </c>
      <c r="D219" s="12" t="s">
        <v>43</v>
      </c>
      <c r="E219" s="12" t="s">
        <v>144</v>
      </c>
      <c r="F219" s="12" t="s">
        <v>30</v>
      </c>
      <c r="G219" s="12" t="s">
        <v>145</v>
      </c>
      <c r="H219" s="12" t="s">
        <v>28</v>
      </c>
      <c r="I219" s="13">
        <v>3</v>
      </c>
      <c r="J219" s="13">
        <v>2</v>
      </c>
      <c r="K219" s="13">
        <v>1</v>
      </c>
      <c r="L219" s="13">
        <v>2</v>
      </c>
      <c r="M219" s="13">
        <v>1</v>
      </c>
      <c r="N219" s="13">
        <v>1</v>
      </c>
      <c r="O219" s="13">
        <v>2</v>
      </c>
      <c r="P219" s="13">
        <v>2</v>
      </c>
      <c r="Q219" s="13">
        <v>1</v>
      </c>
      <c r="R219" s="13">
        <v>2</v>
      </c>
      <c r="S219" s="13">
        <v>1</v>
      </c>
      <c r="T219" s="13">
        <v>1</v>
      </c>
      <c r="U219" s="13">
        <v>1</v>
      </c>
      <c r="V219" s="13">
        <v>20</v>
      </c>
      <c r="W219" s="13">
        <v>20</v>
      </c>
      <c r="X219" s="14">
        <v>-0.56000000000000005</v>
      </c>
      <c r="Y219" s="13">
        <v>45</v>
      </c>
      <c r="Z219" s="13">
        <v>33</v>
      </c>
      <c r="AA219" s="14">
        <v>0.01</v>
      </c>
      <c r="AB219" s="14">
        <v>-0.6</v>
      </c>
      <c r="AC219" s="27">
        <f t="shared" si="6"/>
        <v>20</v>
      </c>
      <c r="AE219" s="10">
        <f t="shared" ca="1" si="7"/>
        <v>14</v>
      </c>
    </row>
    <row r="220" spans="1:31" ht="15.6" x14ac:dyDescent="0.3">
      <c r="A220" s="11">
        <v>2986767</v>
      </c>
      <c r="B220" s="12" t="s">
        <v>42</v>
      </c>
      <c r="C220" s="12" t="s">
        <v>181</v>
      </c>
      <c r="D220" s="12" t="s">
        <v>43</v>
      </c>
      <c r="E220" s="12" t="s">
        <v>144</v>
      </c>
      <c r="F220" s="12" t="s">
        <v>31</v>
      </c>
      <c r="G220" s="12" t="s">
        <v>145</v>
      </c>
      <c r="H220" s="12" t="s">
        <v>28</v>
      </c>
      <c r="I220" s="13">
        <v>5</v>
      </c>
      <c r="J220" s="13">
        <v>7</v>
      </c>
      <c r="K220" s="13">
        <v>6</v>
      </c>
      <c r="L220" s="13">
        <v>4</v>
      </c>
      <c r="M220" s="13">
        <v>4</v>
      </c>
      <c r="N220" s="13">
        <v>3</v>
      </c>
      <c r="O220" s="13">
        <v>5</v>
      </c>
      <c r="P220" s="13">
        <v>3</v>
      </c>
      <c r="Q220" s="13">
        <v>6</v>
      </c>
      <c r="R220" s="13">
        <v>7</v>
      </c>
      <c r="S220" s="13">
        <v>4</v>
      </c>
      <c r="T220" s="13">
        <v>2</v>
      </c>
      <c r="U220" s="13">
        <v>4</v>
      </c>
      <c r="V220" s="13">
        <v>60</v>
      </c>
      <c r="W220" s="13">
        <v>60</v>
      </c>
      <c r="X220" s="14">
        <v>-0.02</v>
      </c>
      <c r="Y220" s="13">
        <v>61</v>
      </c>
      <c r="Z220" s="13">
        <v>89</v>
      </c>
      <c r="AA220" s="14">
        <v>0.02</v>
      </c>
      <c r="AB220" s="14">
        <v>-0.08</v>
      </c>
      <c r="AC220" s="27">
        <f t="shared" si="6"/>
        <v>60</v>
      </c>
      <c r="AE220" s="10">
        <f t="shared" ca="1" si="7"/>
        <v>37</v>
      </c>
    </row>
    <row r="221" spans="1:31" ht="15.6" x14ac:dyDescent="0.3">
      <c r="A221" s="11">
        <v>2986767</v>
      </c>
      <c r="B221" s="12" t="s">
        <v>42</v>
      </c>
      <c r="C221" s="12" t="s">
        <v>181</v>
      </c>
      <c r="D221" s="12" t="s">
        <v>43</v>
      </c>
      <c r="E221" s="12" t="s">
        <v>144</v>
      </c>
      <c r="F221" s="12" t="s">
        <v>33</v>
      </c>
      <c r="G221" s="12" t="s">
        <v>145</v>
      </c>
      <c r="H221" s="12" t="s">
        <v>28</v>
      </c>
      <c r="I221" s="13">
        <v>17</v>
      </c>
      <c r="J221" s="13">
        <v>29</v>
      </c>
      <c r="K221" s="13">
        <v>33</v>
      </c>
      <c r="L221" s="13">
        <v>22</v>
      </c>
      <c r="M221" s="13">
        <v>30</v>
      </c>
      <c r="N221" s="13">
        <v>24</v>
      </c>
      <c r="O221" s="13">
        <v>25</v>
      </c>
      <c r="P221" s="13">
        <v>15</v>
      </c>
      <c r="Q221" s="13">
        <v>19</v>
      </c>
      <c r="R221" s="13">
        <v>22</v>
      </c>
      <c r="S221" s="13">
        <v>20</v>
      </c>
      <c r="T221" s="13">
        <v>14</v>
      </c>
      <c r="U221" s="13">
        <v>8</v>
      </c>
      <c r="V221" s="13">
        <v>278</v>
      </c>
      <c r="W221" s="13">
        <v>278</v>
      </c>
      <c r="X221" s="14">
        <v>10.119999999999999</v>
      </c>
      <c r="Y221" s="13">
        <v>25</v>
      </c>
      <c r="Z221" s="13">
        <v>388</v>
      </c>
      <c r="AA221" s="14">
        <v>0.01</v>
      </c>
      <c r="AB221" s="14">
        <v>11.64</v>
      </c>
      <c r="AC221" s="27">
        <f t="shared" si="6"/>
        <v>278</v>
      </c>
      <c r="AE221" s="10">
        <f t="shared" ca="1" si="7"/>
        <v>195</v>
      </c>
    </row>
    <row r="222" spans="1:31" ht="15.6" x14ac:dyDescent="0.3">
      <c r="A222" s="11">
        <v>3485993</v>
      </c>
      <c r="B222" s="12" t="s">
        <v>93</v>
      </c>
      <c r="C222" s="12" t="s">
        <v>182</v>
      </c>
      <c r="D222" s="12" t="s">
        <v>35</v>
      </c>
      <c r="E222" s="12" t="s">
        <v>144</v>
      </c>
      <c r="F222" s="12" t="s">
        <v>27</v>
      </c>
      <c r="G222" s="12" t="s">
        <v>145</v>
      </c>
      <c r="H222" s="12" t="s">
        <v>28</v>
      </c>
      <c r="I222" s="13">
        <v>28</v>
      </c>
      <c r="J222" s="13">
        <v>20</v>
      </c>
      <c r="K222" s="13">
        <v>9</v>
      </c>
      <c r="L222" s="13">
        <v>31</v>
      </c>
      <c r="M222" s="13">
        <v>43</v>
      </c>
      <c r="N222" s="13">
        <v>28</v>
      </c>
      <c r="O222" s="13">
        <v>25</v>
      </c>
      <c r="P222" s="13">
        <v>27</v>
      </c>
      <c r="Q222" s="13">
        <v>39</v>
      </c>
      <c r="R222" s="13">
        <v>41</v>
      </c>
      <c r="S222" s="13">
        <v>36</v>
      </c>
      <c r="T222" s="13">
        <v>29</v>
      </c>
      <c r="U222" s="13">
        <v>35</v>
      </c>
      <c r="V222" s="13">
        <v>391</v>
      </c>
      <c r="W222" s="13">
        <v>391</v>
      </c>
      <c r="X222" s="14">
        <v>0.13</v>
      </c>
      <c r="Y222" s="13">
        <v>345</v>
      </c>
      <c r="Z222" s="13">
        <v>312</v>
      </c>
      <c r="AA222" s="14">
        <v>0.01</v>
      </c>
      <c r="AB222" s="14">
        <v>0.15</v>
      </c>
      <c r="AC222" s="27">
        <f t="shared" si="6"/>
        <v>391</v>
      </c>
      <c r="AE222" s="10">
        <f t="shared" ca="1" si="7"/>
        <v>211</v>
      </c>
    </row>
    <row r="223" spans="1:31" ht="15.6" x14ac:dyDescent="0.3">
      <c r="A223" s="11">
        <v>3485993</v>
      </c>
      <c r="B223" s="12" t="s">
        <v>93</v>
      </c>
      <c r="C223" s="12" t="s">
        <v>182</v>
      </c>
      <c r="D223" s="12" t="s">
        <v>35</v>
      </c>
      <c r="E223" s="12" t="s">
        <v>144</v>
      </c>
      <c r="F223" s="12" t="s">
        <v>29</v>
      </c>
      <c r="G223" s="12" t="s">
        <v>145</v>
      </c>
      <c r="H223" s="12" t="s">
        <v>28</v>
      </c>
      <c r="I223" s="13">
        <v>6</v>
      </c>
      <c r="J223" s="13">
        <v>3</v>
      </c>
      <c r="K223" s="13">
        <v>1</v>
      </c>
      <c r="L223" s="13">
        <v>3</v>
      </c>
      <c r="M223" s="13">
        <v>3</v>
      </c>
      <c r="N223" s="13">
        <v>2</v>
      </c>
      <c r="O223" s="13">
        <v>1</v>
      </c>
      <c r="P223" s="13">
        <v>1</v>
      </c>
      <c r="Q223" s="13">
        <v>3</v>
      </c>
      <c r="R223" s="13">
        <v>3</v>
      </c>
      <c r="S223" s="13">
        <v>1</v>
      </c>
      <c r="T223" s="13">
        <v>2</v>
      </c>
      <c r="U223" s="13">
        <v>4</v>
      </c>
      <c r="V223" s="13">
        <v>33</v>
      </c>
      <c r="W223" s="13">
        <v>33</v>
      </c>
      <c r="X223" s="14">
        <v>0.32</v>
      </c>
      <c r="Y223" s="13">
        <v>25</v>
      </c>
      <c r="Z223" s="13">
        <v>30</v>
      </c>
      <c r="AA223" s="14">
        <v>0.01</v>
      </c>
      <c r="AB223" s="14">
        <v>0.27</v>
      </c>
      <c r="AC223" s="27">
        <f t="shared" si="6"/>
        <v>33</v>
      </c>
      <c r="AE223" s="10">
        <f t="shared" ca="1" si="7"/>
        <v>20</v>
      </c>
    </row>
    <row r="224" spans="1:31" ht="15.6" x14ac:dyDescent="0.3">
      <c r="A224" s="11">
        <v>3485993</v>
      </c>
      <c r="B224" s="12" t="s">
        <v>93</v>
      </c>
      <c r="C224" s="12" t="s">
        <v>182</v>
      </c>
      <c r="D224" s="12" t="s">
        <v>35</v>
      </c>
      <c r="E224" s="12" t="s">
        <v>144</v>
      </c>
      <c r="F224" s="12" t="s">
        <v>30</v>
      </c>
      <c r="G224" s="12" t="s">
        <v>145</v>
      </c>
      <c r="H224" s="12" t="s">
        <v>28</v>
      </c>
      <c r="I224" s="13">
        <v>1</v>
      </c>
      <c r="J224" s="13">
        <v>1</v>
      </c>
      <c r="K224" s="13">
        <v>0</v>
      </c>
      <c r="L224" s="13">
        <v>1</v>
      </c>
      <c r="M224" s="13">
        <v>2</v>
      </c>
      <c r="N224" s="13">
        <v>1</v>
      </c>
      <c r="O224" s="13">
        <v>0</v>
      </c>
      <c r="P224" s="13">
        <v>1</v>
      </c>
      <c r="Q224" s="13">
        <v>1</v>
      </c>
      <c r="R224" s="13">
        <v>1</v>
      </c>
      <c r="S224" s="13">
        <v>0</v>
      </c>
      <c r="T224" s="13">
        <v>1</v>
      </c>
      <c r="U224" s="13">
        <v>1</v>
      </c>
      <c r="V224" s="13">
        <v>11</v>
      </c>
      <c r="W224" s="13">
        <v>11</v>
      </c>
      <c r="X224" s="14">
        <v>-0.39</v>
      </c>
      <c r="Y224" s="13">
        <v>18</v>
      </c>
      <c r="Z224" s="13">
        <v>16</v>
      </c>
      <c r="AA224" s="14">
        <v>0.01</v>
      </c>
      <c r="AB224" s="14">
        <v>-0.35</v>
      </c>
      <c r="AC224" s="27">
        <f t="shared" si="6"/>
        <v>11</v>
      </c>
      <c r="AE224" s="10">
        <f t="shared" ca="1" si="7"/>
        <v>7</v>
      </c>
    </row>
    <row r="225" spans="1:31" ht="15.6" x14ac:dyDescent="0.3">
      <c r="A225" s="11">
        <v>3485993</v>
      </c>
      <c r="B225" s="12" t="s">
        <v>93</v>
      </c>
      <c r="C225" s="12" t="s">
        <v>182</v>
      </c>
      <c r="D225" s="12" t="s">
        <v>35</v>
      </c>
      <c r="E225" s="12" t="s">
        <v>144</v>
      </c>
      <c r="F225" s="12" t="s">
        <v>31</v>
      </c>
      <c r="G225" s="12" t="s">
        <v>145</v>
      </c>
      <c r="H225" s="12" t="s">
        <v>28</v>
      </c>
      <c r="I225" s="13">
        <v>4</v>
      </c>
      <c r="J225" s="13">
        <v>2</v>
      </c>
      <c r="K225" s="13">
        <v>1</v>
      </c>
      <c r="L225" s="13">
        <v>1</v>
      </c>
      <c r="M225" s="13">
        <v>3</v>
      </c>
      <c r="N225" s="13">
        <v>1</v>
      </c>
      <c r="O225" s="13">
        <v>2</v>
      </c>
      <c r="P225" s="13">
        <v>1</v>
      </c>
      <c r="Q225" s="13">
        <v>2</v>
      </c>
      <c r="R225" s="13">
        <v>1</v>
      </c>
      <c r="S225" s="13">
        <v>2</v>
      </c>
      <c r="T225" s="13">
        <v>1</v>
      </c>
      <c r="U225" s="13">
        <v>2</v>
      </c>
      <c r="V225" s="13">
        <v>23</v>
      </c>
      <c r="W225" s="13">
        <v>23</v>
      </c>
      <c r="X225" s="14">
        <v>-0.21</v>
      </c>
      <c r="Y225" s="13">
        <v>29</v>
      </c>
      <c r="Z225" s="13">
        <v>22</v>
      </c>
      <c r="AA225" s="14">
        <v>0.01</v>
      </c>
      <c r="AB225" s="14">
        <v>-0.23</v>
      </c>
      <c r="AC225" s="27">
        <f t="shared" si="6"/>
        <v>23</v>
      </c>
      <c r="AE225" s="10">
        <f t="shared" ca="1" si="7"/>
        <v>15</v>
      </c>
    </row>
    <row r="226" spans="1:31" ht="15.6" x14ac:dyDescent="0.3">
      <c r="A226" s="11">
        <v>3485993</v>
      </c>
      <c r="B226" s="12" t="s">
        <v>93</v>
      </c>
      <c r="C226" s="12" t="s">
        <v>182</v>
      </c>
      <c r="D226" s="12" t="s">
        <v>35</v>
      </c>
      <c r="E226" s="12" t="s">
        <v>144</v>
      </c>
      <c r="F226" s="12" t="s">
        <v>33</v>
      </c>
      <c r="G226" s="12" t="s">
        <v>145</v>
      </c>
      <c r="H226" s="12" t="s">
        <v>28</v>
      </c>
      <c r="I226" s="13">
        <v>29</v>
      </c>
      <c r="J226" s="13">
        <v>24</v>
      </c>
      <c r="K226" s="13">
        <v>9</v>
      </c>
      <c r="L226" s="13">
        <v>28</v>
      </c>
      <c r="M226" s="13">
        <v>44</v>
      </c>
      <c r="N226" s="13">
        <v>27</v>
      </c>
      <c r="O226" s="13">
        <v>20</v>
      </c>
      <c r="P226" s="13">
        <v>23</v>
      </c>
      <c r="Q226" s="13">
        <v>27</v>
      </c>
      <c r="R226" s="13">
        <v>33</v>
      </c>
      <c r="S226" s="13">
        <v>25</v>
      </c>
      <c r="T226" s="13">
        <v>18</v>
      </c>
      <c r="U226" s="13">
        <v>26</v>
      </c>
      <c r="V226" s="13">
        <v>333</v>
      </c>
      <c r="W226" s="13">
        <v>333</v>
      </c>
      <c r="X226" s="14">
        <v>-0.21</v>
      </c>
      <c r="Y226" s="13">
        <v>421</v>
      </c>
      <c r="Z226" s="13">
        <v>323</v>
      </c>
      <c r="AA226" s="14">
        <v>0.01</v>
      </c>
      <c r="AB226" s="14">
        <v>-0.21</v>
      </c>
      <c r="AC226" s="27">
        <f t="shared" si="6"/>
        <v>333</v>
      </c>
      <c r="AE226" s="10">
        <f t="shared" ca="1" si="7"/>
        <v>204</v>
      </c>
    </row>
    <row r="227" spans="1:31" ht="15.6" x14ac:dyDescent="0.3">
      <c r="A227" s="11">
        <v>3176588</v>
      </c>
      <c r="B227" s="12" t="s">
        <v>99</v>
      </c>
      <c r="C227" s="12" t="s">
        <v>183</v>
      </c>
      <c r="D227" s="12" t="s">
        <v>26</v>
      </c>
      <c r="E227" s="12" t="s">
        <v>144</v>
      </c>
      <c r="F227" s="12" t="s">
        <v>27</v>
      </c>
      <c r="G227" s="12" t="s">
        <v>145</v>
      </c>
      <c r="H227" s="12" t="s">
        <v>28</v>
      </c>
      <c r="I227" s="13">
        <v>31</v>
      </c>
      <c r="J227" s="13">
        <v>46</v>
      </c>
      <c r="K227" s="13">
        <v>23</v>
      </c>
      <c r="L227" s="13">
        <v>14</v>
      </c>
      <c r="M227" s="13">
        <v>40</v>
      </c>
      <c r="N227" s="13">
        <v>47</v>
      </c>
      <c r="O227" s="13">
        <v>33</v>
      </c>
      <c r="P227" s="13">
        <v>20</v>
      </c>
      <c r="Q227" s="13">
        <v>28</v>
      </c>
      <c r="R227" s="13">
        <v>49</v>
      </c>
      <c r="S227" s="13">
        <v>36</v>
      </c>
      <c r="T227" s="13">
        <v>33</v>
      </c>
      <c r="U227" s="13">
        <v>36</v>
      </c>
      <c r="V227" s="13">
        <v>436</v>
      </c>
      <c r="W227" s="13">
        <v>436</v>
      </c>
      <c r="X227" s="14">
        <v>-0.52</v>
      </c>
      <c r="Y227" s="13">
        <v>909</v>
      </c>
      <c r="Z227" s="13">
        <v>506</v>
      </c>
      <c r="AA227" s="14">
        <v>0.01</v>
      </c>
      <c r="AB227" s="14">
        <v>-0.54</v>
      </c>
      <c r="AC227" s="27">
        <f t="shared" si="6"/>
        <v>436</v>
      </c>
      <c r="AE227" s="10">
        <f t="shared" ca="1" si="7"/>
        <v>254</v>
      </c>
    </row>
    <row r="228" spans="1:31" ht="15.6" x14ac:dyDescent="0.3">
      <c r="A228" s="11">
        <v>2580727</v>
      </c>
      <c r="B228" s="12" t="s">
        <v>103</v>
      </c>
      <c r="C228" s="12" t="s">
        <v>184</v>
      </c>
      <c r="D228" s="12" t="s">
        <v>41</v>
      </c>
      <c r="E228" s="12" t="s">
        <v>144</v>
      </c>
      <c r="F228" s="12" t="s">
        <v>27</v>
      </c>
      <c r="G228" s="12" t="s">
        <v>145</v>
      </c>
      <c r="H228" s="12" t="s">
        <v>28</v>
      </c>
      <c r="I228" s="13">
        <v>26</v>
      </c>
      <c r="J228" s="13">
        <v>42</v>
      </c>
      <c r="K228" s="13">
        <v>26</v>
      </c>
      <c r="L228" s="13">
        <v>34</v>
      </c>
      <c r="M228" s="13">
        <v>28</v>
      </c>
      <c r="N228" s="13">
        <v>36</v>
      </c>
      <c r="O228" s="13">
        <v>25</v>
      </c>
      <c r="P228" s="13">
        <v>13</v>
      </c>
      <c r="Q228" s="13">
        <v>29</v>
      </c>
      <c r="R228" s="13">
        <v>27</v>
      </c>
      <c r="S228" s="13">
        <v>24</v>
      </c>
      <c r="T228" s="13">
        <v>22</v>
      </c>
      <c r="U228" s="13">
        <v>33</v>
      </c>
      <c r="V228" s="13">
        <v>365</v>
      </c>
      <c r="W228" s="13">
        <v>365</v>
      </c>
      <c r="X228" s="14">
        <v>0.35</v>
      </c>
      <c r="Y228" s="13">
        <v>271</v>
      </c>
      <c r="Z228" s="13">
        <v>433</v>
      </c>
      <c r="AA228" s="14">
        <v>0.01</v>
      </c>
      <c r="AB228" s="14">
        <v>0.37</v>
      </c>
      <c r="AC228" s="27">
        <f t="shared" si="6"/>
        <v>365</v>
      </c>
      <c r="AE228" s="10">
        <f t="shared" ca="1" si="7"/>
        <v>230</v>
      </c>
    </row>
    <row r="229" spans="1:31" ht="15.6" x14ac:dyDescent="0.3">
      <c r="A229" s="11">
        <v>3176588</v>
      </c>
      <c r="B229" s="12" t="s">
        <v>99</v>
      </c>
      <c r="C229" s="12" t="s">
        <v>183</v>
      </c>
      <c r="D229" s="12" t="s">
        <v>26</v>
      </c>
      <c r="E229" s="12" t="s">
        <v>144</v>
      </c>
      <c r="F229" s="12" t="s">
        <v>29</v>
      </c>
      <c r="G229" s="12" t="s">
        <v>145</v>
      </c>
      <c r="H229" s="12" t="s">
        <v>28</v>
      </c>
      <c r="I229" s="13">
        <v>9</v>
      </c>
      <c r="J229" s="13">
        <v>6</v>
      </c>
      <c r="K229" s="13">
        <v>6</v>
      </c>
      <c r="L229" s="13">
        <v>5</v>
      </c>
      <c r="M229" s="13">
        <v>7</v>
      </c>
      <c r="N229" s="13">
        <v>9</v>
      </c>
      <c r="O229" s="13">
        <v>12</v>
      </c>
      <c r="P229" s="13">
        <v>9</v>
      </c>
      <c r="Q229" s="13">
        <v>2</v>
      </c>
      <c r="R229" s="13">
        <v>5</v>
      </c>
      <c r="S229" s="13">
        <v>12</v>
      </c>
      <c r="T229" s="13">
        <v>7</v>
      </c>
      <c r="U229" s="13">
        <v>13</v>
      </c>
      <c r="V229" s="13">
        <v>102</v>
      </c>
      <c r="W229" s="13">
        <v>102</v>
      </c>
      <c r="X229" s="14">
        <v>-0.59</v>
      </c>
      <c r="Y229" s="13">
        <v>246</v>
      </c>
      <c r="Z229" s="13">
        <v>205</v>
      </c>
      <c r="AA229" s="14">
        <v>0.02</v>
      </c>
      <c r="AB229" s="14">
        <v>-0.61</v>
      </c>
      <c r="AC229" s="27">
        <f t="shared" si="6"/>
        <v>102</v>
      </c>
      <c r="AE229" s="10">
        <f t="shared" ca="1" si="7"/>
        <v>63</v>
      </c>
    </row>
    <row r="230" spans="1:31" ht="15.6" x14ac:dyDescent="0.3">
      <c r="A230" s="11">
        <v>2580727</v>
      </c>
      <c r="B230" s="12" t="s">
        <v>103</v>
      </c>
      <c r="C230" s="12" t="s">
        <v>184</v>
      </c>
      <c r="D230" s="12" t="s">
        <v>41</v>
      </c>
      <c r="E230" s="12" t="s">
        <v>144</v>
      </c>
      <c r="F230" s="12" t="s">
        <v>29</v>
      </c>
      <c r="G230" s="12" t="s">
        <v>145</v>
      </c>
      <c r="H230" s="12" t="s">
        <v>28</v>
      </c>
      <c r="I230" s="13">
        <v>3</v>
      </c>
      <c r="J230" s="13">
        <v>0</v>
      </c>
      <c r="K230" s="13">
        <v>3</v>
      </c>
      <c r="L230" s="13">
        <v>3</v>
      </c>
      <c r="M230" s="13">
        <v>2</v>
      </c>
      <c r="N230" s="13">
        <v>2</v>
      </c>
      <c r="O230" s="13">
        <v>3</v>
      </c>
      <c r="P230" s="13">
        <v>1</v>
      </c>
      <c r="Q230" s="13">
        <v>2</v>
      </c>
      <c r="R230" s="13">
        <v>9</v>
      </c>
      <c r="S230" s="13">
        <v>1</v>
      </c>
      <c r="T230" s="13">
        <v>0</v>
      </c>
      <c r="U230" s="13">
        <v>1</v>
      </c>
      <c r="V230" s="13">
        <v>30</v>
      </c>
      <c r="W230" s="13">
        <v>30</v>
      </c>
      <c r="X230" s="14">
        <v>0.15</v>
      </c>
      <c r="Y230" s="13">
        <v>26</v>
      </c>
      <c r="Z230" s="13">
        <v>29</v>
      </c>
      <c r="AA230" s="14">
        <v>0.01</v>
      </c>
      <c r="AB230" s="14">
        <v>0.25</v>
      </c>
      <c r="AC230" s="27">
        <f t="shared" si="6"/>
        <v>30</v>
      </c>
      <c r="AE230" s="10">
        <f t="shared" ca="1" si="7"/>
        <v>17</v>
      </c>
    </row>
    <row r="231" spans="1:31" ht="15.6" x14ac:dyDescent="0.3">
      <c r="A231" s="11">
        <v>3176588</v>
      </c>
      <c r="B231" s="12" t="s">
        <v>99</v>
      </c>
      <c r="C231" s="12" t="s">
        <v>183</v>
      </c>
      <c r="D231" s="12" t="s">
        <v>26</v>
      </c>
      <c r="E231" s="12" t="s">
        <v>144</v>
      </c>
      <c r="F231" s="12" t="s">
        <v>30</v>
      </c>
      <c r="G231" s="12" t="s">
        <v>145</v>
      </c>
      <c r="H231" s="12" t="s">
        <v>28</v>
      </c>
      <c r="I231" s="13">
        <v>3</v>
      </c>
      <c r="J231" s="13">
        <v>1</v>
      </c>
      <c r="K231" s="13">
        <v>1</v>
      </c>
      <c r="L231" s="13">
        <v>0</v>
      </c>
      <c r="M231" s="13">
        <v>0</v>
      </c>
      <c r="N231" s="13">
        <v>0</v>
      </c>
      <c r="O231" s="13">
        <v>1</v>
      </c>
      <c r="P231" s="13">
        <v>1</v>
      </c>
      <c r="Q231" s="13">
        <v>0</v>
      </c>
      <c r="R231" s="13">
        <v>0</v>
      </c>
      <c r="S231" s="13">
        <v>0</v>
      </c>
      <c r="T231" s="13">
        <v>1</v>
      </c>
      <c r="U231" s="13">
        <v>0</v>
      </c>
      <c r="V231" s="13">
        <v>8</v>
      </c>
      <c r="W231" s="13">
        <v>8</v>
      </c>
      <c r="X231" s="14">
        <v>-0.83</v>
      </c>
      <c r="Y231" s="13">
        <v>47</v>
      </c>
      <c r="Z231" s="13">
        <v>32</v>
      </c>
      <c r="AA231" s="14">
        <v>0.01</v>
      </c>
      <c r="AB231" s="14">
        <v>-0.82</v>
      </c>
      <c r="AC231" s="27">
        <f t="shared" si="6"/>
        <v>8</v>
      </c>
      <c r="AE231" s="10">
        <f t="shared" ca="1" si="7"/>
        <v>7</v>
      </c>
    </row>
    <row r="232" spans="1:31" ht="15.6" x14ac:dyDescent="0.3">
      <c r="A232" s="11">
        <v>2580727</v>
      </c>
      <c r="B232" s="12" t="s">
        <v>103</v>
      </c>
      <c r="C232" s="12" t="s">
        <v>184</v>
      </c>
      <c r="D232" s="12" t="s">
        <v>41</v>
      </c>
      <c r="E232" s="12" t="s">
        <v>144</v>
      </c>
      <c r="F232" s="12" t="s">
        <v>30</v>
      </c>
      <c r="G232" s="12" t="s">
        <v>145</v>
      </c>
      <c r="H232" s="12" t="s">
        <v>28</v>
      </c>
      <c r="I232" s="13">
        <v>0</v>
      </c>
      <c r="J232" s="13">
        <v>1</v>
      </c>
      <c r="K232" s="13">
        <v>1</v>
      </c>
      <c r="L232" s="13">
        <v>1</v>
      </c>
      <c r="M232" s="13">
        <v>1</v>
      </c>
      <c r="N232" s="13">
        <v>1</v>
      </c>
      <c r="O232" s="13">
        <v>3</v>
      </c>
      <c r="P232" s="13">
        <v>2</v>
      </c>
      <c r="Q232" s="13">
        <v>3</v>
      </c>
      <c r="R232" s="13">
        <v>0</v>
      </c>
      <c r="S232" s="13">
        <v>1</v>
      </c>
      <c r="T232" s="13">
        <v>1</v>
      </c>
      <c r="U232" s="13">
        <v>3</v>
      </c>
      <c r="V232" s="13">
        <v>18</v>
      </c>
      <c r="W232" s="13">
        <v>18</v>
      </c>
      <c r="X232" s="14">
        <v>0.8</v>
      </c>
      <c r="Y232" s="13">
        <v>10</v>
      </c>
      <c r="Z232" s="13">
        <v>10</v>
      </c>
      <c r="AA232" s="14">
        <v>0.01</v>
      </c>
      <c r="AB232" s="14">
        <v>1.25</v>
      </c>
      <c r="AC232" s="27">
        <f t="shared" si="6"/>
        <v>18</v>
      </c>
      <c r="AE232" s="10">
        <f t="shared" ca="1" si="7"/>
        <v>10</v>
      </c>
    </row>
    <row r="233" spans="1:31" ht="15.6" x14ac:dyDescent="0.3">
      <c r="A233" s="11">
        <v>3176588</v>
      </c>
      <c r="B233" s="12" t="s">
        <v>99</v>
      </c>
      <c r="C233" s="12" t="s">
        <v>183</v>
      </c>
      <c r="D233" s="12" t="s">
        <v>26</v>
      </c>
      <c r="E233" s="12" t="s">
        <v>144</v>
      </c>
      <c r="F233" s="12" t="s">
        <v>31</v>
      </c>
      <c r="G233" s="12" t="s">
        <v>145</v>
      </c>
      <c r="H233" s="12" t="s">
        <v>28</v>
      </c>
      <c r="I233" s="13">
        <v>3</v>
      </c>
      <c r="J233" s="13">
        <v>2</v>
      </c>
      <c r="K233" s="13">
        <v>2</v>
      </c>
      <c r="L233" s="13">
        <v>6</v>
      </c>
      <c r="M233" s="13">
        <v>5</v>
      </c>
      <c r="N233" s="13">
        <v>8</v>
      </c>
      <c r="O233" s="13">
        <v>4</v>
      </c>
      <c r="P233" s="13">
        <v>4</v>
      </c>
      <c r="Q233" s="13">
        <v>4</v>
      </c>
      <c r="R233" s="13">
        <v>5</v>
      </c>
      <c r="S233" s="13">
        <v>5</v>
      </c>
      <c r="T233" s="13">
        <v>2</v>
      </c>
      <c r="U233" s="13">
        <v>5</v>
      </c>
      <c r="V233" s="13">
        <v>55</v>
      </c>
      <c r="W233" s="13">
        <v>55</v>
      </c>
      <c r="X233" s="14">
        <v>-0.74</v>
      </c>
      <c r="Y233" s="13">
        <v>214</v>
      </c>
      <c r="Z233" s="13">
        <v>28</v>
      </c>
      <c r="AA233" s="14">
        <v>0.02</v>
      </c>
      <c r="AB233" s="14">
        <v>-0.75</v>
      </c>
      <c r="AC233" s="27">
        <f t="shared" si="6"/>
        <v>55</v>
      </c>
      <c r="AE233" s="10">
        <f t="shared" ca="1" si="7"/>
        <v>34</v>
      </c>
    </row>
    <row r="234" spans="1:31" ht="15.6" x14ac:dyDescent="0.3">
      <c r="A234" s="11">
        <v>2580727</v>
      </c>
      <c r="B234" s="12" t="s">
        <v>103</v>
      </c>
      <c r="C234" s="12" t="s">
        <v>184</v>
      </c>
      <c r="D234" s="12" t="s">
        <v>41</v>
      </c>
      <c r="E234" s="12" t="s">
        <v>144</v>
      </c>
      <c r="F234" s="12" t="s">
        <v>31</v>
      </c>
      <c r="G234" s="12" t="s">
        <v>145</v>
      </c>
      <c r="H234" s="12" t="s">
        <v>28</v>
      </c>
      <c r="I234" s="13">
        <v>2</v>
      </c>
      <c r="J234" s="13">
        <v>2</v>
      </c>
      <c r="K234" s="13">
        <v>9</v>
      </c>
      <c r="L234" s="13">
        <v>12</v>
      </c>
      <c r="M234" s="13">
        <v>8</v>
      </c>
      <c r="N234" s="13">
        <v>7</v>
      </c>
      <c r="O234" s="13">
        <v>4</v>
      </c>
      <c r="P234" s="13">
        <v>3</v>
      </c>
      <c r="Q234" s="13">
        <v>4</v>
      </c>
      <c r="R234" s="13">
        <v>3</v>
      </c>
      <c r="S234" s="13">
        <v>2</v>
      </c>
      <c r="T234" s="13">
        <v>3</v>
      </c>
      <c r="U234" s="13">
        <v>4</v>
      </c>
      <c r="V234" s="13">
        <v>63</v>
      </c>
      <c r="W234" s="13">
        <v>63</v>
      </c>
      <c r="X234" s="14">
        <v>-0.49</v>
      </c>
      <c r="Y234" s="13">
        <v>123</v>
      </c>
      <c r="Z234" s="13">
        <v>33</v>
      </c>
      <c r="AA234" s="14">
        <v>0.02</v>
      </c>
      <c r="AB234" s="14">
        <v>-0.47</v>
      </c>
      <c r="AC234" s="27">
        <f t="shared" si="6"/>
        <v>63</v>
      </c>
      <c r="AE234" s="10">
        <f t="shared" ca="1" si="7"/>
        <v>47</v>
      </c>
    </row>
    <row r="235" spans="1:31" ht="15.6" x14ac:dyDescent="0.3">
      <c r="A235" s="11">
        <v>2580727</v>
      </c>
      <c r="B235" s="12" t="s">
        <v>103</v>
      </c>
      <c r="C235" s="12" t="s">
        <v>184</v>
      </c>
      <c r="D235" s="12" t="s">
        <v>41</v>
      </c>
      <c r="E235" s="12" t="s">
        <v>144</v>
      </c>
      <c r="F235" s="12" t="s">
        <v>33</v>
      </c>
      <c r="G235" s="12" t="s">
        <v>145</v>
      </c>
      <c r="H235" s="12" t="s">
        <v>28</v>
      </c>
      <c r="I235" s="13">
        <v>13</v>
      </c>
      <c r="J235" s="13">
        <v>20</v>
      </c>
      <c r="K235" s="13">
        <v>15</v>
      </c>
      <c r="L235" s="13">
        <v>23</v>
      </c>
      <c r="M235" s="13">
        <v>32</v>
      </c>
      <c r="N235" s="13">
        <v>31</v>
      </c>
      <c r="O235" s="13">
        <v>19</v>
      </c>
      <c r="P235" s="13">
        <v>42</v>
      </c>
      <c r="Q235" s="13">
        <v>21</v>
      </c>
      <c r="R235" s="13">
        <v>33</v>
      </c>
      <c r="S235" s="13">
        <v>17</v>
      </c>
      <c r="T235" s="13">
        <v>23</v>
      </c>
      <c r="U235" s="13">
        <v>22</v>
      </c>
      <c r="V235" s="13">
        <v>311</v>
      </c>
      <c r="W235" s="13">
        <v>311</v>
      </c>
      <c r="X235" s="14">
        <v>0.96</v>
      </c>
      <c r="Y235" s="13">
        <v>159</v>
      </c>
      <c r="Z235" s="13">
        <v>271</v>
      </c>
      <c r="AA235" s="14">
        <v>0.01</v>
      </c>
      <c r="AB235" s="14">
        <v>0.92</v>
      </c>
      <c r="AC235" s="27">
        <f t="shared" si="6"/>
        <v>311</v>
      </c>
      <c r="AE235" s="10">
        <f t="shared" ca="1" si="7"/>
        <v>195</v>
      </c>
    </row>
    <row r="236" spans="1:31" ht="15.6" x14ac:dyDescent="0.3">
      <c r="A236" s="11">
        <v>3176588</v>
      </c>
      <c r="B236" s="12" t="s">
        <v>99</v>
      </c>
      <c r="C236" s="12" t="s">
        <v>183</v>
      </c>
      <c r="D236" s="12" t="s">
        <v>26</v>
      </c>
      <c r="E236" s="12" t="s">
        <v>144</v>
      </c>
      <c r="F236" s="12" t="s">
        <v>33</v>
      </c>
      <c r="G236" s="12" t="s">
        <v>145</v>
      </c>
      <c r="H236" s="12" t="s">
        <v>28</v>
      </c>
      <c r="I236" s="13">
        <v>23</v>
      </c>
      <c r="J236" s="13">
        <v>1</v>
      </c>
      <c r="K236" s="13">
        <v>13</v>
      </c>
      <c r="L236" s="13">
        <v>1</v>
      </c>
      <c r="M236" s="13">
        <v>13</v>
      </c>
      <c r="N236" s="13">
        <v>28</v>
      </c>
      <c r="O236" s="13">
        <v>16</v>
      </c>
      <c r="P236" s="13">
        <v>7</v>
      </c>
      <c r="Q236" s="13">
        <v>20</v>
      </c>
      <c r="R236" s="13">
        <v>12</v>
      </c>
      <c r="S236" s="13">
        <v>15</v>
      </c>
      <c r="T236" s="13">
        <v>16</v>
      </c>
      <c r="U236" s="13">
        <v>21</v>
      </c>
      <c r="V236" s="13">
        <v>186</v>
      </c>
      <c r="W236" s="13">
        <v>186</v>
      </c>
      <c r="X236" s="14">
        <v>-0.28000000000000003</v>
      </c>
      <c r="Y236" s="13">
        <v>259</v>
      </c>
      <c r="Z236" s="13">
        <v>117</v>
      </c>
      <c r="AA236" s="14">
        <v>0.01</v>
      </c>
      <c r="AB236" s="14">
        <v>-0.26</v>
      </c>
      <c r="AC236" s="27">
        <f t="shared" si="6"/>
        <v>186</v>
      </c>
      <c r="AE236" s="10">
        <f t="shared" ca="1" si="7"/>
        <v>102</v>
      </c>
    </row>
    <row r="237" spans="1:31" ht="15.6" x14ac:dyDescent="0.3">
      <c r="A237" s="11">
        <v>3551541</v>
      </c>
      <c r="B237" s="12" t="s">
        <v>116</v>
      </c>
      <c r="C237" s="12" t="s">
        <v>143</v>
      </c>
      <c r="D237" s="12" t="s">
        <v>37</v>
      </c>
      <c r="E237" s="12" t="s">
        <v>144</v>
      </c>
      <c r="F237" s="12" t="s">
        <v>27</v>
      </c>
      <c r="G237" s="12" t="s">
        <v>145</v>
      </c>
      <c r="H237" s="12" t="s">
        <v>28</v>
      </c>
      <c r="I237" s="13">
        <v>8</v>
      </c>
      <c r="J237" s="13">
        <v>17</v>
      </c>
      <c r="K237" s="13">
        <v>15</v>
      </c>
      <c r="L237" s="13">
        <v>28</v>
      </c>
      <c r="M237" s="13">
        <v>32</v>
      </c>
      <c r="N237" s="13">
        <v>41</v>
      </c>
      <c r="O237" s="13">
        <v>34</v>
      </c>
      <c r="P237" s="13">
        <v>39</v>
      </c>
      <c r="Q237" s="13">
        <v>23</v>
      </c>
      <c r="R237" s="13">
        <v>17</v>
      </c>
      <c r="S237" s="13">
        <v>36</v>
      </c>
      <c r="T237" s="13">
        <v>42</v>
      </c>
      <c r="U237" s="13">
        <v>54</v>
      </c>
      <c r="V237" s="13">
        <v>386</v>
      </c>
      <c r="W237" s="13">
        <v>386</v>
      </c>
      <c r="X237" s="14">
        <v>19.32</v>
      </c>
      <c r="Y237" s="13">
        <v>19</v>
      </c>
      <c r="Z237" s="13">
        <v>173</v>
      </c>
      <c r="AA237" s="14">
        <v>0.01</v>
      </c>
      <c r="AB237" s="14">
        <v>0</v>
      </c>
      <c r="AC237" s="27">
        <f t="shared" si="6"/>
        <v>386</v>
      </c>
      <c r="AE237" s="10">
        <f t="shared" ca="1" si="7"/>
        <v>214</v>
      </c>
    </row>
    <row r="238" spans="1:31" ht="15.6" x14ac:dyDescent="0.3">
      <c r="A238" s="11">
        <v>3551541</v>
      </c>
      <c r="B238" s="12" t="s">
        <v>116</v>
      </c>
      <c r="C238" s="12" t="s">
        <v>143</v>
      </c>
      <c r="D238" s="12" t="s">
        <v>37</v>
      </c>
      <c r="E238" s="12" t="s">
        <v>144</v>
      </c>
      <c r="F238" s="12" t="s">
        <v>29</v>
      </c>
      <c r="G238" s="12" t="s">
        <v>145</v>
      </c>
      <c r="H238" s="12" t="s">
        <v>28</v>
      </c>
      <c r="I238" s="13">
        <v>0</v>
      </c>
      <c r="J238" s="13">
        <v>0</v>
      </c>
      <c r="K238" s="13">
        <v>1</v>
      </c>
      <c r="L238" s="13">
        <v>2</v>
      </c>
      <c r="M238" s="13">
        <v>3</v>
      </c>
      <c r="N238" s="13">
        <v>2</v>
      </c>
      <c r="O238" s="13">
        <v>1</v>
      </c>
      <c r="P238" s="13">
        <v>3</v>
      </c>
      <c r="Q238" s="13">
        <v>0</v>
      </c>
      <c r="R238" s="13">
        <v>1</v>
      </c>
      <c r="S238" s="13">
        <v>2</v>
      </c>
      <c r="T238" s="13">
        <v>1</v>
      </c>
      <c r="U238" s="13">
        <v>3</v>
      </c>
      <c r="V238" s="13">
        <v>19</v>
      </c>
      <c r="W238" s="13">
        <v>19</v>
      </c>
      <c r="X238" s="14">
        <v>0</v>
      </c>
      <c r="Y238" s="13">
        <v>0</v>
      </c>
      <c r="Z238" s="13">
        <v>1</v>
      </c>
      <c r="AA238" s="14">
        <v>0</v>
      </c>
      <c r="AB238" s="14">
        <v>0</v>
      </c>
      <c r="AC238" s="27">
        <f t="shared" si="6"/>
        <v>19</v>
      </c>
      <c r="AE238" s="10">
        <f t="shared" ca="1" si="7"/>
        <v>12</v>
      </c>
    </row>
    <row r="239" spans="1:31" ht="15.6" x14ac:dyDescent="0.3">
      <c r="A239" s="11">
        <v>3551541</v>
      </c>
      <c r="B239" s="12" t="s">
        <v>116</v>
      </c>
      <c r="C239" s="12" t="s">
        <v>143</v>
      </c>
      <c r="D239" s="12" t="s">
        <v>37</v>
      </c>
      <c r="E239" s="12" t="s">
        <v>144</v>
      </c>
      <c r="F239" s="12" t="s">
        <v>30</v>
      </c>
      <c r="G239" s="12" t="s">
        <v>145</v>
      </c>
      <c r="H239" s="12" t="s">
        <v>28</v>
      </c>
      <c r="I239" s="13">
        <v>0</v>
      </c>
      <c r="J239" s="13">
        <v>3</v>
      </c>
      <c r="K239" s="13">
        <v>4</v>
      </c>
      <c r="L239" s="13">
        <v>4</v>
      </c>
      <c r="M239" s="13">
        <v>3</v>
      </c>
      <c r="N239" s="13">
        <v>3</v>
      </c>
      <c r="O239" s="13">
        <v>1</v>
      </c>
      <c r="P239" s="13">
        <v>3</v>
      </c>
      <c r="Q239" s="13">
        <v>0</v>
      </c>
      <c r="R239" s="13">
        <v>0</v>
      </c>
      <c r="S239" s="13">
        <v>0</v>
      </c>
      <c r="T239" s="13">
        <v>0</v>
      </c>
      <c r="U239" s="13">
        <v>0</v>
      </c>
      <c r="V239" s="13">
        <v>21</v>
      </c>
      <c r="W239" s="13">
        <v>21</v>
      </c>
      <c r="X239" s="14">
        <v>0</v>
      </c>
      <c r="Y239" s="13">
        <v>0</v>
      </c>
      <c r="Z239" s="13">
        <v>0</v>
      </c>
      <c r="AA239" s="14">
        <v>0.01</v>
      </c>
      <c r="AB239" s="14">
        <v>0</v>
      </c>
      <c r="AC239" s="27">
        <f t="shared" si="6"/>
        <v>21</v>
      </c>
      <c r="AE239" s="10">
        <f t="shared" ca="1" si="7"/>
        <v>21</v>
      </c>
    </row>
    <row r="240" spans="1:31" ht="15.6" x14ac:dyDescent="0.3">
      <c r="A240" s="11">
        <v>3551541</v>
      </c>
      <c r="B240" s="12" t="s">
        <v>116</v>
      </c>
      <c r="C240" s="12" t="s">
        <v>143</v>
      </c>
      <c r="D240" s="12" t="s">
        <v>37</v>
      </c>
      <c r="E240" s="12" t="s">
        <v>144</v>
      </c>
      <c r="F240" s="12" t="s">
        <v>31</v>
      </c>
      <c r="G240" s="12" t="s">
        <v>145</v>
      </c>
      <c r="H240" s="12" t="s">
        <v>28</v>
      </c>
      <c r="I240" s="13">
        <v>0</v>
      </c>
      <c r="J240" s="13">
        <v>0</v>
      </c>
      <c r="K240" s="13">
        <v>0</v>
      </c>
      <c r="L240" s="13">
        <v>2</v>
      </c>
      <c r="M240" s="13">
        <v>0</v>
      </c>
      <c r="N240" s="13">
        <v>0</v>
      </c>
      <c r="O240" s="13">
        <v>0</v>
      </c>
      <c r="P240" s="13">
        <v>0</v>
      </c>
      <c r="Q240" s="13">
        <v>8</v>
      </c>
      <c r="R240" s="13">
        <v>0</v>
      </c>
      <c r="S240" s="13">
        <v>0</v>
      </c>
      <c r="T240" s="13">
        <v>0</v>
      </c>
      <c r="U240" s="13">
        <v>0</v>
      </c>
      <c r="V240" s="13">
        <v>10</v>
      </c>
      <c r="W240" s="13">
        <v>10</v>
      </c>
      <c r="X240" s="14">
        <v>0</v>
      </c>
      <c r="Y240" s="13">
        <v>0</v>
      </c>
      <c r="Z240" s="13">
        <v>2</v>
      </c>
      <c r="AA240" s="14">
        <v>0</v>
      </c>
      <c r="AB240" s="14">
        <v>0</v>
      </c>
      <c r="AC240" s="27">
        <f t="shared" si="6"/>
        <v>10</v>
      </c>
      <c r="AE240" s="10">
        <f t="shared" ca="1" si="7"/>
        <v>2</v>
      </c>
    </row>
    <row r="241" spans="1:31" ht="15.6" x14ac:dyDescent="0.3">
      <c r="A241" s="11">
        <v>3551541</v>
      </c>
      <c r="B241" s="12" t="s">
        <v>116</v>
      </c>
      <c r="C241" s="12" t="s">
        <v>143</v>
      </c>
      <c r="D241" s="12" t="s">
        <v>37</v>
      </c>
      <c r="E241" s="12" t="s">
        <v>144</v>
      </c>
      <c r="F241" s="12" t="s">
        <v>33</v>
      </c>
      <c r="G241" s="12" t="s">
        <v>145</v>
      </c>
      <c r="H241" s="12" t="s">
        <v>28</v>
      </c>
      <c r="I241" s="13">
        <v>0</v>
      </c>
      <c r="J241" s="13">
        <v>4</v>
      </c>
      <c r="K241" s="13">
        <v>11</v>
      </c>
      <c r="L241" s="13">
        <v>14</v>
      </c>
      <c r="M241" s="13">
        <v>18</v>
      </c>
      <c r="N241" s="13">
        <v>42</v>
      </c>
      <c r="O241" s="13">
        <v>23</v>
      </c>
      <c r="P241" s="13">
        <v>26</v>
      </c>
      <c r="Q241" s="13">
        <v>26</v>
      </c>
      <c r="R241" s="13">
        <v>3</v>
      </c>
      <c r="S241" s="13">
        <v>59</v>
      </c>
      <c r="T241" s="13">
        <v>69</v>
      </c>
      <c r="U241" s="13">
        <v>51</v>
      </c>
      <c r="V241" s="13">
        <v>346</v>
      </c>
      <c r="W241" s="13">
        <v>346</v>
      </c>
      <c r="X241" s="14">
        <v>10.53</v>
      </c>
      <c r="Y241" s="13">
        <v>30</v>
      </c>
      <c r="Z241" s="13">
        <v>274</v>
      </c>
      <c r="AA241" s="14">
        <v>0.01</v>
      </c>
      <c r="AB241" s="14">
        <v>0</v>
      </c>
      <c r="AC241" s="27">
        <f t="shared" si="6"/>
        <v>346</v>
      </c>
      <c r="AE241" s="10">
        <f t="shared" ca="1" si="7"/>
        <v>138</v>
      </c>
    </row>
    <row r="242" spans="1:31" ht="15.6" x14ac:dyDescent="0.3">
      <c r="A242" s="11">
        <v>2580445</v>
      </c>
      <c r="B242" s="12" t="s">
        <v>117</v>
      </c>
      <c r="C242" s="12" t="s">
        <v>185</v>
      </c>
      <c r="D242" s="12" t="s">
        <v>35</v>
      </c>
      <c r="E242" s="12" t="s">
        <v>144</v>
      </c>
      <c r="F242" s="12" t="s">
        <v>27</v>
      </c>
      <c r="G242" s="12" t="s">
        <v>145</v>
      </c>
      <c r="H242" s="12" t="s">
        <v>28</v>
      </c>
      <c r="I242" s="13">
        <v>30</v>
      </c>
      <c r="J242" s="13">
        <v>30</v>
      </c>
      <c r="K242" s="13">
        <v>21</v>
      </c>
      <c r="L242" s="13">
        <v>32</v>
      </c>
      <c r="M242" s="13">
        <v>44</v>
      </c>
      <c r="N242" s="13">
        <v>49</v>
      </c>
      <c r="O242" s="13">
        <v>31</v>
      </c>
      <c r="P242" s="13">
        <v>32</v>
      </c>
      <c r="Q242" s="13">
        <v>47</v>
      </c>
      <c r="R242" s="13">
        <v>56</v>
      </c>
      <c r="S242" s="13">
        <v>40</v>
      </c>
      <c r="T242" s="13">
        <v>22</v>
      </c>
      <c r="U242" s="13">
        <v>33</v>
      </c>
      <c r="V242" s="13">
        <v>467</v>
      </c>
      <c r="W242" s="13">
        <v>467</v>
      </c>
      <c r="X242" s="14">
        <v>0.21</v>
      </c>
      <c r="Y242" s="13">
        <v>386</v>
      </c>
      <c r="Z242" s="13">
        <v>332</v>
      </c>
      <c r="AA242" s="14">
        <v>0.01</v>
      </c>
      <c r="AB242" s="14">
        <v>0.3</v>
      </c>
      <c r="AC242" s="27">
        <f t="shared" si="6"/>
        <v>467</v>
      </c>
      <c r="AE242" s="10">
        <f t="shared" ca="1" si="7"/>
        <v>269</v>
      </c>
    </row>
    <row r="243" spans="1:31" ht="15.6" x14ac:dyDescent="0.3">
      <c r="A243" s="11">
        <v>2580445</v>
      </c>
      <c r="B243" s="12" t="s">
        <v>117</v>
      </c>
      <c r="C243" s="12" t="s">
        <v>185</v>
      </c>
      <c r="D243" s="12" t="s">
        <v>35</v>
      </c>
      <c r="E243" s="12" t="s">
        <v>144</v>
      </c>
      <c r="F243" s="12" t="s">
        <v>29</v>
      </c>
      <c r="G243" s="12" t="s">
        <v>145</v>
      </c>
      <c r="H243" s="12" t="s">
        <v>28</v>
      </c>
      <c r="I243" s="13">
        <v>3</v>
      </c>
      <c r="J243" s="13">
        <v>4</v>
      </c>
      <c r="K243" s="13">
        <v>2</v>
      </c>
      <c r="L243" s="13">
        <v>2</v>
      </c>
      <c r="M243" s="13">
        <v>2</v>
      </c>
      <c r="N243" s="13">
        <v>4</v>
      </c>
      <c r="O243" s="13">
        <v>3</v>
      </c>
      <c r="P243" s="13">
        <v>4</v>
      </c>
      <c r="Q243" s="13">
        <v>3</v>
      </c>
      <c r="R243" s="13">
        <v>27</v>
      </c>
      <c r="S243" s="13">
        <v>2</v>
      </c>
      <c r="T243" s="13">
        <v>0</v>
      </c>
      <c r="U243" s="13">
        <v>5</v>
      </c>
      <c r="V243" s="13">
        <v>61</v>
      </c>
      <c r="W243" s="13">
        <v>61</v>
      </c>
      <c r="X243" s="14">
        <v>0.45</v>
      </c>
      <c r="Y243" s="13">
        <v>42</v>
      </c>
      <c r="Z243" s="13">
        <v>25</v>
      </c>
      <c r="AA243" s="14">
        <v>0.01</v>
      </c>
      <c r="AB243" s="14">
        <v>0.52</v>
      </c>
      <c r="AC243" s="27">
        <f t="shared" si="6"/>
        <v>61</v>
      </c>
      <c r="AE243" s="10">
        <f t="shared" ca="1" si="7"/>
        <v>24</v>
      </c>
    </row>
    <row r="244" spans="1:31" ht="15.6" x14ac:dyDescent="0.3">
      <c r="A244" s="11">
        <v>2580445</v>
      </c>
      <c r="B244" s="12" t="s">
        <v>117</v>
      </c>
      <c r="C244" s="12" t="s">
        <v>185</v>
      </c>
      <c r="D244" s="12" t="s">
        <v>35</v>
      </c>
      <c r="E244" s="12" t="s">
        <v>144</v>
      </c>
      <c r="F244" s="12" t="s">
        <v>30</v>
      </c>
      <c r="G244" s="12" t="s">
        <v>145</v>
      </c>
      <c r="H244" s="12" t="s">
        <v>28</v>
      </c>
      <c r="I244" s="13">
        <v>0</v>
      </c>
      <c r="J244" s="13">
        <v>0</v>
      </c>
      <c r="K244" s="13">
        <v>1</v>
      </c>
      <c r="L244" s="13">
        <v>0</v>
      </c>
      <c r="M244" s="13">
        <v>0</v>
      </c>
      <c r="N244" s="13">
        <v>0</v>
      </c>
      <c r="O244" s="13">
        <v>2</v>
      </c>
      <c r="P244" s="13">
        <v>0</v>
      </c>
      <c r="Q244" s="13">
        <v>1</v>
      </c>
      <c r="R244" s="13">
        <v>1</v>
      </c>
      <c r="S244" s="13">
        <v>1</v>
      </c>
      <c r="T244" s="13">
        <v>0</v>
      </c>
      <c r="U244" s="13">
        <v>0</v>
      </c>
      <c r="V244" s="13">
        <v>6</v>
      </c>
      <c r="W244" s="13">
        <v>6</v>
      </c>
      <c r="X244" s="14">
        <v>1</v>
      </c>
      <c r="Y244" s="13">
        <v>3</v>
      </c>
      <c r="Z244" s="13">
        <v>4</v>
      </c>
      <c r="AA244" s="14">
        <v>0</v>
      </c>
      <c r="AB244" s="14">
        <v>1</v>
      </c>
      <c r="AC244" s="27">
        <f t="shared" si="6"/>
        <v>6</v>
      </c>
      <c r="AE244" s="10">
        <f t="shared" ca="1" si="7"/>
        <v>3</v>
      </c>
    </row>
    <row r="245" spans="1:31" ht="15.6" x14ac:dyDescent="0.3">
      <c r="A245" s="11">
        <v>2580445</v>
      </c>
      <c r="B245" s="12" t="s">
        <v>117</v>
      </c>
      <c r="C245" s="12" t="s">
        <v>185</v>
      </c>
      <c r="D245" s="12" t="s">
        <v>35</v>
      </c>
      <c r="E245" s="12" t="s">
        <v>144</v>
      </c>
      <c r="F245" s="12" t="s">
        <v>31</v>
      </c>
      <c r="G245" s="12" t="s">
        <v>145</v>
      </c>
      <c r="H245" s="12" t="s">
        <v>28</v>
      </c>
      <c r="I245" s="13">
        <v>0</v>
      </c>
      <c r="J245" s="13">
        <v>0</v>
      </c>
      <c r="K245" s="13">
        <v>0</v>
      </c>
      <c r="L245" s="13">
        <v>0</v>
      </c>
      <c r="M245" s="13">
        <v>0</v>
      </c>
      <c r="N245" s="13">
        <v>0</v>
      </c>
      <c r="O245" s="13">
        <v>8</v>
      </c>
      <c r="P245" s="13">
        <v>4</v>
      </c>
      <c r="Q245" s="13">
        <v>3</v>
      </c>
      <c r="R245" s="13">
        <v>5</v>
      </c>
      <c r="S245" s="13">
        <v>4</v>
      </c>
      <c r="T245" s="13">
        <v>0</v>
      </c>
      <c r="U245" s="13">
        <v>0</v>
      </c>
      <c r="V245" s="13">
        <v>24</v>
      </c>
      <c r="W245" s="13">
        <v>24</v>
      </c>
      <c r="X245" s="14">
        <v>-0.25</v>
      </c>
      <c r="Y245" s="13">
        <v>32</v>
      </c>
      <c r="Z245" s="13">
        <v>11</v>
      </c>
      <c r="AA245" s="14">
        <v>0.01</v>
      </c>
      <c r="AB245" s="14">
        <v>-0.2</v>
      </c>
      <c r="AC245" s="27">
        <f t="shared" si="6"/>
        <v>24</v>
      </c>
      <c r="AE245" s="10">
        <f t="shared" ca="1" si="7"/>
        <v>12</v>
      </c>
    </row>
    <row r="246" spans="1:31" ht="15.6" x14ac:dyDescent="0.3">
      <c r="A246" s="11">
        <v>2580445</v>
      </c>
      <c r="B246" s="12" t="s">
        <v>117</v>
      </c>
      <c r="C246" s="12" t="s">
        <v>185</v>
      </c>
      <c r="D246" s="12" t="s">
        <v>35</v>
      </c>
      <c r="E246" s="12" t="s">
        <v>144</v>
      </c>
      <c r="F246" s="12" t="s">
        <v>33</v>
      </c>
      <c r="G246" s="12" t="s">
        <v>145</v>
      </c>
      <c r="H246" s="12" t="s">
        <v>28</v>
      </c>
      <c r="I246" s="13">
        <v>13</v>
      </c>
      <c r="J246" s="13">
        <v>8</v>
      </c>
      <c r="K246" s="13">
        <v>12</v>
      </c>
      <c r="L246" s="13">
        <v>13</v>
      </c>
      <c r="M246" s="13">
        <v>15</v>
      </c>
      <c r="N246" s="13">
        <v>17</v>
      </c>
      <c r="O246" s="13">
        <v>10</v>
      </c>
      <c r="P246" s="13">
        <v>18</v>
      </c>
      <c r="Q246" s="13">
        <v>0</v>
      </c>
      <c r="R246" s="13">
        <v>42</v>
      </c>
      <c r="S246" s="13">
        <v>32</v>
      </c>
      <c r="T246" s="13">
        <v>18</v>
      </c>
      <c r="U246" s="13">
        <v>18</v>
      </c>
      <c r="V246" s="13">
        <v>216</v>
      </c>
      <c r="W246" s="13">
        <v>216</v>
      </c>
      <c r="X246" s="14">
        <v>-0.1</v>
      </c>
      <c r="Y246" s="13">
        <v>239</v>
      </c>
      <c r="Z246" s="13">
        <v>88</v>
      </c>
      <c r="AA246" s="14">
        <v>0.01</v>
      </c>
      <c r="AB246" s="14">
        <v>-0.08</v>
      </c>
      <c r="AC246" s="27">
        <f t="shared" si="6"/>
        <v>216</v>
      </c>
      <c r="AE246" s="10">
        <f t="shared" ca="1" si="7"/>
        <v>106</v>
      </c>
    </row>
    <row r="247" spans="1:31" ht="15.6" x14ac:dyDescent="0.3">
      <c r="A247" s="11">
        <v>2580925</v>
      </c>
      <c r="B247" s="12" t="s">
        <v>74</v>
      </c>
      <c r="C247" s="12" t="s">
        <v>184</v>
      </c>
      <c r="D247" s="12" t="s">
        <v>41</v>
      </c>
      <c r="E247" s="12" t="s">
        <v>144</v>
      </c>
      <c r="F247" s="12" t="s">
        <v>27</v>
      </c>
      <c r="G247" s="12" t="s">
        <v>145</v>
      </c>
      <c r="H247" s="12" t="s">
        <v>28</v>
      </c>
      <c r="I247" s="13">
        <v>18</v>
      </c>
      <c r="J247" s="13">
        <v>27</v>
      </c>
      <c r="K247" s="13">
        <v>19</v>
      </c>
      <c r="L247" s="13">
        <v>25</v>
      </c>
      <c r="M247" s="13">
        <v>28</v>
      </c>
      <c r="N247" s="13">
        <v>23</v>
      </c>
      <c r="O247" s="13">
        <v>22</v>
      </c>
      <c r="P247" s="13">
        <v>19</v>
      </c>
      <c r="Q247" s="13">
        <v>26</v>
      </c>
      <c r="R247" s="13">
        <v>37</v>
      </c>
      <c r="S247" s="13">
        <v>24</v>
      </c>
      <c r="T247" s="13">
        <v>26</v>
      </c>
      <c r="U247" s="13">
        <v>58</v>
      </c>
      <c r="V247" s="13">
        <v>352</v>
      </c>
      <c r="W247" s="13">
        <v>352</v>
      </c>
      <c r="X247" s="14">
        <v>-0.28999999999999998</v>
      </c>
      <c r="Y247" s="13">
        <v>494</v>
      </c>
      <c r="Z247" s="13">
        <v>540</v>
      </c>
      <c r="AA247" s="14">
        <v>0.01</v>
      </c>
      <c r="AB247" s="14">
        <v>-0.28000000000000003</v>
      </c>
      <c r="AC247" s="27">
        <f t="shared" si="6"/>
        <v>352</v>
      </c>
      <c r="AE247" s="10">
        <f t="shared" ca="1" si="7"/>
        <v>181</v>
      </c>
    </row>
    <row r="248" spans="1:31" ht="15.6" x14ac:dyDescent="0.3">
      <c r="A248" s="11">
        <v>2580925</v>
      </c>
      <c r="B248" s="12" t="s">
        <v>74</v>
      </c>
      <c r="C248" s="12" t="s">
        <v>184</v>
      </c>
      <c r="D248" s="12" t="s">
        <v>41</v>
      </c>
      <c r="E248" s="12" t="s">
        <v>144</v>
      </c>
      <c r="F248" s="12" t="s">
        <v>29</v>
      </c>
      <c r="G248" s="12" t="s">
        <v>145</v>
      </c>
      <c r="H248" s="12" t="s">
        <v>28</v>
      </c>
      <c r="I248" s="13">
        <v>0</v>
      </c>
      <c r="J248" s="13">
        <v>1</v>
      </c>
      <c r="K248" s="13">
        <v>2</v>
      </c>
      <c r="L248" s="13">
        <v>2</v>
      </c>
      <c r="M248" s="13">
        <v>2</v>
      </c>
      <c r="N248" s="13">
        <v>1</v>
      </c>
      <c r="O248" s="13">
        <v>2</v>
      </c>
      <c r="P248" s="13">
        <v>1</v>
      </c>
      <c r="Q248" s="13">
        <v>0</v>
      </c>
      <c r="R248" s="13">
        <v>2</v>
      </c>
      <c r="S248" s="13">
        <v>0</v>
      </c>
      <c r="T248" s="13">
        <v>2</v>
      </c>
      <c r="U248" s="13">
        <v>2</v>
      </c>
      <c r="V248" s="13">
        <v>17</v>
      </c>
      <c r="W248" s="13">
        <v>17</v>
      </c>
      <c r="X248" s="14">
        <v>-0.26</v>
      </c>
      <c r="Y248" s="13">
        <v>23</v>
      </c>
      <c r="Z248" s="13">
        <v>30</v>
      </c>
      <c r="AA248" s="14">
        <v>0</v>
      </c>
      <c r="AB248" s="14">
        <v>-0.28999999999999998</v>
      </c>
      <c r="AC248" s="27">
        <f t="shared" si="6"/>
        <v>17</v>
      </c>
      <c r="AE248" s="10">
        <f t="shared" ca="1" si="7"/>
        <v>11</v>
      </c>
    </row>
    <row r="249" spans="1:31" ht="15.6" x14ac:dyDescent="0.3">
      <c r="A249" s="11">
        <v>2580925</v>
      </c>
      <c r="B249" s="12" t="s">
        <v>74</v>
      </c>
      <c r="C249" s="12" t="s">
        <v>184</v>
      </c>
      <c r="D249" s="12" t="s">
        <v>41</v>
      </c>
      <c r="E249" s="12" t="s">
        <v>144</v>
      </c>
      <c r="F249" s="12" t="s">
        <v>30</v>
      </c>
      <c r="G249" s="12" t="s">
        <v>145</v>
      </c>
      <c r="H249" s="12" t="s">
        <v>28</v>
      </c>
      <c r="I249" s="13">
        <v>0</v>
      </c>
      <c r="J249" s="13">
        <v>2</v>
      </c>
      <c r="K249" s="13">
        <v>1</v>
      </c>
      <c r="L249" s="13">
        <v>0</v>
      </c>
      <c r="M249" s="13">
        <v>2</v>
      </c>
      <c r="N249" s="13">
        <v>0</v>
      </c>
      <c r="O249" s="13">
        <v>0</v>
      </c>
      <c r="P249" s="13">
        <v>0</v>
      </c>
      <c r="Q249" s="13">
        <v>0</v>
      </c>
      <c r="R249" s="13">
        <v>3</v>
      </c>
      <c r="S249" s="13">
        <v>1</v>
      </c>
      <c r="T249" s="13">
        <v>1</v>
      </c>
      <c r="U249" s="13">
        <v>1</v>
      </c>
      <c r="V249" s="13">
        <v>11</v>
      </c>
      <c r="W249" s="13">
        <v>11</v>
      </c>
      <c r="X249" s="14">
        <v>0.22</v>
      </c>
      <c r="Y249" s="13">
        <v>9</v>
      </c>
      <c r="Z249" s="13">
        <v>8</v>
      </c>
      <c r="AA249" s="14">
        <v>0.01</v>
      </c>
      <c r="AB249" s="14">
        <v>0.38</v>
      </c>
      <c r="AC249" s="27">
        <f t="shared" si="6"/>
        <v>11</v>
      </c>
      <c r="AE249" s="10">
        <f t="shared" ca="1" si="7"/>
        <v>5</v>
      </c>
    </row>
    <row r="250" spans="1:31" ht="15.6" x14ac:dyDescent="0.3">
      <c r="A250" s="11">
        <v>2580925</v>
      </c>
      <c r="B250" s="12" t="s">
        <v>74</v>
      </c>
      <c r="C250" s="12" t="s">
        <v>184</v>
      </c>
      <c r="D250" s="12" t="s">
        <v>41</v>
      </c>
      <c r="E250" s="12" t="s">
        <v>144</v>
      </c>
      <c r="F250" s="12" t="s">
        <v>31</v>
      </c>
      <c r="G250" s="12" t="s">
        <v>145</v>
      </c>
      <c r="H250" s="12" t="s">
        <v>28</v>
      </c>
      <c r="I250" s="13">
        <v>6</v>
      </c>
      <c r="J250" s="13">
        <v>3</v>
      </c>
      <c r="K250" s="13">
        <v>0</v>
      </c>
      <c r="L250" s="13">
        <v>5</v>
      </c>
      <c r="M250" s="13">
        <v>3</v>
      </c>
      <c r="N250" s="13">
        <v>1</v>
      </c>
      <c r="O250" s="13">
        <v>1</v>
      </c>
      <c r="P250" s="13">
        <v>1</v>
      </c>
      <c r="Q250" s="13">
        <v>4</v>
      </c>
      <c r="R250" s="13">
        <v>2</v>
      </c>
      <c r="S250" s="13">
        <v>0</v>
      </c>
      <c r="T250" s="13">
        <v>3</v>
      </c>
      <c r="U250" s="13">
        <v>3</v>
      </c>
      <c r="V250" s="13">
        <v>32</v>
      </c>
      <c r="W250" s="13">
        <v>32</v>
      </c>
      <c r="X250" s="14">
        <v>-0.16</v>
      </c>
      <c r="Y250" s="13">
        <v>38</v>
      </c>
      <c r="Z250" s="13">
        <v>19</v>
      </c>
      <c r="AA250" s="14">
        <v>0.01</v>
      </c>
      <c r="AB250" s="14">
        <v>0</v>
      </c>
      <c r="AC250" s="27">
        <f t="shared" si="6"/>
        <v>32</v>
      </c>
      <c r="AE250" s="10">
        <f t="shared" ca="1" si="7"/>
        <v>20</v>
      </c>
    </row>
    <row r="251" spans="1:31" ht="15.6" x14ac:dyDescent="0.3">
      <c r="A251" s="11">
        <v>2580925</v>
      </c>
      <c r="B251" s="12" t="s">
        <v>74</v>
      </c>
      <c r="C251" s="12" t="s">
        <v>184</v>
      </c>
      <c r="D251" s="12" t="s">
        <v>41</v>
      </c>
      <c r="E251" s="12" t="s">
        <v>144</v>
      </c>
      <c r="F251" s="12" t="s">
        <v>33</v>
      </c>
      <c r="G251" s="12" t="s">
        <v>145</v>
      </c>
      <c r="H251" s="12" t="s">
        <v>28</v>
      </c>
      <c r="I251" s="13">
        <v>32</v>
      </c>
      <c r="J251" s="13">
        <v>29</v>
      </c>
      <c r="K251" s="13">
        <v>19</v>
      </c>
      <c r="L251" s="13">
        <v>27</v>
      </c>
      <c r="M251" s="13">
        <v>36</v>
      </c>
      <c r="N251" s="13">
        <v>24</v>
      </c>
      <c r="O251" s="13">
        <v>27</v>
      </c>
      <c r="P251" s="13">
        <v>24</v>
      </c>
      <c r="Q251" s="13">
        <v>26</v>
      </c>
      <c r="R251" s="13">
        <v>20</v>
      </c>
      <c r="S251" s="13">
        <v>30</v>
      </c>
      <c r="T251" s="13">
        <v>16</v>
      </c>
      <c r="U251" s="13">
        <v>22</v>
      </c>
      <c r="V251" s="13">
        <v>332</v>
      </c>
      <c r="W251" s="13">
        <v>332</v>
      </c>
      <c r="X251" s="14">
        <v>-0.31</v>
      </c>
      <c r="Y251" s="13">
        <v>478</v>
      </c>
      <c r="Z251" s="13">
        <v>408</v>
      </c>
      <c r="AA251" s="14">
        <v>0.01</v>
      </c>
      <c r="AB251" s="14">
        <v>-0.27</v>
      </c>
      <c r="AC251" s="27">
        <f t="shared" si="6"/>
        <v>332</v>
      </c>
      <c r="AE251" s="10">
        <f t="shared" ca="1" si="7"/>
        <v>218</v>
      </c>
    </row>
    <row r="252" spans="1:31" ht="15.6" x14ac:dyDescent="0.3">
      <c r="A252" s="11">
        <v>2580565</v>
      </c>
      <c r="B252" s="12" t="s">
        <v>112</v>
      </c>
      <c r="C252" s="12" t="s">
        <v>186</v>
      </c>
      <c r="D252" s="12" t="s">
        <v>37</v>
      </c>
      <c r="E252" s="12" t="s">
        <v>144</v>
      </c>
      <c r="F252" s="12" t="s">
        <v>27</v>
      </c>
      <c r="G252" s="12" t="s">
        <v>145</v>
      </c>
      <c r="H252" s="12" t="s">
        <v>28</v>
      </c>
      <c r="I252" s="13">
        <v>37</v>
      </c>
      <c r="J252" s="13">
        <v>28</v>
      </c>
      <c r="K252" s="13">
        <v>24</v>
      </c>
      <c r="L252" s="13">
        <v>22</v>
      </c>
      <c r="M252" s="13">
        <v>31</v>
      </c>
      <c r="N252" s="13">
        <v>25</v>
      </c>
      <c r="O252" s="13">
        <v>24</v>
      </c>
      <c r="P252" s="13">
        <v>18</v>
      </c>
      <c r="Q252" s="13">
        <v>26</v>
      </c>
      <c r="R252" s="13">
        <v>26</v>
      </c>
      <c r="S252" s="13">
        <v>20</v>
      </c>
      <c r="T252" s="13">
        <v>18</v>
      </c>
      <c r="U252" s="13">
        <v>21</v>
      </c>
      <c r="V252" s="13">
        <v>320</v>
      </c>
      <c r="W252" s="13">
        <v>320</v>
      </c>
      <c r="X252" s="14">
        <v>0.05</v>
      </c>
      <c r="Y252" s="13">
        <v>305</v>
      </c>
      <c r="Z252" s="13">
        <v>464</v>
      </c>
      <c r="AA252" s="14">
        <v>0.01</v>
      </c>
      <c r="AB252" s="14">
        <v>0.05</v>
      </c>
      <c r="AC252" s="27">
        <f t="shared" si="6"/>
        <v>320</v>
      </c>
      <c r="AE252" s="10">
        <f t="shared" ca="1" si="7"/>
        <v>209</v>
      </c>
    </row>
    <row r="253" spans="1:31" ht="15.6" x14ac:dyDescent="0.3">
      <c r="A253" s="11">
        <v>2580565</v>
      </c>
      <c r="B253" s="12" t="s">
        <v>112</v>
      </c>
      <c r="C253" s="12" t="s">
        <v>186</v>
      </c>
      <c r="D253" s="12" t="s">
        <v>37</v>
      </c>
      <c r="E253" s="12" t="s">
        <v>144</v>
      </c>
      <c r="F253" s="12" t="s">
        <v>29</v>
      </c>
      <c r="G253" s="12" t="s">
        <v>145</v>
      </c>
      <c r="H253" s="12" t="s">
        <v>28</v>
      </c>
      <c r="I253" s="13">
        <v>1</v>
      </c>
      <c r="J253" s="13">
        <v>2</v>
      </c>
      <c r="K253" s="13">
        <v>2</v>
      </c>
      <c r="L253" s="13">
        <v>1</v>
      </c>
      <c r="M253" s="13">
        <v>3</v>
      </c>
      <c r="N253" s="13">
        <v>2</v>
      </c>
      <c r="O253" s="13">
        <v>1</v>
      </c>
      <c r="P253" s="13">
        <v>2</v>
      </c>
      <c r="Q253" s="13">
        <v>2</v>
      </c>
      <c r="R253" s="13">
        <v>3</v>
      </c>
      <c r="S253" s="13">
        <v>1</v>
      </c>
      <c r="T253" s="13">
        <v>2</v>
      </c>
      <c r="U253" s="13">
        <v>3</v>
      </c>
      <c r="V253" s="13">
        <v>25</v>
      </c>
      <c r="W253" s="13">
        <v>25</v>
      </c>
      <c r="X253" s="14">
        <v>0.04</v>
      </c>
      <c r="Y253" s="13">
        <v>24</v>
      </c>
      <c r="Z253" s="13">
        <v>28</v>
      </c>
      <c r="AA253" s="14">
        <v>0.01</v>
      </c>
      <c r="AB253" s="14">
        <v>-0.04</v>
      </c>
      <c r="AC253" s="27">
        <f t="shared" si="6"/>
        <v>25</v>
      </c>
      <c r="AE253" s="10">
        <f t="shared" ca="1" si="7"/>
        <v>14</v>
      </c>
    </row>
    <row r="254" spans="1:31" ht="15.6" x14ac:dyDescent="0.3">
      <c r="A254" s="11">
        <v>2580565</v>
      </c>
      <c r="B254" s="12" t="s">
        <v>112</v>
      </c>
      <c r="C254" s="12" t="s">
        <v>186</v>
      </c>
      <c r="D254" s="12" t="s">
        <v>37</v>
      </c>
      <c r="E254" s="12" t="s">
        <v>144</v>
      </c>
      <c r="F254" s="12" t="s">
        <v>30</v>
      </c>
      <c r="G254" s="12" t="s">
        <v>145</v>
      </c>
      <c r="H254" s="12" t="s">
        <v>28</v>
      </c>
      <c r="I254" s="13">
        <v>1</v>
      </c>
      <c r="J254" s="13">
        <v>1</v>
      </c>
      <c r="K254" s="13">
        <v>0</v>
      </c>
      <c r="L254" s="13">
        <v>1</v>
      </c>
      <c r="M254" s="13">
        <v>0</v>
      </c>
      <c r="N254" s="13">
        <v>1</v>
      </c>
      <c r="O254" s="13">
        <v>0</v>
      </c>
      <c r="P254" s="13">
        <v>0</v>
      </c>
      <c r="Q254" s="13">
        <v>2</v>
      </c>
      <c r="R254" s="13">
        <v>0</v>
      </c>
      <c r="S254" s="13">
        <v>0</v>
      </c>
      <c r="T254" s="13">
        <v>0</v>
      </c>
      <c r="U254" s="13">
        <v>0</v>
      </c>
      <c r="V254" s="13">
        <v>6</v>
      </c>
      <c r="W254" s="13">
        <v>6</v>
      </c>
      <c r="X254" s="14">
        <v>-0.33</v>
      </c>
      <c r="Y254" s="13">
        <v>9</v>
      </c>
      <c r="Z254" s="13">
        <v>4</v>
      </c>
      <c r="AA254" s="14">
        <v>0</v>
      </c>
      <c r="AB254" s="14">
        <v>-0.33</v>
      </c>
      <c r="AC254" s="27">
        <f t="shared" si="6"/>
        <v>6</v>
      </c>
      <c r="AE254" s="10">
        <f t="shared" ca="1" si="7"/>
        <v>4</v>
      </c>
    </row>
    <row r="255" spans="1:31" ht="15.6" x14ac:dyDescent="0.3">
      <c r="A255" s="11">
        <v>2580565</v>
      </c>
      <c r="B255" s="12" t="s">
        <v>112</v>
      </c>
      <c r="C255" s="12" t="s">
        <v>186</v>
      </c>
      <c r="D255" s="12" t="s">
        <v>37</v>
      </c>
      <c r="E255" s="12" t="s">
        <v>144</v>
      </c>
      <c r="F255" s="12" t="s">
        <v>31</v>
      </c>
      <c r="G255" s="12" t="s">
        <v>145</v>
      </c>
      <c r="H255" s="12" t="s">
        <v>28</v>
      </c>
      <c r="I255" s="13">
        <v>1</v>
      </c>
      <c r="J255" s="13">
        <v>1</v>
      </c>
      <c r="K255" s="13">
        <v>2</v>
      </c>
      <c r="L255" s="13">
        <v>1</v>
      </c>
      <c r="M255" s="13">
        <v>2</v>
      </c>
      <c r="N255" s="13">
        <v>2</v>
      </c>
      <c r="O255" s="13">
        <v>2</v>
      </c>
      <c r="P255" s="13">
        <v>0</v>
      </c>
      <c r="Q255" s="13">
        <v>0</v>
      </c>
      <c r="R255" s="13">
        <v>0</v>
      </c>
      <c r="S255" s="13">
        <v>1</v>
      </c>
      <c r="T255" s="13">
        <v>2</v>
      </c>
      <c r="U255" s="13">
        <v>1</v>
      </c>
      <c r="V255" s="13">
        <v>15</v>
      </c>
      <c r="W255" s="13">
        <v>15</v>
      </c>
      <c r="X255" s="14">
        <v>-0.06</v>
      </c>
      <c r="Y255" s="13">
        <v>16</v>
      </c>
      <c r="Z255" s="13">
        <v>17</v>
      </c>
      <c r="AA255" s="14">
        <v>0</v>
      </c>
      <c r="AB255" s="14">
        <v>-0.21</v>
      </c>
      <c r="AC255" s="27">
        <f t="shared" si="6"/>
        <v>15</v>
      </c>
      <c r="AE255" s="10">
        <f t="shared" ca="1" si="7"/>
        <v>11</v>
      </c>
    </row>
    <row r="256" spans="1:31" ht="15.6" x14ac:dyDescent="0.3">
      <c r="A256" s="11">
        <v>2580565</v>
      </c>
      <c r="B256" s="12" t="s">
        <v>112</v>
      </c>
      <c r="C256" s="12" t="s">
        <v>186</v>
      </c>
      <c r="D256" s="12" t="s">
        <v>37</v>
      </c>
      <c r="E256" s="12" t="s">
        <v>144</v>
      </c>
      <c r="F256" s="12" t="s">
        <v>33</v>
      </c>
      <c r="G256" s="12" t="s">
        <v>145</v>
      </c>
      <c r="H256" s="12" t="s">
        <v>28</v>
      </c>
      <c r="I256" s="13">
        <v>43</v>
      </c>
      <c r="J256" s="13">
        <v>29</v>
      </c>
      <c r="K256" s="13">
        <v>27</v>
      </c>
      <c r="L256" s="13">
        <v>25</v>
      </c>
      <c r="M256" s="13">
        <v>44</v>
      </c>
      <c r="N256" s="13">
        <v>31</v>
      </c>
      <c r="O256" s="13">
        <v>25</v>
      </c>
      <c r="P256" s="13">
        <v>21</v>
      </c>
      <c r="Q256" s="13">
        <v>27</v>
      </c>
      <c r="R256" s="13">
        <v>19</v>
      </c>
      <c r="S256" s="13">
        <v>22</v>
      </c>
      <c r="T256" s="13">
        <v>15</v>
      </c>
      <c r="U256" s="13">
        <v>27</v>
      </c>
      <c r="V256" s="13">
        <v>355</v>
      </c>
      <c r="W256" s="13">
        <v>355</v>
      </c>
      <c r="X256" s="14">
        <v>0.06</v>
      </c>
      <c r="Y256" s="13">
        <v>336</v>
      </c>
      <c r="Z256" s="13">
        <v>567</v>
      </c>
      <c r="AA256" s="14">
        <v>0.01</v>
      </c>
      <c r="AB256" s="14">
        <v>0.06</v>
      </c>
      <c r="AC256" s="27">
        <f t="shared" si="6"/>
        <v>355</v>
      </c>
      <c r="AE256" s="10">
        <f t="shared" ca="1" si="7"/>
        <v>245</v>
      </c>
    </row>
    <row r="257" spans="1:31" ht="15.6" x14ac:dyDescent="0.3">
      <c r="A257" s="11">
        <v>3501642</v>
      </c>
      <c r="B257" s="12" t="s">
        <v>133</v>
      </c>
      <c r="C257" s="12" t="s">
        <v>187</v>
      </c>
      <c r="D257" s="12" t="s">
        <v>26</v>
      </c>
      <c r="E257" s="12" t="s">
        <v>144</v>
      </c>
      <c r="F257" s="12" t="s">
        <v>27</v>
      </c>
      <c r="G257" s="12" t="s">
        <v>145</v>
      </c>
      <c r="H257" s="12" t="s">
        <v>28</v>
      </c>
      <c r="I257" s="13">
        <v>22</v>
      </c>
      <c r="J257" s="13">
        <v>27</v>
      </c>
      <c r="K257" s="13">
        <v>30</v>
      </c>
      <c r="L257" s="13">
        <v>30</v>
      </c>
      <c r="M257" s="13">
        <v>28</v>
      </c>
      <c r="N257" s="13">
        <v>20</v>
      </c>
      <c r="O257" s="13">
        <v>21</v>
      </c>
      <c r="P257" s="13">
        <v>15</v>
      </c>
      <c r="Q257" s="13">
        <v>12</v>
      </c>
      <c r="R257" s="13">
        <v>24</v>
      </c>
      <c r="S257" s="13">
        <v>36</v>
      </c>
      <c r="T257" s="13">
        <v>26</v>
      </c>
      <c r="U257" s="13">
        <v>26</v>
      </c>
      <c r="V257" s="13">
        <v>317</v>
      </c>
      <c r="W257" s="13">
        <v>317</v>
      </c>
      <c r="X257" s="14">
        <v>-0.04</v>
      </c>
      <c r="Y257" s="13">
        <v>331</v>
      </c>
      <c r="Z257" s="13">
        <v>569</v>
      </c>
      <c r="AA257" s="14">
        <v>0.01</v>
      </c>
      <c r="AB257" s="14">
        <v>-0.03</v>
      </c>
      <c r="AC257" s="27">
        <f t="shared" si="6"/>
        <v>317</v>
      </c>
      <c r="AE257" s="10">
        <f t="shared" ca="1" si="7"/>
        <v>193</v>
      </c>
    </row>
    <row r="258" spans="1:31" ht="15.6" x14ac:dyDescent="0.3">
      <c r="A258" s="11">
        <v>3501642</v>
      </c>
      <c r="B258" s="12" t="s">
        <v>133</v>
      </c>
      <c r="C258" s="12" t="s">
        <v>187</v>
      </c>
      <c r="D258" s="12" t="s">
        <v>26</v>
      </c>
      <c r="E258" s="12" t="s">
        <v>144</v>
      </c>
      <c r="F258" s="12" t="s">
        <v>29</v>
      </c>
      <c r="G258" s="12" t="s">
        <v>145</v>
      </c>
      <c r="H258" s="12" t="s">
        <v>28</v>
      </c>
      <c r="I258" s="13">
        <v>2</v>
      </c>
      <c r="J258" s="13">
        <v>7</v>
      </c>
      <c r="K258" s="13">
        <v>3</v>
      </c>
      <c r="L258" s="13">
        <v>3</v>
      </c>
      <c r="M258" s="13">
        <v>1</v>
      </c>
      <c r="N258" s="13">
        <v>1</v>
      </c>
      <c r="O258" s="13">
        <v>2</v>
      </c>
      <c r="P258" s="13">
        <v>1</v>
      </c>
      <c r="Q258" s="13">
        <v>1</v>
      </c>
      <c r="R258" s="13">
        <v>4</v>
      </c>
      <c r="S258" s="13">
        <v>11</v>
      </c>
      <c r="T258" s="13">
        <v>5</v>
      </c>
      <c r="U258" s="13">
        <v>2</v>
      </c>
      <c r="V258" s="13">
        <v>43</v>
      </c>
      <c r="W258" s="13">
        <v>43</v>
      </c>
      <c r="X258" s="14">
        <v>0</v>
      </c>
      <c r="Y258" s="13">
        <v>0</v>
      </c>
      <c r="Z258" s="13">
        <v>44</v>
      </c>
      <c r="AA258" s="14">
        <v>0.01</v>
      </c>
      <c r="AB258" s="14">
        <v>0</v>
      </c>
      <c r="AC258" s="27">
        <f t="shared" si="6"/>
        <v>43</v>
      </c>
      <c r="AE258" s="10">
        <f t="shared" ca="1" si="7"/>
        <v>20</v>
      </c>
    </row>
    <row r="259" spans="1:31" ht="15.6" x14ac:dyDescent="0.3">
      <c r="A259" s="11">
        <v>3501642</v>
      </c>
      <c r="B259" s="12" t="s">
        <v>133</v>
      </c>
      <c r="C259" s="12" t="s">
        <v>187</v>
      </c>
      <c r="D259" s="12" t="s">
        <v>26</v>
      </c>
      <c r="E259" s="12" t="s">
        <v>144</v>
      </c>
      <c r="F259" s="12" t="s">
        <v>30</v>
      </c>
      <c r="G259" s="12" t="s">
        <v>145</v>
      </c>
      <c r="H259" s="12" t="s">
        <v>28</v>
      </c>
      <c r="I259" s="13">
        <v>0</v>
      </c>
      <c r="J259" s="13">
        <v>0</v>
      </c>
      <c r="K259" s="13">
        <v>0</v>
      </c>
      <c r="L259" s="13">
        <v>0</v>
      </c>
      <c r="M259" s="13">
        <v>0</v>
      </c>
      <c r="N259" s="13">
        <v>0</v>
      </c>
      <c r="O259" s="13">
        <v>0</v>
      </c>
      <c r="P259" s="13">
        <v>0</v>
      </c>
      <c r="Q259" s="13">
        <v>1</v>
      </c>
      <c r="R259" s="13">
        <v>0</v>
      </c>
      <c r="S259" s="13">
        <v>0</v>
      </c>
      <c r="T259" s="13">
        <v>0</v>
      </c>
      <c r="U259" s="13">
        <v>2</v>
      </c>
      <c r="V259" s="13">
        <v>3</v>
      </c>
      <c r="W259" s="13">
        <v>3</v>
      </c>
      <c r="X259" s="14">
        <v>0</v>
      </c>
      <c r="Y259" s="13">
        <v>0</v>
      </c>
      <c r="Z259" s="13">
        <v>12</v>
      </c>
      <c r="AA259" s="14">
        <v>0</v>
      </c>
      <c r="AB259" s="14">
        <v>0</v>
      </c>
      <c r="AC259" s="27">
        <f t="shared" ref="AC259:AC322" si="8">SUM(I259:U259)</f>
        <v>3</v>
      </c>
      <c r="AE259" s="10">
        <f t="shared" ref="AE259:AE322" ca="1" si="9">SUM(OFFSET(I258,1,0,1,$AD$2))</f>
        <v>0</v>
      </c>
    </row>
    <row r="260" spans="1:31" ht="15.6" x14ac:dyDescent="0.3">
      <c r="A260" s="11">
        <v>3501642</v>
      </c>
      <c r="B260" s="12" t="s">
        <v>133</v>
      </c>
      <c r="C260" s="12" t="s">
        <v>187</v>
      </c>
      <c r="D260" s="12" t="s">
        <v>26</v>
      </c>
      <c r="E260" s="12" t="s">
        <v>144</v>
      </c>
      <c r="F260" s="12" t="s">
        <v>31</v>
      </c>
      <c r="G260" s="12" t="s">
        <v>145</v>
      </c>
      <c r="H260" s="12" t="s">
        <v>28</v>
      </c>
      <c r="I260" s="13">
        <v>0</v>
      </c>
      <c r="J260" s="13">
        <v>2</v>
      </c>
      <c r="K260" s="13">
        <v>1</v>
      </c>
      <c r="L260" s="13">
        <v>0</v>
      </c>
      <c r="M260" s="13">
        <v>2</v>
      </c>
      <c r="N260" s="13">
        <v>0</v>
      </c>
      <c r="O260" s="13">
        <v>1</v>
      </c>
      <c r="P260" s="13">
        <v>1</v>
      </c>
      <c r="Q260" s="13">
        <v>1</v>
      </c>
      <c r="R260" s="13">
        <v>1</v>
      </c>
      <c r="S260" s="13">
        <v>2</v>
      </c>
      <c r="T260" s="13">
        <v>2</v>
      </c>
      <c r="U260" s="13">
        <v>0</v>
      </c>
      <c r="V260" s="13">
        <v>13</v>
      </c>
      <c r="W260" s="13">
        <v>13</v>
      </c>
      <c r="X260" s="14">
        <v>0</v>
      </c>
      <c r="Y260" s="13">
        <v>0</v>
      </c>
      <c r="Z260" s="13">
        <v>17</v>
      </c>
      <c r="AA260" s="14">
        <v>0</v>
      </c>
      <c r="AB260" s="14">
        <v>0</v>
      </c>
      <c r="AC260" s="27">
        <f t="shared" si="8"/>
        <v>13</v>
      </c>
      <c r="AE260" s="10">
        <f t="shared" ca="1" si="9"/>
        <v>7</v>
      </c>
    </row>
    <row r="261" spans="1:31" ht="15.6" x14ac:dyDescent="0.3">
      <c r="A261" s="11">
        <v>3501642</v>
      </c>
      <c r="B261" s="12" t="s">
        <v>133</v>
      </c>
      <c r="C261" s="12" t="s">
        <v>187</v>
      </c>
      <c r="D261" s="12" t="s">
        <v>26</v>
      </c>
      <c r="E261" s="12" t="s">
        <v>144</v>
      </c>
      <c r="F261" s="12" t="s">
        <v>33</v>
      </c>
      <c r="G261" s="12" t="s">
        <v>145</v>
      </c>
      <c r="H261" s="12" t="s">
        <v>28</v>
      </c>
      <c r="I261" s="13">
        <v>0</v>
      </c>
      <c r="J261" s="13">
        <v>47</v>
      </c>
      <c r="K261" s="13">
        <v>43</v>
      </c>
      <c r="L261" s="13">
        <v>38</v>
      </c>
      <c r="M261" s="13">
        <v>35</v>
      </c>
      <c r="N261" s="13">
        <v>25</v>
      </c>
      <c r="O261" s="13">
        <v>22</v>
      </c>
      <c r="P261" s="13">
        <v>10</v>
      </c>
      <c r="Q261" s="13">
        <v>11</v>
      </c>
      <c r="R261" s="13">
        <v>25</v>
      </c>
      <c r="S261" s="13">
        <v>30</v>
      </c>
      <c r="T261" s="13">
        <v>21</v>
      </c>
      <c r="U261" s="13">
        <v>26</v>
      </c>
      <c r="V261" s="13">
        <v>333</v>
      </c>
      <c r="W261" s="13">
        <v>333</v>
      </c>
      <c r="X261" s="14">
        <v>0</v>
      </c>
      <c r="Y261" s="13">
        <v>0</v>
      </c>
      <c r="Z261" s="13">
        <v>283</v>
      </c>
      <c r="AA261" s="14">
        <v>0.01</v>
      </c>
      <c r="AB261" s="14">
        <v>0</v>
      </c>
      <c r="AC261" s="27">
        <f t="shared" si="8"/>
        <v>333</v>
      </c>
      <c r="AE261" s="10">
        <f t="shared" ca="1" si="9"/>
        <v>220</v>
      </c>
    </row>
    <row r="262" spans="1:31" ht="15.6" x14ac:dyDescent="0.3">
      <c r="A262" s="11">
        <v>3371153</v>
      </c>
      <c r="B262" s="12" t="s">
        <v>118</v>
      </c>
      <c r="C262" s="12" t="s">
        <v>188</v>
      </c>
      <c r="D262" s="12" t="s">
        <v>35</v>
      </c>
      <c r="E262" s="12" t="s">
        <v>144</v>
      </c>
      <c r="F262" s="12" t="s">
        <v>27</v>
      </c>
      <c r="G262" s="12" t="s">
        <v>145</v>
      </c>
      <c r="H262" s="12" t="s">
        <v>28</v>
      </c>
      <c r="I262" s="13">
        <v>29</v>
      </c>
      <c r="J262" s="13">
        <v>15</v>
      </c>
      <c r="K262" s="13">
        <v>12</v>
      </c>
      <c r="L262" s="13">
        <v>54</v>
      </c>
      <c r="M262" s="13">
        <v>58</v>
      </c>
      <c r="N262" s="13">
        <v>31</v>
      </c>
      <c r="O262" s="13">
        <v>30</v>
      </c>
      <c r="P262" s="13">
        <v>19</v>
      </c>
      <c r="Q262" s="13">
        <v>26</v>
      </c>
      <c r="R262" s="13">
        <v>25</v>
      </c>
      <c r="S262" s="13">
        <v>27</v>
      </c>
      <c r="T262" s="13">
        <v>22</v>
      </c>
      <c r="U262" s="13">
        <v>38</v>
      </c>
      <c r="V262" s="13">
        <v>386</v>
      </c>
      <c r="W262" s="13">
        <v>386</v>
      </c>
      <c r="X262" s="14">
        <v>-0.01</v>
      </c>
      <c r="Y262" s="13">
        <v>389</v>
      </c>
      <c r="Z262" s="13">
        <v>330</v>
      </c>
      <c r="AA262" s="14">
        <v>0.01</v>
      </c>
      <c r="AB262" s="14">
        <v>0.01</v>
      </c>
      <c r="AC262" s="27">
        <f t="shared" si="8"/>
        <v>386</v>
      </c>
      <c r="AE262" s="10">
        <f t="shared" ca="1" si="9"/>
        <v>248</v>
      </c>
    </row>
    <row r="263" spans="1:31" ht="15.6" x14ac:dyDescent="0.3">
      <c r="A263" s="11">
        <v>1972866</v>
      </c>
      <c r="B263" s="12" t="s">
        <v>89</v>
      </c>
      <c r="C263" s="12" t="s">
        <v>143</v>
      </c>
      <c r="D263" s="12" t="s">
        <v>26</v>
      </c>
      <c r="E263" s="12" t="s">
        <v>144</v>
      </c>
      <c r="F263" s="12" t="s">
        <v>27</v>
      </c>
      <c r="G263" s="12" t="s">
        <v>145</v>
      </c>
      <c r="H263" s="12" t="s">
        <v>28</v>
      </c>
      <c r="I263" s="13">
        <v>17</v>
      </c>
      <c r="J263" s="13">
        <v>15</v>
      </c>
      <c r="K263" s="13">
        <v>13</v>
      </c>
      <c r="L263" s="13">
        <v>17</v>
      </c>
      <c r="M263" s="13">
        <v>13</v>
      </c>
      <c r="N263" s="13">
        <v>13</v>
      </c>
      <c r="O263" s="13">
        <v>26</v>
      </c>
      <c r="P263" s="13">
        <v>17</v>
      </c>
      <c r="Q263" s="13">
        <v>34</v>
      </c>
      <c r="R263" s="13">
        <v>19</v>
      </c>
      <c r="S263" s="13">
        <v>8</v>
      </c>
      <c r="T263" s="13">
        <v>6</v>
      </c>
      <c r="U263" s="13">
        <v>19</v>
      </c>
      <c r="V263" s="13">
        <v>217</v>
      </c>
      <c r="W263" s="13">
        <v>217</v>
      </c>
      <c r="X263" s="14">
        <v>-0.34</v>
      </c>
      <c r="Y263" s="13">
        <v>327</v>
      </c>
      <c r="Z263" s="13">
        <v>225</v>
      </c>
      <c r="AA263" s="14">
        <v>0.01</v>
      </c>
      <c r="AB263" s="14">
        <v>-0.32</v>
      </c>
      <c r="AC263" s="27">
        <f t="shared" si="8"/>
        <v>217</v>
      </c>
      <c r="AE263" s="10">
        <f t="shared" ca="1" si="9"/>
        <v>131</v>
      </c>
    </row>
    <row r="264" spans="1:31" ht="15.6" x14ac:dyDescent="0.3">
      <c r="A264" s="11">
        <v>3371153</v>
      </c>
      <c r="B264" s="12" t="s">
        <v>118</v>
      </c>
      <c r="C264" s="12" t="s">
        <v>188</v>
      </c>
      <c r="D264" s="12" t="s">
        <v>35</v>
      </c>
      <c r="E264" s="12" t="s">
        <v>144</v>
      </c>
      <c r="F264" s="12" t="s">
        <v>29</v>
      </c>
      <c r="G264" s="12" t="s">
        <v>145</v>
      </c>
      <c r="H264" s="12" t="s">
        <v>28</v>
      </c>
      <c r="I264" s="13">
        <v>3</v>
      </c>
      <c r="J264" s="13">
        <v>5</v>
      </c>
      <c r="K264" s="13">
        <v>4</v>
      </c>
      <c r="L264" s="13">
        <v>5</v>
      </c>
      <c r="M264" s="13">
        <v>2</v>
      </c>
      <c r="N264" s="13">
        <v>4</v>
      </c>
      <c r="O264" s="13">
        <v>0</v>
      </c>
      <c r="P264" s="13">
        <v>3</v>
      </c>
      <c r="Q264" s="13">
        <v>1</v>
      </c>
      <c r="R264" s="13">
        <v>3</v>
      </c>
      <c r="S264" s="13">
        <v>2</v>
      </c>
      <c r="T264" s="13">
        <v>2</v>
      </c>
      <c r="U264" s="13">
        <v>3</v>
      </c>
      <c r="V264" s="13">
        <v>37</v>
      </c>
      <c r="W264" s="13">
        <v>37</v>
      </c>
      <c r="X264" s="14">
        <v>0.16</v>
      </c>
      <c r="Y264" s="13">
        <v>32</v>
      </c>
      <c r="Z264" s="13">
        <v>74</v>
      </c>
      <c r="AA264" s="14">
        <v>0.01</v>
      </c>
      <c r="AB264" s="14">
        <v>0.19</v>
      </c>
      <c r="AC264" s="27">
        <f t="shared" si="8"/>
        <v>37</v>
      </c>
      <c r="AE264" s="10">
        <f t="shared" ca="1" si="9"/>
        <v>26</v>
      </c>
    </row>
    <row r="265" spans="1:31" ht="15.6" x14ac:dyDescent="0.3">
      <c r="A265" s="11">
        <v>1972866</v>
      </c>
      <c r="B265" s="12" t="s">
        <v>89</v>
      </c>
      <c r="C265" s="12" t="s">
        <v>143</v>
      </c>
      <c r="D265" s="12" t="s">
        <v>26</v>
      </c>
      <c r="E265" s="12" t="s">
        <v>144</v>
      </c>
      <c r="F265" s="12" t="s">
        <v>29</v>
      </c>
      <c r="G265" s="12" t="s">
        <v>145</v>
      </c>
      <c r="H265" s="12" t="s">
        <v>28</v>
      </c>
      <c r="I265" s="13">
        <v>1</v>
      </c>
      <c r="J265" s="13">
        <v>5</v>
      </c>
      <c r="K265" s="13">
        <v>12</v>
      </c>
      <c r="L265" s="13">
        <v>13</v>
      </c>
      <c r="M265" s="13">
        <v>4</v>
      </c>
      <c r="N265" s="13">
        <v>3</v>
      </c>
      <c r="O265" s="13">
        <v>3</v>
      </c>
      <c r="P265" s="13">
        <v>3</v>
      </c>
      <c r="Q265" s="13">
        <v>13</v>
      </c>
      <c r="R265" s="13">
        <v>9</v>
      </c>
      <c r="S265" s="13">
        <v>1</v>
      </c>
      <c r="T265" s="13">
        <v>4</v>
      </c>
      <c r="U265" s="13">
        <v>6</v>
      </c>
      <c r="V265" s="13">
        <v>77</v>
      </c>
      <c r="W265" s="13">
        <v>77</v>
      </c>
      <c r="X265" s="14">
        <v>2.21</v>
      </c>
      <c r="Y265" s="13">
        <v>24</v>
      </c>
      <c r="Z265" s="13">
        <v>23</v>
      </c>
      <c r="AA265" s="14">
        <v>0.02</v>
      </c>
      <c r="AB265" s="14">
        <v>3.05</v>
      </c>
      <c r="AC265" s="27">
        <f t="shared" si="8"/>
        <v>77</v>
      </c>
      <c r="AE265" s="10">
        <f t="shared" ca="1" si="9"/>
        <v>44</v>
      </c>
    </row>
    <row r="266" spans="1:31" ht="15.6" x14ac:dyDescent="0.3">
      <c r="A266" s="11">
        <v>1972866</v>
      </c>
      <c r="B266" s="12" t="s">
        <v>89</v>
      </c>
      <c r="C266" s="12" t="s">
        <v>143</v>
      </c>
      <c r="D266" s="12" t="s">
        <v>26</v>
      </c>
      <c r="E266" s="12" t="s">
        <v>144</v>
      </c>
      <c r="F266" s="12" t="s">
        <v>30</v>
      </c>
      <c r="G266" s="12" t="s">
        <v>145</v>
      </c>
      <c r="H266" s="12" t="s">
        <v>28</v>
      </c>
      <c r="I266" s="13">
        <v>1</v>
      </c>
      <c r="J266" s="13">
        <v>3</v>
      </c>
      <c r="K266" s="13">
        <v>6</v>
      </c>
      <c r="L266" s="13">
        <v>3</v>
      </c>
      <c r="M266" s="13">
        <v>5</v>
      </c>
      <c r="N266" s="13">
        <v>1</v>
      </c>
      <c r="O266" s="13">
        <v>3</v>
      </c>
      <c r="P266" s="13">
        <v>2</v>
      </c>
      <c r="Q266" s="13">
        <v>1</v>
      </c>
      <c r="R266" s="13">
        <v>1</v>
      </c>
      <c r="S266" s="13">
        <v>1</v>
      </c>
      <c r="T266" s="13">
        <v>2</v>
      </c>
      <c r="U266" s="13">
        <v>3</v>
      </c>
      <c r="V266" s="13">
        <v>32</v>
      </c>
      <c r="W266" s="13">
        <v>32</v>
      </c>
      <c r="X266" s="14">
        <v>1.29</v>
      </c>
      <c r="Y266" s="13">
        <v>14</v>
      </c>
      <c r="Z266" s="13">
        <v>22</v>
      </c>
      <c r="AA266" s="14">
        <v>0.02</v>
      </c>
      <c r="AB266" s="14">
        <v>1.67</v>
      </c>
      <c r="AC266" s="27">
        <f t="shared" si="8"/>
        <v>32</v>
      </c>
      <c r="AE266" s="10">
        <f t="shared" ca="1" si="9"/>
        <v>24</v>
      </c>
    </row>
    <row r="267" spans="1:31" ht="15.6" x14ac:dyDescent="0.3">
      <c r="A267" s="11">
        <v>3371153</v>
      </c>
      <c r="B267" s="12" t="s">
        <v>118</v>
      </c>
      <c r="C267" s="12" t="s">
        <v>188</v>
      </c>
      <c r="D267" s="12" t="s">
        <v>35</v>
      </c>
      <c r="E267" s="12" t="s">
        <v>144</v>
      </c>
      <c r="F267" s="12" t="s">
        <v>30</v>
      </c>
      <c r="G267" s="12" t="s">
        <v>145</v>
      </c>
      <c r="H267" s="12" t="s">
        <v>28</v>
      </c>
      <c r="I267" s="13">
        <v>0</v>
      </c>
      <c r="J267" s="13">
        <v>0</v>
      </c>
      <c r="K267" s="13">
        <v>0</v>
      </c>
      <c r="L267" s="13">
        <v>0</v>
      </c>
      <c r="M267" s="13">
        <v>0</v>
      </c>
      <c r="N267" s="13">
        <v>0</v>
      </c>
      <c r="O267" s="13">
        <v>2</v>
      </c>
      <c r="P267" s="13">
        <v>0</v>
      </c>
      <c r="Q267" s="13">
        <v>0</v>
      </c>
      <c r="R267" s="13">
        <v>0</v>
      </c>
      <c r="S267" s="13">
        <v>0</v>
      </c>
      <c r="T267" s="13">
        <v>0</v>
      </c>
      <c r="U267" s="13">
        <v>0</v>
      </c>
      <c r="V267" s="13">
        <v>2</v>
      </c>
      <c r="W267" s="13">
        <v>2</v>
      </c>
      <c r="X267" s="14">
        <v>1</v>
      </c>
      <c r="Y267" s="13">
        <v>1</v>
      </c>
      <c r="Z267" s="13">
        <v>13</v>
      </c>
      <c r="AA267" s="14">
        <v>0</v>
      </c>
      <c r="AB267" s="14">
        <v>1</v>
      </c>
      <c r="AC267" s="27">
        <f t="shared" si="8"/>
        <v>2</v>
      </c>
      <c r="AE267" s="10">
        <f t="shared" ca="1" si="9"/>
        <v>2</v>
      </c>
    </row>
    <row r="268" spans="1:31" ht="15.6" x14ac:dyDescent="0.3">
      <c r="A268" s="11">
        <v>1972866</v>
      </c>
      <c r="B268" s="12" t="s">
        <v>89</v>
      </c>
      <c r="C268" s="12" t="s">
        <v>143</v>
      </c>
      <c r="D268" s="12" t="s">
        <v>26</v>
      </c>
      <c r="E268" s="12" t="s">
        <v>144</v>
      </c>
      <c r="F268" s="12" t="s">
        <v>31</v>
      </c>
      <c r="G268" s="12" t="s">
        <v>145</v>
      </c>
      <c r="H268" s="12" t="s">
        <v>28</v>
      </c>
      <c r="I268" s="13">
        <v>0</v>
      </c>
      <c r="J268" s="13">
        <v>1</v>
      </c>
      <c r="K268" s="13">
        <v>7</v>
      </c>
      <c r="L268" s="13">
        <v>2</v>
      </c>
      <c r="M268" s="13">
        <v>1</v>
      </c>
      <c r="N268" s="13">
        <v>7</v>
      </c>
      <c r="O268" s="13">
        <v>11</v>
      </c>
      <c r="P268" s="13">
        <v>1</v>
      </c>
      <c r="Q268" s="13">
        <v>0</v>
      </c>
      <c r="R268" s="13">
        <v>3</v>
      </c>
      <c r="S268" s="13">
        <v>2</v>
      </c>
      <c r="T268" s="13">
        <v>5</v>
      </c>
      <c r="U268" s="13">
        <v>6</v>
      </c>
      <c r="V268" s="13">
        <v>46</v>
      </c>
      <c r="W268" s="13">
        <v>46</v>
      </c>
      <c r="X268" s="14">
        <v>0.7</v>
      </c>
      <c r="Y268" s="13">
        <v>27</v>
      </c>
      <c r="Z268" s="13">
        <v>66</v>
      </c>
      <c r="AA268" s="14">
        <v>0.01</v>
      </c>
      <c r="AB268" s="14">
        <v>0.44</v>
      </c>
      <c r="AC268" s="27">
        <f t="shared" si="8"/>
        <v>46</v>
      </c>
      <c r="AE268" s="10">
        <f t="shared" ca="1" si="9"/>
        <v>30</v>
      </c>
    </row>
    <row r="269" spans="1:31" ht="15.6" x14ac:dyDescent="0.3">
      <c r="A269" s="11">
        <v>3371153</v>
      </c>
      <c r="B269" s="12" t="s">
        <v>118</v>
      </c>
      <c r="C269" s="12" t="s">
        <v>188</v>
      </c>
      <c r="D269" s="12" t="s">
        <v>35</v>
      </c>
      <c r="E269" s="12" t="s">
        <v>144</v>
      </c>
      <c r="F269" s="12" t="s">
        <v>31</v>
      </c>
      <c r="G269" s="12" t="s">
        <v>145</v>
      </c>
      <c r="H269" s="12" t="s">
        <v>28</v>
      </c>
      <c r="I269" s="13">
        <v>1</v>
      </c>
      <c r="J269" s="13">
        <v>1</v>
      </c>
      <c r="K269" s="13">
        <v>0</v>
      </c>
      <c r="L269" s="13">
        <v>3</v>
      </c>
      <c r="M269" s="13">
        <v>6</v>
      </c>
      <c r="N269" s="13">
        <v>2</v>
      </c>
      <c r="O269" s="13">
        <v>7</v>
      </c>
      <c r="P269" s="13">
        <v>1</v>
      </c>
      <c r="Q269" s="13">
        <v>3</v>
      </c>
      <c r="R269" s="13">
        <v>3</v>
      </c>
      <c r="S269" s="13">
        <v>1</v>
      </c>
      <c r="T269" s="13">
        <v>5</v>
      </c>
      <c r="U269" s="13">
        <v>3</v>
      </c>
      <c r="V269" s="13">
        <v>36</v>
      </c>
      <c r="W269" s="13">
        <v>36</v>
      </c>
      <c r="X269" s="14">
        <v>-0.05</v>
      </c>
      <c r="Y269" s="13">
        <v>38</v>
      </c>
      <c r="Z269" s="13">
        <v>33</v>
      </c>
      <c r="AA269" s="14">
        <v>0.01</v>
      </c>
      <c r="AB269" s="14">
        <v>-0.05</v>
      </c>
      <c r="AC269" s="27">
        <f t="shared" si="8"/>
        <v>36</v>
      </c>
      <c r="AE269" s="10">
        <f t="shared" ca="1" si="9"/>
        <v>21</v>
      </c>
    </row>
    <row r="270" spans="1:31" ht="15.6" x14ac:dyDescent="0.3">
      <c r="A270" s="11">
        <v>1972866</v>
      </c>
      <c r="B270" s="12" t="s">
        <v>89</v>
      </c>
      <c r="C270" s="12" t="s">
        <v>143</v>
      </c>
      <c r="D270" s="12" t="s">
        <v>26</v>
      </c>
      <c r="E270" s="12" t="s">
        <v>144</v>
      </c>
      <c r="F270" s="12" t="s">
        <v>33</v>
      </c>
      <c r="G270" s="12" t="s">
        <v>145</v>
      </c>
      <c r="H270" s="12" t="s">
        <v>28</v>
      </c>
      <c r="I270" s="13">
        <v>14</v>
      </c>
      <c r="J270" s="13">
        <v>11</v>
      </c>
      <c r="K270" s="13">
        <v>41</v>
      </c>
      <c r="L270" s="13">
        <v>45</v>
      </c>
      <c r="M270" s="13">
        <v>28</v>
      </c>
      <c r="N270" s="13">
        <v>28</v>
      </c>
      <c r="O270" s="13">
        <v>42</v>
      </c>
      <c r="P270" s="13">
        <v>33</v>
      </c>
      <c r="Q270" s="13">
        <v>21</v>
      </c>
      <c r="R270" s="13">
        <v>24</v>
      </c>
      <c r="S270" s="13">
        <v>3</v>
      </c>
      <c r="T270" s="13">
        <v>11</v>
      </c>
      <c r="U270" s="13">
        <v>7</v>
      </c>
      <c r="V270" s="13">
        <v>308</v>
      </c>
      <c r="W270" s="13">
        <v>308</v>
      </c>
      <c r="X270" s="14">
        <v>-0.1</v>
      </c>
      <c r="Y270" s="13">
        <v>343</v>
      </c>
      <c r="Z270" s="13">
        <v>433</v>
      </c>
      <c r="AA270" s="14">
        <v>0.01</v>
      </c>
      <c r="AB270" s="14">
        <v>-0.05</v>
      </c>
      <c r="AC270" s="27">
        <f t="shared" si="8"/>
        <v>308</v>
      </c>
      <c r="AE270" s="10">
        <f t="shared" ca="1" si="9"/>
        <v>242</v>
      </c>
    </row>
    <row r="271" spans="1:31" ht="15.6" x14ac:dyDescent="0.3">
      <c r="A271" s="11">
        <v>3371153</v>
      </c>
      <c r="B271" s="12" t="s">
        <v>118</v>
      </c>
      <c r="C271" s="12" t="s">
        <v>188</v>
      </c>
      <c r="D271" s="12" t="s">
        <v>35</v>
      </c>
      <c r="E271" s="12" t="s">
        <v>144</v>
      </c>
      <c r="F271" s="12" t="s">
        <v>33</v>
      </c>
      <c r="G271" s="12" t="s">
        <v>145</v>
      </c>
      <c r="H271" s="12" t="s">
        <v>28</v>
      </c>
      <c r="I271" s="13">
        <v>3</v>
      </c>
      <c r="J271" s="13">
        <v>0</v>
      </c>
      <c r="K271" s="13">
        <v>12</v>
      </c>
      <c r="L271" s="13">
        <v>21</v>
      </c>
      <c r="M271" s="13">
        <v>30</v>
      </c>
      <c r="N271" s="13">
        <v>27</v>
      </c>
      <c r="O271" s="13">
        <v>20</v>
      </c>
      <c r="P271" s="13">
        <v>16</v>
      </c>
      <c r="Q271" s="13">
        <v>20</v>
      </c>
      <c r="R271" s="13">
        <v>11</v>
      </c>
      <c r="S271" s="13">
        <v>11</v>
      </c>
      <c r="T271" s="13">
        <v>20</v>
      </c>
      <c r="U271" s="13">
        <v>28</v>
      </c>
      <c r="V271" s="13">
        <v>219</v>
      </c>
      <c r="W271" s="13">
        <v>219</v>
      </c>
      <c r="X271" s="14">
        <v>0.19</v>
      </c>
      <c r="Y271" s="13">
        <v>184</v>
      </c>
      <c r="Z271" s="13">
        <v>182</v>
      </c>
      <c r="AA271" s="14">
        <v>0.01</v>
      </c>
      <c r="AB271" s="14">
        <v>0.18</v>
      </c>
      <c r="AC271" s="27">
        <f t="shared" si="8"/>
        <v>219</v>
      </c>
      <c r="AE271" s="10">
        <f t="shared" ca="1" si="9"/>
        <v>129</v>
      </c>
    </row>
    <row r="272" spans="1:31" ht="15.6" x14ac:dyDescent="0.3">
      <c r="A272" s="11">
        <v>3363544</v>
      </c>
      <c r="B272" s="12" t="s">
        <v>82</v>
      </c>
      <c r="C272" s="12" t="s">
        <v>189</v>
      </c>
      <c r="D272" s="12" t="s">
        <v>26</v>
      </c>
      <c r="E272" s="12" t="s">
        <v>144</v>
      </c>
      <c r="F272" s="12" t="s">
        <v>27</v>
      </c>
      <c r="G272" s="12" t="s">
        <v>145</v>
      </c>
      <c r="H272" s="12" t="s">
        <v>28</v>
      </c>
      <c r="I272" s="13">
        <v>31</v>
      </c>
      <c r="J272" s="13">
        <v>35</v>
      </c>
      <c r="K272" s="13">
        <v>38</v>
      </c>
      <c r="L272" s="13">
        <v>25</v>
      </c>
      <c r="M272" s="13">
        <v>27</v>
      </c>
      <c r="N272" s="13">
        <v>45</v>
      </c>
      <c r="O272" s="13">
        <v>35</v>
      </c>
      <c r="P272" s="13">
        <v>38</v>
      </c>
      <c r="Q272" s="13">
        <v>47</v>
      </c>
      <c r="R272" s="13">
        <v>53</v>
      </c>
      <c r="S272" s="13">
        <v>35</v>
      </c>
      <c r="T272" s="13">
        <v>35</v>
      </c>
      <c r="U272" s="13">
        <v>38</v>
      </c>
      <c r="V272" s="13">
        <v>482</v>
      </c>
      <c r="W272" s="13">
        <v>482</v>
      </c>
      <c r="X272" s="14">
        <v>0.62</v>
      </c>
      <c r="Y272" s="13">
        <v>298</v>
      </c>
      <c r="Z272" s="13">
        <v>849</v>
      </c>
      <c r="AA272" s="14">
        <v>0.01</v>
      </c>
      <c r="AB272" s="14">
        <v>0.59</v>
      </c>
      <c r="AC272" s="27">
        <f t="shared" si="8"/>
        <v>482</v>
      </c>
      <c r="AE272" s="10">
        <f t="shared" ca="1" si="9"/>
        <v>274</v>
      </c>
    </row>
    <row r="273" spans="1:31" ht="15.6" x14ac:dyDescent="0.3">
      <c r="A273" s="11">
        <v>3363544</v>
      </c>
      <c r="B273" s="12" t="s">
        <v>82</v>
      </c>
      <c r="C273" s="12" t="s">
        <v>189</v>
      </c>
      <c r="D273" s="12" t="s">
        <v>26</v>
      </c>
      <c r="E273" s="12" t="s">
        <v>144</v>
      </c>
      <c r="F273" s="12" t="s">
        <v>29</v>
      </c>
      <c r="G273" s="12" t="s">
        <v>145</v>
      </c>
      <c r="H273" s="12" t="s">
        <v>28</v>
      </c>
      <c r="I273" s="13">
        <v>0</v>
      </c>
      <c r="J273" s="13">
        <v>11</v>
      </c>
      <c r="K273" s="13">
        <v>9</v>
      </c>
      <c r="L273" s="13">
        <v>4</v>
      </c>
      <c r="M273" s="13">
        <v>1</v>
      </c>
      <c r="N273" s="13">
        <v>25</v>
      </c>
      <c r="O273" s="13">
        <v>12</v>
      </c>
      <c r="P273" s="13">
        <v>4</v>
      </c>
      <c r="Q273" s="13">
        <v>3</v>
      </c>
      <c r="R273" s="13">
        <v>8</v>
      </c>
      <c r="S273" s="13">
        <v>12</v>
      </c>
      <c r="T273" s="13">
        <v>8</v>
      </c>
      <c r="U273" s="13">
        <v>6</v>
      </c>
      <c r="V273" s="13">
        <v>103</v>
      </c>
      <c r="W273" s="13">
        <v>103</v>
      </c>
      <c r="X273" s="14">
        <v>0.69</v>
      </c>
      <c r="Y273" s="13">
        <v>61</v>
      </c>
      <c r="Z273" s="13">
        <v>117</v>
      </c>
      <c r="AA273" s="14">
        <v>0.02</v>
      </c>
      <c r="AB273" s="14">
        <v>0.75</v>
      </c>
      <c r="AC273" s="27">
        <f t="shared" si="8"/>
        <v>103</v>
      </c>
      <c r="AE273" s="10">
        <f t="shared" ca="1" si="9"/>
        <v>66</v>
      </c>
    </row>
    <row r="274" spans="1:31" ht="15.6" x14ac:dyDescent="0.3">
      <c r="A274" s="11">
        <v>3363544</v>
      </c>
      <c r="B274" s="12" t="s">
        <v>82</v>
      </c>
      <c r="C274" s="12" t="s">
        <v>189</v>
      </c>
      <c r="D274" s="12" t="s">
        <v>26</v>
      </c>
      <c r="E274" s="12" t="s">
        <v>144</v>
      </c>
      <c r="F274" s="12" t="s">
        <v>30</v>
      </c>
      <c r="G274" s="12" t="s">
        <v>145</v>
      </c>
      <c r="H274" s="12" t="s">
        <v>28</v>
      </c>
      <c r="I274" s="13">
        <v>0</v>
      </c>
      <c r="J274" s="13">
        <v>0</v>
      </c>
      <c r="K274" s="13">
        <v>1</v>
      </c>
      <c r="L274" s="13">
        <v>0</v>
      </c>
      <c r="M274" s="13">
        <v>0</v>
      </c>
      <c r="N274" s="13">
        <v>4</v>
      </c>
      <c r="O274" s="13">
        <v>4</v>
      </c>
      <c r="P274" s="13">
        <v>2</v>
      </c>
      <c r="Q274" s="13">
        <v>2</v>
      </c>
      <c r="R274" s="13">
        <v>2</v>
      </c>
      <c r="S274" s="13">
        <v>1</v>
      </c>
      <c r="T274" s="13">
        <v>0</v>
      </c>
      <c r="U274" s="13">
        <v>3</v>
      </c>
      <c r="V274" s="13">
        <v>19</v>
      </c>
      <c r="W274" s="13">
        <v>19</v>
      </c>
      <c r="X274" s="14">
        <v>0.73</v>
      </c>
      <c r="Y274" s="13">
        <v>11</v>
      </c>
      <c r="Z274" s="13">
        <v>4</v>
      </c>
      <c r="AA274" s="14">
        <v>0.01</v>
      </c>
      <c r="AB274" s="14">
        <v>0.73</v>
      </c>
      <c r="AC274" s="27">
        <f t="shared" si="8"/>
        <v>19</v>
      </c>
      <c r="AE274" s="10">
        <f t="shared" ca="1" si="9"/>
        <v>11</v>
      </c>
    </row>
    <row r="275" spans="1:31" ht="15.6" x14ac:dyDescent="0.3">
      <c r="A275" s="11">
        <v>3363544</v>
      </c>
      <c r="B275" s="12" t="s">
        <v>82</v>
      </c>
      <c r="C275" s="12" t="s">
        <v>189</v>
      </c>
      <c r="D275" s="12" t="s">
        <v>26</v>
      </c>
      <c r="E275" s="12" t="s">
        <v>144</v>
      </c>
      <c r="F275" s="12" t="s">
        <v>31</v>
      </c>
      <c r="G275" s="12" t="s">
        <v>145</v>
      </c>
      <c r="H275" s="12" t="s">
        <v>28</v>
      </c>
      <c r="I275" s="13">
        <v>0</v>
      </c>
      <c r="J275" s="13">
        <v>7</v>
      </c>
      <c r="K275" s="13">
        <v>3</v>
      </c>
      <c r="L275" s="13">
        <v>2</v>
      </c>
      <c r="M275" s="13">
        <v>0</v>
      </c>
      <c r="N275" s="13">
        <v>4</v>
      </c>
      <c r="O275" s="13">
        <v>4</v>
      </c>
      <c r="P275" s="13">
        <v>2</v>
      </c>
      <c r="Q275" s="13">
        <v>2</v>
      </c>
      <c r="R275" s="13">
        <v>3</v>
      </c>
      <c r="S275" s="13">
        <v>3</v>
      </c>
      <c r="T275" s="13">
        <v>5</v>
      </c>
      <c r="U275" s="13">
        <v>4</v>
      </c>
      <c r="V275" s="13">
        <v>39</v>
      </c>
      <c r="W275" s="13">
        <v>39</v>
      </c>
      <c r="X275" s="14">
        <v>3.33</v>
      </c>
      <c r="Y275" s="13">
        <v>9</v>
      </c>
      <c r="Z275" s="13">
        <v>26</v>
      </c>
      <c r="AA275" s="14">
        <v>0.01</v>
      </c>
      <c r="AB275" s="14">
        <v>3.88</v>
      </c>
      <c r="AC275" s="27">
        <f t="shared" si="8"/>
        <v>39</v>
      </c>
      <c r="AE275" s="10">
        <f t="shared" ca="1" si="9"/>
        <v>22</v>
      </c>
    </row>
    <row r="276" spans="1:31" ht="15.6" x14ac:dyDescent="0.3">
      <c r="A276" s="11">
        <v>3363544</v>
      </c>
      <c r="B276" s="12" t="s">
        <v>82</v>
      </c>
      <c r="C276" s="12" t="s">
        <v>189</v>
      </c>
      <c r="D276" s="12" t="s">
        <v>26</v>
      </c>
      <c r="E276" s="12" t="s">
        <v>144</v>
      </c>
      <c r="F276" s="12" t="s">
        <v>33</v>
      </c>
      <c r="G276" s="12" t="s">
        <v>145</v>
      </c>
      <c r="H276" s="12" t="s">
        <v>28</v>
      </c>
      <c r="I276" s="13">
        <v>0</v>
      </c>
      <c r="J276" s="13">
        <v>2</v>
      </c>
      <c r="K276" s="13">
        <v>2</v>
      </c>
      <c r="L276" s="13">
        <v>0</v>
      </c>
      <c r="M276" s="13">
        <v>0</v>
      </c>
      <c r="N276" s="13">
        <v>4</v>
      </c>
      <c r="O276" s="13">
        <v>4</v>
      </c>
      <c r="P276" s="13">
        <v>0</v>
      </c>
      <c r="Q276" s="13">
        <v>0</v>
      </c>
      <c r="R276" s="13">
        <v>0</v>
      </c>
      <c r="S276" s="13">
        <v>1</v>
      </c>
      <c r="T276" s="13">
        <v>0</v>
      </c>
      <c r="U276" s="13">
        <v>0</v>
      </c>
      <c r="V276" s="13">
        <v>13</v>
      </c>
      <c r="W276" s="13">
        <v>13</v>
      </c>
      <c r="X276" s="14">
        <v>12</v>
      </c>
      <c r="Y276" s="13">
        <v>1</v>
      </c>
      <c r="Z276" s="13">
        <v>2</v>
      </c>
      <c r="AA276" s="14">
        <v>0</v>
      </c>
      <c r="AB276" s="14">
        <v>12</v>
      </c>
      <c r="AC276" s="27">
        <f t="shared" si="8"/>
        <v>13</v>
      </c>
      <c r="AE276" s="10">
        <f t="shared" ca="1" si="9"/>
        <v>12</v>
      </c>
    </row>
    <row r="277" spans="1:31" ht="15.6" x14ac:dyDescent="0.3">
      <c r="A277" s="11">
        <v>2580585</v>
      </c>
      <c r="B277" s="12" t="s">
        <v>124</v>
      </c>
      <c r="C277" s="12" t="s">
        <v>190</v>
      </c>
      <c r="D277" s="12" t="s">
        <v>37</v>
      </c>
      <c r="E277" s="12" t="s">
        <v>144</v>
      </c>
      <c r="F277" s="12" t="s">
        <v>27</v>
      </c>
      <c r="G277" s="12" t="s">
        <v>145</v>
      </c>
      <c r="H277" s="12" t="s">
        <v>28</v>
      </c>
      <c r="I277" s="13">
        <v>30</v>
      </c>
      <c r="J277" s="13">
        <v>28</v>
      </c>
      <c r="K277" s="13">
        <v>23</v>
      </c>
      <c r="L277" s="13">
        <v>21</v>
      </c>
      <c r="M277" s="13">
        <v>30</v>
      </c>
      <c r="N277" s="13">
        <v>26</v>
      </c>
      <c r="O277" s="13">
        <v>22</v>
      </c>
      <c r="P277" s="13">
        <v>20</v>
      </c>
      <c r="Q277" s="13">
        <v>24</v>
      </c>
      <c r="R277" s="13">
        <v>29</v>
      </c>
      <c r="S277" s="13">
        <v>21</v>
      </c>
      <c r="T277" s="13">
        <v>24</v>
      </c>
      <c r="U277" s="13">
        <v>18</v>
      </c>
      <c r="V277" s="13">
        <v>316</v>
      </c>
      <c r="W277" s="13">
        <v>316</v>
      </c>
      <c r="X277" s="14">
        <v>-0.06</v>
      </c>
      <c r="Y277" s="13">
        <v>335</v>
      </c>
      <c r="Z277" s="13">
        <v>437</v>
      </c>
      <c r="AA277" s="14">
        <v>0.01</v>
      </c>
      <c r="AB277" s="14">
        <v>-0.05</v>
      </c>
      <c r="AC277" s="27">
        <f t="shared" si="8"/>
        <v>316</v>
      </c>
      <c r="AE277" s="10">
        <f t="shared" ca="1" si="9"/>
        <v>200</v>
      </c>
    </row>
    <row r="278" spans="1:31" ht="15.6" x14ac:dyDescent="0.3">
      <c r="A278" s="11">
        <v>2580585</v>
      </c>
      <c r="B278" s="12" t="s">
        <v>124</v>
      </c>
      <c r="C278" s="12" t="s">
        <v>190</v>
      </c>
      <c r="D278" s="12" t="s">
        <v>37</v>
      </c>
      <c r="E278" s="12" t="s">
        <v>144</v>
      </c>
      <c r="F278" s="12" t="s">
        <v>29</v>
      </c>
      <c r="G278" s="12" t="s">
        <v>145</v>
      </c>
      <c r="H278" s="12" t="s">
        <v>28</v>
      </c>
      <c r="I278" s="13">
        <v>10</v>
      </c>
      <c r="J278" s="13">
        <v>9</v>
      </c>
      <c r="K278" s="13">
        <v>6</v>
      </c>
      <c r="L278" s="13">
        <v>10</v>
      </c>
      <c r="M278" s="13">
        <v>7</v>
      </c>
      <c r="N278" s="13">
        <v>13</v>
      </c>
      <c r="O278" s="13">
        <v>2</v>
      </c>
      <c r="P278" s="13">
        <v>5</v>
      </c>
      <c r="Q278" s="13">
        <v>5</v>
      </c>
      <c r="R278" s="13">
        <v>7</v>
      </c>
      <c r="S278" s="13">
        <v>6</v>
      </c>
      <c r="T278" s="13">
        <v>4</v>
      </c>
      <c r="U278" s="13">
        <v>4</v>
      </c>
      <c r="V278" s="13">
        <v>88</v>
      </c>
      <c r="W278" s="13">
        <v>88</v>
      </c>
      <c r="X278" s="14">
        <v>0.52</v>
      </c>
      <c r="Y278" s="13">
        <v>58</v>
      </c>
      <c r="Z278" s="13">
        <v>108</v>
      </c>
      <c r="AA278" s="14">
        <v>0.02</v>
      </c>
      <c r="AB278" s="14">
        <v>0.42</v>
      </c>
      <c r="AC278" s="27">
        <f t="shared" si="8"/>
        <v>88</v>
      </c>
      <c r="AE278" s="10">
        <f t="shared" ca="1" si="9"/>
        <v>62</v>
      </c>
    </row>
    <row r="279" spans="1:31" ht="15.6" x14ac:dyDescent="0.3">
      <c r="A279" s="11">
        <v>2580585</v>
      </c>
      <c r="B279" s="12" t="s">
        <v>124</v>
      </c>
      <c r="C279" s="12" t="s">
        <v>190</v>
      </c>
      <c r="D279" s="12" t="s">
        <v>37</v>
      </c>
      <c r="E279" s="12" t="s">
        <v>144</v>
      </c>
      <c r="F279" s="12" t="s">
        <v>30</v>
      </c>
      <c r="G279" s="12" t="s">
        <v>145</v>
      </c>
      <c r="H279" s="12" t="s">
        <v>28</v>
      </c>
      <c r="I279" s="13">
        <v>0</v>
      </c>
      <c r="J279" s="13">
        <v>2</v>
      </c>
      <c r="K279" s="13">
        <v>0</v>
      </c>
      <c r="L279" s="13">
        <v>0</v>
      </c>
      <c r="M279" s="13">
        <v>0</v>
      </c>
      <c r="N279" s="13">
        <v>2</v>
      </c>
      <c r="O279" s="13">
        <v>3</v>
      </c>
      <c r="P279" s="13">
        <v>0</v>
      </c>
      <c r="Q279" s="13">
        <v>0</v>
      </c>
      <c r="R279" s="13">
        <v>1</v>
      </c>
      <c r="S279" s="13">
        <v>1</v>
      </c>
      <c r="T279" s="13">
        <v>1</v>
      </c>
      <c r="U279" s="13">
        <v>0</v>
      </c>
      <c r="V279" s="13">
        <v>10</v>
      </c>
      <c r="W279" s="13">
        <v>10</v>
      </c>
      <c r="X279" s="14">
        <v>1</v>
      </c>
      <c r="Y279" s="13">
        <v>5</v>
      </c>
      <c r="Z279" s="13">
        <v>15</v>
      </c>
      <c r="AA279" s="14">
        <v>0.01</v>
      </c>
      <c r="AB279" s="14">
        <v>1</v>
      </c>
      <c r="AC279" s="27">
        <f t="shared" si="8"/>
        <v>10</v>
      </c>
      <c r="AE279" s="10">
        <f t="shared" ca="1" si="9"/>
        <v>7</v>
      </c>
    </row>
    <row r="280" spans="1:31" ht="15.6" x14ac:dyDescent="0.3">
      <c r="A280" s="11">
        <v>2580585</v>
      </c>
      <c r="B280" s="12" t="s">
        <v>124</v>
      </c>
      <c r="C280" s="12" t="s">
        <v>190</v>
      </c>
      <c r="D280" s="12" t="s">
        <v>37</v>
      </c>
      <c r="E280" s="12" t="s">
        <v>144</v>
      </c>
      <c r="F280" s="12" t="s">
        <v>31</v>
      </c>
      <c r="G280" s="12" t="s">
        <v>145</v>
      </c>
      <c r="H280" s="12" t="s">
        <v>28</v>
      </c>
      <c r="I280" s="13">
        <v>1</v>
      </c>
      <c r="J280" s="13">
        <v>1</v>
      </c>
      <c r="K280" s="13">
        <v>3</v>
      </c>
      <c r="L280" s="13">
        <v>3</v>
      </c>
      <c r="M280" s="13">
        <v>3</v>
      </c>
      <c r="N280" s="13">
        <v>4</v>
      </c>
      <c r="O280" s="13">
        <v>2</v>
      </c>
      <c r="P280" s="13">
        <v>0</v>
      </c>
      <c r="Q280" s="13">
        <v>5</v>
      </c>
      <c r="R280" s="13">
        <v>5</v>
      </c>
      <c r="S280" s="13">
        <v>1</v>
      </c>
      <c r="T280" s="13">
        <v>1</v>
      </c>
      <c r="U280" s="13">
        <v>8</v>
      </c>
      <c r="V280" s="13">
        <v>37</v>
      </c>
      <c r="W280" s="13">
        <v>37</v>
      </c>
      <c r="X280" s="14">
        <v>0.16</v>
      </c>
      <c r="Y280" s="13">
        <v>32</v>
      </c>
      <c r="Z280" s="13">
        <v>45</v>
      </c>
      <c r="AA280" s="14">
        <v>0.01</v>
      </c>
      <c r="AB280" s="14">
        <v>0.09</v>
      </c>
      <c r="AC280" s="27">
        <f t="shared" si="8"/>
        <v>37</v>
      </c>
      <c r="AE280" s="10">
        <f t="shared" ca="1" si="9"/>
        <v>17</v>
      </c>
    </row>
    <row r="281" spans="1:31" ht="15.6" x14ac:dyDescent="0.3">
      <c r="A281" s="11">
        <v>2580585</v>
      </c>
      <c r="B281" s="12" t="s">
        <v>124</v>
      </c>
      <c r="C281" s="12" t="s">
        <v>190</v>
      </c>
      <c r="D281" s="12" t="s">
        <v>37</v>
      </c>
      <c r="E281" s="12" t="s">
        <v>144</v>
      </c>
      <c r="F281" s="12" t="s">
        <v>33</v>
      </c>
      <c r="G281" s="12" t="s">
        <v>145</v>
      </c>
      <c r="H281" s="12" t="s">
        <v>28</v>
      </c>
      <c r="I281" s="13">
        <v>2</v>
      </c>
      <c r="J281" s="13">
        <v>16</v>
      </c>
      <c r="K281" s="13">
        <v>19</v>
      </c>
      <c r="L281" s="13">
        <v>29</v>
      </c>
      <c r="M281" s="13">
        <v>33</v>
      </c>
      <c r="N281" s="13">
        <v>14</v>
      </c>
      <c r="O281" s="13">
        <v>21</v>
      </c>
      <c r="P281" s="13">
        <v>15</v>
      </c>
      <c r="Q281" s="13">
        <v>21</v>
      </c>
      <c r="R281" s="13">
        <v>25</v>
      </c>
      <c r="S281" s="13">
        <v>3</v>
      </c>
      <c r="T281" s="13">
        <v>1</v>
      </c>
      <c r="U281" s="13">
        <v>0</v>
      </c>
      <c r="V281" s="13">
        <v>199</v>
      </c>
      <c r="W281" s="13">
        <v>199</v>
      </c>
      <c r="X281" s="14">
        <v>2.4900000000000002</v>
      </c>
      <c r="Y281" s="13">
        <v>57</v>
      </c>
      <c r="Z281" s="13">
        <v>240</v>
      </c>
      <c r="AA281" s="14">
        <v>0.01</v>
      </c>
      <c r="AB281" s="14">
        <v>1.46</v>
      </c>
      <c r="AC281" s="27">
        <f t="shared" si="8"/>
        <v>199</v>
      </c>
      <c r="AE281" s="10">
        <f t="shared" ca="1" si="9"/>
        <v>149</v>
      </c>
    </row>
    <row r="282" spans="1:31" ht="15.6" x14ac:dyDescent="0.3">
      <c r="A282" s="11">
        <v>3371154</v>
      </c>
      <c r="B282" s="12" t="s">
        <v>125</v>
      </c>
      <c r="C282" s="12" t="s">
        <v>151</v>
      </c>
      <c r="D282" s="12" t="s">
        <v>35</v>
      </c>
      <c r="E282" s="12" t="s">
        <v>144</v>
      </c>
      <c r="F282" s="12" t="s">
        <v>27</v>
      </c>
      <c r="G282" s="12" t="s">
        <v>145</v>
      </c>
      <c r="H282" s="12" t="s">
        <v>28</v>
      </c>
      <c r="I282" s="13">
        <v>16</v>
      </c>
      <c r="J282" s="13">
        <v>9</v>
      </c>
      <c r="K282" s="13">
        <v>12</v>
      </c>
      <c r="L282" s="13">
        <v>8</v>
      </c>
      <c r="M282" s="13">
        <v>3</v>
      </c>
      <c r="N282" s="13">
        <v>7</v>
      </c>
      <c r="O282" s="13">
        <v>6</v>
      </c>
      <c r="P282" s="13">
        <v>24</v>
      </c>
      <c r="Q282" s="13">
        <v>25</v>
      </c>
      <c r="R282" s="13">
        <v>26</v>
      </c>
      <c r="S282" s="13">
        <v>26</v>
      </c>
      <c r="T282" s="13">
        <v>19</v>
      </c>
      <c r="U282" s="13">
        <v>31</v>
      </c>
      <c r="V282" s="13">
        <v>212</v>
      </c>
      <c r="W282" s="13">
        <v>212</v>
      </c>
      <c r="X282" s="14">
        <v>-0.51</v>
      </c>
      <c r="Y282" s="13">
        <v>430</v>
      </c>
      <c r="Z282" s="13">
        <v>244</v>
      </c>
      <c r="AA282" s="14">
        <v>0.01</v>
      </c>
      <c r="AB282" s="14">
        <v>-0.48</v>
      </c>
      <c r="AC282" s="27">
        <f t="shared" si="8"/>
        <v>212</v>
      </c>
      <c r="AE282" s="10">
        <f t="shared" ca="1" si="9"/>
        <v>85</v>
      </c>
    </row>
    <row r="283" spans="1:31" ht="15.6" x14ac:dyDescent="0.3">
      <c r="A283" s="11">
        <v>3371154</v>
      </c>
      <c r="B283" s="12" t="s">
        <v>125</v>
      </c>
      <c r="C283" s="12" t="s">
        <v>151</v>
      </c>
      <c r="D283" s="12" t="s">
        <v>35</v>
      </c>
      <c r="E283" s="12" t="s">
        <v>144</v>
      </c>
      <c r="F283" s="12" t="s">
        <v>29</v>
      </c>
      <c r="G283" s="12" t="s">
        <v>145</v>
      </c>
      <c r="H283" s="12" t="s">
        <v>28</v>
      </c>
      <c r="I283" s="13">
        <v>0</v>
      </c>
      <c r="J283" s="13">
        <v>1</v>
      </c>
      <c r="K283" s="13">
        <v>0</v>
      </c>
      <c r="L283" s="13">
        <v>1</v>
      </c>
      <c r="M283" s="13">
        <v>0</v>
      </c>
      <c r="N283" s="13">
        <v>0</v>
      </c>
      <c r="O283" s="13">
        <v>5</v>
      </c>
      <c r="P283" s="13">
        <v>3</v>
      </c>
      <c r="Q283" s="13">
        <v>5</v>
      </c>
      <c r="R283" s="13">
        <v>3</v>
      </c>
      <c r="S283" s="13">
        <v>5</v>
      </c>
      <c r="T283" s="13">
        <v>3</v>
      </c>
      <c r="U283" s="13">
        <v>6</v>
      </c>
      <c r="V283" s="13">
        <v>32</v>
      </c>
      <c r="W283" s="13">
        <v>32</v>
      </c>
      <c r="X283" s="14">
        <v>-0.59</v>
      </c>
      <c r="Y283" s="13">
        <v>78</v>
      </c>
      <c r="Z283" s="13">
        <v>59</v>
      </c>
      <c r="AA283" s="14">
        <v>0.01</v>
      </c>
      <c r="AB283" s="14">
        <v>-0.6</v>
      </c>
      <c r="AC283" s="27">
        <f t="shared" si="8"/>
        <v>32</v>
      </c>
      <c r="AE283" s="10">
        <f t="shared" ca="1" si="9"/>
        <v>10</v>
      </c>
    </row>
    <row r="284" spans="1:31" ht="15.6" x14ac:dyDescent="0.3">
      <c r="A284" s="11">
        <v>3371154</v>
      </c>
      <c r="B284" s="12" t="s">
        <v>125</v>
      </c>
      <c r="C284" s="12" t="s">
        <v>151</v>
      </c>
      <c r="D284" s="12" t="s">
        <v>35</v>
      </c>
      <c r="E284" s="12" t="s">
        <v>144</v>
      </c>
      <c r="F284" s="12" t="s">
        <v>30</v>
      </c>
      <c r="G284" s="12" t="s">
        <v>145</v>
      </c>
      <c r="H284" s="12" t="s">
        <v>28</v>
      </c>
      <c r="I284" s="13">
        <v>0</v>
      </c>
      <c r="J284" s="13">
        <v>0</v>
      </c>
      <c r="K284" s="13">
        <v>0</v>
      </c>
      <c r="L284" s="13">
        <v>0</v>
      </c>
      <c r="M284" s="13">
        <v>0</v>
      </c>
      <c r="N284" s="13">
        <v>0</v>
      </c>
      <c r="O284" s="13">
        <v>0</v>
      </c>
      <c r="P284" s="13">
        <v>0</v>
      </c>
      <c r="Q284" s="13">
        <v>0</v>
      </c>
      <c r="R284" s="13">
        <v>0</v>
      </c>
      <c r="S284" s="13">
        <v>0</v>
      </c>
      <c r="T284" s="13">
        <v>0</v>
      </c>
      <c r="U284" s="13">
        <v>0</v>
      </c>
      <c r="V284" s="13">
        <v>0</v>
      </c>
      <c r="W284" s="13">
        <v>0</v>
      </c>
      <c r="X284" s="14">
        <v>-1</v>
      </c>
      <c r="Y284" s="13">
        <v>25</v>
      </c>
      <c r="Z284" s="13">
        <v>5</v>
      </c>
      <c r="AA284" s="14">
        <v>0</v>
      </c>
      <c r="AB284" s="14">
        <v>-1</v>
      </c>
      <c r="AC284" s="27">
        <f t="shared" si="8"/>
        <v>0</v>
      </c>
      <c r="AE284" s="10">
        <f t="shared" ca="1" si="9"/>
        <v>0</v>
      </c>
    </row>
    <row r="285" spans="1:31" ht="15.6" x14ac:dyDescent="0.3">
      <c r="A285" s="11">
        <v>3371154</v>
      </c>
      <c r="B285" s="12" t="s">
        <v>125</v>
      </c>
      <c r="C285" s="12" t="s">
        <v>151</v>
      </c>
      <c r="D285" s="12" t="s">
        <v>35</v>
      </c>
      <c r="E285" s="12" t="s">
        <v>144</v>
      </c>
      <c r="F285" s="12" t="s">
        <v>31</v>
      </c>
      <c r="G285" s="12" t="s">
        <v>145</v>
      </c>
      <c r="H285" s="12" t="s">
        <v>28</v>
      </c>
      <c r="I285" s="13">
        <v>5</v>
      </c>
      <c r="J285" s="13">
        <v>1</v>
      </c>
      <c r="K285" s="13">
        <v>0</v>
      </c>
      <c r="L285" s="13">
        <v>2</v>
      </c>
      <c r="M285" s="13">
        <v>2</v>
      </c>
      <c r="N285" s="13">
        <v>3</v>
      </c>
      <c r="O285" s="13">
        <v>0</v>
      </c>
      <c r="P285" s="13">
        <v>0</v>
      </c>
      <c r="Q285" s="13">
        <v>0</v>
      </c>
      <c r="R285" s="13">
        <v>0</v>
      </c>
      <c r="S285" s="13">
        <v>1</v>
      </c>
      <c r="T285" s="13">
        <v>0</v>
      </c>
      <c r="U285" s="13">
        <v>1</v>
      </c>
      <c r="V285" s="13">
        <v>15</v>
      </c>
      <c r="W285" s="13">
        <v>15</v>
      </c>
      <c r="X285" s="14">
        <v>-0.17</v>
      </c>
      <c r="Y285" s="13">
        <v>18</v>
      </c>
      <c r="Z285" s="13">
        <v>22</v>
      </c>
      <c r="AA285" s="14">
        <v>0</v>
      </c>
      <c r="AB285" s="14">
        <v>-0.17</v>
      </c>
      <c r="AC285" s="27">
        <f t="shared" si="8"/>
        <v>15</v>
      </c>
      <c r="AE285" s="10">
        <f t="shared" ca="1" si="9"/>
        <v>13</v>
      </c>
    </row>
    <row r="286" spans="1:31" ht="15.6" x14ac:dyDescent="0.3">
      <c r="A286" s="11">
        <v>3371154</v>
      </c>
      <c r="B286" s="12" t="s">
        <v>125</v>
      </c>
      <c r="C286" s="12" t="s">
        <v>151</v>
      </c>
      <c r="D286" s="12" t="s">
        <v>35</v>
      </c>
      <c r="E286" s="12" t="s">
        <v>144</v>
      </c>
      <c r="F286" s="12" t="s">
        <v>33</v>
      </c>
      <c r="G286" s="12" t="s">
        <v>145</v>
      </c>
      <c r="H286" s="12" t="s">
        <v>28</v>
      </c>
      <c r="I286" s="13">
        <v>13</v>
      </c>
      <c r="J286" s="13">
        <v>0</v>
      </c>
      <c r="K286" s="13">
        <v>25</v>
      </c>
      <c r="L286" s="13">
        <v>20</v>
      </c>
      <c r="M286" s="13">
        <v>20</v>
      </c>
      <c r="N286" s="13">
        <v>31</v>
      </c>
      <c r="O286" s="13">
        <v>27</v>
      </c>
      <c r="P286" s="13">
        <v>48</v>
      </c>
      <c r="Q286" s="13">
        <v>42</v>
      </c>
      <c r="R286" s="13">
        <v>35</v>
      </c>
      <c r="S286" s="13">
        <v>40</v>
      </c>
      <c r="T286" s="13">
        <v>37</v>
      </c>
      <c r="U286" s="13">
        <v>50</v>
      </c>
      <c r="V286" s="13">
        <v>388</v>
      </c>
      <c r="W286" s="13">
        <v>388</v>
      </c>
      <c r="X286" s="14">
        <v>0.9</v>
      </c>
      <c r="Y286" s="13">
        <v>204</v>
      </c>
      <c r="Z286" s="13">
        <v>161</v>
      </c>
      <c r="AA286" s="14">
        <v>0.01</v>
      </c>
      <c r="AB286" s="14">
        <v>1.18</v>
      </c>
      <c r="AC286" s="27">
        <f t="shared" si="8"/>
        <v>388</v>
      </c>
      <c r="AE286" s="10">
        <f t="shared" ca="1" si="9"/>
        <v>184</v>
      </c>
    </row>
    <row r="287" spans="1:31" ht="15.6" x14ac:dyDescent="0.3">
      <c r="A287" s="11">
        <v>3454290</v>
      </c>
      <c r="B287" s="12" t="s">
        <v>100</v>
      </c>
      <c r="C287" s="12" t="s">
        <v>191</v>
      </c>
      <c r="D287" s="12" t="s">
        <v>26</v>
      </c>
      <c r="E287" s="12" t="s">
        <v>144</v>
      </c>
      <c r="F287" s="12" t="s">
        <v>27</v>
      </c>
      <c r="G287" s="12" t="s">
        <v>145</v>
      </c>
      <c r="H287" s="12" t="s">
        <v>28</v>
      </c>
      <c r="I287" s="13">
        <v>39</v>
      </c>
      <c r="J287" s="13">
        <v>40</v>
      </c>
      <c r="K287" s="13">
        <v>33</v>
      </c>
      <c r="L287" s="13">
        <v>34</v>
      </c>
      <c r="M287" s="13">
        <v>44</v>
      </c>
      <c r="N287" s="13">
        <v>41</v>
      </c>
      <c r="O287" s="13">
        <v>25</v>
      </c>
      <c r="P287" s="13">
        <v>32</v>
      </c>
      <c r="Q287" s="13">
        <v>41</v>
      </c>
      <c r="R287" s="13">
        <v>44</v>
      </c>
      <c r="S287" s="13">
        <v>34</v>
      </c>
      <c r="T287" s="13">
        <v>34</v>
      </c>
      <c r="U287" s="13">
        <v>31</v>
      </c>
      <c r="V287" s="13">
        <v>472</v>
      </c>
      <c r="W287" s="13">
        <v>472</v>
      </c>
      <c r="X287" s="14">
        <v>-0.09</v>
      </c>
      <c r="Y287" s="13">
        <v>519</v>
      </c>
      <c r="Z287" s="13">
        <v>900</v>
      </c>
      <c r="AA287" s="14">
        <v>0.01</v>
      </c>
      <c r="AB287" s="14">
        <v>-0.09</v>
      </c>
      <c r="AC287" s="27">
        <f t="shared" si="8"/>
        <v>472</v>
      </c>
      <c r="AE287" s="10">
        <f t="shared" ca="1" si="9"/>
        <v>288</v>
      </c>
    </row>
    <row r="288" spans="1:31" ht="15.6" x14ac:dyDescent="0.3">
      <c r="A288" s="11">
        <v>3454290</v>
      </c>
      <c r="B288" s="12" t="s">
        <v>100</v>
      </c>
      <c r="C288" s="12" t="s">
        <v>191</v>
      </c>
      <c r="D288" s="12" t="s">
        <v>26</v>
      </c>
      <c r="E288" s="12" t="s">
        <v>144</v>
      </c>
      <c r="F288" s="12" t="s">
        <v>29</v>
      </c>
      <c r="G288" s="12" t="s">
        <v>145</v>
      </c>
      <c r="H288" s="12" t="s">
        <v>28</v>
      </c>
      <c r="I288" s="13">
        <v>3</v>
      </c>
      <c r="J288" s="13">
        <v>1</v>
      </c>
      <c r="K288" s="13">
        <v>3</v>
      </c>
      <c r="L288" s="13">
        <v>6</v>
      </c>
      <c r="M288" s="13">
        <v>6</v>
      </c>
      <c r="N288" s="13">
        <v>7</v>
      </c>
      <c r="O288" s="13">
        <v>6</v>
      </c>
      <c r="P288" s="13">
        <v>2</v>
      </c>
      <c r="Q288" s="13">
        <v>7</v>
      </c>
      <c r="R288" s="13">
        <v>5</v>
      </c>
      <c r="S288" s="13">
        <v>2</v>
      </c>
      <c r="T288" s="13">
        <v>6</v>
      </c>
      <c r="U288" s="13">
        <v>5</v>
      </c>
      <c r="V288" s="13">
        <v>59</v>
      </c>
      <c r="W288" s="13">
        <v>59</v>
      </c>
      <c r="X288" s="14">
        <v>7.0000000000000007E-2</v>
      </c>
      <c r="Y288" s="13">
        <v>55</v>
      </c>
      <c r="Z288" s="13">
        <v>78</v>
      </c>
      <c r="AA288" s="14">
        <v>0.01</v>
      </c>
      <c r="AB288" s="14">
        <v>0</v>
      </c>
      <c r="AC288" s="27">
        <f t="shared" si="8"/>
        <v>59</v>
      </c>
      <c r="AE288" s="10">
        <f t="shared" ca="1" si="9"/>
        <v>34</v>
      </c>
    </row>
    <row r="289" spans="1:31" ht="15.6" x14ac:dyDescent="0.3">
      <c r="A289" s="11">
        <v>3454290</v>
      </c>
      <c r="B289" s="12" t="s">
        <v>100</v>
      </c>
      <c r="C289" s="12" t="s">
        <v>191</v>
      </c>
      <c r="D289" s="12" t="s">
        <v>26</v>
      </c>
      <c r="E289" s="12" t="s">
        <v>144</v>
      </c>
      <c r="F289" s="12" t="s">
        <v>30</v>
      </c>
      <c r="G289" s="12" t="s">
        <v>145</v>
      </c>
      <c r="H289" s="12" t="s">
        <v>28</v>
      </c>
      <c r="I289" s="13">
        <v>0</v>
      </c>
      <c r="J289" s="13">
        <v>0</v>
      </c>
      <c r="K289" s="13">
        <v>0</v>
      </c>
      <c r="L289" s="13">
        <v>1</v>
      </c>
      <c r="M289" s="13">
        <v>0</v>
      </c>
      <c r="N289" s="13">
        <v>0</v>
      </c>
      <c r="O289" s="13">
        <v>0</v>
      </c>
      <c r="P289" s="13">
        <v>0</v>
      </c>
      <c r="Q289" s="13">
        <v>0</v>
      </c>
      <c r="R289" s="13">
        <v>0</v>
      </c>
      <c r="S289" s="13">
        <v>0</v>
      </c>
      <c r="T289" s="13">
        <v>0</v>
      </c>
      <c r="U289" s="13">
        <v>0</v>
      </c>
      <c r="V289" s="13">
        <v>1</v>
      </c>
      <c r="W289" s="13">
        <v>1</v>
      </c>
      <c r="X289" s="14">
        <v>-0.93</v>
      </c>
      <c r="Y289" s="13">
        <v>14</v>
      </c>
      <c r="Z289" s="13">
        <v>1</v>
      </c>
      <c r="AA289" s="14">
        <v>0</v>
      </c>
      <c r="AB289" s="14">
        <v>-0.91</v>
      </c>
      <c r="AC289" s="27">
        <f t="shared" si="8"/>
        <v>1</v>
      </c>
      <c r="AE289" s="10">
        <f t="shared" ca="1" si="9"/>
        <v>1</v>
      </c>
    </row>
    <row r="290" spans="1:31" ht="15.6" x14ac:dyDescent="0.3">
      <c r="A290" s="11">
        <v>3454290</v>
      </c>
      <c r="B290" s="12" t="s">
        <v>100</v>
      </c>
      <c r="C290" s="12" t="s">
        <v>191</v>
      </c>
      <c r="D290" s="12" t="s">
        <v>26</v>
      </c>
      <c r="E290" s="12" t="s">
        <v>144</v>
      </c>
      <c r="F290" s="12" t="s">
        <v>31</v>
      </c>
      <c r="G290" s="12" t="s">
        <v>145</v>
      </c>
      <c r="H290" s="12" t="s">
        <v>28</v>
      </c>
      <c r="I290" s="13">
        <v>0</v>
      </c>
      <c r="J290" s="13">
        <v>0</v>
      </c>
      <c r="K290" s="13">
        <v>1</v>
      </c>
      <c r="L290" s="13">
        <v>1</v>
      </c>
      <c r="M290" s="13">
        <v>0</v>
      </c>
      <c r="N290" s="13">
        <v>0</v>
      </c>
      <c r="O290" s="13">
        <v>0</v>
      </c>
      <c r="P290" s="13">
        <v>1</v>
      </c>
      <c r="Q290" s="13">
        <v>0</v>
      </c>
      <c r="R290" s="13">
        <v>0</v>
      </c>
      <c r="S290" s="13">
        <v>2</v>
      </c>
      <c r="T290" s="13">
        <v>0</v>
      </c>
      <c r="U290" s="13">
        <v>0</v>
      </c>
      <c r="V290" s="13">
        <v>5</v>
      </c>
      <c r="W290" s="13">
        <v>5</v>
      </c>
      <c r="X290" s="14">
        <v>-0.82</v>
      </c>
      <c r="Y290" s="13">
        <v>28</v>
      </c>
      <c r="Z290" s="13">
        <v>18</v>
      </c>
      <c r="AA290" s="14">
        <v>0</v>
      </c>
      <c r="AB290" s="14">
        <v>-0.8</v>
      </c>
      <c r="AC290" s="27">
        <f t="shared" si="8"/>
        <v>5</v>
      </c>
      <c r="AE290" s="10">
        <f t="shared" ca="1" si="9"/>
        <v>3</v>
      </c>
    </row>
    <row r="291" spans="1:31" ht="15.6" x14ac:dyDescent="0.3">
      <c r="A291" s="11">
        <v>3454290</v>
      </c>
      <c r="B291" s="12" t="s">
        <v>100</v>
      </c>
      <c r="C291" s="12" t="s">
        <v>191</v>
      </c>
      <c r="D291" s="12" t="s">
        <v>26</v>
      </c>
      <c r="E291" s="12" t="s">
        <v>144</v>
      </c>
      <c r="F291" s="12" t="s">
        <v>33</v>
      </c>
      <c r="G291" s="12" t="s">
        <v>145</v>
      </c>
      <c r="H291" s="12" t="s">
        <v>28</v>
      </c>
      <c r="I291" s="13">
        <v>0</v>
      </c>
      <c r="J291" s="13">
        <v>0</v>
      </c>
      <c r="K291" s="13">
        <v>0</v>
      </c>
      <c r="L291" s="13">
        <v>2</v>
      </c>
      <c r="M291" s="13">
        <v>0</v>
      </c>
      <c r="N291" s="13">
        <v>1</v>
      </c>
      <c r="O291" s="13">
        <v>0</v>
      </c>
      <c r="P291" s="13">
        <v>0</v>
      </c>
      <c r="Q291" s="13">
        <v>15</v>
      </c>
      <c r="R291" s="13">
        <v>17</v>
      </c>
      <c r="S291" s="13">
        <v>20</v>
      </c>
      <c r="T291" s="13">
        <v>14</v>
      </c>
      <c r="U291" s="13">
        <v>0</v>
      </c>
      <c r="V291" s="13">
        <v>69</v>
      </c>
      <c r="W291" s="13">
        <v>69</v>
      </c>
      <c r="X291" s="14">
        <v>2.4500000000000002</v>
      </c>
      <c r="Y291" s="13">
        <v>20</v>
      </c>
      <c r="Z291" s="13">
        <v>5</v>
      </c>
      <c r="AA291" s="14">
        <v>0</v>
      </c>
      <c r="AB291" s="14">
        <v>2.14</v>
      </c>
      <c r="AC291" s="27">
        <f t="shared" si="8"/>
        <v>69</v>
      </c>
      <c r="AE291" s="10">
        <f t="shared" ca="1" si="9"/>
        <v>3</v>
      </c>
    </row>
    <row r="292" spans="1:31" ht="15.6" x14ac:dyDescent="0.3">
      <c r="A292" s="11">
        <v>3445267</v>
      </c>
      <c r="B292" s="12" t="s">
        <v>88</v>
      </c>
      <c r="C292" s="12" t="s">
        <v>192</v>
      </c>
      <c r="D292" s="12" t="s">
        <v>49</v>
      </c>
      <c r="E292" s="12" t="s">
        <v>144</v>
      </c>
      <c r="F292" s="12" t="s">
        <v>27</v>
      </c>
      <c r="G292" s="12" t="s">
        <v>145</v>
      </c>
      <c r="H292" s="12" t="s">
        <v>28</v>
      </c>
      <c r="I292" s="13">
        <v>21</v>
      </c>
      <c r="J292" s="13">
        <v>24</v>
      </c>
      <c r="K292" s="13">
        <v>19</v>
      </c>
      <c r="L292" s="13">
        <v>22</v>
      </c>
      <c r="M292" s="13">
        <v>33</v>
      </c>
      <c r="N292" s="13">
        <v>28</v>
      </c>
      <c r="O292" s="13">
        <v>26</v>
      </c>
      <c r="P292" s="13">
        <v>17</v>
      </c>
      <c r="Q292" s="13">
        <v>32</v>
      </c>
      <c r="R292" s="13">
        <v>27</v>
      </c>
      <c r="S292" s="13">
        <v>23</v>
      </c>
      <c r="T292" s="13">
        <v>21</v>
      </c>
      <c r="U292" s="13">
        <v>29</v>
      </c>
      <c r="V292" s="13">
        <v>322</v>
      </c>
      <c r="W292" s="13">
        <v>322</v>
      </c>
      <c r="X292" s="14">
        <v>-0.08</v>
      </c>
      <c r="Y292" s="13">
        <v>349</v>
      </c>
      <c r="Z292" s="13">
        <v>359</v>
      </c>
      <c r="AA292" s="14">
        <v>0.01</v>
      </c>
      <c r="AB292" s="14">
        <v>-7.0000000000000007E-2</v>
      </c>
      <c r="AC292" s="27">
        <f t="shared" si="8"/>
        <v>322</v>
      </c>
      <c r="AE292" s="10">
        <f t="shared" ca="1" si="9"/>
        <v>190</v>
      </c>
    </row>
    <row r="293" spans="1:31" ht="15.6" x14ac:dyDescent="0.3">
      <c r="A293" s="11">
        <v>3445267</v>
      </c>
      <c r="B293" s="12" t="s">
        <v>88</v>
      </c>
      <c r="C293" s="12" t="s">
        <v>192</v>
      </c>
      <c r="D293" s="12" t="s">
        <v>49</v>
      </c>
      <c r="E293" s="12" t="s">
        <v>144</v>
      </c>
      <c r="F293" s="12" t="s">
        <v>29</v>
      </c>
      <c r="G293" s="12" t="s">
        <v>145</v>
      </c>
      <c r="H293" s="12" t="s">
        <v>28</v>
      </c>
      <c r="I293" s="13">
        <v>1</v>
      </c>
      <c r="J293" s="13">
        <v>2</v>
      </c>
      <c r="K293" s="13">
        <v>2</v>
      </c>
      <c r="L293" s="13">
        <v>1</v>
      </c>
      <c r="M293" s="13">
        <v>3</v>
      </c>
      <c r="N293" s="13">
        <v>1</v>
      </c>
      <c r="O293" s="13">
        <v>2</v>
      </c>
      <c r="P293" s="13">
        <v>2</v>
      </c>
      <c r="Q293" s="13">
        <v>5</v>
      </c>
      <c r="R293" s="13">
        <v>4</v>
      </c>
      <c r="S293" s="13">
        <v>3</v>
      </c>
      <c r="T293" s="13">
        <v>1</v>
      </c>
      <c r="U293" s="13">
        <v>4</v>
      </c>
      <c r="V293" s="13">
        <v>31</v>
      </c>
      <c r="W293" s="13">
        <v>31</v>
      </c>
      <c r="X293" s="14">
        <v>0.15</v>
      </c>
      <c r="Y293" s="13">
        <v>27</v>
      </c>
      <c r="Z293" s="13">
        <v>40</v>
      </c>
      <c r="AA293" s="14">
        <v>0.01</v>
      </c>
      <c r="AB293" s="14">
        <v>0.28999999999999998</v>
      </c>
      <c r="AC293" s="27">
        <f t="shared" si="8"/>
        <v>31</v>
      </c>
      <c r="AE293" s="10">
        <f t="shared" ca="1" si="9"/>
        <v>14</v>
      </c>
    </row>
    <row r="294" spans="1:31" ht="15.6" x14ac:dyDescent="0.3">
      <c r="A294" s="11">
        <v>3445267</v>
      </c>
      <c r="B294" s="12" t="s">
        <v>88</v>
      </c>
      <c r="C294" s="12" t="s">
        <v>192</v>
      </c>
      <c r="D294" s="12" t="s">
        <v>49</v>
      </c>
      <c r="E294" s="12" t="s">
        <v>144</v>
      </c>
      <c r="F294" s="12" t="s">
        <v>30</v>
      </c>
      <c r="G294" s="12" t="s">
        <v>145</v>
      </c>
      <c r="H294" s="12" t="s">
        <v>28</v>
      </c>
      <c r="I294" s="13">
        <v>0</v>
      </c>
      <c r="J294" s="13">
        <v>1</v>
      </c>
      <c r="K294" s="13">
        <v>0</v>
      </c>
      <c r="L294" s="13">
        <v>0</v>
      </c>
      <c r="M294" s="13">
        <v>0</v>
      </c>
      <c r="N294" s="13">
        <v>0</v>
      </c>
      <c r="O294" s="13">
        <v>0</v>
      </c>
      <c r="P294" s="13">
        <v>1</v>
      </c>
      <c r="Q294" s="13">
        <v>0</v>
      </c>
      <c r="R294" s="13">
        <v>0</v>
      </c>
      <c r="S294" s="13">
        <v>0</v>
      </c>
      <c r="T294" s="13">
        <v>1</v>
      </c>
      <c r="U294" s="13">
        <v>0</v>
      </c>
      <c r="V294" s="13">
        <v>3</v>
      </c>
      <c r="W294" s="13">
        <v>3</v>
      </c>
      <c r="X294" s="14">
        <v>-0.25</v>
      </c>
      <c r="Y294" s="13">
        <v>4</v>
      </c>
      <c r="Z294" s="13">
        <v>5</v>
      </c>
      <c r="AA294" s="14">
        <v>0</v>
      </c>
      <c r="AB294" s="14">
        <v>0</v>
      </c>
      <c r="AC294" s="27">
        <f t="shared" si="8"/>
        <v>3</v>
      </c>
      <c r="AE294" s="10">
        <f t="shared" ca="1" si="9"/>
        <v>2</v>
      </c>
    </row>
    <row r="295" spans="1:31" ht="15.6" x14ac:dyDescent="0.3">
      <c r="A295" s="11">
        <v>3445267</v>
      </c>
      <c r="B295" s="12" t="s">
        <v>88</v>
      </c>
      <c r="C295" s="12" t="s">
        <v>192</v>
      </c>
      <c r="D295" s="12" t="s">
        <v>49</v>
      </c>
      <c r="E295" s="12" t="s">
        <v>144</v>
      </c>
      <c r="F295" s="12" t="s">
        <v>31</v>
      </c>
      <c r="G295" s="12" t="s">
        <v>145</v>
      </c>
      <c r="H295" s="12" t="s">
        <v>28</v>
      </c>
      <c r="I295" s="13">
        <v>2</v>
      </c>
      <c r="J295" s="13">
        <v>1</v>
      </c>
      <c r="K295" s="13">
        <v>0</v>
      </c>
      <c r="L295" s="13">
        <v>2</v>
      </c>
      <c r="M295" s="13">
        <v>0</v>
      </c>
      <c r="N295" s="13">
        <v>2</v>
      </c>
      <c r="O295" s="13">
        <v>1</v>
      </c>
      <c r="P295" s="13">
        <v>1</v>
      </c>
      <c r="Q295" s="13">
        <v>1</v>
      </c>
      <c r="R295" s="13">
        <v>2</v>
      </c>
      <c r="S295" s="13">
        <v>2</v>
      </c>
      <c r="T295" s="13">
        <v>0</v>
      </c>
      <c r="U295" s="13">
        <v>1</v>
      </c>
      <c r="V295" s="13">
        <v>15</v>
      </c>
      <c r="W295" s="13">
        <v>15</v>
      </c>
      <c r="X295" s="14">
        <v>-0.21</v>
      </c>
      <c r="Y295" s="13">
        <v>19</v>
      </c>
      <c r="Z295" s="13">
        <v>26</v>
      </c>
      <c r="AA295" s="14">
        <v>0</v>
      </c>
      <c r="AB295" s="14">
        <v>-0.12</v>
      </c>
      <c r="AC295" s="27">
        <f t="shared" si="8"/>
        <v>15</v>
      </c>
      <c r="AE295" s="10">
        <f t="shared" ca="1" si="9"/>
        <v>9</v>
      </c>
    </row>
    <row r="296" spans="1:31" ht="15.6" x14ac:dyDescent="0.3">
      <c r="A296" s="11">
        <v>3445267</v>
      </c>
      <c r="B296" s="12" t="s">
        <v>88</v>
      </c>
      <c r="C296" s="12" t="s">
        <v>192</v>
      </c>
      <c r="D296" s="12" t="s">
        <v>49</v>
      </c>
      <c r="E296" s="12" t="s">
        <v>144</v>
      </c>
      <c r="F296" s="12" t="s">
        <v>33</v>
      </c>
      <c r="G296" s="12" t="s">
        <v>145</v>
      </c>
      <c r="H296" s="12" t="s">
        <v>28</v>
      </c>
      <c r="I296" s="13">
        <v>20</v>
      </c>
      <c r="J296" s="13">
        <v>15</v>
      </c>
      <c r="K296" s="13">
        <v>9</v>
      </c>
      <c r="L296" s="13">
        <v>23</v>
      </c>
      <c r="M296" s="13">
        <v>28</v>
      </c>
      <c r="N296" s="13">
        <v>22</v>
      </c>
      <c r="O296" s="13">
        <v>16</v>
      </c>
      <c r="P296" s="13">
        <v>12</v>
      </c>
      <c r="Q296" s="13">
        <v>23</v>
      </c>
      <c r="R296" s="13">
        <v>11</v>
      </c>
      <c r="S296" s="13">
        <v>16</v>
      </c>
      <c r="T296" s="13">
        <v>15</v>
      </c>
      <c r="U296" s="13">
        <v>13</v>
      </c>
      <c r="V296" s="13">
        <v>223</v>
      </c>
      <c r="W296" s="13">
        <v>223</v>
      </c>
      <c r="X296" s="14">
        <v>7.0000000000000007E-2</v>
      </c>
      <c r="Y296" s="13">
        <v>208</v>
      </c>
      <c r="Z296" s="13">
        <v>234</v>
      </c>
      <c r="AA296" s="14">
        <v>0.01</v>
      </c>
      <c r="AB296" s="14">
        <v>0.06</v>
      </c>
      <c r="AC296" s="27">
        <f t="shared" si="8"/>
        <v>223</v>
      </c>
      <c r="AE296" s="10">
        <f t="shared" ca="1" si="9"/>
        <v>145</v>
      </c>
    </row>
    <row r="297" spans="1:31" ht="15.6" x14ac:dyDescent="0.3">
      <c r="A297" s="11">
        <v>3445233</v>
      </c>
      <c r="B297" s="12" t="s">
        <v>120</v>
      </c>
      <c r="C297" s="12" t="s">
        <v>193</v>
      </c>
      <c r="D297" s="12" t="s">
        <v>35</v>
      </c>
      <c r="E297" s="12" t="s">
        <v>144</v>
      </c>
      <c r="F297" s="12" t="s">
        <v>27</v>
      </c>
      <c r="G297" s="12" t="s">
        <v>145</v>
      </c>
      <c r="H297" s="12" t="s">
        <v>28</v>
      </c>
      <c r="I297" s="13">
        <v>24</v>
      </c>
      <c r="J297" s="13">
        <v>19</v>
      </c>
      <c r="K297" s="13">
        <v>21</v>
      </c>
      <c r="L297" s="13">
        <v>26</v>
      </c>
      <c r="M297" s="13">
        <v>30</v>
      </c>
      <c r="N297" s="13">
        <v>25</v>
      </c>
      <c r="O297" s="13">
        <v>21</v>
      </c>
      <c r="P297" s="13">
        <v>23</v>
      </c>
      <c r="Q297" s="13">
        <v>28</v>
      </c>
      <c r="R297" s="13">
        <v>31</v>
      </c>
      <c r="S297" s="13">
        <v>27</v>
      </c>
      <c r="T297" s="13">
        <v>24</v>
      </c>
      <c r="U297" s="13">
        <v>32</v>
      </c>
      <c r="V297" s="13">
        <v>331</v>
      </c>
      <c r="W297" s="13">
        <v>331</v>
      </c>
      <c r="X297" s="14">
        <v>-0.05</v>
      </c>
      <c r="Y297" s="13">
        <v>347</v>
      </c>
      <c r="Z297" s="13">
        <v>250</v>
      </c>
      <c r="AA297" s="14">
        <v>0.01</v>
      </c>
      <c r="AB297" s="14">
        <v>0.02</v>
      </c>
      <c r="AC297" s="27">
        <f t="shared" si="8"/>
        <v>331</v>
      </c>
      <c r="AE297" s="10">
        <f t="shared" ca="1" si="9"/>
        <v>189</v>
      </c>
    </row>
    <row r="298" spans="1:31" ht="15.6" x14ac:dyDescent="0.3">
      <c r="A298" s="11">
        <v>3445233</v>
      </c>
      <c r="B298" s="12" t="s">
        <v>120</v>
      </c>
      <c r="C298" s="12" t="s">
        <v>193</v>
      </c>
      <c r="D298" s="12" t="s">
        <v>35</v>
      </c>
      <c r="E298" s="12" t="s">
        <v>144</v>
      </c>
      <c r="F298" s="12" t="s">
        <v>29</v>
      </c>
      <c r="G298" s="12" t="s">
        <v>145</v>
      </c>
      <c r="H298" s="12" t="s">
        <v>28</v>
      </c>
      <c r="I298" s="13">
        <v>0</v>
      </c>
      <c r="J298" s="13">
        <v>0</v>
      </c>
      <c r="K298" s="13">
        <v>1</v>
      </c>
      <c r="L298" s="13">
        <v>0</v>
      </c>
      <c r="M298" s="13">
        <v>0</v>
      </c>
      <c r="N298" s="13">
        <v>0</v>
      </c>
      <c r="O298" s="13">
        <v>0</v>
      </c>
      <c r="P298" s="13">
        <v>0</v>
      </c>
      <c r="Q298" s="13">
        <v>0</v>
      </c>
      <c r="R298" s="13">
        <v>0</v>
      </c>
      <c r="S298" s="13">
        <v>0</v>
      </c>
      <c r="T298" s="13">
        <v>0</v>
      </c>
      <c r="U298" s="13">
        <v>0</v>
      </c>
      <c r="V298" s="13">
        <v>1</v>
      </c>
      <c r="W298" s="13">
        <v>1</v>
      </c>
      <c r="X298" s="14">
        <v>-0.98</v>
      </c>
      <c r="Y298" s="13">
        <v>45</v>
      </c>
      <c r="Z298" s="13">
        <v>2</v>
      </c>
      <c r="AA298" s="14">
        <v>0</v>
      </c>
      <c r="AB298" s="14">
        <v>-0.98</v>
      </c>
      <c r="AC298" s="27">
        <f t="shared" si="8"/>
        <v>1</v>
      </c>
      <c r="AE298" s="10">
        <f t="shared" ca="1" si="9"/>
        <v>1</v>
      </c>
    </row>
    <row r="299" spans="1:31" ht="15.6" x14ac:dyDescent="0.3">
      <c r="A299" s="11">
        <v>3445233</v>
      </c>
      <c r="B299" s="12" t="s">
        <v>120</v>
      </c>
      <c r="C299" s="12" t="s">
        <v>193</v>
      </c>
      <c r="D299" s="12" t="s">
        <v>35</v>
      </c>
      <c r="E299" s="12" t="s">
        <v>144</v>
      </c>
      <c r="F299" s="12" t="s">
        <v>30</v>
      </c>
      <c r="G299" s="12" t="s">
        <v>145</v>
      </c>
      <c r="H299" s="12" t="s">
        <v>28</v>
      </c>
      <c r="I299" s="13">
        <v>0</v>
      </c>
      <c r="J299" s="13">
        <v>1</v>
      </c>
      <c r="K299" s="13">
        <v>0</v>
      </c>
      <c r="L299" s="13">
        <v>0</v>
      </c>
      <c r="M299" s="13">
        <v>1</v>
      </c>
      <c r="N299" s="13">
        <v>0</v>
      </c>
      <c r="O299" s="13">
        <v>0</v>
      </c>
      <c r="P299" s="13">
        <v>0</v>
      </c>
      <c r="Q299" s="13">
        <v>0</v>
      </c>
      <c r="R299" s="13">
        <v>0</v>
      </c>
      <c r="S299" s="13">
        <v>0</v>
      </c>
      <c r="T299" s="13">
        <v>0</v>
      </c>
      <c r="U299" s="13">
        <v>0</v>
      </c>
      <c r="V299" s="13">
        <v>2</v>
      </c>
      <c r="W299" s="13">
        <v>2</v>
      </c>
      <c r="X299" s="14">
        <v>-0.5</v>
      </c>
      <c r="Y299" s="13">
        <v>4</v>
      </c>
      <c r="Z299" s="13">
        <v>2</v>
      </c>
      <c r="AA299" s="14">
        <v>0</v>
      </c>
      <c r="AB299" s="14">
        <v>-0.5</v>
      </c>
      <c r="AC299" s="27">
        <f t="shared" si="8"/>
        <v>2</v>
      </c>
      <c r="AE299" s="10">
        <f t="shared" ca="1" si="9"/>
        <v>2</v>
      </c>
    </row>
    <row r="300" spans="1:31" ht="15.6" x14ac:dyDescent="0.3">
      <c r="A300" s="11">
        <v>3445233</v>
      </c>
      <c r="B300" s="12" t="s">
        <v>120</v>
      </c>
      <c r="C300" s="12" t="s">
        <v>193</v>
      </c>
      <c r="D300" s="12" t="s">
        <v>35</v>
      </c>
      <c r="E300" s="12" t="s">
        <v>144</v>
      </c>
      <c r="F300" s="12" t="s">
        <v>31</v>
      </c>
      <c r="G300" s="12" t="s">
        <v>145</v>
      </c>
      <c r="H300" s="12" t="s">
        <v>28</v>
      </c>
      <c r="I300" s="13">
        <v>0</v>
      </c>
      <c r="J300" s="13">
        <v>0</v>
      </c>
      <c r="K300" s="13">
        <v>0</v>
      </c>
      <c r="L300" s="13">
        <v>2</v>
      </c>
      <c r="M300" s="13">
        <v>1</v>
      </c>
      <c r="N300" s="13">
        <v>0</v>
      </c>
      <c r="O300" s="13">
        <v>0</v>
      </c>
      <c r="P300" s="13">
        <v>0</v>
      </c>
      <c r="Q300" s="13">
        <v>0</v>
      </c>
      <c r="R300" s="13">
        <v>0</v>
      </c>
      <c r="S300" s="13">
        <v>0</v>
      </c>
      <c r="T300" s="13">
        <v>0</v>
      </c>
      <c r="U300" s="13">
        <v>3</v>
      </c>
      <c r="V300" s="13">
        <v>6</v>
      </c>
      <c r="W300" s="13">
        <v>6</v>
      </c>
      <c r="X300" s="14">
        <v>-0.25</v>
      </c>
      <c r="Y300" s="13">
        <v>8</v>
      </c>
      <c r="Z300" s="13">
        <v>4</v>
      </c>
      <c r="AA300" s="14">
        <v>0</v>
      </c>
      <c r="AB300" s="14">
        <v>-0.45</v>
      </c>
      <c r="AC300" s="27">
        <f t="shared" si="8"/>
        <v>6</v>
      </c>
      <c r="AE300" s="10">
        <f t="shared" ca="1" si="9"/>
        <v>3</v>
      </c>
    </row>
    <row r="301" spans="1:31" ht="15.6" x14ac:dyDescent="0.3">
      <c r="A301" s="11">
        <v>3445233</v>
      </c>
      <c r="B301" s="12" t="s">
        <v>120</v>
      </c>
      <c r="C301" s="12" t="s">
        <v>193</v>
      </c>
      <c r="D301" s="12" t="s">
        <v>35</v>
      </c>
      <c r="E301" s="12" t="s">
        <v>144</v>
      </c>
      <c r="F301" s="12" t="s">
        <v>33</v>
      </c>
      <c r="G301" s="12" t="s">
        <v>145</v>
      </c>
      <c r="H301" s="12" t="s">
        <v>28</v>
      </c>
      <c r="I301" s="13">
        <v>20</v>
      </c>
      <c r="J301" s="13">
        <v>14</v>
      </c>
      <c r="K301" s="13">
        <v>13</v>
      </c>
      <c r="L301" s="13">
        <v>18</v>
      </c>
      <c r="M301" s="13">
        <v>21</v>
      </c>
      <c r="N301" s="13">
        <v>19</v>
      </c>
      <c r="O301" s="13">
        <v>12</v>
      </c>
      <c r="P301" s="13">
        <v>21</v>
      </c>
      <c r="Q301" s="13">
        <v>27</v>
      </c>
      <c r="R301" s="13">
        <v>24</v>
      </c>
      <c r="S301" s="13">
        <v>23</v>
      </c>
      <c r="T301" s="13">
        <v>19</v>
      </c>
      <c r="U301" s="13">
        <v>18</v>
      </c>
      <c r="V301" s="13">
        <v>249</v>
      </c>
      <c r="W301" s="13">
        <v>249</v>
      </c>
      <c r="X301" s="14">
        <v>0.06</v>
      </c>
      <c r="Y301" s="13">
        <v>236</v>
      </c>
      <c r="Z301" s="13">
        <v>164</v>
      </c>
      <c r="AA301" s="14">
        <v>0.01</v>
      </c>
      <c r="AB301" s="14">
        <v>0.17</v>
      </c>
      <c r="AC301" s="27">
        <f t="shared" si="8"/>
        <v>249</v>
      </c>
      <c r="AE301" s="10">
        <f t="shared" ca="1" si="9"/>
        <v>138</v>
      </c>
    </row>
    <row r="302" spans="1:31" ht="15.6" x14ac:dyDescent="0.3">
      <c r="A302" s="11">
        <v>2580905</v>
      </c>
      <c r="B302" s="12" t="s">
        <v>105</v>
      </c>
      <c r="C302" s="12" t="s">
        <v>194</v>
      </c>
      <c r="D302" s="12" t="s">
        <v>37</v>
      </c>
      <c r="E302" s="12" t="s">
        <v>144</v>
      </c>
      <c r="F302" s="12" t="s">
        <v>27</v>
      </c>
      <c r="G302" s="12" t="s">
        <v>145</v>
      </c>
      <c r="H302" s="12" t="s">
        <v>28</v>
      </c>
      <c r="I302" s="13">
        <v>19</v>
      </c>
      <c r="J302" s="13">
        <v>20</v>
      </c>
      <c r="K302" s="13">
        <v>18</v>
      </c>
      <c r="L302" s="13">
        <v>10</v>
      </c>
      <c r="M302" s="13">
        <v>21</v>
      </c>
      <c r="N302" s="13">
        <v>30</v>
      </c>
      <c r="O302" s="13">
        <v>30</v>
      </c>
      <c r="P302" s="13">
        <v>17</v>
      </c>
      <c r="Q302" s="13">
        <v>24</v>
      </c>
      <c r="R302" s="13">
        <v>25</v>
      </c>
      <c r="S302" s="13">
        <v>12</v>
      </c>
      <c r="T302" s="13">
        <v>12</v>
      </c>
      <c r="U302" s="13">
        <v>14</v>
      </c>
      <c r="V302" s="13">
        <v>252</v>
      </c>
      <c r="W302" s="13">
        <v>252</v>
      </c>
      <c r="X302" s="14">
        <v>0.21</v>
      </c>
      <c r="Y302" s="13">
        <v>208</v>
      </c>
      <c r="Z302" s="13">
        <v>217</v>
      </c>
      <c r="AA302" s="14">
        <v>0.01</v>
      </c>
      <c r="AB302" s="14">
        <v>0.16</v>
      </c>
      <c r="AC302" s="27">
        <f t="shared" si="8"/>
        <v>252</v>
      </c>
      <c r="AE302" s="10">
        <f t="shared" ca="1" si="9"/>
        <v>165</v>
      </c>
    </row>
    <row r="303" spans="1:31" ht="15.6" x14ac:dyDescent="0.3">
      <c r="A303" s="11">
        <v>2580905</v>
      </c>
      <c r="B303" s="12" t="s">
        <v>105</v>
      </c>
      <c r="C303" s="12" t="s">
        <v>194</v>
      </c>
      <c r="D303" s="12" t="s">
        <v>37</v>
      </c>
      <c r="E303" s="12" t="s">
        <v>144</v>
      </c>
      <c r="F303" s="12" t="s">
        <v>29</v>
      </c>
      <c r="G303" s="12" t="s">
        <v>145</v>
      </c>
      <c r="H303" s="12" t="s">
        <v>28</v>
      </c>
      <c r="I303" s="13">
        <v>4</v>
      </c>
      <c r="J303" s="13">
        <v>4</v>
      </c>
      <c r="K303" s="13">
        <v>1</v>
      </c>
      <c r="L303" s="13">
        <v>2</v>
      </c>
      <c r="M303" s="13">
        <v>1</v>
      </c>
      <c r="N303" s="13">
        <v>1</v>
      </c>
      <c r="O303" s="13">
        <v>1</v>
      </c>
      <c r="P303" s="13">
        <v>4</v>
      </c>
      <c r="Q303" s="13">
        <v>4</v>
      </c>
      <c r="R303" s="13">
        <v>4</v>
      </c>
      <c r="S303" s="13">
        <v>2</v>
      </c>
      <c r="T303" s="13">
        <v>2</v>
      </c>
      <c r="U303" s="13">
        <v>2</v>
      </c>
      <c r="V303" s="13">
        <v>32</v>
      </c>
      <c r="W303" s="13">
        <v>32</v>
      </c>
      <c r="X303" s="14">
        <v>0.88</v>
      </c>
      <c r="Y303" s="13">
        <v>17</v>
      </c>
      <c r="Z303" s="13">
        <v>27</v>
      </c>
      <c r="AA303" s="14">
        <v>0.01</v>
      </c>
      <c r="AB303" s="14">
        <v>1.1299999999999999</v>
      </c>
      <c r="AC303" s="27">
        <f t="shared" si="8"/>
        <v>32</v>
      </c>
      <c r="AE303" s="10">
        <f t="shared" ca="1" si="9"/>
        <v>18</v>
      </c>
    </row>
    <row r="304" spans="1:31" ht="15.6" x14ac:dyDescent="0.3">
      <c r="A304" s="11">
        <v>2580905</v>
      </c>
      <c r="B304" s="12" t="s">
        <v>105</v>
      </c>
      <c r="C304" s="12" t="s">
        <v>194</v>
      </c>
      <c r="D304" s="12" t="s">
        <v>37</v>
      </c>
      <c r="E304" s="12" t="s">
        <v>144</v>
      </c>
      <c r="F304" s="12" t="s">
        <v>30</v>
      </c>
      <c r="G304" s="12" t="s">
        <v>145</v>
      </c>
      <c r="H304" s="12" t="s">
        <v>28</v>
      </c>
      <c r="I304" s="13">
        <v>4</v>
      </c>
      <c r="J304" s="13">
        <v>4</v>
      </c>
      <c r="K304" s="13">
        <v>0</v>
      </c>
      <c r="L304" s="13">
        <v>1</v>
      </c>
      <c r="M304" s="13">
        <v>4</v>
      </c>
      <c r="N304" s="13">
        <v>1</v>
      </c>
      <c r="O304" s="13">
        <v>1</v>
      </c>
      <c r="P304" s="13">
        <v>0</v>
      </c>
      <c r="Q304" s="13">
        <v>0</v>
      </c>
      <c r="R304" s="13">
        <v>10</v>
      </c>
      <c r="S304" s="13">
        <v>0</v>
      </c>
      <c r="T304" s="13">
        <v>1</v>
      </c>
      <c r="U304" s="13">
        <v>1</v>
      </c>
      <c r="V304" s="13">
        <v>27</v>
      </c>
      <c r="W304" s="13">
        <v>27</v>
      </c>
      <c r="X304" s="14">
        <v>2</v>
      </c>
      <c r="Y304" s="13">
        <v>9</v>
      </c>
      <c r="Z304" s="13">
        <v>19</v>
      </c>
      <c r="AA304" s="14">
        <v>0.02</v>
      </c>
      <c r="AB304" s="14">
        <v>2</v>
      </c>
      <c r="AC304" s="27">
        <f t="shared" si="8"/>
        <v>27</v>
      </c>
      <c r="AE304" s="10">
        <f t="shared" ca="1" si="9"/>
        <v>15</v>
      </c>
    </row>
    <row r="305" spans="1:31" ht="15.6" x14ac:dyDescent="0.3">
      <c r="A305" s="11">
        <v>2580905</v>
      </c>
      <c r="B305" s="12" t="s">
        <v>105</v>
      </c>
      <c r="C305" s="12" t="s">
        <v>194</v>
      </c>
      <c r="D305" s="12" t="s">
        <v>37</v>
      </c>
      <c r="E305" s="12" t="s">
        <v>144</v>
      </c>
      <c r="F305" s="12" t="s">
        <v>31</v>
      </c>
      <c r="G305" s="12" t="s">
        <v>145</v>
      </c>
      <c r="H305" s="12" t="s">
        <v>28</v>
      </c>
      <c r="I305" s="13">
        <v>6</v>
      </c>
      <c r="J305" s="13">
        <v>6</v>
      </c>
      <c r="K305" s="13">
        <v>3</v>
      </c>
      <c r="L305" s="13">
        <v>1</v>
      </c>
      <c r="M305" s="13">
        <v>1</v>
      </c>
      <c r="N305" s="13">
        <v>1</v>
      </c>
      <c r="O305" s="13">
        <v>1</v>
      </c>
      <c r="P305" s="13">
        <v>0</v>
      </c>
      <c r="Q305" s="13">
        <v>3</v>
      </c>
      <c r="R305" s="13">
        <v>0</v>
      </c>
      <c r="S305" s="13">
        <v>0</v>
      </c>
      <c r="T305" s="13">
        <v>1</v>
      </c>
      <c r="U305" s="13">
        <v>3</v>
      </c>
      <c r="V305" s="13">
        <v>26</v>
      </c>
      <c r="W305" s="13">
        <v>26</v>
      </c>
      <c r="X305" s="14">
        <v>-0.41</v>
      </c>
      <c r="Y305" s="13">
        <v>44</v>
      </c>
      <c r="Z305" s="13">
        <v>61</v>
      </c>
      <c r="AA305" s="14">
        <v>0.01</v>
      </c>
      <c r="AB305" s="14">
        <v>-0.38</v>
      </c>
      <c r="AC305" s="27">
        <f t="shared" si="8"/>
        <v>26</v>
      </c>
      <c r="AE305" s="10">
        <f t="shared" ca="1" si="9"/>
        <v>19</v>
      </c>
    </row>
    <row r="306" spans="1:31" ht="15.6" x14ac:dyDescent="0.3">
      <c r="A306" s="11">
        <v>2580905</v>
      </c>
      <c r="B306" s="12" t="s">
        <v>105</v>
      </c>
      <c r="C306" s="12" t="s">
        <v>194</v>
      </c>
      <c r="D306" s="12" t="s">
        <v>37</v>
      </c>
      <c r="E306" s="12" t="s">
        <v>144</v>
      </c>
      <c r="F306" s="12" t="s">
        <v>33</v>
      </c>
      <c r="G306" s="12" t="s">
        <v>145</v>
      </c>
      <c r="H306" s="12" t="s">
        <v>28</v>
      </c>
      <c r="I306" s="13">
        <v>17</v>
      </c>
      <c r="J306" s="13">
        <v>23</v>
      </c>
      <c r="K306" s="13">
        <v>6</v>
      </c>
      <c r="L306" s="13">
        <v>16</v>
      </c>
      <c r="M306" s="13">
        <v>23</v>
      </c>
      <c r="N306" s="13">
        <v>19</v>
      </c>
      <c r="O306" s="13">
        <v>19</v>
      </c>
      <c r="P306" s="13">
        <v>18</v>
      </c>
      <c r="Q306" s="13">
        <v>26</v>
      </c>
      <c r="R306" s="13">
        <v>35</v>
      </c>
      <c r="S306" s="13">
        <v>0</v>
      </c>
      <c r="T306" s="13">
        <v>14</v>
      </c>
      <c r="U306" s="13">
        <v>16</v>
      </c>
      <c r="V306" s="13">
        <v>232</v>
      </c>
      <c r="W306" s="13">
        <v>232</v>
      </c>
      <c r="X306" s="14">
        <v>0.44</v>
      </c>
      <c r="Y306" s="13">
        <v>161</v>
      </c>
      <c r="Z306" s="13">
        <v>435</v>
      </c>
      <c r="AA306" s="14">
        <v>0.01</v>
      </c>
      <c r="AB306" s="14">
        <v>0.66</v>
      </c>
      <c r="AC306" s="27">
        <f t="shared" si="8"/>
        <v>232</v>
      </c>
      <c r="AE306" s="10">
        <f t="shared" ca="1" si="9"/>
        <v>141</v>
      </c>
    </row>
    <row r="307" spans="1:31" ht="15.6" x14ac:dyDescent="0.3">
      <c r="A307" s="11">
        <v>1972856</v>
      </c>
      <c r="B307" s="12" t="s">
        <v>126</v>
      </c>
      <c r="C307" s="12" t="s">
        <v>195</v>
      </c>
      <c r="D307" s="12" t="s">
        <v>26</v>
      </c>
      <c r="E307" s="12" t="s">
        <v>144</v>
      </c>
      <c r="F307" s="12" t="s">
        <v>27</v>
      </c>
      <c r="G307" s="12" t="s">
        <v>145</v>
      </c>
      <c r="H307" s="12" t="s">
        <v>28</v>
      </c>
      <c r="I307" s="13">
        <v>22</v>
      </c>
      <c r="J307" s="13">
        <v>5</v>
      </c>
      <c r="K307" s="13">
        <v>23</v>
      </c>
      <c r="L307" s="13">
        <v>30</v>
      </c>
      <c r="M307" s="13">
        <v>32</v>
      </c>
      <c r="N307" s="13">
        <v>15</v>
      </c>
      <c r="O307" s="13">
        <v>16</v>
      </c>
      <c r="P307" s="13">
        <v>28</v>
      </c>
      <c r="Q307" s="13">
        <v>34</v>
      </c>
      <c r="R307" s="13">
        <v>22</v>
      </c>
      <c r="S307" s="13">
        <v>20</v>
      </c>
      <c r="T307" s="13">
        <v>27</v>
      </c>
      <c r="U307" s="13">
        <v>15</v>
      </c>
      <c r="V307" s="13">
        <v>289</v>
      </c>
      <c r="W307" s="13">
        <v>289</v>
      </c>
      <c r="X307" s="14">
        <v>-0.38</v>
      </c>
      <c r="Y307" s="13">
        <v>468</v>
      </c>
      <c r="Z307" s="13">
        <v>355</v>
      </c>
      <c r="AA307" s="14">
        <v>0.01</v>
      </c>
      <c r="AB307" s="14">
        <v>-0.36</v>
      </c>
      <c r="AC307" s="27">
        <f t="shared" si="8"/>
        <v>289</v>
      </c>
      <c r="AE307" s="10">
        <f t="shared" ca="1" si="9"/>
        <v>171</v>
      </c>
    </row>
    <row r="308" spans="1:31" ht="15.6" x14ac:dyDescent="0.3">
      <c r="A308" s="11">
        <v>1972856</v>
      </c>
      <c r="B308" s="12" t="s">
        <v>126</v>
      </c>
      <c r="C308" s="12" t="s">
        <v>195</v>
      </c>
      <c r="D308" s="12" t="s">
        <v>26</v>
      </c>
      <c r="E308" s="12" t="s">
        <v>144</v>
      </c>
      <c r="F308" s="12" t="s">
        <v>29</v>
      </c>
      <c r="G308" s="12" t="s">
        <v>145</v>
      </c>
      <c r="H308" s="12" t="s">
        <v>28</v>
      </c>
      <c r="I308" s="13">
        <v>1</v>
      </c>
      <c r="J308" s="13">
        <v>6</v>
      </c>
      <c r="K308" s="13">
        <v>2</v>
      </c>
      <c r="L308" s="13">
        <v>0</v>
      </c>
      <c r="M308" s="13">
        <v>0</v>
      </c>
      <c r="N308" s="13">
        <v>4</v>
      </c>
      <c r="O308" s="13">
        <v>10</v>
      </c>
      <c r="P308" s="13">
        <v>2</v>
      </c>
      <c r="Q308" s="13">
        <v>8</v>
      </c>
      <c r="R308" s="13">
        <v>1</v>
      </c>
      <c r="S308" s="13">
        <v>0</v>
      </c>
      <c r="T308" s="13">
        <v>0</v>
      </c>
      <c r="U308" s="13">
        <v>1</v>
      </c>
      <c r="V308" s="13">
        <v>35</v>
      </c>
      <c r="W308" s="13">
        <v>35</v>
      </c>
      <c r="X308" s="14">
        <v>-0.08</v>
      </c>
      <c r="Y308" s="13">
        <v>38</v>
      </c>
      <c r="Z308" s="13">
        <v>91</v>
      </c>
      <c r="AA308" s="14">
        <v>0.01</v>
      </c>
      <c r="AB308" s="14">
        <v>0.84</v>
      </c>
      <c r="AC308" s="27">
        <f t="shared" si="8"/>
        <v>35</v>
      </c>
      <c r="AE308" s="10">
        <f t="shared" ca="1" si="9"/>
        <v>25</v>
      </c>
    </row>
    <row r="309" spans="1:31" ht="15.6" x14ac:dyDescent="0.3">
      <c r="A309" s="11">
        <v>1972856</v>
      </c>
      <c r="B309" s="12" t="s">
        <v>126</v>
      </c>
      <c r="C309" s="12" t="s">
        <v>195</v>
      </c>
      <c r="D309" s="12" t="s">
        <v>26</v>
      </c>
      <c r="E309" s="12" t="s">
        <v>144</v>
      </c>
      <c r="F309" s="12" t="s">
        <v>30</v>
      </c>
      <c r="G309" s="12" t="s">
        <v>145</v>
      </c>
      <c r="H309" s="12" t="s">
        <v>28</v>
      </c>
      <c r="I309" s="13">
        <v>2</v>
      </c>
      <c r="J309" s="13">
        <v>0</v>
      </c>
      <c r="K309" s="13">
        <v>2</v>
      </c>
      <c r="L309" s="13">
        <v>0</v>
      </c>
      <c r="M309" s="13">
        <v>0</v>
      </c>
      <c r="N309" s="13">
        <v>0</v>
      </c>
      <c r="O309" s="13">
        <v>0</v>
      </c>
      <c r="P309" s="13">
        <v>1</v>
      </c>
      <c r="Q309" s="13">
        <v>0</v>
      </c>
      <c r="R309" s="13">
        <v>3</v>
      </c>
      <c r="S309" s="13">
        <v>0</v>
      </c>
      <c r="T309" s="13">
        <v>0</v>
      </c>
      <c r="U309" s="13">
        <v>0</v>
      </c>
      <c r="V309" s="13">
        <v>8</v>
      </c>
      <c r="W309" s="13">
        <v>8</v>
      </c>
      <c r="X309" s="14">
        <v>-0.71</v>
      </c>
      <c r="Y309" s="13">
        <v>28</v>
      </c>
      <c r="Z309" s="13">
        <v>7</v>
      </c>
      <c r="AA309" s="14">
        <v>0.01</v>
      </c>
      <c r="AB309" s="14">
        <v>-0.71</v>
      </c>
      <c r="AC309" s="27">
        <f t="shared" si="8"/>
        <v>8</v>
      </c>
      <c r="AE309" s="10">
        <f t="shared" ca="1" si="9"/>
        <v>5</v>
      </c>
    </row>
    <row r="310" spans="1:31" ht="15.6" x14ac:dyDescent="0.3">
      <c r="A310" s="11">
        <v>1972856</v>
      </c>
      <c r="B310" s="12" t="s">
        <v>126</v>
      </c>
      <c r="C310" s="12" t="s">
        <v>195</v>
      </c>
      <c r="D310" s="12" t="s">
        <v>26</v>
      </c>
      <c r="E310" s="12" t="s">
        <v>144</v>
      </c>
      <c r="F310" s="12" t="s">
        <v>31</v>
      </c>
      <c r="G310" s="12" t="s">
        <v>145</v>
      </c>
      <c r="H310" s="12" t="s">
        <v>28</v>
      </c>
      <c r="I310" s="13">
        <v>3</v>
      </c>
      <c r="J310" s="13">
        <v>18</v>
      </c>
      <c r="K310" s="13">
        <v>2</v>
      </c>
      <c r="L310" s="13">
        <v>5</v>
      </c>
      <c r="M310" s="13">
        <v>4</v>
      </c>
      <c r="N310" s="13">
        <v>5</v>
      </c>
      <c r="O310" s="13">
        <v>6</v>
      </c>
      <c r="P310" s="13">
        <v>12</v>
      </c>
      <c r="Q310" s="13">
        <v>6</v>
      </c>
      <c r="R310" s="13">
        <v>3</v>
      </c>
      <c r="S310" s="13">
        <v>0</v>
      </c>
      <c r="T310" s="13">
        <v>4</v>
      </c>
      <c r="U310" s="13">
        <v>35</v>
      </c>
      <c r="V310" s="13">
        <v>103</v>
      </c>
      <c r="W310" s="13">
        <v>103</v>
      </c>
      <c r="X310" s="14">
        <v>0.01</v>
      </c>
      <c r="Y310" s="13">
        <v>102</v>
      </c>
      <c r="Z310" s="13">
        <v>49</v>
      </c>
      <c r="AA310" s="14">
        <v>0.03</v>
      </c>
      <c r="AB310" s="14">
        <v>-0.05</v>
      </c>
      <c r="AC310" s="27">
        <f t="shared" si="8"/>
        <v>103</v>
      </c>
      <c r="AE310" s="10">
        <f t="shared" ca="1" si="9"/>
        <v>55</v>
      </c>
    </row>
    <row r="311" spans="1:31" ht="15.6" x14ac:dyDescent="0.3">
      <c r="A311" s="11">
        <v>1972856</v>
      </c>
      <c r="B311" s="12" t="s">
        <v>126</v>
      </c>
      <c r="C311" s="12" t="s">
        <v>195</v>
      </c>
      <c r="D311" s="12" t="s">
        <v>26</v>
      </c>
      <c r="E311" s="12" t="s">
        <v>144</v>
      </c>
      <c r="F311" s="12" t="s">
        <v>32</v>
      </c>
      <c r="G311" s="12" t="s">
        <v>145</v>
      </c>
      <c r="H311" s="12" t="s">
        <v>28</v>
      </c>
      <c r="I311" s="13">
        <v>0</v>
      </c>
      <c r="J311" s="13">
        <v>0</v>
      </c>
      <c r="K311" s="13">
        <v>2</v>
      </c>
      <c r="L311" s="13">
        <v>1</v>
      </c>
      <c r="M311" s="13">
        <v>0</v>
      </c>
      <c r="N311" s="13">
        <v>1</v>
      </c>
      <c r="O311" s="13">
        <v>0</v>
      </c>
      <c r="P311" s="13">
        <v>0</v>
      </c>
      <c r="Q311" s="13">
        <v>1</v>
      </c>
      <c r="R311" s="13">
        <v>1</v>
      </c>
      <c r="S311" s="13">
        <v>0</v>
      </c>
      <c r="T311" s="13">
        <v>0</v>
      </c>
      <c r="U311" s="13">
        <v>0</v>
      </c>
      <c r="V311" s="13">
        <v>6</v>
      </c>
      <c r="W311" s="13">
        <v>6</v>
      </c>
      <c r="X311" s="14">
        <v>0</v>
      </c>
      <c r="Y311" s="13">
        <v>0</v>
      </c>
      <c r="Z311" s="13">
        <v>0</v>
      </c>
      <c r="AA311" s="14">
        <v>0.86</v>
      </c>
      <c r="AB311" s="14">
        <v>0</v>
      </c>
      <c r="AC311" s="27">
        <f t="shared" si="8"/>
        <v>6</v>
      </c>
      <c r="AE311" s="10">
        <f t="shared" ca="1" si="9"/>
        <v>4</v>
      </c>
    </row>
    <row r="312" spans="1:31" ht="15.6" x14ac:dyDescent="0.3">
      <c r="A312" s="11">
        <v>1972856</v>
      </c>
      <c r="B312" s="12" t="s">
        <v>126</v>
      </c>
      <c r="C312" s="12" t="s">
        <v>195</v>
      </c>
      <c r="D312" s="12" t="s">
        <v>26</v>
      </c>
      <c r="E312" s="12" t="s">
        <v>144</v>
      </c>
      <c r="F312" s="12" t="s">
        <v>33</v>
      </c>
      <c r="G312" s="12" t="s">
        <v>145</v>
      </c>
      <c r="H312" s="12" t="s">
        <v>28</v>
      </c>
      <c r="I312" s="13">
        <v>11</v>
      </c>
      <c r="J312" s="13">
        <v>8</v>
      </c>
      <c r="K312" s="13">
        <v>12</v>
      </c>
      <c r="L312" s="13">
        <v>11</v>
      </c>
      <c r="M312" s="13">
        <v>8</v>
      </c>
      <c r="N312" s="13">
        <v>11</v>
      </c>
      <c r="O312" s="13">
        <v>2</v>
      </c>
      <c r="P312" s="13">
        <v>13</v>
      </c>
      <c r="Q312" s="13">
        <v>17</v>
      </c>
      <c r="R312" s="13">
        <v>9</v>
      </c>
      <c r="S312" s="13">
        <v>7</v>
      </c>
      <c r="T312" s="13">
        <v>11</v>
      </c>
      <c r="U312" s="13">
        <v>2</v>
      </c>
      <c r="V312" s="13">
        <v>122</v>
      </c>
      <c r="W312" s="13">
        <v>122</v>
      </c>
      <c r="X312" s="14">
        <v>0.2</v>
      </c>
      <c r="Y312" s="13">
        <v>102</v>
      </c>
      <c r="Z312" s="13">
        <v>165</v>
      </c>
      <c r="AA312" s="14">
        <v>0</v>
      </c>
      <c r="AB312" s="14">
        <v>0.09</v>
      </c>
      <c r="AC312" s="27">
        <f t="shared" si="8"/>
        <v>122</v>
      </c>
      <c r="AE312" s="10">
        <f t="shared" ca="1" si="9"/>
        <v>76</v>
      </c>
    </row>
    <row r="313" spans="1:31" ht="15.6" x14ac:dyDescent="0.3">
      <c r="A313" s="11">
        <v>3375598</v>
      </c>
      <c r="B313" s="12" t="s">
        <v>63</v>
      </c>
      <c r="C313" s="12" t="s">
        <v>176</v>
      </c>
      <c r="D313" s="12" t="s">
        <v>52</v>
      </c>
      <c r="E313" s="12" t="s">
        <v>144</v>
      </c>
      <c r="F313" s="12" t="s">
        <v>27</v>
      </c>
      <c r="G313" s="12" t="s">
        <v>145</v>
      </c>
      <c r="H313" s="12" t="s">
        <v>28</v>
      </c>
      <c r="I313" s="13">
        <v>26</v>
      </c>
      <c r="J313" s="13">
        <v>1</v>
      </c>
      <c r="K313" s="13">
        <v>4</v>
      </c>
      <c r="L313" s="13">
        <v>2</v>
      </c>
      <c r="M313" s="13">
        <v>29</v>
      </c>
      <c r="N313" s="13">
        <v>30</v>
      </c>
      <c r="O313" s="13">
        <v>28</v>
      </c>
      <c r="P313" s="13">
        <v>23</v>
      </c>
      <c r="Q313" s="13">
        <v>33</v>
      </c>
      <c r="R313" s="13">
        <v>19</v>
      </c>
      <c r="S313" s="13">
        <v>22</v>
      </c>
      <c r="T313" s="13">
        <v>25</v>
      </c>
      <c r="U313" s="13">
        <v>35</v>
      </c>
      <c r="V313" s="13">
        <v>277</v>
      </c>
      <c r="W313" s="13">
        <v>277</v>
      </c>
      <c r="X313" s="14">
        <v>-0.19</v>
      </c>
      <c r="Y313" s="13">
        <v>340</v>
      </c>
      <c r="Z313" s="13">
        <v>330</v>
      </c>
      <c r="AA313" s="14">
        <v>0.01</v>
      </c>
      <c r="AB313" s="14">
        <v>-0.17</v>
      </c>
      <c r="AC313" s="27">
        <f t="shared" si="8"/>
        <v>277</v>
      </c>
      <c r="AE313" s="10">
        <f t="shared" ca="1" si="9"/>
        <v>143</v>
      </c>
    </row>
    <row r="314" spans="1:31" ht="15.6" x14ac:dyDescent="0.3">
      <c r="A314" s="11">
        <v>3375598</v>
      </c>
      <c r="B314" s="12" t="s">
        <v>63</v>
      </c>
      <c r="C314" s="12" t="s">
        <v>176</v>
      </c>
      <c r="D314" s="12" t="s">
        <v>52</v>
      </c>
      <c r="E314" s="12" t="s">
        <v>144</v>
      </c>
      <c r="F314" s="12" t="s">
        <v>29</v>
      </c>
      <c r="G314" s="12" t="s">
        <v>145</v>
      </c>
      <c r="H314" s="12" t="s">
        <v>28</v>
      </c>
      <c r="I314" s="13">
        <v>0</v>
      </c>
      <c r="J314" s="13">
        <v>0</v>
      </c>
      <c r="K314" s="13">
        <v>0</v>
      </c>
      <c r="L314" s="13">
        <v>0</v>
      </c>
      <c r="M314" s="13">
        <v>1</v>
      </c>
      <c r="N314" s="13">
        <v>2</v>
      </c>
      <c r="O314" s="13">
        <v>1</v>
      </c>
      <c r="P314" s="13">
        <v>1</v>
      </c>
      <c r="Q314" s="13">
        <v>6</v>
      </c>
      <c r="R314" s="13">
        <v>0</v>
      </c>
      <c r="S314" s="13">
        <v>0</v>
      </c>
      <c r="T314" s="13">
        <v>4</v>
      </c>
      <c r="U314" s="13">
        <v>3</v>
      </c>
      <c r="V314" s="13">
        <v>18</v>
      </c>
      <c r="W314" s="13">
        <v>18</v>
      </c>
      <c r="X314" s="14">
        <v>0.06</v>
      </c>
      <c r="Y314" s="13">
        <v>17</v>
      </c>
      <c r="Z314" s="13">
        <v>27</v>
      </c>
      <c r="AA314" s="14">
        <v>0</v>
      </c>
      <c r="AB314" s="14">
        <v>0.13</v>
      </c>
      <c r="AC314" s="27">
        <f t="shared" si="8"/>
        <v>18</v>
      </c>
      <c r="AE314" s="10">
        <f t="shared" ca="1" si="9"/>
        <v>5</v>
      </c>
    </row>
    <row r="315" spans="1:31" ht="15.6" x14ac:dyDescent="0.3">
      <c r="A315" s="11">
        <v>3375598</v>
      </c>
      <c r="B315" s="12" t="s">
        <v>63</v>
      </c>
      <c r="C315" s="12" t="s">
        <v>176</v>
      </c>
      <c r="D315" s="12" t="s">
        <v>52</v>
      </c>
      <c r="E315" s="12" t="s">
        <v>144</v>
      </c>
      <c r="F315" s="12" t="s">
        <v>30</v>
      </c>
      <c r="G315" s="12" t="s">
        <v>145</v>
      </c>
      <c r="H315" s="12" t="s">
        <v>28</v>
      </c>
      <c r="I315" s="13">
        <v>0</v>
      </c>
      <c r="J315" s="13">
        <v>0</v>
      </c>
      <c r="K315" s="13">
        <v>0</v>
      </c>
      <c r="L315" s="13">
        <v>0</v>
      </c>
      <c r="M315" s="13">
        <v>0</v>
      </c>
      <c r="N315" s="13">
        <v>1</v>
      </c>
      <c r="O315" s="13">
        <v>0</v>
      </c>
      <c r="P315" s="13">
        <v>0</v>
      </c>
      <c r="Q315" s="13">
        <v>0</v>
      </c>
      <c r="R315" s="13">
        <v>0</v>
      </c>
      <c r="S315" s="13">
        <v>0</v>
      </c>
      <c r="T315" s="13">
        <v>0</v>
      </c>
      <c r="U315" s="13">
        <v>0</v>
      </c>
      <c r="V315" s="13">
        <v>1</v>
      </c>
      <c r="W315" s="13">
        <v>1</v>
      </c>
      <c r="X315" s="14">
        <v>0</v>
      </c>
      <c r="Y315" s="13">
        <v>0</v>
      </c>
      <c r="Z315" s="13">
        <v>2</v>
      </c>
      <c r="AA315" s="14">
        <v>0</v>
      </c>
      <c r="AB315" s="14">
        <v>0</v>
      </c>
      <c r="AC315" s="27">
        <f t="shared" si="8"/>
        <v>1</v>
      </c>
      <c r="AE315" s="10">
        <f t="shared" ca="1" si="9"/>
        <v>1</v>
      </c>
    </row>
    <row r="316" spans="1:31" ht="15.6" x14ac:dyDescent="0.3">
      <c r="A316" s="11">
        <v>3375598</v>
      </c>
      <c r="B316" s="12" t="s">
        <v>63</v>
      </c>
      <c r="C316" s="12" t="s">
        <v>176</v>
      </c>
      <c r="D316" s="12" t="s">
        <v>52</v>
      </c>
      <c r="E316" s="12" t="s">
        <v>144</v>
      </c>
      <c r="F316" s="12" t="s">
        <v>31</v>
      </c>
      <c r="G316" s="12" t="s">
        <v>145</v>
      </c>
      <c r="H316" s="12" t="s">
        <v>28</v>
      </c>
      <c r="I316" s="13">
        <v>0</v>
      </c>
      <c r="J316" s="13">
        <v>0</v>
      </c>
      <c r="K316" s="13">
        <v>0</v>
      </c>
      <c r="L316" s="13">
        <v>0</v>
      </c>
      <c r="M316" s="13">
        <v>0</v>
      </c>
      <c r="N316" s="13">
        <v>2</v>
      </c>
      <c r="O316" s="13">
        <v>3</v>
      </c>
      <c r="P316" s="13">
        <v>0</v>
      </c>
      <c r="Q316" s="13">
        <v>0</v>
      </c>
      <c r="R316" s="13">
        <v>0</v>
      </c>
      <c r="S316" s="13">
        <v>0</v>
      </c>
      <c r="T316" s="13">
        <v>0</v>
      </c>
      <c r="U316" s="13">
        <v>0</v>
      </c>
      <c r="V316" s="13">
        <v>5</v>
      </c>
      <c r="W316" s="13">
        <v>5</v>
      </c>
      <c r="X316" s="14">
        <v>0.67</v>
      </c>
      <c r="Y316" s="13">
        <v>3</v>
      </c>
      <c r="Z316" s="13">
        <v>5</v>
      </c>
      <c r="AA316" s="14">
        <v>0</v>
      </c>
      <c r="AB316" s="14">
        <v>0.67</v>
      </c>
      <c r="AC316" s="27">
        <f t="shared" si="8"/>
        <v>5</v>
      </c>
      <c r="AE316" s="10">
        <f t="shared" ca="1" si="9"/>
        <v>5</v>
      </c>
    </row>
    <row r="317" spans="1:31" ht="15.6" x14ac:dyDescent="0.3">
      <c r="A317" s="11">
        <v>3375598</v>
      </c>
      <c r="B317" s="12" t="s">
        <v>63</v>
      </c>
      <c r="C317" s="12" t="s">
        <v>176</v>
      </c>
      <c r="D317" s="12" t="s">
        <v>52</v>
      </c>
      <c r="E317" s="12" t="s">
        <v>144</v>
      </c>
      <c r="F317" s="12" t="s">
        <v>33</v>
      </c>
      <c r="G317" s="12" t="s">
        <v>145</v>
      </c>
      <c r="H317" s="12" t="s">
        <v>28</v>
      </c>
      <c r="I317" s="13">
        <v>18</v>
      </c>
      <c r="J317" s="13">
        <v>1</v>
      </c>
      <c r="K317" s="13">
        <v>3</v>
      </c>
      <c r="L317" s="13">
        <v>6</v>
      </c>
      <c r="M317" s="13">
        <v>19</v>
      </c>
      <c r="N317" s="13">
        <v>36</v>
      </c>
      <c r="O317" s="13">
        <v>21</v>
      </c>
      <c r="P317" s="13">
        <v>6</v>
      </c>
      <c r="Q317" s="13">
        <v>99</v>
      </c>
      <c r="R317" s="13">
        <v>14</v>
      </c>
      <c r="S317" s="13">
        <v>15</v>
      </c>
      <c r="T317" s="13">
        <v>15</v>
      </c>
      <c r="U317" s="13">
        <v>0</v>
      </c>
      <c r="V317" s="13">
        <v>253</v>
      </c>
      <c r="W317" s="13">
        <v>253</v>
      </c>
      <c r="X317" s="14">
        <v>0.4</v>
      </c>
      <c r="Y317" s="13">
        <v>181</v>
      </c>
      <c r="Z317" s="13">
        <v>192</v>
      </c>
      <c r="AA317" s="14">
        <v>0.01</v>
      </c>
      <c r="AB317" s="14">
        <v>0.45</v>
      </c>
      <c r="AC317" s="27">
        <f t="shared" si="8"/>
        <v>253</v>
      </c>
      <c r="AE317" s="10">
        <f t="shared" ca="1" si="9"/>
        <v>110</v>
      </c>
    </row>
    <row r="318" spans="1:31" ht="15.6" x14ac:dyDescent="0.3">
      <c r="A318" s="11">
        <v>3513776</v>
      </c>
      <c r="B318" s="12" t="s">
        <v>95</v>
      </c>
      <c r="C318" s="12" t="s">
        <v>196</v>
      </c>
      <c r="D318" s="12" t="s">
        <v>52</v>
      </c>
      <c r="E318" s="12" t="s">
        <v>144</v>
      </c>
      <c r="F318" s="12" t="s">
        <v>27</v>
      </c>
      <c r="G318" s="12" t="s">
        <v>145</v>
      </c>
      <c r="H318" s="12" t="s">
        <v>28</v>
      </c>
      <c r="I318" s="13">
        <v>17</v>
      </c>
      <c r="J318" s="13">
        <v>16</v>
      </c>
      <c r="K318" s="13">
        <v>16</v>
      </c>
      <c r="L318" s="13">
        <v>16</v>
      </c>
      <c r="M318" s="13">
        <v>29</v>
      </c>
      <c r="N318" s="13">
        <v>16</v>
      </c>
      <c r="O318" s="13">
        <v>18</v>
      </c>
      <c r="P318" s="13">
        <v>16</v>
      </c>
      <c r="Q318" s="13">
        <v>34</v>
      </c>
      <c r="R318" s="13">
        <v>45</v>
      </c>
      <c r="S318" s="13">
        <v>46</v>
      </c>
      <c r="T318" s="13">
        <v>75</v>
      </c>
      <c r="U318" s="13">
        <v>0</v>
      </c>
      <c r="V318" s="13">
        <v>344</v>
      </c>
      <c r="W318" s="13">
        <v>344</v>
      </c>
      <c r="X318" s="14">
        <v>0</v>
      </c>
      <c r="Y318" s="13">
        <v>0</v>
      </c>
      <c r="Z318" s="13">
        <v>243</v>
      </c>
      <c r="AA318" s="14">
        <v>0.01</v>
      </c>
      <c r="AB318" s="14">
        <v>0</v>
      </c>
      <c r="AC318" s="27">
        <f t="shared" si="8"/>
        <v>344</v>
      </c>
      <c r="AE318" s="10">
        <f t="shared" ca="1" si="9"/>
        <v>144</v>
      </c>
    </row>
    <row r="319" spans="1:31" ht="15.6" x14ac:dyDescent="0.3">
      <c r="A319" s="11">
        <v>3513776</v>
      </c>
      <c r="B319" s="12" t="s">
        <v>95</v>
      </c>
      <c r="C319" s="12" t="s">
        <v>196</v>
      </c>
      <c r="D319" s="12" t="s">
        <v>52</v>
      </c>
      <c r="E319" s="12" t="s">
        <v>144</v>
      </c>
      <c r="F319" s="12" t="s">
        <v>29</v>
      </c>
      <c r="G319" s="12" t="s">
        <v>145</v>
      </c>
      <c r="H319" s="12" t="s">
        <v>28</v>
      </c>
      <c r="I319" s="13">
        <v>1</v>
      </c>
      <c r="J319" s="13">
        <v>1</v>
      </c>
      <c r="K319" s="13">
        <v>2</v>
      </c>
      <c r="L319" s="13">
        <v>1</v>
      </c>
      <c r="M319" s="13">
        <v>1</v>
      </c>
      <c r="N319" s="13">
        <v>0</v>
      </c>
      <c r="O319" s="13">
        <v>0</v>
      </c>
      <c r="P319" s="13">
        <v>0</v>
      </c>
      <c r="Q319" s="13">
        <v>2</v>
      </c>
      <c r="R319" s="13">
        <v>0</v>
      </c>
      <c r="S319" s="13">
        <v>2</v>
      </c>
      <c r="T319" s="13">
        <v>3</v>
      </c>
      <c r="U319" s="13">
        <v>0</v>
      </c>
      <c r="V319" s="13">
        <v>13</v>
      </c>
      <c r="W319" s="13">
        <v>13</v>
      </c>
      <c r="X319" s="14">
        <v>0</v>
      </c>
      <c r="Y319" s="13">
        <v>0</v>
      </c>
      <c r="Z319" s="13">
        <v>39</v>
      </c>
      <c r="AA319" s="14">
        <v>0</v>
      </c>
      <c r="AB319" s="14">
        <v>0</v>
      </c>
      <c r="AC319" s="27">
        <f t="shared" si="8"/>
        <v>13</v>
      </c>
      <c r="AE319" s="10">
        <f t="shared" ca="1" si="9"/>
        <v>6</v>
      </c>
    </row>
    <row r="320" spans="1:31" ht="15.6" x14ac:dyDescent="0.3">
      <c r="A320" s="11">
        <v>3513776</v>
      </c>
      <c r="B320" s="12" t="s">
        <v>95</v>
      </c>
      <c r="C320" s="12" t="s">
        <v>196</v>
      </c>
      <c r="D320" s="12" t="s">
        <v>52</v>
      </c>
      <c r="E320" s="12" t="s">
        <v>144</v>
      </c>
      <c r="F320" s="12" t="s">
        <v>30</v>
      </c>
      <c r="G320" s="12" t="s">
        <v>145</v>
      </c>
      <c r="H320" s="12" t="s">
        <v>28</v>
      </c>
      <c r="I320" s="13">
        <v>0</v>
      </c>
      <c r="J320" s="13">
        <v>0</v>
      </c>
      <c r="K320" s="13">
        <v>0</v>
      </c>
      <c r="L320" s="13">
        <v>0</v>
      </c>
      <c r="M320" s="13">
        <v>1</v>
      </c>
      <c r="N320" s="13">
        <v>0</v>
      </c>
      <c r="O320" s="13">
        <v>0</v>
      </c>
      <c r="P320" s="13">
        <v>0</v>
      </c>
      <c r="Q320" s="13">
        <v>0</v>
      </c>
      <c r="R320" s="13">
        <v>0</v>
      </c>
      <c r="S320" s="13">
        <v>0</v>
      </c>
      <c r="T320" s="13">
        <v>0</v>
      </c>
      <c r="U320" s="13">
        <v>0</v>
      </c>
      <c r="V320" s="13">
        <v>1</v>
      </c>
      <c r="W320" s="13">
        <v>1</v>
      </c>
      <c r="X320" s="14">
        <v>0</v>
      </c>
      <c r="Y320" s="13">
        <v>0</v>
      </c>
      <c r="Z320" s="13">
        <v>0</v>
      </c>
      <c r="AA320" s="14">
        <v>0</v>
      </c>
      <c r="AB320" s="14">
        <v>0</v>
      </c>
      <c r="AC320" s="27">
        <f t="shared" si="8"/>
        <v>1</v>
      </c>
      <c r="AE320" s="10">
        <f t="shared" ca="1" si="9"/>
        <v>1</v>
      </c>
    </row>
    <row r="321" spans="1:31" ht="15.6" x14ac:dyDescent="0.3">
      <c r="A321" s="11">
        <v>3513776</v>
      </c>
      <c r="B321" s="12" t="s">
        <v>95</v>
      </c>
      <c r="C321" s="12" t="s">
        <v>196</v>
      </c>
      <c r="D321" s="12" t="s">
        <v>52</v>
      </c>
      <c r="E321" s="12" t="s">
        <v>144</v>
      </c>
      <c r="F321" s="12" t="s">
        <v>31</v>
      </c>
      <c r="G321" s="12" t="s">
        <v>145</v>
      </c>
      <c r="H321" s="12" t="s">
        <v>28</v>
      </c>
      <c r="I321" s="13">
        <v>0</v>
      </c>
      <c r="J321" s="13">
        <v>0</v>
      </c>
      <c r="K321" s="13">
        <v>0</v>
      </c>
      <c r="L321" s="13">
        <v>0</v>
      </c>
      <c r="M321" s="13">
        <v>2</v>
      </c>
      <c r="N321" s="13">
        <v>0</v>
      </c>
      <c r="O321" s="13">
        <v>0</v>
      </c>
      <c r="P321" s="13">
        <v>0</v>
      </c>
      <c r="Q321" s="13">
        <v>0</v>
      </c>
      <c r="R321" s="13">
        <v>0</v>
      </c>
      <c r="S321" s="13">
        <v>0</v>
      </c>
      <c r="T321" s="13">
        <v>1</v>
      </c>
      <c r="U321" s="13">
        <v>0</v>
      </c>
      <c r="V321" s="13">
        <v>3</v>
      </c>
      <c r="W321" s="13">
        <v>3</v>
      </c>
      <c r="X321" s="14">
        <v>0</v>
      </c>
      <c r="Y321" s="13">
        <v>0</v>
      </c>
      <c r="Z321" s="13">
        <v>0</v>
      </c>
      <c r="AA321" s="14">
        <v>0</v>
      </c>
      <c r="AB321" s="14">
        <v>0</v>
      </c>
      <c r="AC321" s="27">
        <f t="shared" si="8"/>
        <v>3</v>
      </c>
      <c r="AE321" s="10">
        <f t="shared" ca="1" si="9"/>
        <v>2</v>
      </c>
    </row>
    <row r="322" spans="1:31" ht="15.6" x14ac:dyDescent="0.3">
      <c r="A322" s="11">
        <v>3513776</v>
      </c>
      <c r="B322" s="12" t="s">
        <v>95</v>
      </c>
      <c r="C322" s="12" t="s">
        <v>196</v>
      </c>
      <c r="D322" s="12" t="s">
        <v>52</v>
      </c>
      <c r="E322" s="12" t="s">
        <v>144</v>
      </c>
      <c r="F322" s="12" t="s">
        <v>33</v>
      </c>
      <c r="G322" s="12" t="s">
        <v>145</v>
      </c>
      <c r="H322" s="12" t="s">
        <v>28</v>
      </c>
      <c r="I322" s="13">
        <v>1</v>
      </c>
      <c r="J322" s="13">
        <v>3</v>
      </c>
      <c r="K322" s="13">
        <v>0</v>
      </c>
      <c r="L322" s="13">
        <v>0</v>
      </c>
      <c r="M322" s="13">
        <v>33</v>
      </c>
      <c r="N322" s="13">
        <v>0</v>
      </c>
      <c r="O322" s="13">
        <v>0</v>
      </c>
      <c r="P322" s="13">
        <v>0</v>
      </c>
      <c r="Q322" s="13">
        <v>70</v>
      </c>
      <c r="R322" s="13">
        <v>70</v>
      </c>
      <c r="S322" s="13">
        <v>0</v>
      </c>
      <c r="T322" s="13">
        <v>2</v>
      </c>
      <c r="U322" s="13">
        <v>0</v>
      </c>
      <c r="V322" s="13">
        <v>179</v>
      </c>
      <c r="W322" s="13">
        <v>179</v>
      </c>
      <c r="X322" s="14">
        <v>0</v>
      </c>
      <c r="Y322" s="13">
        <v>0</v>
      </c>
      <c r="Z322" s="13">
        <v>570</v>
      </c>
      <c r="AA322" s="14">
        <v>0.01</v>
      </c>
      <c r="AB322" s="14">
        <v>0</v>
      </c>
      <c r="AC322" s="27">
        <f t="shared" si="8"/>
        <v>179</v>
      </c>
      <c r="AE322" s="10">
        <f t="shared" ca="1" si="9"/>
        <v>37</v>
      </c>
    </row>
    <row r="323" spans="1:31" ht="15.6" x14ac:dyDescent="0.3">
      <c r="A323" s="11">
        <v>3454303</v>
      </c>
      <c r="B323" s="12" t="s">
        <v>87</v>
      </c>
      <c r="C323" s="12" t="s">
        <v>197</v>
      </c>
      <c r="D323" s="12" t="s">
        <v>79</v>
      </c>
      <c r="E323" s="12" t="s">
        <v>144</v>
      </c>
      <c r="F323" s="12" t="s">
        <v>27</v>
      </c>
      <c r="G323" s="12" t="s">
        <v>145</v>
      </c>
      <c r="H323" s="12" t="s">
        <v>28</v>
      </c>
      <c r="I323" s="13">
        <v>24</v>
      </c>
      <c r="J323" s="13">
        <v>16</v>
      </c>
      <c r="K323" s="13">
        <v>19</v>
      </c>
      <c r="L323" s="13">
        <v>23</v>
      </c>
      <c r="M323" s="13">
        <v>26</v>
      </c>
      <c r="N323" s="13">
        <v>17</v>
      </c>
      <c r="O323" s="13">
        <v>18</v>
      </c>
      <c r="P323" s="13">
        <v>22</v>
      </c>
      <c r="Q323" s="13">
        <v>27</v>
      </c>
      <c r="R323" s="13">
        <v>25</v>
      </c>
      <c r="S323" s="13">
        <v>20</v>
      </c>
      <c r="T323" s="13">
        <v>16</v>
      </c>
      <c r="U323" s="13">
        <v>28</v>
      </c>
      <c r="V323" s="13">
        <v>281</v>
      </c>
      <c r="W323" s="13">
        <v>281</v>
      </c>
      <c r="X323" s="14">
        <v>-0.04</v>
      </c>
      <c r="Y323" s="13">
        <v>293</v>
      </c>
      <c r="Z323" s="13">
        <v>319</v>
      </c>
      <c r="AA323" s="14">
        <v>0.01</v>
      </c>
      <c r="AB323" s="14">
        <v>0</v>
      </c>
      <c r="AC323" s="27">
        <f t="shared" ref="AC323:AC386" si="10">SUM(I323:U323)</f>
        <v>281</v>
      </c>
      <c r="AE323" s="10">
        <f t="shared" ref="AE323:AE386" ca="1" si="11">SUM(OFFSET(I322,1,0,1,$AD$2))</f>
        <v>165</v>
      </c>
    </row>
    <row r="324" spans="1:31" ht="15.6" x14ac:dyDescent="0.3">
      <c r="A324" s="11">
        <v>3454303</v>
      </c>
      <c r="B324" s="12" t="s">
        <v>87</v>
      </c>
      <c r="C324" s="12" t="s">
        <v>197</v>
      </c>
      <c r="D324" s="12" t="s">
        <v>79</v>
      </c>
      <c r="E324" s="12" t="s">
        <v>144</v>
      </c>
      <c r="F324" s="12" t="s">
        <v>29</v>
      </c>
      <c r="G324" s="12" t="s">
        <v>145</v>
      </c>
      <c r="H324" s="12" t="s">
        <v>28</v>
      </c>
      <c r="I324" s="13">
        <v>0</v>
      </c>
      <c r="J324" s="13">
        <v>0</v>
      </c>
      <c r="K324" s="13">
        <v>0</v>
      </c>
      <c r="L324" s="13">
        <v>1</v>
      </c>
      <c r="M324" s="13">
        <v>0</v>
      </c>
      <c r="N324" s="13">
        <v>1</v>
      </c>
      <c r="O324" s="13">
        <v>0</v>
      </c>
      <c r="P324" s="13">
        <v>0</v>
      </c>
      <c r="Q324" s="13">
        <v>2</v>
      </c>
      <c r="R324" s="13">
        <v>1</v>
      </c>
      <c r="S324" s="13">
        <v>0</v>
      </c>
      <c r="T324" s="13">
        <v>0</v>
      </c>
      <c r="U324" s="13">
        <v>2</v>
      </c>
      <c r="V324" s="13">
        <v>7</v>
      </c>
      <c r="W324" s="13">
        <v>7</v>
      </c>
      <c r="X324" s="14">
        <v>-0.5</v>
      </c>
      <c r="Y324" s="13">
        <v>14</v>
      </c>
      <c r="Z324" s="13">
        <v>10</v>
      </c>
      <c r="AA324" s="14">
        <v>0</v>
      </c>
      <c r="AB324" s="14">
        <v>-0.61</v>
      </c>
      <c r="AC324" s="27">
        <f t="shared" si="10"/>
        <v>7</v>
      </c>
      <c r="AE324" s="10">
        <f t="shared" ca="1" si="11"/>
        <v>2</v>
      </c>
    </row>
    <row r="325" spans="1:31" ht="15.6" x14ac:dyDescent="0.3">
      <c r="A325" s="11">
        <v>3454303</v>
      </c>
      <c r="B325" s="12" t="s">
        <v>87</v>
      </c>
      <c r="C325" s="12" t="s">
        <v>197</v>
      </c>
      <c r="D325" s="12" t="s">
        <v>79</v>
      </c>
      <c r="E325" s="12" t="s">
        <v>144</v>
      </c>
      <c r="F325" s="12" t="s">
        <v>30</v>
      </c>
      <c r="G325" s="12" t="s">
        <v>145</v>
      </c>
      <c r="H325" s="12" t="s">
        <v>28</v>
      </c>
      <c r="I325" s="13">
        <v>0</v>
      </c>
      <c r="J325" s="13">
        <v>0</v>
      </c>
      <c r="K325" s="13">
        <v>0</v>
      </c>
      <c r="L325" s="13">
        <v>0</v>
      </c>
      <c r="M325" s="13">
        <v>0</v>
      </c>
      <c r="N325" s="13">
        <v>0</v>
      </c>
      <c r="O325" s="13">
        <v>0</v>
      </c>
      <c r="P325" s="13">
        <v>0</v>
      </c>
      <c r="Q325" s="13">
        <v>0</v>
      </c>
      <c r="R325" s="13">
        <v>1</v>
      </c>
      <c r="S325" s="13">
        <v>0</v>
      </c>
      <c r="T325" s="13">
        <v>0</v>
      </c>
      <c r="U325" s="13">
        <v>0</v>
      </c>
      <c r="V325" s="13">
        <v>1</v>
      </c>
      <c r="W325" s="13">
        <v>1</v>
      </c>
      <c r="X325" s="14">
        <v>-0.5</v>
      </c>
      <c r="Y325" s="13">
        <v>2</v>
      </c>
      <c r="Z325" s="13">
        <v>3</v>
      </c>
      <c r="AA325" s="14">
        <v>0</v>
      </c>
      <c r="AB325" s="14">
        <v>-0.5</v>
      </c>
      <c r="AC325" s="27">
        <f t="shared" si="10"/>
        <v>1</v>
      </c>
      <c r="AE325" s="10">
        <f t="shared" ca="1" si="11"/>
        <v>0</v>
      </c>
    </row>
    <row r="326" spans="1:31" ht="15.6" x14ac:dyDescent="0.3">
      <c r="A326" s="11">
        <v>3454303</v>
      </c>
      <c r="B326" s="12" t="s">
        <v>87</v>
      </c>
      <c r="C326" s="12" t="s">
        <v>197</v>
      </c>
      <c r="D326" s="12" t="s">
        <v>79</v>
      </c>
      <c r="E326" s="12" t="s">
        <v>144</v>
      </c>
      <c r="F326" s="12" t="s">
        <v>31</v>
      </c>
      <c r="G326" s="12" t="s">
        <v>145</v>
      </c>
      <c r="H326" s="12" t="s">
        <v>28</v>
      </c>
      <c r="I326" s="13">
        <v>0</v>
      </c>
      <c r="J326" s="13">
        <v>0</v>
      </c>
      <c r="K326" s="13">
        <v>0</v>
      </c>
      <c r="L326" s="13">
        <v>0</v>
      </c>
      <c r="M326" s="13">
        <v>0</v>
      </c>
      <c r="N326" s="13">
        <v>0</v>
      </c>
      <c r="O326" s="13">
        <v>0</v>
      </c>
      <c r="P326" s="13">
        <v>0</v>
      </c>
      <c r="Q326" s="13">
        <v>0</v>
      </c>
      <c r="R326" s="13">
        <v>0</v>
      </c>
      <c r="S326" s="13">
        <v>0</v>
      </c>
      <c r="T326" s="13">
        <v>0</v>
      </c>
      <c r="U326" s="13">
        <v>0</v>
      </c>
      <c r="V326" s="13">
        <v>0</v>
      </c>
      <c r="W326" s="13">
        <v>0</v>
      </c>
      <c r="X326" s="14">
        <v>-1</v>
      </c>
      <c r="Y326" s="13">
        <v>22</v>
      </c>
      <c r="Z326" s="13">
        <v>6</v>
      </c>
      <c r="AA326" s="14">
        <v>0</v>
      </c>
      <c r="AB326" s="14">
        <v>-1</v>
      </c>
      <c r="AC326" s="27">
        <f t="shared" si="10"/>
        <v>0</v>
      </c>
      <c r="AE326" s="10">
        <f t="shared" ca="1" si="11"/>
        <v>0</v>
      </c>
    </row>
    <row r="327" spans="1:31" ht="15.6" x14ac:dyDescent="0.3">
      <c r="A327" s="11">
        <v>3454303</v>
      </c>
      <c r="B327" s="12" t="s">
        <v>87</v>
      </c>
      <c r="C327" s="12" t="s">
        <v>197</v>
      </c>
      <c r="D327" s="12" t="s">
        <v>79</v>
      </c>
      <c r="E327" s="12" t="s">
        <v>144</v>
      </c>
      <c r="F327" s="12" t="s">
        <v>33</v>
      </c>
      <c r="G327" s="12" t="s">
        <v>145</v>
      </c>
      <c r="H327" s="12" t="s">
        <v>28</v>
      </c>
      <c r="I327" s="13">
        <v>19</v>
      </c>
      <c r="J327" s="13">
        <v>20</v>
      </c>
      <c r="K327" s="13">
        <v>10</v>
      </c>
      <c r="L327" s="13">
        <v>16</v>
      </c>
      <c r="M327" s="13">
        <v>12</v>
      </c>
      <c r="N327" s="13">
        <v>9</v>
      </c>
      <c r="O327" s="13">
        <v>13</v>
      </c>
      <c r="P327" s="13">
        <v>25</v>
      </c>
      <c r="Q327" s="13">
        <v>25</v>
      </c>
      <c r="R327" s="13">
        <v>16</v>
      </c>
      <c r="S327" s="13">
        <v>21</v>
      </c>
      <c r="T327" s="13">
        <v>15</v>
      </c>
      <c r="U327" s="13">
        <v>28</v>
      </c>
      <c r="V327" s="13">
        <v>229</v>
      </c>
      <c r="W327" s="13">
        <v>229</v>
      </c>
      <c r="X327" s="14">
        <v>-0.04</v>
      </c>
      <c r="Y327" s="13">
        <v>238</v>
      </c>
      <c r="Z327" s="13">
        <v>468</v>
      </c>
      <c r="AA327" s="14">
        <v>0.01</v>
      </c>
      <c r="AB327" s="14">
        <v>-0.02</v>
      </c>
      <c r="AC327" s="27">
        <f t="shared" si="10"/>
        <v>229</v>
      </c>
      <c r="AE327" s="10">
        <f t="shared" ca="1" si="11"/>
        <v>124</v>
      </c>
    </row>
    <row r="328" spans="1:31" ht="15.6" x14ac:dyDescent="0.3">
      <c r="A328" s="11">
        <v>1972852</v>
      </c>
      <c r="B328" s="12" t="s">
        <v>132</v>
      </c>
      <c r="C328" s="12" t="s">
        <v>198</v>
      </c>
      <c r="D328" s="12" t="s">
        <v>26</v>
      </c>
      <c r="E328" s="12" t="s">
        <v>144</v>
      </c>
      <c r="F328" s="12" t="s">
        <v>27</v>
      </c>
      <c r="G328" s="12" t="s">
        <v>145</v>
      </c>
      <c r="H328" s="12" t="s">
        <v>28</v>
      </c>
      <c r="I328" s="13">
        <v>32</v>
      </c>
      <c r="J328" s="13">
        <v>21</v>
      </c>
      <c r="K328" s="13">
        <v>22</v>
      </c>
      <c r="L328" s="13">
        <v>23</v>
      </c>
      <c r="M328" s="13">
        <v>38</v>
      </c>
      <c r="N328" s="13">
        <v>27</v>
      </c>
      <c r="O328" s="13">
        <v>27</v>
      </c>
      <c r="P328" s="13">
        <v>29</v>
      </c>
      <c r="Q328" s="13">
        <v>23</v>
      </c>
      <c r="R328" s="13">
        <v>23</v>
      </c>
      <c r="S328" s="13">
        <v>25</v>
      </c>
      <c r="T328" s="13">
        <v>19</v>
      </c>
      <c r="U328" s="13">
        <v>22</v>
      </c>
      <c r="V328" s="13">
        <v>331</v>
      </c>
      <c r="W328" s="13">
        <v>331</v>
      </c>
      <c r="X328" s="14">
        <v>0.53</v>
      </c>
      <c r="Y328" s="13">
        <v>216</v>
      </c>
      <c r="Z328" s="13">
        <v>629</v>
      </c>
      <c r="AA328" s="14">
        <v>0.01</v>
      </c>
      <c r="AB328" s="14">
        <v>0.56000000000000005</v>
      </c>
      <c r="AC328" s="27">
        <f t="shared" si="10"/>
        <v>331</v>
      </c>
      <c r="AE328" s="10">
        <f t="shared" ca="1" si="11"/>
        <v>219</v>
      </c>
    </row>
    <row r="329" spans="1:31" ht="15.6" x14ac:dyDescent="0.3">
      <c r="A329" s="11">
        <v>1972852</v>
      </c>
      <c r="B329" s="12" t="s">
        <v>132</v>
      </c>
      <c r="C329" s="12" t="s">
        <v>198</v>
      </c>
      <c r="D329" s="12" t="s">
        <v>26</v>
      </c>
      <c r="E329" s="12" t="s">
        <v>144</v>
      </c>
      <c r="F329" s="12" t="s">
        <v>29</v>
      </c>
      <c r="G329" s="12" t="s">
        <v>145</v>
      </c>
      <c r="H329" s="12" t="s">
        <v>28</v>
      </c>
      <c r="I329" s="13">
        <v>0</v>
      </c>
      <c r="J329" s="13">
        <v>1</v>
      </c>
      <c r="K329" s="13">
        <v>0</v>
      </c>
      <c r="L329" s="13">
        <v>1</v>
      </c>
      <c r="M329" s="13">
        <v>3</v>
      </c>
      <c r="N329" s="13">
        <v>0</v>
      </c>
      <c r="O329" s="13">
        <v>0</v>
      </c>
      <c r="P329" s="13">
        <v>1</v>
      </c>
      <c r="Q329" s="13">
        <v>1</v>
      </c>
      <c r="R329" s="13">
        <v>2</v>
      </c>
      <c r="S329" s="13">
        <v>3</v>
      </c>
      <c r="T329" s="13">
        <v>0</v>
      </c>
      <c r="U329" s="13">
        <v>3</v>
      </c>
      <c r="V329" s="13">
        <v>15</v>
      </c>
      <c r="W329" s="13">
        <v>15</v>
      </c>
      <c r="X329" s="14">
        <v>6.5</v>
      </c>
      <c r="Y329" s="13">
        <v>2</v>
      </c>
      <c r="Z329" s="13">
        <v>30</v>
      </c>
      <c r="AA329" s="14">
        <v>0</v>
      </c>
      <c r="AB329" s="14">
        <v>6.5</v>
      </c>
      <c r="AC329" s="27">
        <f t="shared" si="10"/>
        <v>15</v>
      </c>
      <c r="AE329" s="10">
        <f t="shared" ca="1" si="11"/>
        <v>6</v>
      </c>
    </row>
    <row r="330" spans="1:31" ht="15.6" x14ac:dyDescent="0.3">
      <c r="A330" s="11">
        <v>1972852</v>
      </c>
      <c r="B330" s="12" t="s">
        <v>132</v>
      </c>
      <c r="C330" s="12" t="s">
        <v>198</v>
      </c>
      <c r="D330" s="12" t="s">
        <v>26</v>
      </c>
      <c r="E330" s="12" t="s">
        <v>144</v>
      </c>
      <c r="F330" s="12" t="s">
        <v>30</v>
      </c>
      <c r="G330" s="12" t="s">
        <v>145</v>
      </c>
      <c r="H330" s="12" t="s">
        <v>28</v>
      </c>
      <c r="I330" s="13">
        <v>0</v>
      </c>
      <c r="J330" s="13">
        <v>0</v>
      </c>
      <c r="K330" s="13">
        <v>1</v>
      </c>
      <c r="L330" s="13">
        <v>0</v>
      </c>
      <c r="M330" s="13">
        <v>0</v>
      </c>
      <c r="N330" s="13">
        <v>1</v>
      </c>
      <c r="O330" s="13">
        <v>0</v>
      </c>
      <c r="P330" s="13">
        <v>0</v>
      </c>
      <c r="Q330" s="13">
        <v>1</v>
      </c>
      <c r="R330" s="13">
        <v>0</v>
      </c>
      <c r="S330" s="13">
        <v>0</v>
      </c>
      <c r="T330" s="13">
        <v>0</v>
      </c>
      <c r="U330" s="13">
        <v>1</v>
      </c>
      <c r="V330" s="13">
        <v>4</v>
      </c>
      <c r="W330" s="13">
        <v>4</v>
      </c>
      <c r="X330" s="14">
        <v>-0.5</v>
      </c>
      <c r="Y330" s="13">
        <v>8</v>
      </c>
      <c r="Z330" s="13">
        <v>12</v>
      </c>
      <c r="AA330" s="14">
        <v>0</v>
      </c>
      <c r="AB330" s="14">
        <v>-0.5</v>
      </c>
      <c r="AC330" s="27">
        <f t="shared" si="10"/>
        <v>4</v>
      </c>
      <c r="AE330" s="10">
        <f t="shared" ca="1" si="11"/>
        <v>2</v>
      </c>
    </row>
    <row r="331" spans="1:31" ht="15.6" x14ac:dyDescent="0.3">
      <c r="A331" s="11">
        <v>1972852</v>
      </c>
      <c r="B331" s="12" t="s">
        <v>132</v>
      </c>
      <c r="C331" s="12" t="s">
        <v>198</v>
      </c>
      <c r="D331" s="12" t="s">
        <v>26</v>
      </c>
      <c r="E331" s="12" t="s">
        <v>144</v>
      </c>
      <c r="F331" s="12" t="s">
        <v>31</v>
      </c>
      <c r="G331" s="12" t="s">
        <v>145</v>
      </c>
      <c r="H331" s="12" t="s">
        <v>28</v>
      </c>
      <c r="I331" s="13">
        <v>0</v>
      </c>
      <c r="J331" s="13">
        <v>1</v>
      </c>
      <c r="K331" s="13">
        <v>0</v>
      </c>
      <c r="L331" s="13">
        <v>1</v>
      </c>
      <c r="M331" s="13">
        <v>1</v>
      </c>
      <c r="N331" s="13">
        <v>0</v>
      </c>
      <c r="O331" s="13">
        <v>1</v>
      </c>
      <c r="P331" s="13">
        <v>1</v>
      </c>
      <c r="Q331" s="13">
        <v>0</v>
      </c>
      <c r="R331" s="13">
        <v>3</v>
      </c>
      <c r="S331" s="13">
        <v>0</v>
      </c>
      <c r="T331" s="13">
        <v>3</v>
      </c>
      <c r="U331" s="13">
        <v>0</v>
      </c>
      <c r="V331" s="13">
        <v>11</v>
      </c>
      <c r="W331" s="13">
        <v>11</v>
      </c>
      <c r="X331" s="14">
        <v>0.56999999999999995</v>
      </c>
      <c r="Y331" s="13">
        <v>7</v>
      </c>
      <c r="Z331" s="13">
        <v>28</v>
      </c>
      <c r="AA331" s="14">
        <v>0</v>
      </c>
      <c r="AB331" s="14">
        <v>0.56999999999999995</v>
      </c>
      <c r="AC331" s="27">
        <f t="shared" si="10"/>
        <v>11</v>
      </c>
      <c r="AE331" s="10">
        <f t="shared" ca="1" si="11"/>
        <v>5</v>
      </c>
    </row>
    <row r="332" spans="1:31" ht="15.6" x14ac:dyDescent="0.3">
      <c r="A332" s="11">
        <v>1972852</v>
      </c>
      <c r="B332" s="12" t="s">
        <v>132</v>
      </c>
      <c r="C332" s="12" t="s">
        <v>198</v>
      </c>
      <c r="D332" s="12" t="s">
        <v>26</v>
      </c>
      <c r="E332" s="12" t="s">
        <v>144</v>
      </c>
      <c r="F332" s="12" t="s">
        <v>33</v>
      </c>
      <c r="G332" s="12" t="s">
        <v>145</v>
      </c>
      <c r="H332" s="12" t="s">
        <v>28</v>
      </c>
      <c r="I332" s="13">
        <v>0</v>
      </c>
      <c r="J332" s="13">
        <v>11</v>
      </c>
      <c r="K332" s="13">
        <v>17</v>
      </c>
      <c r="L332" s="13">
        <v>9</v>
      </c>
      <c r="M332" s="13">
        <v>8</v>
      </c>
      <c r="N332" s="13">
        <v>16</v>
      </c>
      <c r="O332" s="13">
        <v>12</v>
      </c>
      <c r="P332" s="13">
        <v>10</v>
      </c>
      <c r="Q332" s="13">
        <v>11</v>
      </c>
      <c r="R332" s="13">
        <v>21</v>
      </c>
      <c r="S332" s="13">
        <v>17</v>
      </c>
      <c r="T332" s="13">
        <v>9</v>
      </c>
      <c r="U332" s="13">
        <v>11</v>
      </c>
      <c r="V332" s="13">
        <v>152</v>
      </c>
      <c r="W332" s="13">
        <v>152</v>
      </c>
      <c r="X332" s="14">
        <v>1.87</v>
      </c>
      <c r="Y332" s="13">
        <v>53</v>
      </c>
      <c r="Z332" s="13">
        <v>325</v>
      </c>
      <c r="AA332" s="14">
        <v>0</v>
      </c>
      <c r="AB332" s="14">
        <v>1.87</v>
      </c>
      <c r="AC332" s="27">
        <f t="shared" si="10"/>
        <v>152</v>
      </c>
      <c r="AE332" s="10">
        <f t="shared" ca="1" si="11"/>
        <v>83</v>
      </c>
    </row>
    <row r="333" spans="1:31" ht="15.6" x14ac:dyDescent="0.3">
      <c r="A333" s="11">
        <v>2986425</v>
      </c>
      <c r="B333" s="12" t="s">
        <v>55</v>
      </c>
      <c r="C333" s="12" t="s">
        <v>199</v>
      </c>
      <c r="D333" s="12" t="s">
        <v>49</v>
      </c>
      <c r="E333" s="12" t="s">
        <v>144</v>
      </c>
      <c r="F333" s="12" t="s">
        <v>27</v>
      </c>
      <c r="G333" s="12" t="s">
        <v>145</v>
      </c>
      <c r="H333" s="12" t="s">
        <v>28</v>
      </c>
      <c r="I333" s="13">
        <v>22</v>
      </c>
      <c r="J333" s="13">
        <v>20</v>
      </c>
      <c r="K333" s="13">
        <v>17</v>
      </c>
      <c r="L333" s="13">
        <v>20</v>
      </c>
      <c r="M333" s="13">
        <v>24</v>
      </c>
      <c r="N333" s="13">
        <v>22</v>
      </c>
      <c r="O333" s="13">
        <v>21</v>
      </c>
      <c r="P333" s="13">
        <v>16</v>
      </c>
      <c r="Q333" s="13">
        <v>25</v>
      </c>
      <c r="R333" s="13">
        <v>23</v>
      </c>
      <c r="S333" s="13">
        <v>21</v>
      </c>
      <c r="T333" s="13">
        <v>19</v>
      </c>
      <c r="U333" s="13">
        <v>28</v>
      </c>
      <c r="V333" s="13">
        <v>278</v>
      </c>
      <c r="W333" s="13">
        <v>278</v>
      </c>
      <c r="X333" s="14">
        <v>-0.12</v>
      </c>
      <c r="Y333" s="13">
        <v>315</v>
      </c>
      <c r="Z333" s="13">
        <v>303</v>
      </c>
      <c r="AA333" s="14">
        <v>0.01</v>
      </c>
      <c r="AB333" s="14">
        <v>-0.11</v>
      </c>
      <c r="AC333" s="27">
        <f t="shared" si="10"/>
        <v>278</v>
      </c>
      <c r="AE333" s="10">
        <f t="shared" ca="1" si="11"/>
        <v>162</v>
      </c>
    </row>
    <row r="334" spans="1:31" ht="15.6" x14ac:dyDescent="0.3">
      <c r="A334" s="11">
        <v>2986425</v>
      </c>
      <c r="B334" s="12" t="s">
        <v>55</v>
      </c>
      <c r="C334" s="12" t="s">
        <v>199</v>
      </c>
      <c r="D334" s="12" t="s">
        <v>49</v>
      </c>
      <c r="E334" s="12" t="s">
        <v>144</v>
      </c>
      <c r="F334" s="12" t="s">
        <v>29</v>
      </c>
      <c r="G334" s="12" t="s">
        <v>145</v>
      </c>
      <c r="H334" s="12" t="s">
        <v>28</v>
      </c>
      <c r="I334" s="13">
        <v>0</v>
      </c>
      <c r="J334" s="13">
        <v>0</v>
      </c>
      <c r="K334" s="13">
        <v>1</v>
      </c>
      <c r="L334" s="13">
        <v>1</v>
      </c>
      <c r="M334" s="13">
        <v>1</v>
      </c>
      <c r="N334" s="13">
        <v>1</v>
      </c>
      <c r="O334" s="13">
        <v>1</v>
      </c>
      <c r="P334" s="13">
        <v>1</v>
      </c>
      <c r="Q334" s="13">
        <v>3</v>
      </c>
      <c r="R334" s="13">
        <v>1</v>
      </c>
      <c r="S334" s="13">
        <v>1</v>
      </c>
      <c r="T334" s="13">
        <v>1</v>
      </c>
      <c r="U334" s="13">
        <v>4</v>
      </c>
      <c r="V334" s="13">
        <v>16</v>
      </c>
      <c r="W334" s="13">
        <v>16</v>
      </c>
      <c r="X334" s="14">
        <v>-0.57999999999999996</v>
      </c>
      <c r="Y334" s="13">
        <v>38</v>
      </c>
      <c r="Z334" s="13">
        <v>13</v>
      </c>
      <c r="AA334" s="14">
        <v>0</v>
      </c>
      <c r="AB334" s="14">
        <v>-0.59</v>
      </c>
      <c r="AC334" s="27">
        <f t="shared" si="10"/>
        <v>16</v>
      </c>
      <c r="AE334" s="10">
        <f t="shared" ca="1" si="11"/>
        <v>6</v>
      </c>
    </row>
    <row r="335" spans="1:31" ht="15.6" x14ac:dyDescent="0.3">
      <c r="A335" s="11">
        <v>2986425</v>
      </c>
      <c r="B335" s="12" t="s">
        <v>55</v>
      </c>
      <c r="C335" s="12" t="s">
        <v>199</v>
      </c>
      <c r="D335" s="12" t="s">
        <v>49</v>
      </c>
      <c r="E335" s="12" t="s">
        <v>144</v>
      </c>
      <c r="F335" s="12" t="s">
        <v>30</v>
      </c>
      <c r="G335" s="12" t="s">
        <v>145</v>
      </c>
      <c r="H335" s="12" t="s">
        <v>28</v>
      </c>
      <c r="I335" s="13">
        <v>0</v>
      </c>
      <c r="J335" s="13">
        <v>0</v>
      </c>
      <c r="K335" s="13">
        <v>0</v>
      </c>
      <c r="L335" s="13">
        <v>0</v>
      </c>
      <c r="M335" s="13">
        <v>1</v>
      </c>
      <c r="N335" s="13">
        <v>1</v>
      </c>
      <c r="O335" s="13">
        <v>1</v>
      </c>
      <c r="P335" s="13">
        <v>0</v>
      </c>
      <c r="Q335" s="13">
        <v>1</v>
      </c>
      <c r="R335" s="13">
        <v>1</v>
      </c>
      <c r="S335" s="13">
        <v>1</v>
      </c>
      <c r="T335" s="13">
        <v>0</v>
      </c>
      <c r="U335" s="13">
        <v>2</v>
      </c>
      <c r="V335" s="13">
        <v>8</v>
      </c>
      <c r="W335" s="13">
        <v>8</v>
      </c>
      <c r="X335" s="14">
        <v>-0.56000000000000005</v>
      </c>
      <c r="Y335" s="13">
        <v>18</v>
      </c>
      <c r="Z335" s="13">
        <v>0</v>
      </c>
      <c r="AA335" s="14">
        <v>0.01</v>
      </c>
      <c r="AB335" s="14">
        <v>-0.5</v>
      </c>
      <c r="AC335" s="27">
        <f t="shared" si="10"/>
        <v>8</v>
      </c>
      <c r="AE335" s="10">
        <f t="shared" ca="1" si="11"/>
        <v>3</v>
      </c>
    </row>
    <row r="336" spans="1:31" ht="15.6" x14ac:dyDescent="0.3">
      <c r="A336" s="11">
        <v>2986425</v>
      </c>
      <c r="B336" s="12" t="s">
        <v>55</v>
      </c>
      <c r="C336" s="12" t="s">
        <v>199</v>
      </c>
      <c r="D336" s="12" t="s">
        <v>49</v>
      </c>
      <c r="E336" s="12" t="s">
        <v>144</v>
      </c>
      <c r="F336" s="12" t="s">
        <v>31</v>
      </c>
      <c r="G336" s="12" t="s">
        <v>145</v>
      </c>
      <c r="H336" s="12" t="s">
        <v>28</v>
      </c>
      <c r="I336" s="13">
        <v>0</v>
      </c>
      <c r="J336" s="13">
        <v>0</v>
      </c>
      <c r="K336" s="13">
        <v>0</v>
      </c>
      <c r="L336" s="13">
        <v>0</v>
      </c>
      <c r="M336" s="13">
        <v>0</v>
      </c>
      <c r="N336" s="13">
        <v>0</v>
      </c>
      <c r="O336" s="13">
        <v>1</v>
      </c>
      <c r="P336" s="13">
        <v>0</v>
      </c>
      <c r="Q336" s="13">
        <v>1</v>
      </c>
      <c r="R336" s="13">
        <v>1</v>
      </c>
      <c r="S336" s="13">
        <v>1</v>
      </c>
      <c r="T336" s="13">
        <v>0</v>
      </c>
      <c r="U336" s="13">
        <v>2</v>
      </c>
      <c r="V336" s="13">
        <v>6</v>
      </c>
      <c r="W336" s="13">
        <v>6</v>
      </c>
      <c r="X336" s="14">
        <v>-0.4</v>
      </c>
      <c r="Y336" s="13">
        <v>10</v>
      </c>
      <c r="Z336" s="13">
        <v>3</v>
      </c>
      <c r="AA336" s="14">
        <v>0</v>
      </c>
      <c r="AB336" s="14">
        <v>-0.25</v>
      </c>
      <c r="AC336" s="27">
        <f t="shared" si="10"/>
        <v>6</v>
      </c>
      <c r="AE336" s="10">
        <f t="shared" ca="1" si="11"/>
        <v>1</v>
      </c>
    </row>
    <row r="337" spans="1:31" ht="15.6" x14ac:dyDescent="0.3">
      <c r="A337" s="11">
        <v>2986425</v>
      </c>
      <c r="B337" s="12" t="s">
        <v>55</v>
      </c>
      <c r="C337" s="12" t="s">
        <v>199</v>
      </c>
      <c r="D337" s="12" t="s">
        <v>49</v>
      </c>
      <c r="E337" s="12" t="s">
        <v>144</v>
      </c>
      <c r="F337" s="12" t="s">
        <v>33</v>
      </c>
      <c r="G337" s="12" t="s">
        <v>145</v>
      </c>
      <c r="H337" s="12" t="s">
        <v>28</v>
      </c>
      <c r="I337" s="13">
        <v>16</v>
      </c>
      <c r="J337" s="13">
        <v>12</v>
      </c>
      <c r="K337" s="13">
        <v>10</v>
      </c>
      <c r="L337" s="13">
        <v>18</v>
      </c>
      <c r="M337" s="13">
        <v>18</v>
      </c>
      <c r="N337" s="13">
        <v>18</v>
      </c>
      <c r="O337" s="13">
        <v>18</v>
      </c>
      <c r="P337" s="13">
        <v>14</v>
      </c>
      <c r="Q337" s="13">
        <v>14</v>
      </c>
      <c r="R337" s="13">
        <v>13</v>
      </c>
      <c r="S337" s="13">
        <v>16</v>
      </c>
      <c r="T337" s="13">
        <v>16</v>
      </c>
      <c r="U337" s="13">
        <v>16</v>
      </c>
      <c r="V337" s="13">
        <v>199</v>
      </c>
      <c r="W337" s="13">
        <v>199</v>
      </c>
      <c r="X337" s="14">
        <v>-0.32</v>
      </c>
      <c r="Y337" s="13">
        <v>291</v>
      </c>
      <c r="Z337" s="13">
        <v>280</v>
      </c>
      <c r="AA337" s="14">
        <v>0.01</v>
      </c>
      <c r="AB337" s="14">
        <v>-0.28000000000000003</v>
      </c>
      <c r="AC337" s="27">
        <f t="shared" si="10"/>
        <v>199</v>
      </c>
      <c r="AE337" s="10">
        <f t="shared" ca="1" si="11"/>
        <v>124</v>
      </c>
    </row>
    <row r="338" spans="1:31" ht="15.6" x14ac:dyDescent="0.3">
      <c r="A338" s="11">
        <v>2869646</v>
      </c>
      <c r="B338" s="12" t="s">
        <v>121</v>
      </c>
      <c r="C338" s="12" t="s">
        <v>200</v>
      </c>
      <c r="D338" s="12" t="s">
        <v>41</v>
      </c>
      <c r="E338" s="12" t="s">
        <v>144</v>
      </c>
      <c r="F338" s="12" t="s">
        <v>27</v>
      </c>
      <c r="G338" s="12" t="s">
        <v>145</v>
      </c>
      <c r="H338" s="12" t="s">
        <v>28</v>
      </c>
      <c r="I338" s="13">
        <v>10</v>
      </c>
      <c r="J338" s="13">
        <v>12</v>
      </c>
      <c r="K338" s="13">
        <v>8</v>
      </c>
      <c r="L338" s="13">
        <v>9</v>
      </c>
      <c r="M338" s="13">
        <v>15</v>
      </c>
      <c r="N338" s="13">
        <v>11</v>
      </c>
      <c r="O338" s="13">
        <v>8</v>
      </c>
      <c r="P338" s="13">
        <v>8</v>
      </c>
      <c r="Q338" s="13">
        <v>10</v>
      </c>
      <c r="R338" s="13">
        <v>16</v>
      </c>
      <c r="S338" s="13">
        <v>4</v>
      </c>
      <c r="T338" s="13">
        <v>7</v>
      </c>
      <c r="U338" s="13">
        <v>21</v>
      </c>
      <c r="V338" s="13">
        <v>139</v>
      </c>
      <c r="W338" s="13">
        <v>139</v>
      </c>
      <c r="X338" s="14">
        <v>-0.63</v>
      </c>
      <c r="Y338" s="13">
        <v>372</v>
      </c>
      <c r="Z338" s="13">
        <v>211</v>
      </c>
      <c r="AA338" s="14">
        <v>0</v>
      </c>
      <c r="AB338" s="14">
        <v>-0.62</v>
      </c>
      <c r="AC338" s="27">
        <f t="shared" si="10"/>
        <v>139</v>
      </c>
      <c r="AE338" s="10">
        <f t="shared" ca="1" si="11"/>
        <v>81</v>
      </c>
    </row>
    <row r="339" spans="1:31" ht="15.6" x14ac:dyDescent="0.3">
      <c r="A339" s="11">
        <v>2869646</v>
      </c>
      <c r="B339" s="12" t="s">
        <v>121</v>
      </c>
      <c r="C339" s="12" t="s">
        <v>200</v>
      </c>
      <c r="D339" s="12" t="s">
        <v>41</v>
      </c>
      <c r="E339" s="12" t="s">
        <v>144</v>
      </c>
      <c r="F339" s="12" t="s">
        <v>29</v>
      </c>
      <c r="G339" s="12" t="s">
        <v>145</v>
      </c>
      <c r="H339" s="12" t="s">
        <v>28</v>
      </c>
      <c r="I339" s="13">
        <v>0</v>
      </c>
      <c r="J339" s="13">
        <v>1</v>
      </c>
      <c r="K339" s="13">
        <v>2</v>
      </c>
      <c r="L339" s="13">
        <v>0</v>
      </c>
      <c r="M339" s="13">
        <v>0</v>
      </c>
      <c r="N339" s="13">
        <v>0</v>
      </c>
      <c r="O339" s="13">
        <v>0</v>
      </c>
      <c r="P339" s="13">
        <v>0</v>
      </c>
      <c r="Q339" s="13">
        <v>0</v>
      </c>
      <c r="R339" s="13">
        <v>0</v>
      </c>
      <c r="S339" s="13">
        <v>0</v>
      </c>
      <c r="T339" s="13">
        <v>0</v>
      </c>
      <c r="U339" s="13">
        <v>0</v>
      </c>
      <c r="V339" s="13">
        <v>3</v>
      </c>
      <c r="W339" s="13">
        <v>3</v>
      </c>
      <c r="X339" s="14">
        <v>-0.63</v>
      </c>
      <c r="Y339" s="13">
        <v>8</v>
      </c>
      <c r="Z339" s="13">
        <v>10</v>
      </c>
      <c r="AA339" s="14">
        <v>0</v>
      </c>
      <c r="AB339" s="14">
        <v>-0.63</v>
      </c>
      <c r="AC339" s="27">
        <f t="shared" si="10"/>
        <v>3</v>
      </c>
      <c r="AE339" s="10">
        <f t="shared" ca="1" si="11"/>
        <v>3</v>
      </c>
    </row>
    <row r="340" spans="1:31" ht="15.6" x14ac:dyDescent="0.3">
      <c r="A340" s="11">
        <v>2869646</v>
      </c>
      <c r="B340" s="12" t="s">
        <v>121</v>
      </c>
      <c r="C340" s="12" t="s">
        <v>200</v>
      </c>
      <c r="D340" s="12" t="s">
        <v>41</v>
      </c>
      <c r="E340" s="12" t="s">
        <v>144</v>
      </c>
      <c r="F340" s="12" t="s">
        <v>30</v>
      </c>
      <c r="G340" s="12" t="s">
        <v>145</v>
      </c>
      <c r="H340" s="12" t="s">
        <v>28</v>
      </c>
      <c r="I340" s="13">
        <v>1</v>
      </c>
      <c r="J340" s="13">
        <v>0</v>
      </c>
      <c r="K340" s="13">
        <v>0</v>
      </c>
      <c r="L340" s="13">
        <v>0</v>
      </c>
      <c r="M340" s="13">
        <v>0</v>
      </c>
      <c r="N340" s="13">
        <v>0</v>
      </c>
      <c r="O340" s="13">
        <v>1</v>
      </c>
      <c r="P340" s="13">
        <v>0</v>
      </c>
      <c r="Q340" s="13">
        <v>0</v>
      </c>
      <c r="R340" s="13">
        <v>0</v>
      </c>
      <c r="S340" s="13">
        <v>0</v>
      </c>
      <c r="T340" s="13">
        <v>0</v>
      </c>
      <c r="U340" s="13">
        <v>0</v>
      </c>
      <c r="V340" s="13">
        <v>2</v>
      </c>
      <c r="W340" s="13">
        <v>2</v>
      </c>
      <c r="X340" s="14">
        <v>1</v>
      </c>
      <c r="Y340" s="13">
        <v>1</v>
      </c>
      <c r="Z340" s="13">
        <v>4</v>
      </c>
      <c r="AA340" s="14">
        <v>0</v>
      </c>
      <c r="AB340" s="14">
        <v>0</v>
      </c>
      <c r="AC340" s="27">
        <f t="shared" si="10"/>
        <v>2</v>
      </c>
      <c r="AE340" s="10">
        <f t="shared" ca="1" si="11"/>
        <v>2</v>
      </c>
    </row>
    <row r="341" spans="1:31" ht="15.6" x14ac:dyDescent="0.3">
      <c r="A341" s="11">
        <v>2869646</v>
      </c>
      <c r="B341" s="12" t="s">
        <v>121</v>
      </c>
      <c r="C341" s="12" t="s">
        <v>200</v>
      </c>
      <c r="D341" s="12" t="s">
        <v>41</v>
      </c>
      <c r="E341" s="12" t="s">
        <v>144</v>
      </c>
      <c r="F341" s="12" t="s">
        <v>31</v>
      </c>
      <c r="G341" s="12" t="s">
        <v>145</v>
      </c>
      <c r="H341" s="12" t="s">
        <v>28</v>
      </c>
      <c r="I341" s="13">
        <v>0</v>
      </c>
      <c r="J341" s="13">
        <v>3</v>
      </c>
      <c r="K341" s="13">
        <v>1</v>
      </c>
      <c r="L341" s="13">
        <v>0</v>
      </c>
      <c r="M341" s="13">
        <v>2</v>
      </c>
      <c r="N341" s="13">
        <v>0</v>
      </c>
      <c r="O341" s="13">
        <v>0</v>
      </c>
      <c r="P341" s="13">
        <v>0</v>
      </c>
      <c r="Q341" s="13">
        <v>1</v>
      </c>
      <c r="R341" s="13">
        <v>2</v>
      </c>
      <c r="S341" s="13">
        <v>1</v>
      </c>
      <c r="T341" s="13">
        <v>1</v>
      </c>
      <c r="U341" s="13">
        <v>1</v>
      </c>
      <c r="V341" s="13">
        <v>12</v>
      </c>
      <c r="W341" s="13">
        <v>12</v>
      </c>
      <c r="X341" s="14">
        <v>-0.59</v>
      </c>
      <c r="Y341" s="13">
        <v>29</v>
      </c>
      <c r="Z341" s="13">
        <v>18</v>
      </c>
      <c r="AA341" s="14">
        <v>0</v>
      </c>
      <c r="AB341" s="14">
        <v>-0.56000000000000005</v>
      </c>
      <c r="AC341" s="27">
        <f t="shared" si="10"/>
        <v>12</v>
      </c>
      <c r="AE341" s="10">
        <f t="shared" ca="1" si="11"/>
        <v>6</v>
      </c>
    </row>
    <row r="342" spans="1:31" ht="15.6" x14ac:dyDescent="0.3">
      <c r="A342" s="11">
        <v>2869646</v>
      </c>
      <c r="B342" s="12" t="s">
        <v>121</v>
      </c>
      <c r="C342" s="12" t="s">
        <v>200</v>
      </c>
      <c r="D342" s="12" t="s">
        <v>41</v>
      </c>
      <c r="E342" s="12" t="s">
        <v>144</v>
      </c>
      <c r="F342" s="12" t="s">
        <v>33</v>
      </c>
      <c r="G342" s="12" t="s">
        <v>145</v>
      </c>
      <c r="H342" s="12" t="s">
        <v>28</v>
      </c>
      <c r="I342" s="13">
        <v>32</v>
      </c>
      <c r="J342" s="13">
        <v>29</v>
      </c>
      <c r="K342" s="13">
        <v>0</v>
      </c>
      <c r="L342" s="13">
        <v>21</v>
      </c>
      <c r="M342" s="13">
        <v>28</v>
      </c>
      <c r="N342" s="13">
        <v>32</v>
      </c>
      <c r="O342" s="13">
        <v>31</v>
      </c>
      <c r="P342" s="13">
        <v>19</v>
      </c>
      <c r="Q342" s="13">
        <v>41</v>
      </c>
      <c r="R342" s="13">
        <v>36</v>
      </c>
      <c r="S342" s="13">
        <v>20</v>
      </c>
      <c r="T342" s="13">
        <v>19</v>
      </c>
      <c r="U342" s="13">
        <v>32</v>
      </c>
      <c r="V342" s="13">
        <v>340</v>
      </c>
      <c r="W342" s="13">
        <v>340</v>
      </c>
      <c r="X342" s="14">
        <v>0.08</v>
      </c>
      <c r="Y342" s="13">
        <v>315</v>
      </c>
      <c r="Z342" s="13">
        <v>348</v>
      </c>
      <c r="AA342" s="14">
        <v>0.01</v>
      </c>
      <c r="AB342" s="14">
        <v>0.18</v>
      </c>
      <c r="AC342" s="27">
        <f t="shared" si="10"/>
        <v>340</v>
      </c>
      <c r="AE342" s="10">
        <f t="shared" ca="1" si="11"/>
        <v>192</v>
      </c>
    </row>
    <row r="343" spans="1:31" ht="15.6" x14ac:dyDescent="0.3">
      <c r="A343" s="11">
        <v>3649871</v>
      </c>
      <c r="B343" s="12" t="s">
        <v>128</v>
      </c>
      <c r="C343" s="12" t="s">
        <v>201</v>
      </c>
      <c r="D343" s="12" t="s">
        <v>68</v>
      </c>
      <c r="E343" s="12" t="s">
        <v>144</v>
      </c>
      <c r="F343" s="12" t="s">
        <v>27</v>
      </c>
      <c r="G343" s="12" t="s">
        <v>145</v>
      </c>
      <c r="H343" s="12" t="s">
        <v>28</v>
      </c>
      <c r="I343" s="13">
        <v>37</v>
      </c>
      <c r="J343" s="13">
        <v>24</v>
      </c>
      <c r="K343" s="13">
        <v>27</v>
      </c>
      <c r="L343" s="13">
        <v>23</v>
      </c>
      <c r="M343" s="13">
        <v>41</v>
      </c>
      <c r="N343" s="13">
        <v>18</v>
      </c>
      <c r="O343" s="13">
        <v>17</v>
      </c>
      <c r="P343" s="13">
        <v>13</v>
      </c>
      <c r="Q343" s="13">
        <v>31</v>
      </c>
      <c r="R343" s="13">
        <v>21</v>
      </c>
      <c r="S343" s="13">
        <v>23</v>
      </c>
      <c r="T343" s="13">
        <v>18</v>
      </c>
      <c r="U343" s="13">
        <v>31</v>
      </c>
      <c r="V343" s="13">
        <v>324</v>
      </c>
      <c r="W343" s="13">
        <v>324</v>
      </c>
      <c r="X343" s="14">
        <v>0</v>
      </c>
      <c r="Y343" s="13">
        <v>0</v>
      </c>
      <c r="Z343" s="13">
        <v>124</v>
      </c>
      <c r="AA343" s="14">
        <v>0.01</v>
      </c>
      <c r="AB343" s="14">
        <v>0</v>
      </c>
      <c r="AC343" s="27">
        <f t="shared" si="10"/>
        <v>324</v>
      </c>
      <c r="AE343" s="10">
        <f t="shared" ca="1" si="11"/>
        <v>200</v>
      </c>
    </row>
    <row r="344" spans="1:31" ht="15.6" x14ac:dyDescent="0.3">
      <c r="A344" s="11">
        <v>3649871</v>
      </c>
      <c r="B344" s="12" t="s">
        <v>128</v>
      </c>
      <c r="C344" s="12" t="s">
        <v>201</v>
      </c>
      <c r="D344" s="12" t="s">
        <v>68</v>
      </c>
      <c r="E344" s="12" t="s">
        <v>144</v>
      </c>
      <c r="F344" s="12" t="s">
        <v>29</v>
      </c>
      <c r="G344" s="12" t="s">
        <v>145</v>
      </c>
      <c r="H344" s="12" t="s">
        <v>28</v>
      </c>
      <c r="I344" s="13">
        <v>2</v>
      </c>
      <c r="J344" s="13">
        <v>0</v>
      </c>
      <c r="K344" s="13">
        <v>1</v>
      </c>
      <c r="L344" s="13">
        <v>1</v>
      </c>
      <c r="M344" s="13">
        <v>3</v>
      </c>
      <c r="N344" s="13">
        <v>2</v>
      </c>
      <c r="O344" s="13">
        <v>5</v>
      </c>
      <c r="P344" s="13">
        <v>1</v>
      </c>
      <c r="Q344" s="13">
        <v>6</v>
      </c>
      <c r="R344" s="13">
        <v>3</v>
      </c>
      <c r="S344" s="13">
        <v>8</v>
      </c>
      <c r="T344" s="13">
        <v>1</v>
      </c>
      <c r="U344" s="13">
        <v>7</v>
      </c>
      <c r="V344" s="13">
        <v>40</v>
      </c>
      <c r="W344" s="13">
        <v>40</v>
      </c>
      <c r="X344" s="14">
        <v>0</v>
      </c>
      <c r="Y344" s="13">
        <v>0</v>
      </c>
      <c r="Z344" s="13">
        <v>7</v>
      </c>
      <c r="AA344" s="14">
        <v>0.01</v>
      </c>
      <c r="AB344" s="14">
        <v>0</v>
      </c>
      <c r="AC344" s="27">
        <f t="shared" si="10"/>
        <v>40</v>
      </c>
      <c r="AE344" s="10">
        <f t="shared" ca="1" si="11"/>
        <v>15</v>
      </c>
    </row>
    <row r="345" spans="1:31" ht="15.6" x14ac:dyDescent="0.3">
      <c r="A345" s="11">
        <v>3649871</v>
      </c>
      <c r="B345" s="12" t="s">
        <v>128</v>
      </c>
      <c r="C345" s="12" t="s">
        <v>201</v>
      </c>
      <c r="D345" s="12" t="s">
        <v>68</v>
      </c>
      <c r="E345" s="12" t="s">
        <v>144</v>
      </c>
      <c r="F345" s="12" t="s">
        <v>30</v>
      </c>
      <c r="G345" s="12" t="s">
        <v>145</v>
      </c>
      <c r="H345" s="12" t="s">
        <v>28</v>
      </c>
      <c r="I345" s="13">
        <v>0</v>
      </c>
      <c r="J345" s="13">
        <v>0</v>
      </c>
      <c r="K345" s="13">
        <v>0</v>
      </c>
      <c r="L345" s="13">
        <v>0</v>
      </c>
      <c r="M345" s="13">
        <v>0</v>
      </c>
      <c r="N345" s="13">
        <v>0</v>
      </c>
      <c r="O345" s="13">
        <v>0</v>
      </c>
      <c r="P345" s="13">
        <v>0</v>
      </c>
      <c r="Q345" s="13">
        <v>0</v>
      </c>
      <c r="R345" s="13">
        <v>1</v>
      </c>
      <c r="S345" s="13">
        <v>4</v>
      </c>
      <c r="T345" s="13">
        <v>0</v>
      </c>
      <c r="U345" s="13">
        <v>0</v>
      </c>
      <c r="V345" s="13">
        <v>5</v>
      </c>
      <c r="W345" s="13">
        <v>5</v>
      </c>
      <c r="X345" s="14">
        <v>0</v>
      </c>
      <c r="Y345" s="13">
        <v>0</v>
      </c>
      <c r="Z345" s="13">
        <v>3</v>
      </c>
      <c r="AA345" s="14">
        <v>0</v>
      </c>
      <c r="AB345" s="14">
        <v>0</v>
      </c>
      <c r="AC345" s="27">
        <f t="shared" si="10"/>
        <v>5</v>
      </c>
      <c r="AE345" s="10">
        <f t="shared" ca="1" si="11"/>
        <v>0</v>
      </c>
    </row>
    <row r="346" spans="1:31" ht="15.6" x14ac:dyDescent="0.3">
      <c r="A346" s="11">
        <v>3649871</v>
      </c>
      <c r="B346" s="12" t="s">
        <v>128</v>
      </c>
      <c r="C346" s="12" t="s">
        <v>201</v>
      </c>
      <c r="D346" s="12" t="s">
        <v>68</v>
      </c>
      <c r="E346" s="12" t="s">
        <v>144</v>
      </c>
      <c r="F346" s="12" t="s">
        <v>31</v>
      </c>
      <c r="G346" s="12" t="s">
        <v>145</v>
      </c>
      <c r="H346" s="12" t="s">
        <v>28</v>
      </c>
      <c r="I346" s="13">
        <v>1</v>
      </c>
      <c r="J346" s="13">
        <v>0</v>
      </c>
      <c r="K346" s="13">
        <v>1</v>
      </c>
      <c r="L346" s="13">
        <v>1</v>
      </c>
      <c r="M346" s="13">
        <v>0</v>
      </c>
      <c r="N346" s="13">
        <v>0</v>
      </c>
      <c r="O346" s="13">
        <v>2</v>
      </c>
      <c r="P346" s="13">
        <v>2</v>
      </c>
      <c r="Q346" s="13">
        <v>1</v>
      </c>
      <c r="R346" s="13">
        <v>1</v>
      </c>
      <c r="S346" s="13">
        <v>2</v>
      </c>
      <c r="T346" s="13">
        <v>0</v>
      </c>
      <c r="U346" s="13">
        <v>0</v>
      </c>
      <c r="V346" s="13">
        <v>11</v>
      </c>
      <c r="W346" s="13">
        <v>11</v>
      </c>
      <c r="X346" s="14">
        <v>0</v>
      </c>
      <c r="Y346" s="13">
        <v>0</v>
      </c>
      <c r="Z346" s="13">
        <v>4</v>
      </c>
      <c r="AA346" s="14">
        <v>0</v>
      </c>
      <c r="AB346" s="14">
        <v>0</v>
      </c>
      <c r="AC346" s="27">
        <f t="shared" si="10"/>
        <v>11</v>
      </c>
      <c r="AE346" s="10">
        <f t="shared" ca="1" si="11"/>
        <v>7</v>
      </c>
    </row>
    <row r="347" spans="1:31" ht="15.6" x14ac:dyDescent="0.3">
      <c r="A347" s="11">
        <v>3649871</v>
      </c>
      <c r="B347" s="12" t="s">
        <v>128</v>
      </c>
      <c r="C347" s="12" t="s">
        <v>201</v>
      </c>
      <c r="D347" s="12" t="s">
        <v>68</v>
      </c>
      <c r="E347" s="12" t="s">
        <v>144</v>
      </c>
      <c r="F347" s="12" t="s">
        <v>33</v>
      </c>
      <c r="G347" s="12" t="s">
        <v>145</v>
      </c>
      <c r="H347" s="12" t="s">
        <v>28</v>
      </c>
      <c r="I347" s="13">
        <v>15</v>
      </c>
      <c r="J347" s="13">
        <v>8</v>
      </c>
      <c r="K347" s="13">
        <v>3</v>
      </c>
      <c r="L347" s="13">
        <v>15</v>
      </c>
      <c r="M347" s="13">
        <v>19</v>
      </c>
      <c r="N347" s="13">
        <v>15</v>
      </c>
      <c r="O347" s="13">
        <v>3</v>
      </c>
      <c r="P347" s="13">
        <v>7</v>
      </c>
      <c r="Q347" s="13">
        <v>0</v>
      </c>
      <c r="R347" s="13">
        <v>0</v>
      </c>
      <c r="S347" s="13">
        <v>20</v>
      </c>
      <c r="T347" s="13">
        <v>3</v>
      </c>
      <c r="U347" s="13">
        <v>0</v>
      </c>
      <c r="V347" s="13">
        <v>108</v>
      </c>
      <c r="W347" s="13">
        <v>108</v>
      </c>
      <c r="X347" s="14">
        <v>0</v>
      </c>
      <c r="Y347" s="13">
        <v>0</v>
      </c>
      <c r="Z347" s="13">
        <v>49</v>
      </c>
      <c r="AA347" s="14">
        <v>0</v>
      </c>
      <c r="AB347" s="14">
        <v>0</v>
      </c>
      <c r="AC347" s="27">
        <f t="shared" si="10"/>
        <v>108</v>
      </c>
      <c r="AE347" s="10">
        <f t="shared" ca="1" si="11"/>
        <v>85</v>
      </c>
    </row>
    <row r="348" spans="1:31" ht="15.6" x14ac:dyDescent="0.3">
      <c r="A348" s="11">
        <v>3707531</v>
      </c>
      <c r="B348" s="12" t="s">
        <v>114</v>
      </c>
      <c r="C348" s="12" t="s">
        <v>202</v>
      </c>
      <c r="D348" s="12" t="s">
        <v>43</v>
      </c>
      <c r="E348" s="12" t="s">
        <v>144</v>
      </c>
      <c r="F348" s="12" t="s">
        <v>27</v>
      </c>
      <c r="G348" s="12" t="s">
        <v>145</v>
      </c>
      <c r="H348" s="12" t="s">
        <v>28</v>
      </c>
      <c r="I348" s="13">
        <v>20</v>
      </c>
      <c r="J348" s="13">
        <v>15</v>
      </c>
      <c r="K348" s="13">
        <v>20</v>
      </c>
      <c r="L348" s="13">
        <v>22</v>
      </c>
      <c r="M348" s="13">
        <v>28</v>
      </c>
      <c r="N348" s="13">
        <v>30</v>
      </c>
      <c r="O348" s="13">
        <v>21</v>
      </c>
      <c r="P348" s="13">
        <v>17</v>
      </c>
      <c r="Q348" s="13">
        <v>26</v>
      </c>
      <c r="R348" s="13">
        <v>21</v>
      </c>
      <c r="S348" s="13">
        <v>15</v>
      </c>
      <c r="T348" s="13">
        <v>17</v>
      </c>
      <c r="U348" s="13">
        <v>18</v>
      </c>
      <c r="V348" s="13">
        <v>270</v>
      </c>
      <c r="W348" s="13">
        <v>270</v>
      </c>
      <c r="X348" s="14">
        <v>0</v>
      </c>
      <c r="Y348" s="13">
        <v>0</v>
      </c>
      <c r="Z348" s="13">
        <v>350</v>
      </c>
      <c r="AA348" s="14">
        <v>0.01</v>
      </c>
      <c r="AB348" s="14">
        <v>0</v>
      </c>
      <c r="AC348" s="27">
        <f t="shared" si="10"/>
        <v>270</v>
      </c>
      <c r="AE348" s="10">
        <f t="shared" ca="1" si="11"/>
        <v>173</v>
      </c>
    </row>
    <row r="349" spans="1:31" ht="15.6" x14ac:dyDescent="0.3">
      <c r="A349" s="11">
        <v>3707531</v>
      </c>
      <c r="B349" s="12" t="s">
        <v>114</v>
      </c>
      <c r="C349" s="12" t="s">
        <v>202</v>
      </c>
      <c r="D349" s="12" t="s">
        <v>43</v>
      </c>
      <c r="E349" s="12" t="s">
        <v>144</v>
      </c>
      <c r="F349" s="12" t="s">
        <v>29</v>
      </c>
      <c r="G349" s="12" t="s">
        <v>145</v>
      </c>
      <c r="H349" s="12" t="s">
        <v>28</v>
      </c>
      <c r="I349" s="13">
        <v>1</v>
      </c>
      <c r="J349" s="13">
        <v>1</v>
      </c>
      <c r="K349" s="13">
        <v>3</v>
      </c>
      <c r="L349" s="13">
        <v>2</v>
      </c>
      <c r="M349" s="13">
        <v>3</v>
      </c>
      <c r="N349" s="13">
        <v>2</v>
      </c>
      <c r="O349" s="13">
        <v>1</v>
      </c>
      <c r="P349" s="13">
        <v>1</v>
      </c>
      <c r="Q349" s="13">
        <v>1</v>
      </c>
      <c r="R349" s="13">
        <v>0</v>
      </c>
      <c r="S349" s="13">
        <v>1</v>
      </c>
      <c r="T349" s="13">
        <v>0</v>
      </c>
      <c r="U349" s="13">
        <v>2</v>
      </c>
      <c r="V349" s="13">
        <v>18</v>
      </c>
      <c r="W349" s="13">
        <v>18</v>
      </c>
      <c r="X349" s="14">
        <v>0</v>
      </c>
      <c r="Y349" s="13">
        <v>0</v>
      </c>
      <c r="Z349" s="13">
        <v>40</v>
      </c>
      <c r="AA349" s="14">
        <v>0</v>
      </c>
      <c r="AB349" s="14">
        <v>0</v>
      </c>
      <c r="AC349" s="27">
        <f t="shared" si="10"/>
        <v>18</v>
      </c>
      <c r="AE349" s="10">
        <f t="shared" ca="1" si="11"/>
        <v>14</v>
      </c>
    </row>
    <row r="350" spans="1:31" ht="15.6" x14ac:dyDescent="0.3">
      <c r="A350" s="11">
        <v>3707531</v>
      </c>
      <c r="B350" s="12" t="s">
        <v>114</v>
      </c>
      <c r="C350" s="12" t="s">
        <v>202</v>
      </c>
      <c r="D350" s="12" t="s">
        <v>43</v>
      </c>
      <c r="E350" s="12" t="s">
        <v>144</v>
      </c>
      <c r="F350" s="12" t="s">
        <v>30</v>
      </c>
      <c r="G350" s="12" t="s">
        <v>145</v>
      </c>
      <c r="H350" s="12" t="s">
        <v>28</v>
      </c>
      <c r="I350" s="13">
        <v>1</v>
      </c>
      <c r="J350" s="13">
        <v>0</v>
      </c>
      <c r="K350" s="13">
        <v>1</v>
      </c>
      <c r="L350" s="13">
        <v>0</v>
      </c>
      <c r="M350" s="13">
        <v>1</v>
      </c>
      <c r="N350" s="13">
        <v>0</v>
      </c>
      <c r="O350" s="13">
        <v>0</v>
      </c>
      <c r="P350" s="13">
        <v>1</v>
      </c>
      <c r="Q350" s="13">
        <v>0</v>
      </c>
      <c r="R350" s="13">
        <v>1</v>
      </c>
      <c r="S350" s="13">
        <v>0</v>
      </c>
      <c r="T350" s="13">
        <v>0</v>
      </c>
      <c r="U350" s="13">
        <v>1</v>
      </c>
      <c r="V350" s="13">
        <v>6</v>
      </c>
      <c r="W350" s="13">
        <v>6</v>
      </c>
      <c r="X350" s="14">
        <v>0</v>
      </c>
      <c r="Y350" s="13">
        <v>0</v>
      </c>
      <c r="Z350" s="13">
        <v>10</v>
      </c>
      <c r="AA350" s="14">
        <v>0</v>
      </c>
      <c r="AB350" s="14">
        <v>0</v>
      </c>
      <c r="AC350" s="27">
        <f t="shared" si="10"/>
        <v>6</v>
      </c>
      <c r="AE350" s="10">
        <f t="shared" ca="1" si="11"/>
        <v>4</v>
      </c>
    </row>
    <row r="351" spans="1:31" ht="15.6" x14ac:dyDescent="0.3">
      <c r="A351" s="11">
        <v>3707531</v>
      </c>
      <c r="B351" s="12" t="s">
        <v>114</v>
      </c>
      <c r="C351" s="12" t="s">
        <v>202</v>
      </c>
      <c r="D351" s="12" t="s">
        <v>43</v>
      </c>
      <c r="E351" s="12" t="s">
        <v>144</v>
      </c>
      <c r="F351" s="12" t="s">
        <v>31</v>
      </c>
      <c r="G351" s="12" t="s">
        <v>145</v>
      </c>
      <c r="H351" s="12" t="s">
        <v>28</v>
      </c>
      <c r="I351" s="13">
        <v>0</v>
      </c>
      <c r="J351" s="13">
        <v>0</v>
      </c>
      <c r="K351" s="13">
        <v>0</v>
      </c>
      <c r="L351" s="13">
        <v>0</v>
      </c>
      <c r="M351" s="13">
        <v>0</v>
      </c>
      <c r="N351" s="13">
        <v>0</v>
      </c>
      <c r="O351" s="13">
        <v>0</v>
      </c>
      <c r="P351" s="13">
        <v>0</v>
      </c>
      <c r="Q351" s="13">
        <v>0</v>
      </c>
      <c r="R351" s="13">
        <v>0</v>
      </c>
      <c r="S351" s="13">
        <v>0</v>
      </c>
      <c r="T351" s="13">
        <v>0</v>
      </c>
      <c r="U351" s="13">
        <v>0</v>
      </c>
      <c r="V351" s="13">
        <v>0</v>
      </c>
      <c r="W351" s="13">
        <v>0</v>
      </c>
      <c r="X351" s="14">
        <v>0</v>
      </c>
      <c r="Y351" s="13">
        <v>0</v>
      </c>
      <c r="Z351" s="13">
        <v>13</v>
      </c>
      <c r="AA351" s="14">
        <v>0</v>
      </c>
      <c r="AB351" s="14">
        <v>0</v>
      </c>
      <c r="AC351" s="27">
        <f t="shared" si="10"/>
        <v>0</v>
      </c>
      <c r="AE351" s="10">
        <f t="shared" ca="1" si="11"/>
        <v>0</v>
      </c>
    </row>
    <row r="352" spans="1:31" ht="15.6" x14ac:dyDescent="0.3">
      <c r="A352" s="11">
        <v>3707531</v>
      </c>
      <c r="B352" s="12" t="s">
        <v>114</v>
      </c>
      <c r="C352" s="12" t="s">
        <v>202</v>
      </c>
      <c r="D352" s="12" t="s">
        <v>43</v>
      </c>
      <c r="E352" s="12" t="s">
        <v>144</v>
      </c>
      <c r="F352" s="12" t="s">
        <v>33</v>
      </c>
      <c r="G352" s="12" t="s">
        <v>145</v>
      </c>
      <c r="H352" s="12" t="s">
        <v>28</v>
      </c>
      <c r="I352" s="13">
        <v>13</v>
      </c>
      <c r="J352" s="13">
        <v>7</v>
      </c>
      <c r="K352" s="13">
        <v>32</v>
      </c>
      <c r="L352" s="13">
        <v>24</v>
      </c>
      <c r="M352" s="13">
        <v>21</v>
      </c>
      <c r="N352" s="13">
        <v>18</v>
      </c>
      <c r="O352" s="13">
        <v>16</v>
      </c>
      <c r="P352" s="13">
        <v>10</v>
      </c>
      <c r="Q352" s="13">
        <v>11</v>
      </c>
      <c r="R352" s="13">
        <v>6</v>
      </c>
      <c r="S352" s="13">
        <v>9</v>
      </c>
      <c r="T352" s="13">
        <v>6</v>
      </c>
      <c r="U352" s="13">
        <v>15</v>
      </c>
      <c r="V352" s="13">
        <v>188</v>
      </c>
      <c r="W352" s="13">
        <v>188</v>
      </c>
      <c r="X352" s="14">
        <v>0</v>
      </c>
      <c r="Y352" s="13">
        <v>0</v>
      </c>
      <c r="Z352" s="13">
        <v>231</v>
      </c>
      <c r="AA352" s="14">
        <v>0.01</v>
      </c>
      <c r="AB352" s="14">
        <v>0</v>
      </c>
      <c r="AC352" s="27">
        <f t="shared" si="10"/>
        <v>188</v>
      </c>
      <c r="AE352" s="10">
        <f t="shared" ca="1" si="11"/>
        <v>141</v>
      </c>
    </row>
    <row r="353" spans="1:31" ht="15.6" x14ac:dyDescent="0.3">
      <c r="A353" s="11">
        <v>2666865</v>
      </c>
      <c r="B353" s="12" t="s">
        <v>106</v>
      </c>
      <c r="C353" s="12" t="s">
        <v>203</v>
      </c>
      <c r="D353" s="12" t="s">
        <v>26</v>
      </c>
      <c r="E353" s="12" t="s">
        <v>144</v>
      </c>
      <c r="F353" s="12" t="s">
        <v>27</v>
      </c>
      <c r="G353" s="12" t="s">
        <v>145</v>
      </c>
      <c r="H353" s="12" t="s">
        <v>28</v>
      </c>
      <c r="I353" s="13">
        <v>47</v>
      </c>
      <c r="J353" s="13">
        <v>23</v>
      </c>
      <c r="K353" s="13">
        <v>25</v>
      </c>
      <c r="L353" s="13">
        <v>36</v>
      </c>
      <c r="M353" s="13">
        <v>40</v>
      </c>
      <c r="N353" s="13">
        <v>23</v>
      </c>
      <c r="O353" s="13">
        <v>17</v>
      </c>
      <c r="P353" s="13">
        <v>16</v>
      </c>
      <c r="Q353" s="13">
        <v>15</v>
      </c>
      <c r="R353" s="13">
        <v>27</v>
      </c>
      <c r="S353" s="13">
        <v>30</v>
      </c>
      <c r="T353" s="13">
        <v>34</v>
      </c>
      <c r="U353" s="13">
        <v>33</v>
      </c>
      <c r="V353" s="13">
        <v>366</v>
      </c>
      <c r="W353" s="13">
        <v>366</v>
      </c>
      <c r="X353" s="14">
        <v>0</v>
      </c>
      <c r="Y353" s="13">
        <v>0</v>
      </c>
      <c r="Z353" s="13">
        <v>629</v>
      </c>
      <c r="AA353" s="14">
        <v>0.01</v>
      </c>
      <c r="AB353" s="14">
        <v>0</v>
      </c>
      <c r="AC353" s="27">
        <f t="shared" si="10"/>
        <v>366</v>
      </c>
      <c r="AE353" s="10">
        <f t="shared" ca="1" si="11"/>
        <v>227</v>
      </c>
    </row>
    <row r="354" spans="1:31" ht="15.6" x14ac:dyDescent="0.3">
      <c r="A354" s="11">
        <v>2666865</v>
      </c>
      <c r="B354" s="12" t="s">
        <v>106</v>
      </c>
      <c r="C354" s="12" t="s">
        <v>203</v>
      </c>
      <c r="D354" s="12" t="s">
        <v>26</v>
      </c>
      <c r="E354" s="12" t="s">
        <v>144</v>
      </c>
      <c r="F354" s="12" t="s">
        <v>29</v>
      </c>
      <c r="G354" s="12" t="s">
        <v>145</v>
      </c>
      <c r="H354" s="12" t="s">
        <v>28</v>
      </c>
      <c r="I354" s="13">
        <v>4</v>
      </c>
      <c r="J354" s="13">
        <v>2</v>
      </c>
      <c r="K354" s="13">
        <v>0</v>
      </c>
      <c r="L354" s="13">
        <v>2</v>
      </c>
      <c r="M354" s="13">
        <v>2</v>
      </c>
      <c r="N354" s="13">
        <v>5</v>
      </c>
      <c r="O354" s="13">
        <v>1</v>
      </c>
      <c r="P354" s="13">
        <v>1</v>
      </c>
      <c r="Q354" s="13">
        <v>1</v>
      </c>
      <c r="R354" s="13">
        <v>2</v>
      </c>
      <c r="S354" s="13">
        <v>3</v>
      </c>
      <c r="T354" s="13">
        <v>0</v>
      </c>
      <c r="U354" s="13">
        <v>0</v>
      </c>
      <c r="V354" s="13">
        <v>23</v>
      </c>
      <c r="W354" s="13">
        <v>23</v>
      </c>
      <c r="X354" s="14">
        <v>0</v>
      </c>
      <c r="Y354" s="13">
        <v>0</v>
      </c>
      <c r="Z354" s="13">
        <v>99</v>
      </c>
      <c r="AA354" s="14">
        <v>0.01</v>
      </c>
      <c r="AB354" s="14">
        <v>0</v>
      </c>
      <c r="AC354" s="27">
        <f t="shared" si="10"/>
        <v>23</v>
      </c>
      <c r="AE354" s="10">
        <f t="shared" ca="1" si="11"/>
        <v>17</v>
      </c>
    </row>
    <row r="355" spans="1:31" ht="15.6" x14ac:dyDescent="0.3">
      <c r="A355" s="11">
        <v>2666865</v>
      </c>
      <c r="B355" s="12" t="s">
        <v>106</v>
      </c>
      <c r="C355" s="12" t="s">
        <v>203</v>
      </c>
      <c r="D355" s="12" t="s">
        <v>26</v>
      </c>
      <c r="E355" s="12" t="s">
        <v>144</v>
      </c>
      <c r="F355" s="12" t="s">
        <v>30</v>
      </c>
      <c r="G355" s="12" t="s">
        <v>145</v>
      </c>
      <c r="H355" s="12" t="s">
        <v>28</v>
      </c>
      <c r="I355" s="13">
        <v>0</v>
      </c>
      <c r="J355" s="13">
        <v>1</v>
      </c>
      <c r="K355" s="13">
        <v>0</v>
      </c>
      <c r="L355" s="13">
        <v>0</v>
      </c>
      <c r="M355" s="13">
        <v>0</v>
      </c>
      <c r="N355" s="13">
        <v>2</v>
      </c>
      <c r="O355" s="13">
        <v>0</v>
      </c>
      <c r="P355" s="13">
        <v>1</v>
      </c>
      <c r="Q355" s="13">
        <v>0</v>
      </c>
      <c r="R355" s="13">
        <v>1</v>
      </c>
      <c r="S355" s="13">
        <v>1</v>
      </c>
      <c r="T355" s="13">
        <v>0</v>
      </c>
      <c r="U355" s="13">
        <v>0</v>
      </c>
      <c r="V355" s="13">
        <v>6</v>
      </c>
      <c r="W355" s="13">
        <v>6</v>
      </c>
      <c r="X355" s="14">
        <v>0</v>
      </c>
      <c r="Y355" s="13">
        <v>0</v>
      </c>
      <c r="Z355" s="13">
        <v>27</v>
      </c>
      <c r="AA355" s="14">
        <v>0</v>
      </c>
      <c r="AB355" s="14">
        <v>0</v>
      </c>
      <c r="AC355" s="27">
        <f t="shared" si="10"/>
        <v>6</v>
      </c>
      <c r="AE355" s="10">
        <f t="shared" ca="1" si="11"/>
        <v>4</v>
      </c>
    </row>
    <row r="356" spans="1:31" ht="15.6" x14ac:dyDescent="0.3">
      <c r="A356" s="11">
        <v>2666865</v>
      </c>
      <c r="B356" s="12" t="s">
        <v>106</v>
      </c>
      <c r="C356" s="12" t="s">
        <v>203</v>
      </c>
      <c r="D356" s="12" t="s">
        <v>26</v>
      </c>
      <c r="E356" s="12" t="s">
        <v>144</v>
      </c>
      <c r="F356" s="12" t="s">
        <v>31</v>
      </c>
      <c r="G356" s="12" t="s">
        <v>145</v>
      </c>
      <c r="H356" s="12" t="s">
        <v>28</v>
      </c>
      <c r="I356" s="13">
        <v>6</v>
      </c>
      <c r="J356" s="13">
        <v>2</v>
      </c>
      <c r="K356" s="13">
        <v>1</v>
      </c>
      <c r="L356" s="13">
        <v>3</v>
      </c>
      <c r="M356" s="13">
        <v>3</v>
      </c>
      <c r="N356" s="13">
        <v>1</v>
      </c>
      <c r="O356" s="13">
        <v>3</v>
      </c>
      <c r="P356" s="13">
        <v>0</v>
      </c>
      <c r="Q356" s="13">
        <v>3</v>
      </c>
      <c r="R356" s="13">
        <v>1</v>
      </c>
      <c r="S356" s="13">
        <v>3</v>
      </c>
      <c r="T356" s="13">
        <v>0</v>
      </c>
      <c r="U356" s="13">
        <v>1</v>
      </c>
      <c r="V356" s="13">
        <v>27</v>
      </c>
      <c r="W356" s="13">
        <v>27</v>
      </c>
      <c r="X356" s="14">
        <v>0</v>
      </c>
      <c r="Y356" s="13">
        <v>0</v>
      </c>
      <c r="Z356" s="13">
        <v>37</v>
      </c>
      <c r="AA356" s="14">
        <v>0.01</v>
      </c>
      <c r="AB356" s="14">
        <v>0</v>
      </c>
      <c r="AC356" s="27">
        <f t="shared" si="10"/>
        <v>27</v>
      </c>
      <c r="AE356" s="10">
        <f t="shared" ca="1" si="11"/>
        <v>19</v>
      </c>
    </row>
    <row r="357" spans="1:31" ht="15.6" x14ac:dyDescent="0.3">
      <c r="A357" s="11">
        <v>2666865</v>
      </c>
      <c r="B357" s="12" t="s">
        <v>106</v>
      </c>
      <c r="C357" s="12" t="s">
        <v>203</v>
      </c>
      <c r="D357" s="12" t="s">
        <v>26</v>
      </c>
      <c r="E357" s="12" t="s">
        <v>144</v>
      </c>
      <c r="F357" s="12" t="s">
        <v>33</v>
      </c>
      <c r="G357" s="12" t="s">
        <v>145</v>
      </c>
      <c r="H357" s="12" t="s">
        <v>28</v>
      </c>
      <c r="I357" s="13">
        <v>4</v>
      </c>
      <c r="J357" s="13">
        <v>5</v>
      </c>
      <c r="K357" s="13">
        <v>2</v>
      </c>
      <c r="L357" s="13">
        <v>9</v>
      </c>
      <c r="M357" s="13">
        <v>5</v>
      </c>
      <c r="N357" s="13">
        <v>4</v>
      </c>
      <c r="O357" s="13">
        <v>2</v>
      </c>
      <c r="P357" s="13">
        <v>2</v>
      </c>
      <c r="Q357" s="13">
        <v>2</v>
      </c>
      <c r="R357" s="13">
        <v>1</v>
      </c>
      <c r="S357" s="13">
        <v>2</v>
      </c>
      <c r="T357" s="13">
        <v>5</v>
      </c>
      <c r="U357" s="13">
        <v>5</v>
      </c>
      <c r="V357" s="13">
        <v>48</v>
      </c>
      <c r="W357" s="13">
        <v>48</v>
      </c>
      <c r="X357" s="14">
        <v>0</v>
      </c>
      <c r="Y357" s="13">
        <v>0</v>
      </c>
      <c r="Z357" s="13">
        <v>14</v>
      </c>
      <c r="AA357" s="14">
        <v>0</v>
      </c>
      <c r="AB357" s="14">
        <v>0</v>
      </c>
      <c r="AC357" s="27">
        <f t="shared" si="10"/>
        <v>48</v>
      </c>
      <c r="AE357" s="10">
        <f t="shared" ca="1" si="11"/>
        <v>33</v>
      </c>
    </row>
    <row r="358" spans="1:31" ht="15.6" x14ac:dyDescent="0.3">
      <c r="A358" s="11">
        <v>2580485</v>
      </c>
      <c r="B358" s="12" t="s">
        <v>107</v>
      </c>
      <c r="C358" s="12" t="s">
        <v>185</v>
      </c>
      <c r="D358" s="12" t="s">
        <v>35</v>
      </c>
      <c r="E358" s="12" t="s">
        <v>144</v>
      </c>
      <c r="F358" s="12" t="s">
        <v>27</v>
      </c>
      <c r="G358" s="12" t="s">
        <v>145</v>
      </c>
      <c r="H358" s="12" t="s">
        <v>28</v>
      </c>
      <c r="I358" s="13">
        <v>20</v>
      </c>
      <c r="J358" s="13">
        <v>6</v>
      </c>
      <c r="K358" s="13">
        <v>14</v>
      </c>
      <c r="L358" s="13">
        <v>27</v>
      </c>
      <c r="M358" s="13">
        <v>36</v>
      </c>
      <c r="N358" s="13">
        <v>15</v>
      </c>
      <c r="O358" s="13">
        <v>15</v>
      </c>
      <c r="P358" s="13">
        <v>12</v>
      </c>
      <c r="Q358" s="13">
        <v>11</v>
      </c>
      <c r="R358" s="13">
        <v>13</v>
      </c>
      <c r="S358" s="13">
        <v>8</v>
      </c>
      <c r="T358" s="13">
        <v>19</v>
      </c>
      <c r="U358" s="13">
        <v>22</v>
      </c>
      <c r="V358" s="13">
        <v>218</v>
      </c>
      <c r="W358" s="13">
        <v>218</v>
      </c>
      <c r="X358" s="14">
        <v>-0.41</v>
      </c>
      <c r="Y358" s="13">
        <v>371</v>
      </c>
      <c r="Z358" s="13">
        <v>252</v>
      </c>
      <c r="AA358" s="14">
        <v>0.01</v>
      </c>
      <c r="AB358" s="14">
        <v>-0.37</v>
      </c>
      <c r="AC358" s="27">
        <f t="shared" si="10"/>
        <v>218</v>
      </c>
      <c r="AE358" s="10">
        <f t="shared" ca="1" si="11"/>
        <v>145</v>
      </c>
    </row>
    <row r="359" spans="1:31" ht="15.6" x14ac:dyDescent="0.3">
      <c r="A359" s="11">
        <v>2580485</v>
      </c>
      <c r="B359" s="12" t="s">
        <v>107</v>
      </c>
      <c r="C359" s="12" t="s">
        <v>185</v>
      </c>
      <c r="D359" s="12" t="s">
        <v>35</v>
      </c>
      <c r="E359" s="12" t="s">
        <v>144</v>
      </c>
      <c r="F359" s="12" t="s">
        <v>29</v>
      </c>
      <c r="G359" s="12" t="s">
        <v>145</v>
      </c>
      <c r="H359" s="12" t="s">
        <v>28</v>
      </c>
      <c r="I359" s="13">
        <v>1</v>
      </c>
      <c r="J359" s="13">
        <v>1</v>
      </c>
      <c r="K359" s="13">
        <v>0</v>
      </c>
      <c r="L359" s="13">
        <v>3</v>
      </c>
      <c r="M359" s="13">
        <v>2</v>
      </c>
      <c r="N359" s="13">
        <v>3</v>
      </c>
      <c r="O359" s="13">
        <v>3</v>
      </c>
      <c r="P359" s="13">
        <v>1</v>
      </c>
      <c r="Q359" s="13">
        <v>4</v>
      </c>
      <c r="R359" s="13">
        <v>2</v>
      </c>
      <c r="S359" s="13">
        <v>2</v>
      </c>
      <c r="T359" s="13">
        <v>2</v>
      </c>
      <c r="U359" s="13">
        <v>0</v>
      </c>
      <c r="V359" s="13">
        <v>24</v>
      </c>
      <c r="W359" s="13">
        <v>24</v>
      </c>
      <c r="X359" s="14">
        <v>-0.43</v>
      </c>
      <c r="Y359" s="13">
        <v>42</v>
      </c>
      <c r="Z359" s="13">
        <v>38</v>
      </c>
      <c r="AA359" s="14">
        <v>0.01</v>
      </c>
      <c r="AB359" s="14">
        <v>-0.31</v>
      </c>
      <c r="AC359" s="27">
        <f t="shared" si="10"/>
        <v>24</v>
      </c>
      <c r="AE359" s="10">
        <f t="shared" ca="1" si="11"/>
        <v>14</v>
      </c>
    </row>
    <row r="360" spans="1:31" ht="15.6" x14ac:dyDescent="0.3">
      <c r="A360" s="11">
        <v>2580485</v>
      </c>
      <c r="B360" s="12" t="s">
        <v>107</v>
      </c>
      <c r="C360" s="12" t="s">
        <v>185</v>
      </c>
      <c r="D360" s="12" t="s">
        <v>35</v>
      </c>
      <c r="E360" s="12" t="s">
        <v>144</v>
      </c>
      <c r="F360" s="12" t="s">
        <v>30</v>
      </c>
      <c r="G360" s="12" t="s">
        <v>145</v>
      </c>
      <c r="H360" s="12" t="s">
        <v>28</v>
      </c>
      <c r="I360" s="13">
        <v>0</v>
      </c>
      <c r="J360" s="13">
        <v>0</v>
      </c>
      <c r="K360" s="13">
        <v>0</v>
      </c>
      <c r="L360" s="13">
        <v>1</v>
      </c>
      <c r="M360" s="13">
        <v>0</v>
      </c>
      <c r="N360" s="13">
        <v>0</v>
      </c>
      <c r="O360" s="13">
        <v>1</v>
      </c>
      <c r="P360" s="13">
        <v>0</v>
      </c>
      <c r="Q360" s="13">
        <v>0</v>
      </c>
      <c r="R360" s="13">
        <v>0</v>
      </c>
      <c r="S360" s="13">
        <v>0</v>
      </c>
      <c r="T360" s="13">
        <v>0</v>
      </c>
      <c r="U360" s="13">
        <v>0</v>
      </c>
      <c r="V360" s="13">
        <v>2</v>
      </c>
      <c r="W360" s="13">
        <v>2</v>
      </c>
      <c r="X360" s="14">
        <v>-0.67</v>
      </c>
      <c r="Y360" s="13">
        <v>6</v>
      </c>
      <c r="Z360" s="13">
        <v>3</v>
      </c>
      <c r="AA360" s="14">
        <v>0</v>
      </c>
      <c r="AB360" s="14">
        <v>-0.6</v>
      </c>
      <c r="AC360" s="27">
        <f t="shared" si="10"/>
        <v>2</v>
      </c>
      <c r="AE360" s="10">
        <f t="shared" ca="1" si="11"/>
        <v>2</v>
      </c>
    </row>
    <row r="361" spans="1:31" ht="15.6" x14ac:dyDescent="0.3">
      <c r="A361" s="11">
        <v>2580485</v>
      </c>
      <c r="B361" s="12" t="s">
        <v>107</v>
      </c>
      <c r="C361" s="12" t="s">
        <v>185</v>
      </c>
      <c r="D361" s="12" t="s">
        <v>35</v>
      </c>
      <c r="E361" s="12" t="s">
        <v>144</v>
      </c>
      <c r="F361" s="12" t="s">
        <v>31</v>
      </c>
      <c r="G361" s="12" t="s">
        <v>145</v>
      </c>
      <c r="H361" s="12" t="s">
        <v>28</v>
      </c>
      <c r="I361" s="13">
        <v>4</v>
      </c>
      <c r="J361" s="13">
        <v>0</v>
      </c>
      <c r="K361" s="13">
        <v>2</v>
      </c>
      <c r="L361" s="13">
        <v>2</v>
      </c>
      <c r="M361" s="13">
        <v>0</v>
      </c>
      <c r="N361" s="13">
        <v>0</v>
      </c>
      <c r="O361" s="13">
        <v>2</v>
      </c>
      <c r="P361" s="13">
        <v>2</v>
      </c>
      <c r="Q361" s="13">
        <v>4</v>
      </c>
      <c r="R361" s="13">
        <v>1</v>
      </c>
      <c r="S361" s="13">
        <v>0</v>
      </c>
      <c r="T361" s="13">
        <v>1</v>
      </c>
      <c r="U361" s="13">
        <v>2</v>
      </c>
      <c r="V361" s="13">
        <v>20</v>
      </c>
      <c r="W361" s="13">
        <v>20</v>
      </c>
      <c r="X361" s="14">
        <v>-0.39</v>
      </c>
      <c r="Y361" s="13">
        <v>33</v>
      </c>
      <c r="Z361" s="13">
        <v>30</v>
      </c>
      <c r="AA361" s="14">
        <v>0.01</v>
      </c>
      <c r="AB361" s="14">
        <v>-0.38</v>
      </c>
      <c r="AC361" s="27">
        <f t="shared" si="10"/>
        <v>20</v>
      </c>
      <c r="AE361" s="10">
        <f t="shared" ca="1" si="11"/>
        <v>12</v>
      </c>
    </row>
    <row r="362" spans="1:31" ht="15.6" x14ac:dyDescent="0.3">
      <c r="A362" s="11">
        <v>2580485</v>
      </c>
      <c r="B362" s="12" t="s">
        <v>107</v>
      </c>
      <c r="C362" s="12" t="s">
        <v>185</v>
      </c>
      <c r="D362" s="12" t="s">
        <v>35</v>
      </c>
      <c r="E362" s="12" t="s">
        <v>144</v>
      </c>
      <c r="F362" s="12" t="s">
        <v>33</v>
      </c>
      <c r="G362" s="12" t="s">
        <v>145</v>
      </c>
      <c r="H362" s="12" t="s">
        <v>28</v>
      </c>
      <c r="I362" s="13">
        <v>16</v>
      </c>
      <c r="J362" s="13">
        <v>16</v>
      </c>
      <c r="K362" s="13">
        <v>17</v>
      </c>
      <c r="L362" s="13">
        <v>20</v>
      </c>
      <c r="M362" s="13">
        <v>18</v>
      </c>
      <c r="N362" s="13">
        <v>5</v>
      </c>
      <c r="O362" s="13">
        <v>37</v>
      </c>
      <c r="P362" s="13">
        <v>30</v>
      </c>
      <c r="Q362" s="13">
        <v>0</v>
      </c>
      <c r="R362" s="13">
        <v>0</v>
      </c>
      <c r="S362" s="13">
        <v>10</v>
      </c>
      <c r="T362" s="13">
        <v>0</v>
      </c>
      <c r="U362" s="13">
        <v>13</v>
      </c>
      <c r="V362" s="13">
        <v>182</v>
      </c>
      <c r="W362" s="13">
        <v>182</v>
      </c>
      <c r="X362" s="14">
        <v>0.21</v>
      </c>
      <c r="Y362" s="13">
        <v>150</v>
      </c>
      <c r="Z362" s="13">
        <v>154</v>
      </c>
      <c r="AA362" s="14">
        <v>0.01</v>
      </c>
      <c r="AB362" s="14">
        <v>0.17</v>
      </c>
      <c r="AC362" s="27">
        <f t="shared" si="10"/>
        <v>182</v>
      </c>
      <c r="AE362" s="10">
        <f t="shared" ca="1" si="11"/>
        <v>159</v>
      </c>
    </row>
    <row r="363" spans="1:31" ht="15.6" x14ac:dyDescent="0.3">
      <c r="A363" s="11">
        <v>3533826</v>
      </c>
      <c r="B363" s="12" t="s">
        <v>96</v>
      </c>
      <c r="C363" s="12" t="s">
        <v>204</v>
      </c>
      <c r="D363" s="12" t="s">
        <v>26</v>
      </c>
      <c r="E363" s="12" t="s">
        <v>144</v>
      </c>
      <c r="F363" s="12" t="s">
        <v>27</v>
      </c>
      <c r="G363" s="12" t="s">
        <v>145</v>
      </c>
      <c r="H363" s="12" t="s">
        <v>28</v>
      </c>
      <c r="I363" s="13">
        <v>20</v>
      </c>
      <c r="J363" s="13">
        <v>45</v>
      </c>
      <c r="K363" s="13">
        <v>23</v>
      </c>
      <c r="L363" s="13">
        <v>28</v>
      </c>
      <c r="M363" s="13">
        <v>22</v>
      </c>
      <c r="N363" s="13">
        <v>30</v>
      </c>
      <c r="O363" s="13">
        <v>20</v>
      </c>
      <c r="P363" s="13">
        <v>35</v>
      </c>
      <c r="Q363" s="13">
        <v>30</v>
      </c>
      <c r="R363" s="13">
        <v>31</v>
      </c>
      <c r="S363" s="13">
        <v>29</v>
      </c>
      <c r="T363" s="13">
        <v>25</v>
      </c>
      <c r="U363" s="13">
        <v>29</v>
      </c>
      <c r="V363" s="13">
        <v>367</v>
      </c>
      <c r="W363" s="13">
        <v>367</v>
      </c>
      <c r="X363" s="14">
        <v>0</v>
      </c>
      <c r="Y363" s="13">
        <v>0</v>
      </c>
      <c r="Z363" s="13">
        <v>505</v>
      </c>
      <c r="AA363" s="14">
        <v>0.01</v>
      </c>
      <c r="AB363" s="14">
        <v>0</v>
      </c>
      <c r="AC363" s="27">
        <f t="shared" si="10"/>
        <v>367</v>
      </c>
      <c r="AE363" s="10">
        <f t="shared" ca="1" si="11"/>
        <v>223</v>
      </c>
    </row>
    <row r="364" spans="1:31" ht="15.6" x14ac:dyDescent="0.3">
      <c r="A364" s="11">
        <v>3533826</v>
      </c>
      <c r="B364" s="12" t="s">
        <v>96</v>
      </c>
      <c r="C364" s="12" t="s">
        <v>204</v>
      </c>
      <c r="D364" s="12" t="s">
        <v>26</v>
      </c>
      <c r="E364" s="12" t="s">
        <v>144</v>
      </c>
      <c r="F364" s="12" t="s">
        <v>29</v>
      </c>
      <c r="G364" s="12" t="s">
        <v>145</v>
      </c>
      <c r="H364" s="12" t="s">
        <v>28</v>
      </c>
      <c r="I364" s="13">
        <v>5</v>
      </c>
      <c r="J364" s="13">
        <v>6</v>
      </c>
      <c r="K364" s="13">
        <v>1</v>
      </c>
      <c r="L364" s="13">
        <v>6</v>
      </c>
      <c r="M364" s="13">
        <v>6</v>
      </c>
      <c r="N364" s="13">
        <v>5</v>
      </c>
      <c r="O364" s="13">
        <v>2</v>
      </c>
      <c r="P364" s="13">
        <v>2</v>
      </c>
      <c r="Q364" s="13">
        <v>7</v>
      </c>
      <c r="R364" s="13">
        <v>5</v>
      </c>
      <c r="S364" s="13">
        <v>4</v>
      </c>
      <c r="T364" s="13">
        <v>5</v>
      </c>
      <c r="U364" s="13">
        <v>4</v>
      </c>
      <c r="V364" s="13">
        <v>58</v>
      </c>
      <c r="W364" s="13">
        <v>58</v>
      </c>
      <c r="X364" s="14">
        <v>0</v>
      </c>
      <c r="Y364" s="13">
        <v>0</v>
      </c>
      <c r="Z364" s="13">
        <v>80</v>
      </c>
      <c r="AA364" s="14">
        <v>0.01</v>
      </c>
      <c r="AB364" s="14">
        <v>0</v>
      </c>
      <c r="AC364" s="27">
        <f t="shared" si="10"/>
        <v>58</v>
      </c>
      <c r="AE364" s="10">
        <f t="shared" ca="1" si="11"/>
        <v>33</v>
      </c>
    </row>
    <row r="365" spans="1:31" ht="15.6" x14ac:dyDescent="0.3">
      <c r="A365" s="11">
        <v>3533826</v>
      </c>
      <c r="B365" s="12" t="s">
        <v>96</v>
      </c>
      <c r="C365" s="12" t="s">
        <v>204</v>
      </c>
      <c r="D365" s="12" t="s">
        <v>26</v>
      </c>
      <c r="E365" s="12" t="s">
        <v>144</v>
      </c>
      <c r="F365" s="12" t="s">
        <v>30</v>
      </c>
      <c r="G365" s="12" t="s">
        <v>145</v>
      </c>
      <c r="H365" s="12" t="s">
        <v>28</v>
      </c>
      <c r="I365" s="13">
        <v>0</v>
      </c>
      <c r="J365" s="13">
        <v>1</v>
      </c>
      <c r="K365" s="13">
        <v>0</v>
      </c>
      <c r="L365" s="13">
        <v>0</v>
      </c>
      <c r="M365" s="13">
        <v>0</v>
      </c>
      <c r="N365" s="13">
        <v>0</v>
      </c>
      <c r="O365" s="13">
        <v>0</v>
      </c>
      <c r="P365" s="13">
        <v>1</v>
      </c>
      <c r="Q365" s="13">
        <v>0</v>
      </c>
      <c r="R365" s="13">
        <v>2</v>
      </c>
      <c r="S365" s="13">
        <v>1</v>
      </c>
      <c r="T365" s="13">
        <v>0</v>
      </c>
      <c r="U365" s="13">
        <v>0</v>
      </c>
      <c r="V365" s="13">
        <v>5</v>
      </c>
      <c r="W365" s="13">
        <v>5</v>
      </c>
      <c r="X365" s="14">
        <v>0</v>
      </c>
      <c r="Y365" s="13">
        <v>0</v>
      </c>
      <c r="Z365" s="13">
        <v>8</v>
      </c>
      <c r="AA365" s="14">
        <v>0</v>
      </c>
      <c r="AB365" s="14">
        <v>0</v>
      </c>
      <c r="AC365" s="27">
        <f t="shared" si="10"/>
        <v>5</v>
      </c>
      <c r="AE365" s="10">
        <f t="shared" ca="1" si="11"/>
        <v>2</v>
      </c>
    </row>
    <row r="366" spans="1:31" ht="15.6" x14ac:dyDescent="0.3">
      <c r="A366" s="11">
        <v>3533826</v>
      </c>
      <c r="B366" s="12" t="s">
        <v>96</v>
      </c>
      <c r="C366" s="12" t="s">
        <v>204</v>
      </c>
      <c r="D366" s="12" t="s">
        <v>26</v>
      </c>
      <c r="E366" s="12" t="s">
        <v>144</v>
      </c>
      <c r="F366" s="12" t="s">
        <v>31</v>
      </c>
      <c r="G366" s="12" t="s">
        <v>145</v>
      </c>
      <c r="H366" s="12" t="s">
        <v>28</v>
      </c>
      <c r="I366" s="13">
        <v>3</v>
      </c>
      <c r="J366" s="13">
        <v>1</v>
      </c>
      <c r="K366" s="13">
        <v>1</v>
      </c>
      <c r="L366" s="13">
        <v>1</v>
      </c>
      <c r="M366" s="13">
        <v>0</v>
      </c>
      <c r="N366" s="13">
        <v>0</v>
      </c>
      <c r="O366" s="13">
        <v>0</v>
      </c>
      <c r="P366" s="13">
        <v>3</v>
      </c>
      <c r="Q366" s="13">
        <v>2</v>
      </c>
      <c r="R366" s="13">
        <v>1</v>
      </c>
      <c r="S366" s="13">
        <v>0</v>
      </c>
      <c r="T366" s="13">
        <v>1</v>
      </c>
      <c r="U366" s="13">
        <v>0</v>
      </c>
      <c r="V366" s="13">
        <v>13</v>
      </c>
      <c r="W366" s="13">
        <v>13</v>
      </c>
      <c r="X366" s="14">
        <v>0</v>
      </c>
      <c r="Y366" s="13">
        <v>0</v>
      </c>
      <c r="Z366" s="13">
        <v>8</v>
      </c>
      <c r="AA366" s="14">
        <v>0</v>
      </c>
      <c r="AB366" s="14">
        <v>0</v>
      </c>
      <c r="AC366" s="27">
        <f t="shared" si="10"/>
        <v>13</v>
      </c>
      <c r="AE366" s="10">
        <f t="shared" ca="1" si="11"/>
        <v>9</v>
      </c>
    </row>
    <row r="367" spans="1:31" ht="15.6" x14ac:dyDescent="0.3">
      <c r="A367" s="11">
        <v>3533826</v>
      </c>
      <c r="B367" s="12" t="s">
        <v>96</v>
      </c>
      <c r="C367" s="12" t="s">
        <v>204</v>
      </c>
      <c r="D367" s="12" t="s">
        <v>26</v>
      </c>
      <c r="E367" s="12" t="s">
        <v>144</v>
      </c>
      <c r="F367" s="12" t="s">
        <v>33</v>
      </c>
      <c r="G367" s="12" t="s">
        <v>145</v>
      </c>
      <c r="H367" s="12" t="s">
        <v>28</v>
      </c>
      <c r="I367" s="13">
        <v>0</v>
      </c>
      <c r="J367" s="13">
        <v>0</v>
      </c>
      <c r="K367" s="13">
        <v>1</v>
      </c>
      <c r="L367" s="13">
        <v>1</v>
      </c>
      <c r="M367" s="13">
        <v>0</v>
      </c>
      <c r="N367" s="13">
        <v>0</v>
      </c>
      <c r="O367" s="13">
        <v>0</v>
      </c>
      <c r="P367" s="13">
        <v>0</v>
      </c>
      <c r="Q367" s="13">
        <v>0</v>
      </c>
      <c r="R367" s="13">
        <v>0</v>
      </c>
      <c r="S367" s="13">
        <v>0</v>
      </c>
      <c r="T367" s="13">
        <v>0</v>
      </c>
      <c r="U367" s="13">
        <v>0</v>
      </c>
      <c r="V367" s="13">
        <v>2</v>
      </c>
      <c r="W367" s="13">
        <v>2</v>
      </c>
      <c r="X367" s="14">
        <v>0</v>
      </c>
      <c r="Y367" s="13">
        <v>0</v>
      </c>
      <c r="Z367" s="13">
        <v>19</v>
      </c>
      <c r="AA367" s="14">
        <v>0</v>
      </c>
      <c r="AB367" s="14">
        <v>0</v>
      </c>
      <c r="AC367" s="27">
        <f t="shared" si="10"/>
        <v>2</v>
      </c>
      <c r="AE367" s="10">
        <f t="shared" ca="1" si="11"/>
        <v>2</v>
      </c>
    </row>
    <row r="368" spans="1:31" ht="15.6" x14ac:dyDescent="0.3">
      <c r="A368" s="11">
        <v>3525392</v>
      </c>
      <c r="B368" s="12" t="s">
        <v>135</v>
      </c>
      <c r="C368" s="12" t="s">
        <v>205</v>
      </c>
      <c r="D368" s="12" t="s">
        <v>26</v>
      </c>
      <c r="E368" s="12" t="s">
        <v>144</v>
      </c>
      <c r="F368" s="12" t="s">
        <v>27</v>
      </c>
      <c r="G368" s="12" t="s">
        <v>145</v>
      </c>
      <c r="H368" s="12" t="s">
        <v>28</v>
      </c>
      <c r="I368" s="13">
        <v>18</v>
      </c>
      <c r="J368" s="13">
        <v>17</v>
      </c>
      <c r="K368" s="13">
        <v>14</v>
      </c>
      <c r="L368" s="13">
        <v>28</v>
      </c>
      <c r="M368" s="13">
        <v>35</v>
      </c>
      <c r="N368" s="13">
        <v>23</v>
      </c>
      <c r="O368" s="13">
        <v>22</v>
      </c>
      <c r="P368" s="13">
        <v>19</v>
      </c>
      <c r="Q368" s="13">
        <v>31</v>
      </c>
      <c r="R368" s="13">
        <v>27</v>
      </c>
      <c r="S368" s="13">
        <v>22</v>
      </c>
      <c r="T368" s="13">
        <v>18</v>
      </c>
      <c r="U368" s="13">
        <v>16</v>
      </c>
      <c r="V368" s="13">
        <v>290</v>
      </c>
      <c r="W368" s="13">
        <v>290</v>
      </c>
      <c r="X368" s="14">
        <v>0</v>
      </c>
      <c r="Y368" s="13">
        <v>0</v>
      </c>
      <c r="Z368" s="13">
        <v>222</v>
      </c>
      <c r="AA368" s="14">
        <v>0.01</v>
      </c>
      <c r="AB368" s="14">
        <v>0</v>
      </c>
      <c r="AC368" s="27">
        <f t="shared" si="10"/>
        <v>290</v>
      </c>
      <c r="AE368" s="10">
        <f t="shared" ca="1" si="11"/>
        <v>176</v>
      </c>
    </row>
    <row r="369" spans="1:31" ht="15.6" x14ac:dyDescent="0.3">
      <c r="A369" s="11">
        <v>3525392</v>
      </c>
      <c r="B369" s="12" t="s">
        <v>135</v>
      </c>
      <c r="C369" s="12" t="s">
        <v>205</v>
      </c>
      <c r="D369" s="12" t="s">
        <v>26</v>
      </c>
      <c r="E369" s="12" t="s">
        <v>144</v>
      </c>
      <c r="F369" s="12" t="s">
        <v>29</v>
      </c>
      <c r="G369" s="12" t="s">
        <v>145</v>
      </c>
      <c r="H369" s="12" t="s">
        <v>28</v>
      </c>
      <c r="I369" s="13">
        <v>1</v>
      </c>
      <c r="J369" s="13">
        <v>1</v>
      </c>
      <c r="K369" s="13">
        <v>2</v>
      </c>
      <c r="L369" s="13">
        <v>5</v>
      </c>
      <c r="M369" s="13">
        <v>8</v>
      </c>
      <c r="N369" s="13">
        <v>3</v>
      </c>
      <c r="O369" s="13">
        <v>3</v>
      </c>
      <c r="P369" s="13">
        <v>9</v>
      </c>
      <c r="Q369" s="13">
        <v>3</v>
      </c>
      <c r="R369" s="13">
        <v>1</v>
      </c>
      <c r="S369" s="13">
        <v>1</v>
      </c>
      <c r="T369" s="13">
        <v>1</v>
      </c>
      <c r="U369" s="13">
        <v>5</v>
      </c>
      <c r="V369" s="13">
        <v>43</v>
      </c>
      <c r="W369" s="13">
        <v>43</v>
      </c>
      <c r="X369" s="14">
        <v>0</v>
      </c>
      <c r="Y369" s="13">
        <v>0</v>
      </c>
      <c r="Z369" s="13">
        <v>64</v>
      </c>
      <c r="AA369" s="14">
        <v>0.01</v>
      </c>
      <c r="AB369" s="14">
        <v>0</v>
      </c>
      <c r="AC369" s="27">
        <f t="shared" si="10"/>
        <v>43</v>
      </c>
      <c r="AE369" s="10">
        <f t="shared" ca="1" si="11"/>
        <v>32</v>
      </c>
    </row>
    <row r="370" spans="1:31" ht="15.6" x14ac:dyDescent="0.3">
      <c r="A370" s="11">
        <v>3525392</v>
      </c>
      <c r="B370" s="12" t="s">
        <v>135</v>
      </c>
      <c r="C370" s="12" t="s">
        <v>205</v>
      </c>
      <c r="D370" s="12" t="s">
        <v>26</v>
      </c>
      <c r="E370" s="12" t="s">
        <v>144</v>
      </c>
      <c r="F370" s="12" t="s">
        <v>30</v>
      </c>
      <c r="G370" s="12" t="s">
        <v>145</v>
      </c>
      <c r="H370" s="12" t="s">
        <v>28</v>
      </c>
      <c r="I370" s="13">
        <v>1</v>
      </c>
      <c r="J370" s="13">
        <v>1</v>
      </c>
      <c r="K370" s="13">
        <v>0</v>
      </c>
      <c r="L370" s="13">
        <v>1</v>
      </c>
      <c r="M370" s="13">
        <v>0</v>
      </c>
      <c r="N370" s="13">
        <v>0</v>
      </c>
      <c r="O370" s="13">
        <v>0</v>
      </c>
      <c r="P370" s="13">
        <v>2</v>
      </c>
      <c r="Q370" s="13">
        <v>0</v>
      </c>
      <c r="R370" s="13">
        <v>1</v>
      </c>
      <c r="S370" s="13">
        <v>0</v>
      </c>
      <c r="T370" s="13">
        <v>0</v>
      </c>
      <c r="U370" s="13">
        <v>0</v>
      </c>
      <c r="V370" s="13">
        <v>6</v>
      </c>
      <c r="W370" s="13">
        <v>6</v>
      </c>
      <c r="X370" s="14">
        <v>0</v>
      </c>
      <c r="Y370" s="13">
        <v>0</v>
      </c>
      <c r="Z370" s="13">
        <v>7</v>
      </c>
      <c r="AA370" s="14">
        <v>0</v>
      </c>
      <c r="AB370" s="14">
        <v>0</v>
      </c>
      <c r="AC370" s="27">
        <f t="shared" si="10"/>
        <v>6</v>
      </c>
      <c r="AE370" s="10">
        <f t="shared" ca="1" si="11"/>
        <v>5</v>
      </c>
    </row>
    <row r="371" spans="1:31" ht="15.6" x14ac:dyDescent="0.3">
      <c r="A371" s="11">
        <v>3525392</v>
      </c>
      <c r="B371" s="12" t="s">
        <v>135</v>
      </c>
      <c r="C371" s="12" t="s">
        <v>205</v>
      </c>
      <c r="D371" s="12" t="s">
        <v>26</v>
      </c>
      <c r="E371" s="12" t="s">
        <v>144</v>
      </c>
      <c r="F371" s="12" t="s">
        <v>31</v>
      </c>
      <c r="G371" s="12" t="s">
        <v>145</v>
      </c>
      <c r="H371" s="12" t="s">
        <v>28</v>
      </c>
      <c r="I371" s="13">
        <v>0</v>
      </c>
      <c r="J371" s="13">
        <v>0</v>
      </c>
      <c r="K371" s="13">
        <v>1</v>
      </c>
      <c r="L371" s="13">
        <v>2</v>
      </c>
      <c r="M371" s="13">
        <v>0</v>
      </c>
      <c r="N371" s="13">
        <v>0</v>
      </c>
      <c r="O371" s="13">
        <v>0</v>
      </c>
      <c r="P371" s="13">
        <v>0</v>
      </c>
      <c r="Q371" s="13">
        <v>0</v>
      </c>
      <c r="R371" s="13">
        <v>0</v>
      </c>
      <c r="S371" s="13">
        <v>0</v>
      </c>
      <c r="T371" s="13">
        <v>0</v>
      </c>
      <c r="U371" s="13">
        <v>0</v>
      </c>
      <c r="V371" s="13">
        <v>3</v>
      </c>
      <c r="W371" s="13">
        <v>3</v>
      </c>
      <c r="X371" s="14">
        <v>0</v>
      </c>
      <c r="Y371" s="13">
        <v>0</v>
      </c>
      <c r="Z371" s="13">
        <v>4</v>
      </c>
      <c r="AA371" s="14">
        <v>0</v>
      </c>
      <c r="AB371" s="14">
        <v>0</v>
      </c>
      <c r="AC371" s="27">
        <f t="shared" si="10"/>
        <v>3</v>
      </c>
      <c r="AE371" s="10">
        <f t="shared" ca="1" si="11"/>
        <v>3</v>
      </c>
    </row>
    <row r="372" spans="1:31" ht="15.6" x14ac:dyDescent="0.3">
      <c r="A372" s="11">
        <v>3525392</v>
      </c>
      <c r="B372" s="12" t="s">
        <v>135</v>
      </c>
      <c r="C372" s="12" t="s">
        <v>205</v>
      </c>
      <c r="D372" s="12" t="s">
        <v>26</v>
      </c>
      <c r="E372" s="12" t="s">
        <v>144</v>
      </c>
      <c r="F372" s="12" t="s">
        <v>33</v>
      </c>
      <c r="G372" s="12" t="s">
        <v>145</v>
      </c>
      <c r="H372" s="12" t="s">
        <v>28</v>
      </c>
      <c r="I372" s="13">
        <v>9</v>
      </c>
      <c r="J372" s="13">
        <v>8</v>
      </c>
      <c r="K372" s="13">
        <v>3</v>
      </c>
      <c r="L372" s="13">
        <v>7</v>
      </c>
      <c r="M372" s="13">
        <v>12</v>
      </c>
      <c r="N372" s="13">
        <v>7</v>
      </c>
      <c r="O372" s="13">
        <v>8</v>
      </c>
      <c r="P372" s="13">
        <v>6</v>
      </c>
      <c r="Q372" s="13">
        <v>15</v>
      </c>
      <c r="R372" s="13">
        <v>14</v>
      </c>
      <c r="S372" s="13">
        <v>6</v>
      </c>
      <c r="T372" s="13">
        <v>3</v>
      </c>
      <c r="U372" s="13">
        <v>3</v>
      </c>
      <c r="V372" s="13">
        <v>101</v>
      </c>
      <c r="W372" s="13">
        <v>101</v>
      </c>
      <c r="X372" s="14">
        <v>0</v>
      </c>
      <c r="Y372" s="13">
        <v>0</v>
      </c>
      <c r="Z372" s="13">
        <v>131</v>
      </c>
      <c r="AA372" s="14">
        <v>0</v>
      </c>
      <c r="AB372" s="14">
        <v>0</v>
      </c>
      <c r="AC372" s="27">
        <f t="shared" si="10"/>
        <v>101</v>
      </c>
      <c r="AE372" s="10">
        <f t="shared" ca="1" si="11"/>
        <v>60</v>
      </c>
    </row>
    <row r="373" spans="1:31" ht="15.6" x14ac:dyDescent="0.3">
      <c r="A373" s="11">
        <v>2580505</v>
      </c>
      <c r="B373" s="12" t="s">
        <v>69</v>
      </c>
      <c r="C373" s="12" t="s">
        <v>206</v>
      </c>
      <c r="D373" s="12" t="s">
        <v>35</v>
      </c>
      <c r="E373" s="12" t="s">
        <v>144</v>
      </c>
      <c r="F373" s="12" t="s">
        <v>27</v>
      </c>
      <c r="G373" s="12" t="s">
        <v>145</v>
      </c>
      <c r="H373" s="12" t="s">
        <v>28</v>
      </c>
      <c r="I373" s="13">
        <v>19</v>
      </c>
      <c r="J373" s="13">
        <v>18</v>
      </c>
      <c r="K373" s="13">
        <v>13</v>
      </c>
      <c r="L373" s="13">
        <v>14</v>
      </c>
      <c r="M373" s="13">
        <v>14</v>
      </c>
      <c r="N373" s="13">
        <v>13</v>
      </c>
      <c r="O373" s="13">
        <v>14</v>
      </c>
      <c r="P373" s="13">
        <v>9</v>
      </c>
      <c r="Q373" s="13">
        <v>13</v>
      </c>
      <c r="R373" s="13">
        <v>11</v>
      </c>
      <c r="S373" s="13">
        <v>12</v>
      </c>
      <c r="T373" s="13">
        <v>14</v>
      </c>
      <c r="U373" s="13">
        <v>22</v>
      </c>
      <c r="V373" s="13">
        <v>186</v>
      </c>
      <c r="W373" s="13">
        <v>186</v>
      </c>
      <c r="X373" s="14">
        <v>-0.04</v>
      </c>
      <c r="Y373" s="13">
        <v>193</v>
      </c>
      <c r="Z373" s="13">
        <v>259</v>
      </c>
      <c r="AA373" s="14">
        <v>0</v>
      </c>
      <c r="AB373" s="14">
        <v>-0.01</v>
      </c>
      <c r="AC373" s="27">
        <f t="shared" si="10"/>
        <v>186</v>
      </c>
      <c r="AE373" s="10">
        <f t="shared" ca="1" si="11"/>
        <v>114</v>
      </c>
    </row>
    <row r="374" spans="1:31" ht="15.6" x14ac:dyDescent="0.3">
      <c r="A374" s="11">
        <v>2580505</v>
      </c>
      <c r="B374" s="12" t="s">
        <v>69</v>
      </c>
      <c r="C374" s="12" t="s">
        <v>206</v>
      </c>
      <c r="D374" s="12" t="s">
        <v>35</v>
      </c>
      <c r="E374" s="12" t="s">
        <v>144</v>
      </c>
      <c r="F374" s="12" t="s">
        <v>29</v>
      </c>
      <c r="G374" s="12" t="s">
        <v>145</v>
      </c>
      <c r="H374" s="12" t="s">
        <v>28</v>
      </c>
      <c r="I374" s="13">
        <v>1</v>
      </c>
      <c r="J374" s="13">
        <v>2</v>
      </c>
      <c r="K374" s="13">
        <v>4</v>
      </c>
      <c r="L374" s="13">
        <v>2</v>
      </c>
      <c r="M374" s="13">
        <v>2</v>
      </c>
      <c r="N374" s="13">
        <v>2</v>
      </c>
      <c r="O374" s="13">
        <v>0</v>
      </c>
      <c r="P374" s="13">
        <v>2</v>
      </c>
      <c r="Q374" s="13">
        <v>1</v>
      </c>
      <c r="R374" s="13">
        <v>0</v>
      </c>
      <c r="S374" s="13">
        <v>2</v>
      </c>
      <c r="T374" s="13">
        <v>2</v>
      </c>
      <c r="U374" s="13">
        <v>4</v>
      </c>
      <c r="V374" s="13">
        <v>24</v>
      </c>
      <c r="W374" s="13">
        <v>24</v>
      </c>
      <c r="X374" s="14">
        <v>0.26</v>
      </c>
      <c r="Y374" s="13">
        <v>19</v>
      </c>
      <c r="Z374" s="13">
        <v>21</v>
      </c>
      <c r="AA374" s="14">
        <v>0.01</v>
      </c>
      <c r="AB374" s="14">
        <v>0.26</v>
      </c>
      <c r="AC374" s="27">
        <f t="shared" si="10"/>
        <v>24</v>
      </c>
      <c r="AE374" s="10">
        <f t="shared" ca="1" si="11"/>
        <v>15</v>
      </c>
    </row>
    <row r="375" spans="1:31" ht="15.6" x14ac:dyDescent="0.3">
      <c r="A375" s="11">
        <v>2580505</v>
      </c>
      <c r="B375" s="12" t="s">
        <v>69</v>
      </c>
      <c r="C375" s="12" t="s">
        <v>206</v>
      </c>
      <c r="D375" s="12" t="s">
        <v>35</v>
      </c>
      <c r="E375" s="12" t="s">
        <v>144</v>
      </c>
      <c r="F375" s="12" t="s">
        <v>30</v>
      </c>
      <c r="G375" s="12" t="s">
        <v>145</v>
      </c>
      <c r="H375" s="12" t="s">
        <v>28</v>
      </c>
      <c r="I375" s="13">
        <v>0</v>
      </c>
      <c r="J375" s="13">
        <v>0</v>
      </c>
      <c r="K375" s="13">
        <v>0</v>
      </c>
      <c r="L375" s="13">
        <v>0</v>
      </c>
      <c r="M375" s="13">
        <v>0</v>
      </c>
      <c r="N375" s="13">
        <v>1</v>
      </c>
      <c r="O375" s="13">
        <v>0</v>
      </c>
      <c r="P375" s="13">
        <v>0</v>
      </c>
      <c r="Q375" s="13">
        <v>0</v>
      </c>
      <c r="R375" s="13">
        <v>0</v>
      </c>
      <c r="S375" s="13">
        <v>0</v>
      </c>
      <c r="T375" s="13">
        <v>0</v>
      </c>
      <c r="U375" s="13">
        <v>0</v>
      </c>
      <c r="V375" s="13">
        <v>1</v>
      </c>
      <c r="W375" s="13">
        <v>1</v>
      </c>
      <c r="X375" s="14">
        <v>-0.86</v>
      </c>
      <c r="Y375" s="13">
        <v>7</v>
      </c>
      <c r="Z375" s="13">
        <v>0</v>
      </c>
      <c r="AA375" s="14">
        <v>0</v>
      </c>
      <c r="AB375" s="14">
        <v>-0.86</v>
      </c>
      <c r="AC375" s="27">
        <f t="shared" si="10"/>
        <v>1</v>
      </c>
      <c r="AE375" s="10">
        <f t="shared" ca="1" si="11"/>
        <v>1</v>
      </c>
    </row>
    <row r="376" spans="1:31" ht="15.6" x14ac:dyDescent="0.3">
      <c r="A376" s="11">
        <v>2580505</v>
      </c>
      <c r="B376" s="12" t="s">
        <v>69</v>
      </c>
      <c r="C376" s="12" t="s">
        <v>206</v>
      </c>
      <c r="D376" s="12" t="s">
        <v>35</v>
      </c>
      <c r="E376" s="12" t="s">
        <v>144</v>
      </c>
      <c r="F376" s="12" t="s">
        <v>31</v>
      </c>
      <c r="G376" s="12" t="s">
        <v>145</v>
      </c>
      <c r="H376" s="12" t="s">
        <v>28</v>
      </c>
      <c r="I376" s="13">
        <v>1</v>
      </c>
      <c r="J376" s="13">
        <v>0</v>
      </c>
      <c r="K376" s="13">
        <v>0</v>
      </c>
      <c r="L376" s="13">
        <v>0</v>
      </c>
      <c r="M376" s="13">
        <v>0</v>
      </c>
      <c r="N376" s="13">
        <v>0</v>
      </c>
      <c r="O376" s="13">
        <v>0</v>
      </c>
      <c r="P376" s="13">
        <v>0</v>
      </c>
      <c r="Q376" s="13">
        <v>1</v>
      </c>
      <c r="R376" s="13">
        <v>0</v>
      </c>
      <c r="S376" s="13">
        <v>0</v>
      </c>
      <c r="T376" s="13">
        <v>1</v>
      </c>
      <c r="U376" s="13">
        <v>0</v>
      </c>
      <c r="V376" s="13">
        <v>3</v>
      </c>
      <c r="W376" s="13">
        <v>3</v>
      </c>
      <c r="X376" s="14">
        <v>-0.88</v>
      </c>
      <c r="Y376" s="13">
        <v>25</v>
      </c>
      <c r="Z376" s="13">
        <v>13</v>
      </c>
      <c r="AA376" s="14">
        <v>0</v>
      </c>
      <c r="AB376" s="14">
        <v>-0.89</v>
      </c>
      <c r="AC376" s="27">
        <f t="shared" si="10"/>
        <v>3</v>
      </c>
      <c r="AE376" s="10">
        <f t="shared" ca="1" si="11"/>
        <v>1</v>
      </c>
    </row>
    <row r="377" spans="1:31" ht="15.6" x14ac:dyDescent="0.3">
      <c r="A377" s="11">
        <v>2580505</v>
      </c>
      <c r="B377" s="12" t="s">
        <v>69</v>
      </c>
      <c r="C377" s="12" t="s">
        <v>206</v>
      </c>
      <c r="D377" s="12" t="s">
        <v>35</v>
      </c>
      <c r="E377" s="12" t="s">
        <v>144</v>
      </c>
      <c r="F377" s="12" t="s">
        <v>33</v>
      </c>
      <c r="G377" s="12" t="s">
        <v>145</v>
      </c>
      <c r="H377" s="12" t="s">
        <v>28</v>
      </c>
      <c r="I377" s="13">
        <v>54</v>
      </c>
      <c r="J377" s="13">
        <v>16</v>
      </c>
      <c r="K377" s="13">
        <v>11</v>
      </c>
      <c r="L377" s="13">
        <v>0</v>
      </c>
      <c r="M377" s="13">
        <v>31</v>
      </c>
      <c r="N377" s="13">
        <v>0</v>
      </c>
      <c r="O377" s="13">
        <v>11</v>
      </c>
      <c r="P377" s="13">
        <v>9</v>
      </c>
      <c r="Q377" s="13">
        <v>20</v>
      </c>
      <c r="R377" s="13">
        <v>15</v>
      </c>
      <c r="S377" s="13">
        <v>15</v>
      </c>
      <c r="T377" s="13">
        <v>20</v>
      </c>
      <c r="U377" s="13">
        <v>24</v>
      </c>
      <c r="V377" s="13">
        <v>226</v>
      </c>
      <c r="W377" s="13">
        <v>226</v>
      </c>
      <c r="X377" s="14">
        <v>0.01</v>
      </c>
      <c r="Y377" s="13">
        <v>223</v>
      </c>
      <c r="Z377" s="13">
        <v>533</v>
      </c>
      <c r="AA377" s="14">
        <v>0.01</v>
      </c>
      <c r="AB377" s="14">
        <v>0.06</v>
      </c>
      <c r="AC377" s="27">
        <f t="shared" si="10"/>
        <v>226</v>
      </c>
      <c r="AE377" s="10">
        <f t="shared" ca="1" si="11"/>
        <v>132</v>
      </c>
    </row>
    <row r="378" spans="1:31" ht="15.6" x14ac:dyDescent="0.3">
      <c r="A378" s="11">
        <v>3395397</v>
      </c>
      <c r="B378" s="12" t="s">
        <v>136</v>
      </c>
      <c r="C378" s="12" t="s">
        <v>207</v>
      </c>
      <c r="D378" s="12" t="s">
        <v>57</v>
      </c>
      <c r="E378" s="12" t="s">
        <v>144</v>
      </c>
      <c r="F378" s="12" t="s">
        <v>27</v>
      </c>
      <c r="G378" s="12" t="s">
        <v>145</v>
      </c>
      <c r="H378" s="12" t="s">
        <v>28</v>
      </c>
      <c r="I378" s="13">
        <v>40</v>
      </c>
      <c r="J378" s="13">
        <v>20</v>
      </c>
      <c r="K378" s="13">
        <v>12</v>
      </c>
      <c r="L378" s="13">
        <v>28</v>
      </c>
      <c r="M378" s="13">
        <v>23</v>
      </c>
      <c r="N378" s="13">
        <v>15</v>
      </c>
      <c r="O378" s="13">
        <v>7</v>
      </c>
      <c r="P378" s="13">
        <v>11</v>
      </c>
      <c r="Q378" s="13">
        <v>24</v>
      </c>
      <c r="R378" s="13">
        <v>33</v>
      </c>
      <c r="S378" s="13">
        <v>40</v>
      </c>
      <c r="T378" s="13">
        <v>11</v>
      </c>
      <c r="U378" s="13">
        <v>49</v>
      </c>
      <c r="V378" s="13">
        <v>313</v>
      </c>
      <c r="W378" s="13">
        <v>313</v>
      </c>
      <c r="X378" s="14">
        <v>-0.48</v>
      </c>
      <c r="Y378" s="13">
        <v>601</v>
      </c>
      <c r="Z378" s="13">
        <v>312</v>
      </c>
      <c r="AA378" s="14">
        <v>0.01</v>
      </c>
      <c r="AB378" s="14">
        <v>-0.5</v>
      </c>
      <c r="AC378" s="27">
        <f t="shared" si="10"/>
        <v>313</v>
      </c>
      <c r="AE378" s="10">
        <f t="shared" ca="1" si="11"/>
        <v>156</v>
      </c>
    </row>
    <row r="379" spans="1:31" ht="15.6" x14ac:dyDescent="0.3">
      <c r="A379" s="11">
        <v>3395397</v>
      </c>
      <c r="B379" s="12" t="s">
        <v>136</v>
      </c>
      <c r="C379" s="12" t="s">
        <v>207</v>
      </c>
      <c r="D379" s="12" t="s">
        <v>57</v>
      </c>
      <c r="E379" s="12" t="s">
        <v>144</v>
      </c>
      <c r="F379" s="12" t="s">
        <v>29</v>
      </c>
      <c r="G379" s="12" t="s">
        <v>145</v>
      </c>
      <c r="H379" s="12" t="s">
        <v>28</v>
      </c>
      <c r="I379" s="13">
        <v>20</v>
      </c>
      <c r="J379" s="13">
        <v>4</v>
      </c>
      <c r="K379" s="13">
        <v>2</v>
      </c>
      <c r="L379" s="13">
        <v>1</v>
      </c>
      <c r="M379" s="13">
        <v>4</v>
      </c>
      <c r="N379" s="13">
        <v>5</v>
      </c>
      <c r="O379" s="13">
        <v>3</v>
      </c>
      <c r="P379" s="13">
        <v>2</v>
      </c>
      <c r="Q379" s="13">
        <v>4</v>
      </c>
      <c r="R379" s="13">
        <v>6</v>
      </c>
      <c r="S379" s="13">
        <v>8</v>
      </c>
      <c r="T379" s="13">
        <v>1</v>
      </c>
      <c r="U379" s="13">
        <v>3</v>
      </c>
      <c r="V379" s="13">
        <v>63</v>
      </c>
      <c r="W379" s="13">
        <v>63</v>
      </c>
      <c r="X379" s="14">
        <v>0.97</v>
      </c>
      <c r="Y379" s="13">
        <v>32</v>
      </c>
      <c r="Z379" s="13">
        <v>93</v>
      </c>
      <c r="AA379" s="14">
        <v>0.01</v>
      </c>
      <c r="AB379" s="14">
        <v>0.8</v>
      </c>
      <c r="AC379" s="27">
        <f t="shared" si="10"/>
        <v>63</v>
      </c>
      <c r="AE379" s="10">
        <f t="shared" ca="1" si="11"/>
        <v>41</v>
      </c>
    </row>
    <row r="380" spans="1:31" ht="15.6" x14ac:dyDescent="0.3">
      <c r="A380" s="11">
        <v>3395397</v>
      </c>
      <c r="B380" s="12" t="s">
        <v>136</v>
      </c>
      <c r="C380" s="12" t="s">
        <v>207</v>
      </c>
      <c r="D380" s="12" t="s">
        <v>57</v>
      </c>
      <c r="E380" s="12" t="s">
        <v>144</v>
      </c>
      <c r="F380" s="12" t="s">
        <v>30</v>
      </c>
      <c r="G380" s="12" t="s">
        <v>145</v>
      </c>
      <c r="H380" s="12" t="s">
        <v>28</v>
      </c>
      <c r="I380" s="13">
        <v>0</v>
      </c>
      <c r="J380" s="13">
        <v>0</v>
      </c>
      <c r="K380" s="13">
        <v>0</v>
      </c>
      <c r="L380" s="13">
        <v>0</v>
      </c>
      <c r="M380" s="13">
        <v>0</v>
      </c>
      <c r="N380" s="13">
        <v>0</v>
      </c>
      <c r="O380" s="13">
        <v>0</v>
      </c>
      <c r="P380" s="13">
        <v>2</v>
      </c>
      <c r="Q380" s="13">
        <v>0</v>
      </c>
      <c r="R380" s="13">
        <v>0</v>
      </c>
      <c r="S380" s="13">
        <v>1</v>
      </c>
      <c r="T380" s="13">
        <v>0</v>
      </c>
      <c r="U380" s="13">
        <v>0</v>
      </c>
      <c r="V380" s="13">
        <v>3</v>
      </c>
      <c r="W380" s="13">
        <v>3</v>
      </c>
      <c r="X380" s="14">
        <v>0.5</v>
      </c>
      <c r="Y380" s="13">
        <v>2</v>
      </c>
      <c r="Z380" s="13">
        <v>2</v>
      </c>
      <c r="AA380" s="14">
        <v>0</v>
      </c>
      <c r="AB380" s="14">
        <v>0</v>
      </c>
      <c r="AC380" s="27">
        <f t="shared" si="10"/>
        <v>3</v>
      </c>
      <c r="AE380" s="10">
        <f t="shared" ca="1" si="11"/>
        <v>2</v>
      </c>
    </row>
    <row r="381" spans="1:31" ht="15.6" x14ac:dyDescent="0.3">
      <c r="A381" s="11">
        <v>3395397</v>
      </c>
      <c r="B381" s="12" t="s">
        <v>136</v>
      </c>
      <c r="C381" s="12" t="s">
        <v>207</v>
      </c>
      <c r="D381" s="12" t="s">
        <v>57</v>
      </c>
      <c r="E381" s="12" t="s">
        <v>144</v>
      </c>
      <c r="F381" s="12" t="s">
        <v>31</v>
      </c>
      <c r="G381" s="12" t="s">
        <v>145</v>
      </c>
      <c r="H381" s="12" t="s">
        <v>28</v>
      </c>
      <c r="I381" s="13">
        <v>8</v>
      </c>
      <c r="J381" s="13">
        <v>1</v>
      </c>
      <c r="K381" s="13">
        <v>1</v>
      </c>
      <c r="L381" s="13">
        <v>8</v>
      </c>
      <c r="M381" s="13">
        <v>0</v>
      </c>
      <c r="N381" s="13">
        <v>1</v>
      </c>
      <c r="O381" s="13">
        <v>1</v>
      </c>
      <c r="P381" s="13">
        <v>0</v>
      </c>
      <c r="Q381" s="13">
        <v>8</v>
      </c>
      <c r="R381" s="13">
        <v>8</v>
      </c>
      <c r="S381" s="13">
        <v>5</v>
      </c>
      <c r="T381" s="13">
        <v>0</v>
      </c>
      <c r="U381" s="13">
        <v>3</v>
      </c>
      <c r="V381" s="13">
        <v>44</v>
      </c>
      <c r="W381" s="13">
        <v>44</v>
      </c>
      <c r="X381" s="14">
        <v>-0.06</v>
      </c>
      <c r="Y381" s="13">
        <v>47</v>
      </c>
      <c r="Z381" s="13">
        <v>66</v>
      </c>
      <c r="AA381" s="14">
        <v>0.01</v>
      </c>
      <c r="AB381" s="14">
        <v>-0.04</v>
      </c>
      <c r="AC381" s="27">
        <f t="shared" si="10"/>
        <v>44</v>
      </c>
      <c r="AE381" s="10">
        <f t="shared" ca="1" si="11"/>
        <v>20</v>
      </c>
    </row>
    <row r="382" spans="1:31" ht="15.6" x14ac:dyDescent="0.3">
      <c r="A382" s="11">
        <v>3395397</v>
      </c>
      <c r="B382" s="12" t="s">
        <v>136</v>
      </c>
      <c r="C382" s="12" t="s">
        <v>207</v>
      </c>
      <c r="D382" s="12" t="s">
        <v>57</v>
      </c>
      <c r="E382" s="12" t="s">
        <v>144</v>
      </c>
      <c r="F382" s="12" t="s">
        <v>33</v>
      </c>
      <c r="G382" s="12" t="s">
        <v>145</v>
      </c>
      <c r="H382" s="12" t="s">
        <v>28</v>
      </c>
      <c r="I382" s="13">
        <v>0</v>
      </c>
      <c r="J382" s="13">
        <v>0</v>
      </c>
      <c r="K382" s="13">
        <v>0</v>
      </c>
      <c r="L382" s="13">
        <v>0</v>
      </c>
      <c r="M382" s="13">
        <v>0</v>
      </c>
      <c r="N382" s="13">
        <v>0</v>
      </c>
      <c r="O382" s="13">
        <v>0</v>
      </c>
      <c r="P382" s="13">
        <v>0</v>
      </c>
      <c r="Q382" s="13">
        <v>0</v>
      </c>
      <c r="R382" s="13">
        <v>0</v>
      </c>
      <c r="S382" s="13">
        <v>0</v>
      </c>
      <c r="T382" s="13">
        <v>0</v>
      </c>
      <c r="U382" s="13">
        <v>0</v>
      </c>
      <c r="V382" s="13">
        <v>0</v>
      </c>
      <c r="W382" s="13">
        <v>0</v>
      </c>
      <c r="X382" s="14">
        <v>-1</v>
      </c>
      <c r="Y382" s="13">
        <v>39</v>
      </c>
      <c r="Z382" s="13">
        <v>435</v>
      </c>
      <c r="AA382" s="14">
        <v>0</v>
      </c>
      <c r="AB382" s="14">
        <v>-1</v>
      </c>
      <c r="AC382" s="27">
        <f t="shared" si="10"/>
        <v>0</v>
      </c>
      <c r="AE382" s="10">
        <f t="shared" ca="1" si="11"/>
        <v>0</v>
      </c>
    </row>
    <row r="383" spans="1:31" ht="15.6" x14ac:dyDescent="0.3">
      <c r="A383" s="11">
        <v>2661725</v>
      </c>
      <c r="B383" s="12" t="s">
        <v>115</v>
      </c>
      <c r="C383" s="12" t="s">
        <v>208</v>
      </c>
      <c r="D383" s="12" t="s">
        <v>37</v>
      </c>
      <c r="E383" s="12" t="s">
        <v>161</v>
      </c>
      <c r="F383" s="12" t="s">
        <v>27</v>
      </c>
      <c r="G383" s="12" t="s">
        <v>145</v>
      </c>
      <c r="H383" s="12" t="s">
        <v>28</v>
      </c>
      <c r="I383" s="13">
        <v>14</v>
      </c>
      <c r="J383" s="13">
        <v>18</v>
      </c>
      <c r="K383" s="13">
        <v>16</v>
      </c>
      <c r="L383" s="13">
        <v>25</v>
      </c>
      <c r="M383" s="13">
        <v>25</v>
      </c>
      <c r="N383" s="13">
        <v>20</v>
      </c>
      <c r="O383" s="13">
        <v>18</v>
      </c>
      <c r="P383" s="13">
        <v>18</v>
      </c>
      <c r="Q383" s="13">
        <v>30</v>
      </c>
      <c r="R383" s="13">
        <v>25</v>
      </c>
      <c r="S383" s="13">
        <v>18</v>
      </c>
      <c r="T383" s="13">
        <v>13</v>
      </c>
      <c r="U383" s="13">
        <v>19</v>
      </c>
      <c r="V383" s="13">
        <v>259</v>
      </c>
      <c r="W383" s="13">
        <v>259</v>
      </c>
      <c r="X383" s="14">
        <v>0.25</v>
      </c>
      <c r="Y383" s="13">
        <v>207</v>
      </c>
      <c r="Z383" s="13">
        <v>0</v>
      </c>
      <c r="AA383" s="14">
        <v>0.01</v>
      </c>
      <c r="AB383" s="14">
        <v>0.28000000000000003</v>
      </c>
      <c r="AC383" s="27">
        <f t="shared" si="10"/>
        <v>259</v>
      </c>
      <c r="AE383" s="10">
        <f t="shared" ca="1" si="11"/>
        <v>154</v>
      </c>
    </row>
    <row r="384" spans="1:31" ht="15.6" x14ac:dyDescent="0.3">
      <c r="A384" s="11">
        <v>2661725</v>
      </c>
      <c r="B384" s="12" t="s">
        <v>115</v>
      </c>
      <c r="C384" s="12" t="s">
        <v>208</v>
      </c>
      <c r="D384" s="12" t="s">
        <v>37</v>
      </c>
      <c r="E384" s="12" t="s">
        <v>161</v>
      </c>
      <c r="F384" s="12" t="s">
        <v>29</v>
      </c>
      <c r="G384" s="12" t="s">
        <v>145</v>
      </c>
      <c r="H384" s="12" t="s">
        <v>28</v>
      </c>
      <c r="I384" s="13">
        <v>3</v>
      </c>
      <c r="J384" s="13">
        <v>2</v>
      </c>
      <c r="K384" s="13">
        <v>3</v>
      </c>
      <c r="L384" s="13">
        <v>8</v>
      </c>
      <c r="M384" s="13">
        <v>3</v>
      </c>
      <c r="N384" s="13">
        <v>3</v>
      </c>
      <c r="O384" s="13">
        <v>2</v>
      </c>
      <c r="P384" s="13">
        <v>5</v>
      </c>
      <c r="Q384" s="13">
        <v>4</v>
      </c>
      <c r="R384" s="13">
        <v>2</v>
      </c>
      <c r="S384" s="13">
        <v>2</v>
      </c>
      <c r="T384" s="13">
        <v>4</v>
      </c>
      <c r="U384" s="13">
        <v>2</v>
      </c>
      <c r="V384" s="13">
        <v>43</v>
      </c>
      <c r="W384" s="13">
        <v>43</v>
      </c>
      <c r="X384" s="14">
        <v>20.5</v>
      </c>
      <c r="Y384" s="13">
        <v>2</v>
      </c>
      <c r="Z384" s="13">
        <v>0</v>
      </c>
      <c r="AA384" s="14">
        <v>0.01</v>
      </c>
      <c r="AB384" s="14">
        <v>20.5</v>
      </c>
      <c r="AC384" s="27">
        <f t="shared" si="10"/>
        <v>43</v>
      </c>
      <c r="AE384" s="10">
        <f t="shared" ca="1" si="11"/>
        <v>29</v>
      </c>
    </row>
    <row r="385" spans="1:31" ht="15.6" x14ac:dyDescent="0.3">
      <c r="A385" s="11">
        <v>2661725</v>
      </c>
      <c r="B385" s="12" t="s">
        <v>115</v>
      </c>
      <c r="C385" s="12" t="s">
        <v>208</v>
      </c>
      <c r="D385" s="12" t="s">
        <v>37</v>
      </c>
      <c r="E385" s="12" t="s">
        <v>161</v>
      </c>
      <c r="F385" s="12" t="s">
        <v>30</v>
      </c>
      <c r="G385" s="12" t="s">
        <v>145</v>
      </c>
      <c r="H385" s="12" t="s">
        <v>28</v>
      </c>
      <c r="I385" s="13">
        <v>0</v>
      </c>
      <c r="J385" s="13">
        <v>0</v>
      </c>
      <c r="K385" s="13">
        <v>0</v>
      </c>
      <c r="L385" s="13">
        <v>0</v>
      </c>
      <c r="M385" s="13">
        <v>3</v>
      </c>
      <c r="N385" s="13">
        <v>0</v>
      </c>
      <c r="O385" s="13">
        <v>1</v>
      </c>
      <c r="P385" s="13">
        <v>0</v>
      </c>
      <c r="Q385" s="13">
        <v>2</v>
      </c>
      <c r="R385" s="13">
        <v>0</v>
      </c>
      <c r="S385" s="13">
        <v>0</v>
      </c>
      <c r="T385" s="13">
        <v>2</v>
      </c>
      <c r="U385" s="13">
        <v>1</v>
      </c>
      <c r="V385" s="13">
        <v>9</v>
      </c>
      <c r="W385" s="13">
        <v>9</v>
      </c>
      <c r="X385" s="14">
        <v>3.5</v>
      </c>
      <c r="Y385" s="13">
        <v>2</v>
      </c>
      <c r="Z385" s="13">
        <v>0</v>
      </c>
      <c r="AA385" s="14">
        <v>0.01</v>
      </c>
      <c r="AB385" s="14">
        <v>3.5</v>
      </c>
      <c r="AC385" s="27">
        <f t="shared" si="10"/>
        <v>9</v>
      </c>
      <c r="AE385" s="10">
        <f t="shared" ca="1" si="11"/>
        <v>4</v>
      </c>
    </row>
    <row r="386" spans="1:31" ht="15.6" x14ac:dyDescent="0.3">
      <c r="A386" s="11">
        <v>2661725</v>
      </c>
      <c r="B386" s="12" t="s">
        <v>115</v>
      </c>
      <c r="C386" s="12" t="s">
        <v>208</v>
      </c>
      <c r="D386" s="12" t="s">
        <v>37</v>
      </c>
      <c r="E386" s="12" t="s">
        <v>161</v>
      </c>
      <c r="F386" s="12" t="s">
        <v>31</v>
      </c>
      <c r="G386" s="12" t="s">
        <v>145</v>
      </c>
      <c r="H386" s="12" t="s">
        <v>28</v>
      </c>
      <c r="I386" s="13">
        <v>0</v>
      </c>
      <c r="J386" s="13">
        <v>4</v>
      </c>
      <c r="K386" s="13">
        <v>2</v>
      </c>
      <c r="L386" s="13">
        <v>1</v>
      </c>
      <c r="M386" s="13">
        <v>2</v>
      </c>
      <c r="N386" s="13">
        <v>0</v>
      </c>
      <c r="O386" s="13">
        <v>1</v>
      </c>
      <c r="P386" s="13">
        <v>0</v>
      </c>
      <c r="Q386" s="13">
        <v>1</v>
      </c>
      <c r="R386" s="13">
        <v>0</v>
      </c>
      <c r="S386" s="13">
        <v>0</v>
      </c>
      <c r="T386" s="13">
        <v>0</v>
      </c>
      <c r="U386" s="13">
        <v>1</v>
      </c>
      <c r="V386" s="13">
        <v>12</v>
      </c>
      <c r="W386" s="13">
        <v>12</v>
      </c>
      <c r="X386" s="14">
        <v>0</v>
      </c>
      <c r="Y386" s="13">
        <v>0</v>
      </c>
      <c r="Z386" s="13">
        <v>0</v>
      </c>
      <c r="AA386" s="14">
        <v>0</v>
      </c>
      <c r="AB386" s="14">
        <v>0</v>
      </c>
      <c r="AC386" s="27">
        <f t="shared" si="10"/>
        <v>12</v>
      </c>
      <c r="AE386" s="10">
        <f t="shared" ca="1" si="11"/>
        <v>10</v>
      </c>
    </row>
    <row r="387" spans="1:31" ht="15.6" x14ac:dyDescent="0.3">
      <c r="A387" s="11">
        <v>2661725</v>
      </c>
      <c r="B387" s="12" t="s">
        <v>115</v>
      </c>
      <c r="C387" s="12" t="s">
        <v>208</v>
      </c>
      <c r="D387" s="12" t="s">
        <v>37</v>
      </c>
      <c r="E387" s="12" t="s">
        <v>161</v>
      </c>
      <c r="F387" s="12" t="s">
        <v>33</v>
      </c>
      <c r="G387" s="12" t="s">
        <v>145</v>
      </c>
      <c r="H387" s="12" t="s">
        <v>28</v>
      </c>
      <c r="I387" s="13">
        <v>10</v>
      </c>
      <c r="J387" s="13">
        <v>10</v>
      </c>
      <c r="K387" s="13">
        <v>4</v>
      </c>
      <c r="L387" s="13">
        <v>6</v>
      </c>
      <c r="M387" s="13">
        <v>9</v>
      </c>
      <c r="N387" s="13">
        <v>12</v>
      </c>
      <c r="O387" s="13">
        <v>7</v>
      </c>
      <c r="P387" s="13">
        <v>2</v>
      </c>
      <c r="Q387" s="13">
        <v>4</v>
      </c>
      <c r="R387" s="13">
        <v>6</v>
      </c>
      <c r="S387" s="13">
        <v>8</v>
      </c>
      <c r="T387" s="13">
        <v>8</v>
      </c>
      <c r="U387" s="13">
        <v>0</v>
      </c>
      <c r="V387" s="13">
        <v>86</v>
      </c>
      <c r="W387" s="13">
        <v>86</v>
      </c>
      <c r="X387" s="14">
        <v>-0.75</v>
      </c>
      <c r="Y387" s="13">
        <v>350</v>
      </c>
      <c r="Z387" s="13">
        <v>0</v>
      </c>
      <c r="AA387" s="14">
        <v>0</v>
      </c>
      <c r="AB387" s="14">
        <v>-0.75</v>
      </c>
      <c r="AC387" s="27">
        <f t="shared" ref="AC387:AC411" si="12">SUM(I387:U387)</f>
        <v>86</v>
      </c>
      <c r="AE387" s="10">
        <f t="shared" ref="AE387:AE411" ca="1" si="13">SUM(OFFSET(I386,1,0,1,$AD$2))</f>
        <v>60</v>
      </c>
    </row>
    <row r="388" spans="1:31" ht="15.6" x14ac:dyDescent="0.3">
      <c r="A388" s="11">
        <v>3698137</v>
      </c>
      <c r="B388" s="12" t="s">
        <v>129</v>
      </c>
      <c r="C388" s="12" t="s">
        <v>209</v>
      </c>
      <c r="D388" s="12" t="s">
        <v>41</v>
      </c>
      <c r="E388" s="12" t="s">
        <v>161</v>
      </c>
      <c r="F388" s="12" t="s">
        <v>27</v>
      </c>
      <c r="G388" s="12" t="s">
        <v>145</v>
      </c>
      <c r="H388" s="12" t="s">
        <v>28</v>
      </c>
      <c r="I388" s="13">
        <v>21</v>
      </c>
      <c r="J388" s="13">
        <v>18</v>
      </c>
      <c r="K388" s="13">
        <v>23</v>
      </c>
      <c r="L388" s="13">
        <v>19</v>
      </c>
      <c r="M388" s="13">
        <v>30</v>
      </c>
      <c r="N388" s="13">
        <v>22</v>
      </c>
      <c r="O388" s="13">
        <v>19</v>
      </c>
      <c r="P388" s="13">
        <v>26</v>
      </c>
      <c r="Q388" s="13">
        <v>36</v>
      </c>
      <c r="R388" s="13">
        <v>29</v>
      </c>
      <c r="S388" s="13">
        <v>26</v>
      </c>
      <c r="T388" s="13">
        <v>34</v>
      </c>
      <c r="U388" s="13">
        <v>38</v>
      </c>
      <c r="V388" s="13">
        <v>341</v>
      </c>
      <c r="W388" s="13">
        <v>341</v>
      </c>
      <c r="X388" s="14">
        <v>0</v>
      </c>
      <c r="Y388" s="13">
        <v>0</v>
      </c>
      <c r="Z388" s="13">
        <v>361</v>
      </c>
      <c r="AA388" s="14">
        <v>0.01</v>
      </c>
      <c r="AB388" s="14">
        <v>0</v>
      </c>
      <c r="AC388" s="27">
        <f t="shared" si="12"/>
        <v>341</v>
      </c>
      <c r="AE388" s="10">
        <f t="shared" ca="1" si="13"/>
        <v>178</v>
      </c>
    </row>
    <row r="389" spans="1:31" ht="15.6" x14ac:dyDescent="0.3">
      <c r="A389" s="11">
        <v>3698137</v>
      </c>
      <c r="B389" s="12" t="s">
        <v>129</v>
      </c>
      <c r="C389" s="12" t="s">
        <v>209</v>
      </c>
      <c r="D389" s="12" t="s">
        <v>41</v>
      </c>
      <c r="E389" s="12" t="s">
        <v>161</v>
      </c>
      <c r="F389" s="12" t="s">
        <v>29</v>
      </c>
      <c r="G389" s="12" t="s">
        <v>145</v>
      </c>
      <c r="H389" s="12" t="s">
        <v>28</v>
      </c>
      <c r="I389" s="13">
        <v>0</v>
      </c>
      <c r="J389" s="13">
        <v>3</v>
      </c>
      <c r="K389" s="13">
        <v>1</v>
      </c>
      <c r="L389" s="13">
        <v>0</v>
      </c>
      <c r="M389" s="13">
        <v>2</v>
      </c>
      <c r="N389" s="13">
        <v>3</v>
      </c>
      <c r="O389" s="13">
        <v>0</v>
      </c>
      <c r="P389" s="13">
        <v>1</v>
      </c>
      <c r="Q389" s="13">
        <v>1</v>
      </c>
      <c r="R389" s="13">
        <v>4</v>
      </c>
      <c r="S389" s="13">
        <v>0</v>
      </c>
      <c r="T389" s="13">
        <v>6</v>
      </c>
      <c r="U389" s="13">
        <v>1</v>
      </c>
      <c r="V389" s="13">
        <v>22</v>
      </c>
      <c r="W389" s="13">
        <v>22</v>
      </c>
      <c r="X389" s="14">
        <v>0</v>
      </c>
      <c r="Y389" s="13">
        <v>0</v>
      </c>
      <c r="Z389" s="13">
        <v>34</v>
      </c>
      <c r="AA389" s="14">
        <v>0</v>
      </c>
      <c r="AB389" s="14">
        <v>0</v>
      </c>
      <c r="AC389" s="27">
        <f t="shared" si="12"/>
        <v>22</v>
      </c>
      <c r="AE389" s="10">
        <f t="shared" ca="1" si="13"/>
        <v>10</v>
      </c>
    </row>
    <row r="390" spans="1:31" ht="15.6" x14ac:dyDescent="0.3">
      <c r="A390" s="11">
        <v>3698137</v>
      </c>
      <c r="B390" s="12" t="s">
        <v>129</v>
      </c>
      <c r="C390" s="12" t="s">
        <v>209</v>
      </c>
      <c r="D390" s="12" t="s">
        <v>41</v>
      </c>
      <c r="E390" s="12" t="s">
        <v>161</v>
      </c>
      <c r="F390" s="12" t="s">
        <v>30</v>
      </c>
      <c r="G390" s="12" t="s">
        <v>145</v>
      </c>
      <c r="H390" s="12" t="s">
        <v>28</v>
      </c>
      <c r="I390" s="13">
        <v>0</v>
      </c>
      <c r="J390" s="13">
        <v>0</v>
      </c>
      <c r="K390" s="13">
        <v>0</v>
      </c>
      <c r="L390" s="13">
        <v>0</v>
      </c>
      <c r="M390" s="13">
        <v>0</v>
      </c>
      <c r="N390" s="13">
        <v>0</v>
      </c>
      <c r="O390" s="13">
        <v>0</v>
      </c>
      <c r="P390" s="13">
        <v>0</v>
      </c>
      <c r="Q390" s="13">
        <v>1</v>
      </c>
      <c r="R390" s="13">
        <v>1</v>
      </c>
      <c r="S390" s="13">
        <v>0</v>
      </c>
      <c r="T390" s="13">
        <v>0</v>
      </c>
      <c r="U390" s="13">
        <v>0</v>
      </c>
      <c r="V390" s="13">
        <v>2</v>
      </c>
      <c r="W390" s="13">
        <v>2</v>
      </c>
      <c r="X390" s="14">
        <v>0</v>
      </c>
      <c r="Y390" s="13">
        <v>0</v>
      </c>
      <c r="Z390" s="13">
        <v>0</v>
      </c>
      <c r="AA390" s="14">
        <v>0</v>
      </c>
      <c r="AB390" s="14">
        <v>0</v>
      </c>
      <c r="AC390" s="27">
        <f t="shared" si="12"/>
        <v>2</v>
      </c>
      <c r="AE390" s="10">
        <f t="shared" ca="1" si="13"/>
        <v>0</v>
      </c>
    </row>
    <row r="391" spans="1:31" ht="15.6" x14ac:dyDescent="0.3">
      <c r="A391" s="11">
        <v>3698137</v>
      </c>
      <c r="B391" s="12" t="s">
        <v>129</v>
      </c>
      <c r="C391" s="12" t="s">
        <v>209</v>
      </c>
      <c r="D391" s="12" t="s">
        <v>41</v>
      </c>
      <c r="E391" s="12" t="s">
        <v>161</v>
      </c>
      <c r="F391" s="12" t="s">
        <v>31</v>
      </c>
      <c r="G391" s="12" t="s">
        <v>145</v>
      </c>
      <c r="H391" s="12" t="s">
        <v>28</v>
      </c>
      <c r="I391" s="13">
        <v>0</v>
      </c>
      <c r="J391" s="13">
        <v>0</v>
      </c>
      <c r="K391" s="13">
        <v>0</v>
      </c>
      <c r="L391" s="13">
        <v>0</v>
      </c>
      <c r="M391" s="13">
        <v>0</v>
      </c>
      <c r="N391" s="13">
        <v>0</v>
      </c>
      <c r="O391" s="13">
        <v>0</v>
      </c>
      <c r="P391" s="13">
        <v>0</v>
      </c>
      <c r="Q391" s="13">
        <v>2</v>
      </c>
      <c r="R391" s="13">
        <v>0</v>
      </c>
      <c r="S391" s="13">
        <v>0</v>
      </c>
      <c r="T391" s="13">
        <v>1</v>
      </c>
      <c r="U391" s="13">
        <v>0</v>
      </c>
      <c r="V391" s="13">
        <v>3</v>
      </c>
      <c r="W391" s="13">
        <v>3</v>
      </c>
      <c r="X391" s="14">
        <v>0</v>
      </c>
      <c r="Y391" s="13">
        <v>0</v>
      </c>
      <c r="Z391" s="13">
        <v>0</v>
      </c>
      <c r="AA391" s="14">
        <v>0</v>
      </c>
      <c r="AB391" s="14">
        <v>0</v>
      </c>
      <c r="AC391" s="27">
        <f t="shared" si="12"/>
        <v>3</v>
      </c>
      <c r="AE391" s="10">
        <f t="shared" ca="1" si="13"/>
        <v>0</v>
      </c>
    </row>
    <row r="392" spans="1:31" ht="15.6" x14ac:dyDescent="0.3">
      <c r="A392" s="11">
        <v>3698137</v>
      </c>
      <c r="B392" s="12" t="s">
        <v>129</v>
      </c>
      <c r="C392" s="12" t="s">
        <v>209</v>
      </c>
      <c r="D392" s="12" t="s">
        <v>41</v>
      </c>
      <c r="E392" s="12" t="s">
        <v>161</v>
      </c>
      <c r="F392" s="12" t="s">
        <v>130</v>
      </c>
      <c r="G392" s="12" t="s">
        <v>145</v>
      </c>
      <c r="H392" s="12" t="s">
        <v>28</v>
      </c>
      <c r="I392" s="13">
        <v>0</v>
      </c>
      <c r="J392" s="13">
        <v>0</v>
      </c>
      <c r="K392" s="13">
        <v>2</v>
      </c>
      <c r="L392" s="13">
        <v>1</v>
      </c>
      <c r="M392" s="13">
        <v>2</v>
      </c>
      <c r="N392" s="13">
        <v>1</v>
      </c>
      <c r="O392" s="13">
        <v>1</v>
      </c>
      <c r="P392" s="13">
        <v>1</v>
      </c>
      <c r="Q392" s="13">
        <v>0</v>
      </c>
      <c r="R392" s="13">
        <v>0</v>
      </c>
      <c r="S392" s="13">
        <v>0</v>
      </c>
      <c r="T392" s="13">
        <v>0</v>
      </c>
      <c r="U392" s="13">
        <v>0</v>
      </c>
      <c r="V392" s="13">
        <v>8</v>
      </c>
      <c r="W392" s="13">
        <v>8</v>
      </c>
      <c r="X392" s="14">
        <v>0</v>
      </c>
      <c r="Y392" s="13">
        <v>0</v>
      </c>
      <c r="Z392" s="13">
        <v>1</v>
      </c>
      <c r="AA392" s="14">
        <v>1</v>
      </c>
      <c r="AB392" s="14">
        <v>0</v>
      </c>
      <c r="AC392" s="27">
        <f t="shared" si="12"/>
        <v>8</v>
      </c>
      <c r="AE392" s="10">
        <f t="shared" ca="1" si="13"/>
        <v>8</v>
      </c>
    </row>
    <row r="393" spans="1:31" ht="15.6" x14ac:dyDescent="0.3">
      <c r="A393" s="11">
        <v>2580666</v>
      </c>
      <c r="B393" s="12" t="s">
        <v>104</v>
      </c>
      <c r="C393" s="12" t="s">
        <v>210</v>
      </c>
      <c r="D393" s="12" t="s">
        <v>26</v>
      </c>
      <c r="E393" s="12" t="s">
        <v>144</v>
      </c>
      <c r="F393" s="12" t="s">
        <v>27</v>
      </c>
      <c r="G393" s="12" t="s">
        <v>145</v>
      </c>
      <c r="H393" s="12" t="s">
        <v>28</v>
      </c>
      <c r="I393" s="13">
        <v>21</v>
      </c>
      <c r="J393" s="13">
        <v>26</v>
      </c>
      <c r="K393" s="13">
        <v>21</v>
      </c>
      <c r="L393" s="13">
        <v>11</v>
      </c>
      <c r="M393" s="13">
        <v>12</v>
      </c>
      <c r="N393" s="13">
        <v>37</v>
      </c>
      <c r="O393" s="13">
        <v>30</v>
      </c>
      <c r="P393" s="13">
        <v>23</v>
      </c>
      <c r="Q393" s="13">
        <v>65</v>
      </c>
      <c r="R393" s="13">
        <v>24</v>
      </c>
      <c r="S393" s="13">
        <v>29</v>
      </c>
      <c r="T393" s="13">
        <v>33</v>
      </c>
      <c r="U393" s="13">
        <v>31</v>
      </c>
      <c r="V393" s="13">
        <v>363</v>
      </c>
      <c r="W393" s="13">
        <v>363</v>
      </c>
      <c r="X393" s="14">
        <v>0.56000000000000005</v>
      </c>
      <c r="Y393" s="13">
        <v>232</v>
      </c>
      <c r="Z393" s="13">
        <v>766</v>
      </c>
      <c r="AA393" s="14">
        <v>0.01</v>
      </c>
      <c r="AB393" s="14">
        <v>0.53</v>
      </c>
      <c r="AC393" s="27">
        <f t="shared" si="12"/>
        <v>363</v>
      </c>
      <c r="AE393" s="10">
        <f t="shared" ca="1" si="13"/>
        <v>181</v>
      </c>
    </row>
    <row r="394" spans="1:31" ht="15.6" x14ac:dyDescent="0.3">
      <c r="A394" s="11">
        <v>2580666</v>
      </c>
      <c r="B394" s="12" t="s">
        <v>104</v>
      </c>
      <c r="C394" s="12" t="s">
        <v>210</v>
      </c>
      <c r="D394" s="12" t="s">
        <v>26</v>
      </c>
      <c r="E394" s="12" t="s">
        <v>144</v>
      </c>
      <c r="F394" s="12" t="s">
        <v>29</v>
      </c>
      <c r="G394" s="12" t="s">
        <v>145</v>
      </c>
      <c r="H394" s="12" t="s">
        <v>28</v>
      </c>
      <c r="I394" s="13">
        <v>0</v>
      </c>
      <c r="J394" s="13">
        <v>0</v>
      </c>
      <c r="K394" s="13">
        <v>0</v>
      </c>
      <c r="L394" s="13">
        <v>0</v>
      </c>
      <c r="M394" s="13">
        <v>0</v>
      </c>
      <c r="N394" s="13">
        <v>0</v>
      </c>
      <c r="O394" s="13">
        <v>0</v>
      </c>
      <c r="P394" s="13">
        <v>0</v>
      </c>
      <c r="Q394" s="13">
        <v>3</v>
      </c>
      <c r="R394" s="13">
        <v>0</v>
      </c>
      <c r="S394" s="13">
        <v>0</v>
      </c>
      <c r="T394" s="13">
        <v>0</v>
      </c>
      <c r="U394" s="13">
        <v>0</v>
      </c>
      <c r="V394" s="13">
        <v>3</v>
      </c>
      <c r="W394" s="13">
        <v>3</v>
      </c>
      <c r="X394" s="14">
        <v>-0.67</v>
      </c>
      <c r="Y394" s="13">
        <v>9</v>
      </c>
      <c r="Z394" s="13">
        <v>23</v>
      </c>
      <c r="AA394" s="14">
        <v>0</v>
      </c>
      <c r="AB394" s="14">
        <v>-0.67</v>
      </c>
      <c r="AC394" s="27">
        <f t="shared" si="12"/>
        <v>3</v>
      </c>
      <c r="AE394" s="10">
        <f t="shared" ca="1" si="13"/>
        <v>0</v>
      </c>
    </row>
    <row r="395" spans="1:31" ht="15.6" x14ac:dyDescent="0.3">
      <c r="A395" s="11">
        <v>2580666</v>
      </c>
      <c r="B395" s="12" t="s">
        <v>104</v>
      </c>
      <c r="C395" s="12" t="s">
        <v>210</v>
      </c>
      <c r="D395" s="12" t="s">
        <v>26</v>
      </c>
      <c r="E395" s="12" t="s">
        <v>144</v>
      </c>
      <c r="F395" s="12" t="s">
        <v>30</v>
      </c>
      <c r="G395" s="12" t="s">
        <v>145</v>
      </c>
      <c r="H395" s="12" t="s">
        <v>28</v>
      </c>
      <c r="I395" s="13">
        <v>0</v>
      </c>
      <c r="J395" s="13">
        <v>0</v>
      </c>
      <c r="K395" s="13">
        <v>0</v>
      </c>
      <c r="L395" s="13">
        <v>0</v>
      </c>
      <c r="M395" s="13">
        <v>0</v>
      </c>
      <c r="N395" s="13">
        <v>0</v>
      </c>
      <c r="O395" s="13">
        <v>0</v>
      </c>
      <c r="P395" s="13">
        <v>0</v>
      </c>
      <c r="Q395" s="13">
        <v>0</v>
      </c>
      <c r="R395" s="13">
        <v>0</v>
      </c>
      <c r="S395" s="13">
        <v>0</v>
      </c>
      <c r="T395" s="13">
        <v>0</v>
      </c>
      <c r="U395" s="13">
        <v>0</v>
      </c>
      <c r="V395" s="13">
        <v>0</v>
      </c>
      <c r="W395" s="13">
        <v>0</v>
      </c>
      <c r="X395" s="14">
        <v>-1</v>
      </c>
      <c r="Y395" s="13">
        <v>1</v>
      </c>
      <c r="Z395" s="13">
        <v>7</v>
      </c>
      <c r="AA395" s="14">
        <v>0</v>
      </c>
      <c r="AB395" s="14">
        <v>-1</v>
      </c>
      <c r="AC395" s="27">
        <f t="shared" si="12"/>
        <v>0</v>
      </c>
      <c r="AE395" s="10">
        <f t="shared" ca="1" si="13"/>
        <v>0</v>
      </c>
    </row>
    <row r="396" spans="1:31" ht="15.6" x14ac:dyDescent="0.3">
      <c r="A396" s="11">
        <v>2580666</v>
      </c>
      <c r="B396" s="12" t="s">
        <v>104</v>
      </c>
      <c r="C396" s="12" t="s">
        <v>210</v>
      </c>
      <c r="D396" s="12" t="s">
        <v>26</v>
      </c>
      <c r="E396" s="12" t="s">
        <v>144</v>
      </c>
      <c r="F396" s="12" t="s">
        <v>31</v>
      </c>
      <c r="G396" s="12" t="s">
        <v>145</v>
      </c>
      <c r="H396" s="12" t="s">
        <v>28</v>
      </c>
      <c r="I396" s="13">
        <v>0</v>
      </c>
      <c r="J396" s="13">
        <v>0</v>
      </c>
      <c r="K396" s="13">
        <v>0</v>
      </c>
      <c r="L396" s="13">
        <v>0</v>
      </c>
      <c r="M396" s="13">
        <v>0</v>
      </c>
      <c r="N396" s="13">
        <v>0</v>
      </c>
      <c r="O396" s="13">
        <v>0</v>
      </c>
      <c r="P396" s="13">
        <v>0</v>
      </c>
      <c r="Q396" s="13">
        <v>0</v>
      </c>
      <c r="R396" s="13">
        <v>0</v>
      </c>
      <c r="S396" s="13">
        <v>0</v>
      </c>
      <c r="T396" s="13">
        <v>0</v>
      </c>
      <c r="U396" s="13">
        <v>0</v>
      </c>
      <c r="V396" s="13">
        <v>0</v>
      </c>
      <c r="W396" s="13">
        <v>0</v>
      </c>
      <c r="X396" s="14">
        <v>0</v>
      </c>
      <c r="Y396" s="13">
        <v>0</v>
      </c>
      <c r="Z396" s="13">
        <v>12</v>
      </c>
      <c r="AA396" s="14">
        <v>0</v>
      </c>
      <c r="AB396" s="14">
        <v>0</v>
      </c>
      <c r="AC396" s="27">
        <f t="shared" si="12"/>
        <v>0</v>
      </c>
      <c r="AE396" s="10">
        <f t="shared" ca="1" si="13"/>
        <v>0</v>
      </c>
    </row>
    <row r="397" spans="1:31" ht="15.6" x14ac:dyDescent="0.3">
      <c r="A397" s="11">
        <v>2580666</v>
      </c>
      <c r="B397" s="12" t="s">
        <v>104</v>
      </c>
      <c r="C397" s="12" t="s">
        <v>210</v>
      </c>
      <c r="D397" s="12" t="s">
        <v>26</v>
      </c>
      <c r="E397" s="12" t="s">
        <v>144</v>
      </c>
      <c r="F397" s="12" t="s">
        <v>33</v>
      </c>
      <c r="G397" s="12" t="s">
        <v>145</v>
      </c>
      <c r="H397" s="12" t="s">
        <v>28</v>
      </c>
      <c r="I397" s="13">
        <v>0</v>
      </c>
      <c r="J397" s="13">
        <v>0</v>
      </c>
      <c r="K397" s="13">
        <v>0</v>
      </c>
      <c r="L397" s="13">
        <v>0</v>
      </c>
      <c r="M397" s="13">
        <v>0</v>
      </c>
      <c r="N397" s="13">
        <v>0</v>
      </c>
      <c r="O397" s="13">
        <v>0</v>
      </c>
      <c r="P397" s="13">
        <v>0</v>
      </c>
      <c r="Q397" s="13">
        <v>0</v>
      </c>
      <c r="R397" s="13">
        <v>0</v>
      </c>
      <c r="S397" s="13">
        <v>0</v>
      </c>
      <c r="T397" s="13">
        <v>0</v>
      </c>
      <c r="U397" s="13">
        <v>0</v>
      </c>
      <c r="V397" s="13">
        <v>0</v>
      </c>
      <c r="W397" s="13">
        <v>0</v>
      </c>
      <c r="X397" s="14">
        <v>0</v>
      </c>
      <c r="Y397" s="13">
        <v>0</v>
      </c>
      <c r="Z397" s="13">
        <v>31</v>
      </c>
      <c r="AA397" s="14">
        <v>0</v>
      </c>
      <c r="AB397" s="14">
        <v>0</v>
      </c>
      <c r="AC397" s="27">
        <f t="shared" si="12"/>
        <v>0</v>
      </c>
      <c r="AE397" s="10">
        <f t="shared" ca="1" si="13"/>
        <v>0</v>
      </c>
    </row>
    <row r="398" spans="1:31" ht="15.6" x14ac:dyDescent="0.3">
      <c r="A398" s="11">
        <v>2580688</v>
      </c>
      <c r="B398" s="12" t="s">
        <v>80</v>
      </c>
      <c r="C398" s="12" t="s">
        <v>211</v>
      </c>
      <c r="D398" s="12" t="s">
        <v>41</v>
      </c>
      <c r="E398" s="12" t="s">
        <v>144</v>
      </c>
      <c r="F398" s="12" t="s">
        <v>27</v>
      </c>
      <c r="G398" s="12" t="s">
        <v>145</v>
      </c>
      <c r="H398" s="12" t="s">
        <v>28</v>
      </c>
      <c r="I398" s="13">
        <v>10</v>
      </c>
      <c r="J398" s="13">
        <v>14</v>
      </c>
      <c r="K398" s="13">
        <v>16</v>
      </c>
      <c r="L398" s="13">
        <v>23</v>
      </c>
      <c r="M398" s="13">
        <v>27</v>
      </c>
      <c r="N398" s="13">
        <v>28</v>
      </c>
      <c r="O398" s="13">
        <v>22</v>
      </c>
      <c r="P398" s="13">
        <v>17</v>
      </c>
      <c r="Q398" s="13">
        <v>19</v>
      </c>
      <c r="R398" s="13">
        <v>11</v>
      </c>
      <c r="S398" s="13">
        <v>19</v>
      </c>
      <c r="T398" s="13">
        <v>22</v>
      </c>
      <c r="U398" s="13">
        <v>47</v>
      </c>
      <c r="V398" s="13">
        <v>275</v>
      </c>
      <c r="W398" s="13">
        <v>275</v>
      </c>
      <c r="X398" s="14">
        <v>-0.17</v>
      </c>
      <c r="Y398" s="13">
        <v>330</v>
      </c>
      <c r="Z398" s="13">
        <v>214</v>
      </c>
      <c r="AA398" s="14">
        <v>0.01</v>
      </c>
      <c r="AB398" s="14">
        <v>-0.2</v>
      </c>
      <c r="AC398" s="27">
        <f t="shared" si="12"/>
        <v>275</v>
      </c>
      <c r="AE398" s="10">
        <f t="shared" ca="1" si="13"/>
        <v>157</v>
      </c>
    </row>
    <row r="399" spans="1:31" ht="15.6" x14ac:dyDescent="0.3">
      <c r="A399" s="11">
        <v>2580688</v>
      </c>
      <c r="B399" s="12" t="s">
        <v>80</v>
      </c>
      <c r="C399" s="12" t="s">
        <v>211</v>
      </c>
      <c r="D399" s="12" t="s">
        <v>41</v>
      </c>
      <c r="E399" s="12" t="s">
        <v>144</v>
      </c>
      <c r="F399" s="12" t="s">
        <v>29</v>
      </c>
      <c r="G399" s="12" t="s">
        <v>145</v>
      </c>
      <c r="H399" s="12" t="s">
        <v>28</v>
      </c>
      <c r="I399" s="13">
        <v>1</v>
      </c>
      <c r="J399" s="13">
        <v>0</v>
      </c>
      <c r="K399" s="13">
        <v>0</v>
      </c>
      <c r="L399" s="13">
        <v>0</v>
      </c>
      <c r="M399" s="13">
        <v>3</v>
      </c>
      <c r="N399" s="13">
        <v>0</v>
      </c>
      <c r="O399" s="13">
        <v>0</v>
      </c>
      <c r="P399" s="13">
        <v>0</v>
      </c>
      <c r="Q399" s="13">
        <v>0</v>
      </c>
      <c r="R399" s="13">
        <v>0</v>
      </c>
      <c r="S399" s="13">
        <v>0</v>
      </c>
      <c r="T399" s="13">
        <v>0</v>
      </c>
      <c r="U399" s="13">
        <v>13</v>
      </c>
      <c r="V399" s="13">
        <v>17</v>
      </c>
      <c r="W399" s="13">
        <v>17</v>
      </c>
      <c r="X399" s="14">
        <v>-0.72</v>
      </c>
      <c r="Y399" s="13">
        <v>60</v>
      </c>
      <c r="Z399" s="13">
        <v>11</v>
      </c>
      <c r="AA399" s="14">
        <v>0</v>
      </c>
      <c r="AB399" s="14">
        <v>-0.74</v>
      </c>
      <c r="AC399" s="27">
        <f t="shared" si="12"/>
        <v>17</v>
      </c>
      <c r="AE399" s="10">
        <f t="shared" ca="1" si="13"/>
        <v>4</v>
      </c>
    </row>
    <row r="400" spans="1:31" ht="15.6" x14ac:dyDescent="0.3">
      <c r="A400" s="11">
        <v>2580688</v>
      </c>
      <c r="B400" s="12" t="s">
        <v>80</v>
      </c>
      <c r="C400" s="12" t="s">
        <v>211</v>
      </c>
      <c r="D400" s="12" t="s">
        <v>41</v>
      </c>
      <c r="E400" s="12" t="s">
        <v>144</v>
      </c>
      <c r="F400" s="12" t="s">
        <v>30</v>
      </c>
      <c r="G400" s="12" t="s">
        <v>145</v>
      </c>
      <c r="H400" s="12" t="s">
        <v>28</v>
      </c>
      <c r="I400" s="13">
        <v>0</v>
      </c>
      <c r="J400" s="13">
        <v>0</v>
      </c>
      <c r="K400" s="13">
        <v>0</v>
      </c>
      <c r="L400" s="13">
        <v>0</v>
      </c>
      <c r="M400" s="13">
        <v>1</v>
      </c>
      <c r="N400" s="13">
        <v>0</v>
      </c>
      <c r="O400" s="13">
        <v>0</v>
      </c>
      <c r="P400" s="13">
        <v>0</v>
      </c>
      <c r="Q400" s="13">
        <v>0</v>
      </c>
      <c r="R400" s="13">
        <v>0</v>
      </c>
      <c r="S400" s="13">
        <v>0</v>
      </c>
      <c r="T400" s="13">
        <v>0</v>
      </c>
      <c r="U400" s="13">
        <v>0</v>
      </c>
      <c r="V400" s="13">
        <v>1</v>
      </c>
      <c r="W400" s="13">
        <v>1</v>
      </c>
      <c r="X400" s="14">
        <v>-0.9</v>
      </c>
      <c r="Y400" s="13">
        <v>10</v>
      </c>
      <c r="Z400" s="13">
        <v>0</v>
      </c>
      <c r="AA400" s="14">
        <v>0</v>
      </c>
      <c r="AB400" s="14">
        <v>-0.89</v>
      </c>
      <c r="AC400" s="27">
        <f t="shared" si="12"/>
        <v>1</v>
      </c>
      <c r="AE400" s="10">
        <f t="shared" ca="1" si="13"/>
        <v>1</v>
      </c>
    </row>
    <row r="401" spans="1:31" ht="15.6" x14ac:dyDescent="0.3">
      <c r="A401" s="11">
        <v>2580688</v>
      </c>
      <c r="B401" s="12" t="s">
        <v>80</v>
      </c>
      <c r="C401" s="12" t="s">
        <v>211</v>
      </c>
      <c r="D401" s="12" t="s">
        <v>41</v>
      </c>
      <c r="E401" s="12" t="s">
        <v>144</v>
      </c>
      <c r="F401" s="12" t="s">
        <v>31</v>
      </c>
      <c r="G401" s="12" t="s">
        <v>145</v>
      </c>
      <c r="H401" s="12" t="s">
        <v>28</v>
      </c>
      <c r="I401" s="13">
        <v>2</v>
      </c>
      <c r="J401" s="13">
        <v>1</v>
      </c>
      <c r="K401" s="13">
        <v>0</v>
      </c>
      <c r="L401" s="13">
        <v>0</v>
      </c>
      <c r="M401" s="13">
        <v>0</v>
      </c>
      <c r="N401" s="13">
        <v>0</v>
      </c>
      <c r="O401" s="13">
        <v>0</v>
      </c>
      <c r="P401" s="13">
        <v>2</v>
      </c>
      <c r="Q401" s="13">
        <v>0</v>
      </c>
      <c r="R401" s="13">
        <v>0</v>
      </c>
      <c r="S401" s="13">
        <v>0</v>
      </c>
      <c r="T401" s="13">
        <v>0</v>
      </c>
      <c r="U401" s="13">
        <v>21</v>
      </c>
      <c r="V401" s="13">
        <v>26</v>
      </c>
      <c r="W401" s="13">
        <v>26</v>
      </c>
      <c r="X401" s="14">
        <v>-0.37</v>
      </c>
      <c r="Y401" s="13">
        <v>41</v>
      </c>
      <c r="Z401" s="13">
        <v>17</v>
      </c>
      <c r="AA401" s="14">
        <v>0.01</v>
      </c>
      <c r="AB401" s="14">
        <v>-0.37</v>
      </c>
      <c r="AC401" s="27">
        <f t="shared" si="12"/>
        <v>26</v>
      </c>
      <c r="AE401" s="10">
        <f t="shared" ca="1" si="13"/>
        <v>5</v>
      </c>
    </row>
    <row r="402" spans="1:31" ht="15.6" x14ac:dyDescent="0.3">
      <c r="A402" s="11">
        <v>2580688</v>
      </c>
      <c r="B402" s="12" t="s">
        <v>80</v>
      </c>
      <c r="C402" s="12" t="s">
        <v>211</v>
      </c>
      <c r="D402" s="12" t="s">
        <v>41</v>
      </c>
      <c r="E402" s="12" t="s">
        <v>144</v>
      </c>
      <c r="F402" s="12" t="s">
        <v>33</v>
      </c>
      <c r="G402" s="12" t="s">
        <v>145</v>
      </c>
      <c r="H402" s="12" t="s">
        <v>28</v>
      </c>
      <c r="I402" s="13">
        <v>2</v>
      </c>
      <c r="J402" s="13">
        <v>0</v>
      </c>
      <c r="K402" s="13">
        <v>0</v>
      </c>
      <c r="L402" s="13">
        <v>0</v>
      </c>
      <c r="M402" s="13">
        <v>0</v>
      </c>
      <c r="N402" s="13">
        <v>0</v>
      </c>
      <c r="O402" s="13">
        <v>0</v>
      </c>
      <c r="P402" s="13">
        <v>0</v>
      </c>
      <c r="Q402" s="13">
        <v>0</v>
      </c>
      <c r="R402" s="13">
        <v>0</v>
      </c>
      <c r="S402" s="13">
        <v>0</v>
      </c>
      <c r="T402" s="13">
        <v>0</v>
      </c>
      <c r="U402" s="13">
        <v>24</v>
      </c>
      <c r="V402" s="13">
        <v>26</v>
      </c>
      <c r="W402" s="13">
        <v>26</v>
      </c>
      <c r="X402" s="14">
        <v>-0.73</v>
      </c>
      <c r="Y402" s="13">
        <v>97</v>
      </c>
      <c r="Z402" s="13">
        <v>72</v>
      </c>
      <c r="AA402" s="14">
        <v>0</v>
      </c>
      <c r="AB402" s="14">
        <v>-0.74</v>
      </c>
      <c r="AC402" s="27">
        <f t="shared" si="12"/>
        <v>26</v>
      </c>
      <c r="AE402" s="10">
        <f t="shared" ca="1" si="13"/>
        <v>2</v>
      </c>
    </row>
    <row r="403" spans="1:31" ht="15.6" x14ac:dyDescent="0.3">
      <c r="A403" s="11">
        <v>3395395</v>
      </c>
      <c r="B403" s="12" t="s">
        <v>67</v>
      </c>
      <c r="C403" s="12" t="s">
        <v>212</v>
      </c>
      <c r="D403" s="12" t="s">
        <v>68</v>
      </c>
      <c r="E403" s="12" t="s">
        <v>144</v>
      </c>
      <c r="F403" s="12" t="s">
        <v>27</v>
      </c>
      <c r="G403" s="12" t="s">
        <v>145</v>
      </c>
      <c r="H403" s="12" t="s">
        <v>28</v>
      </c>
      <c r="I403" s="13">
        <v>9</v>
      </c>
      <c r="J403" s="13">
        <v>18</v>
      </c>
      <c r="K403" s="13">
        <v>11</v>
      </c>
      <c r="L403" s="13">
        <v>10</v>
      </c>
      <c r="M403" s="13">
        <v>14</v>
      </c>
      <c r="N403" s="13">
        <v>7</v>
      </c>
      <c r="O403" s="13">
        <v>5</v>
      </c>
      <c r="P403" s="13">
        <v>5</v>
      </c>
      <c r="Q403" s="13">
        <v>13</v>
      </c>
      <c r="R403" s="13">
        <v>4</v>
      </c>
      <c r="S403" s="13">
        <v>7</v>
      </c>
      <c r="T403" s="13">
        <v>6</v>
      </c>
      <c r="U403" s="13">
        <v>7</v>
      </c>
      <c r="V403" s="13">
        <v>116</v>
      </c>
      <c r="W403" s="13">
        <v>116</v>
      </c>
      <c r="X403" s="14">
        <v>-0.72</v>
      </c>
      <c r="Y403" s="13">
        <v>410</v>
      </c>
      <c r="Z403" s="13">
        <v>191</v>
      </c>
      <c r="AA403" s="14">
        <v>0</v>
      </c>
      <c r="AB403" s="14">
        <v>-0.69</v>
      </c>
      <c r="AC403" s="27">
        <f t="shared" si="12"/>
        <v>116</v>
      </c>
      <c r="AE403" s="10">
        <f t="shared" ca="1" si="13"/>
        <v>79</v>
      </c>
    </row>
    <row r="404" spans="1:31" ht="15.6" x14ac:dyDescent="0.3">
      <c r="A404" s="11">
        <v>3395395</v>
      </c>
      <c r="B404" s="12" t="s">
        <v>67</v>
      </c>
      <c r="C404" s="12" t="s">
        <v>212</v>
      </c>
      <c r="D404" s="12" t="s">
        <v>68</v>
      </c>
      <c r="E404" s="12" t="s">
        <v>144</v>
      </c>
      <c r="F404" s="12" t="s">
        <v>29</v>
      </c>
      <c r="G404" s="12" t="s">
        <v>145</v>
      </c>
      <c r="H404" s="12" t="s">
        <v>28</v>
      </c>
      <c r="I404" s="13">
        <v>1</v>
      </c>
      <c r="J404" s="13">
        <v>3</v>
      </c>
      <c r="K404" s="13">
        <v>0</v>
      </c>
      <c r="L404" s="13">
        <v>0</v>
      </c>
      <c r="M404" s="13">
        <v>0</v>
      </c>
      <c r="N404" s="13">
        <v>1</v>
      </c>
      <c r="O404" s="13">
        <v>1</v>
      </c>
      <c r="P404" s="13">
        <v>0</v>
      </c>
      <c r="Q404" s="13">
        <v>1</v>
      </c>
      <c r="R404" s="13">
        <v>5</v>
      </c>
      <c r="S404" s="13">
        <v>0</v>
      </c>
      <c r="T404" s="13">
        <v>1</v>
      </c>
      <c r="U404" s="13">
        <v>1</v>
      </c>
      <c r="V404" s="13">
        <v>14</v>
      </c>
      <c r="W404" s="13">
        <v>14</v>
      </c>
      <c r="X404" s="14">
        <v>-0.62</v>
      </c>
      <c r="Y404" s="13">
        <v>37</v>
      </c>
      <c r="Z404" s="13">
        <v>16</v>
      </c>
      <c r="AA404" s="14">
        <v>0</v>
      </c>
      <c r="AB404" s="14">
        <v>-0.6</v>
      </c>
      <c r="AC404" s="27">
        <f t="shared" si="12"/>
        <v>14</v>
      </c>
      <c r="AE404" s="10">
        <f t="shared" ca="1" si="13"/>
        <v>6</v>
      </c>
    </row>
    <row r="405" spans="1:31" ht="15.6" x14ac:dyDescent="0.3">
      <c r="A405" s="11">
        <v>3395395</v>
      </c>
      <c r="B405" s="12" t="s">
        <v>67</v>
      </c>
      <c r="C405" s="12" t="s">
        <v>212</v>
      </c>
      <c r="D405" s="12" t="s">
        <v>68</v>
      </c>
      <c r="E405" s="12" t="s">
        <v>144</v>
      </c>
      <c r="F405" s="12" t="s">
        <v>30</v>
      </c>
      <c r="G405" s="12" t="s">
        <v>145</v>
      </c>
      <c r="H405" s="12" t="s">
        <v>28</v>
      </c>
      <c r="I405" s="13">
        <v>0</v>
      </c>
      <c r="J405" s="13">
        <v>0</v>
      </c>
      <c r="K405" s="13">
        <v>0</v>
      </c>
      <c r="L405" s="13">
        <v>0</v>
      </c>
      <c r="M405" s="13">
        <v>0</v>
      </c>
      <c r="N405" s="13">
        <v>0</v>
      </c>
      <c r="O405" s="13">
        <v>0</v>
      </c>
      <c r="P405" s="13">
        <v>1</v>
      </c>
      <c r="Q405" s="13">
        <v>0</v>
      </c>
      <c r="R405" s="13">
        <v>0</v>
      </c>
      <c r="S405" s="13">
        <v>0</v>
      </c>
      <c r="T405" s="13">
        <v>0</v>
      </c>
      <c r="U405" s="13">
        <v>0</v>
      </c>
      <c r="V405" s="13">
        <v>1</v>
      </c>
      <c r="W405" s="13">
        <v>1</v>
      </c>
      <c r="X405" s="14">
        <v>-0.93</v>
      </c>
      <c r="Y405" s="13">
        <v>15</v>
      </c>
      <c r="Z405" s="13">
        <v>3</v>
      </c>
      <c r="AA405" s="14">
        <v>0</v>
      </c>
      <c r="AB405" s="14">
        <v>-0.93</v>
      </c>
      <c r="AC405" s="27">
        <f t="shared" si="12"/>
        <v>1</v>
      </c>
      <c r="AE405" s="10">
        <f t="shared" ca="1" si="13"/>
        <v>1</v>
      </c>
    </row>
    <row r="406" spans="1:31" ht="15.6" x14ac:dyDescent="0.3">
      <c r="A406" s="11">
        <v>3395395</v>
      </c>
      <c r="B406" s="12" t="s">
        <v>67</v>
      </c>
      <c r="C406" s="12" t="s">
        <v>212</v>
      </c>
      <c r="D406" s="12" t="s">
        <v>68</v>
      </c>
      <c r="E406" s="12" t="s">
        <v>144</v>
      </c>
      <c r="F406" s="12" t="s">
        <v>31</v>
      </c>
      <c r="G406" s="12" t="s">
        <v>145</v>
      </c>
      <c r="H406" s="12" t="s">
        <v>28</v>
      </c>
      <c r="I406" s="13">
        <v>0</v>
      </c>
      <c r="J406" s="13">
        <v>0</v>
      </c>
      <c r="K406" s="13">
        <v>1</v>
      </c>
      <c r="L406" s="13">
        <v>0</v>
      </c>
      <c r="M406" s="13">
        <v>0</v>
      </c>
      <c r="N406" s="13">
        <v>0</v>
      </c>
      <c r="O406" s="13">
        <v>0</v>
      </c>
      <c r="P406" s="13">
        <v>1</v>
      </c>
      <c r="Q406" s="13">
        <v>1</v>
      </c>
      <c r="R406" s="13">
        <v>0</v>
      </c>
      <c r="S406" s="13">
        <v>0</v>
      </c>
      <c r="T406" s="13">
        <v>0</v>
      </c>
      <c r="U406" s="13">
        <v>1</v>
      </c>
      <c r="V406" s="13">
        <v>4</v>
      </c>
      <c r="W406" s="13">
        <v>4</v>
      </c>
      <c r="X406" s="14">
        <v>-0.91</v>
      </c>
      <c r="Y406" s="13">
        <v>45</v>
      </c>
      <c r="Z406" s="13">
        <v>8</v>
      </c>
      <c r="AA406" s="14">
        <v>0</v>
      </c>
      <c r="AB406" s="14">
        <v>-0.9</v>
      </c>
      <c r="AC406" s="27">
        <f t="shared" si="12"/>
        <v>4</v>
      </c>
      <c r="AE406" s="10">
        <f t="shared" ca="1" si="13"/>
        <v>2</v>
      </c>
    </row>
    <row r="407" spans="1:31" ht="15.6" x14ac:dyDescent="0.3">
      <c r="A407" s="11">
        <v>3395395</v>
      </c>
      <c r="B407" s="12" t="s">
        <v>67</v>
      </c>
      <c r="C407" s="12" t="s">
        <v>212</v>
      </c>
      <c r="D407" s="12" t="s">
        <v>68</v>
      </c>
      <c r="E407" s="12" t="s">
        <v>144</v>
      </c>
      <c r="F407" s="12" t="s">
        <v>33</v>
      </c>
      <c r="G407" s="12" t="s">
        <v>145</v>
      </c>
      <c r="H407" s="12" t="s">
        <v>28</v>
      </c>
      <c r="I407" s="13">
        <v>7</v>
      </c>
      <c r="J407" s="13">
        <v>2</v>
      </c>
      <c r="K407" s="13">
        <v>11</v>
      </c>
      <c r="L407" s="13">
        <v>20</v>
      </c>
      <c r="M407" s="13">
        <v>9</v>
      </c>
      <c r="N407" s="13">
        <v>7</v>
      </c>
      <c r="O407" s="13">
        <v>2</v>
      </c>
      <c r="P407" s="13">
        <v>1</v>
      </c>
      <c r="Q407" s="13">
        <v>0</v>
      </c>
      <c r="R407" s="13">
        <v>9</v>
      </c>
      <c r="S407" s="13">
        <v>7</v>
      </c>
      <c r="T407" s="13">
        <v>10</v>
      </c>
      <c r="U407" s="13">
        <v>7</v>
      </c>
      <c r="V407" s="13">
        <v>92</v>
      </c>
      <c r="W407" s="13">
        <v>92</v>
      </c>
      <c r="X407" s="14">
        <v>-0.53</v>
      </c>
      <c r="Y407" s="13">
        <v>197</v>
      </c>
      <c r="Z407" s="13">
        <v>111</v>
      </c>
      <c r="AA407" s="14">
        <v>0</v>
      </c>
      <c r="AB407" s="14">
        <v>-0.51</v>
      </c>
      <c r="AC407" s="27">
        <f t="shared" si="12"/>
        <v>92</v>
      </c>
      <c r="AE407" s="10">
        <f t="shared" ca="1" si="13"/>
        <v>59</v>
      </c>
    </row>
    <row r="408" spans="1:31" ht="15.6" x14ac:dyDescent="0.3">
      <c r="A408" s="11">
        <v>2533125</v>
      </c>
      <c r="B408" s="12" t="s">
        <v>90</v>
      </c>
      <c r="C408" s="12" t="s">
        <v>213</v>
      </c>
      <c r="D408" s="12" t="s">
        <v>26</v>
      </c>
      <c r="E408" s="12" t="s">
        <v>144</v>
      </c>
      <c r="F408" s="12" t="s">
        <v>27</v>
      </c>
      <c r="G408" s="12" t="s">
        <v>145</v>
      </c>
      <c r="H408" s="12" t="s">
        <v>28</v>
      </c>
      <c r="I408" s="13">
        <v>13</v>
      </c>
      <c r="J408" s="13">
        <v>21</v>
      </c>
      <c r="K408" s="13">
        <v>11</v>
      </c>
      <c r="L408" s="13">
        <v>11</v>
      </c>
      <c r="M408" s="13">
        <v>18</v>
      </c>
      <c r="N408" s="13">
        <v>14</v>
      </c>
      <c r="O408" s="13">
        <v>12</v>
      </c>
      <c r="P408" s="13">
        <v>14</v>
      </c>
      <c r="Q408" s="13">
        <v>15</v>
      </c>
      <c r="R408" s="13">
        <v>17</v>
      </c>
      <c r="S408" s="13">
        <v>12</v>
      </c>
      <c r="T408" s="13">
        <v>11</v>
      </c>
      <c r="U408" s="13">
        <v>11</v>
      </c>
      <c r="V408" s="13">
        <v>180</v>
      </c>
      <c r="W408" s="13">
        <v>180</v>
      </c>
      <c r="X408" s="14">
        <v>-0.5</v>
      </c>
      <c r="Y408" s="13">
        <v>363</v>
      </c>
      <c r="Z408" s="13">
        <v>306</v>
      </c>
      <c r="AA408" s="14">
        <v>0</v>
      </c>
      <c r="AB408" s="14">
        <v>-0.51</v>
      </c>
      <c r="AC408" s="27">
        <f t="shared" si="12"/>
        <v>180</v>
      </c>
      <c r="AE408" s="10">
        <f t="shared" ca="1" si="13"/>
        <v>114</v>
      </c>
    </row>
    <row r="409" spans="1:31" ht="15.6" x14ac:dyDescent="0.3">
      <c r="A409" s="11">
        <v>2533125</v>
      </c>
      <c r="B409" s="12" t="s">
        <v>90</v>
      </c>
      <c r="C409" s="12" t="s">
        <v>213</v>
      </c>
      <c r="D409" s="12" t="s">
        <v>26</v>
      </c>
      <c r="E409" s="12" t="s">
        <v>144</v>
      </c>
      <c r="F409" s="12" t="s">
        <v>29</v>
      </c>
      <c r="G409" s="12" t="s">
        <v>145</v>
      </c>
      <c r="H409" s="12" t="s">
        <v>28</v>
      </c>
      <c r="I409" s="13">
        <v>0</v>
      </c>
      <c r="J409" s="13">
        <v>0</v>
      </c>
      <c r="K409" s="13">
        <v>1</v>
      </c>
      <c r="L409" s="13">
        <v>1</v>
      </c>
      <c r="M409" s="13">
        <v>1</v>
      </c>
      <c r="N409" s="13">
        <v>2</v>
      </c>
      <c r="O409" s="13">
        <v>0</v>
      </c>
      <c r="P409" s="13">
        <v>0</v>
      </c>
      <c r="Q409" s="13">
        <v>3</v>
      </c>
      <c r="R409" s="13">
        <v>1</v>
      </c>
      <c r="S409" s="13">
        <v>0</v>
      </c>
      <c r="T409" s="13">
        <v>0</v>
      </c>
      <c r="U409" s="13">
        <v>0</v>
      </c>
      <c r="V409" s="13">
        <v>9</v>
      </c>
      <c r="W409" s="13">
        <v>9</v>
      </c>
      <c r="X409" s="14">
        <v>-0.73</v>
      </c>
      <c r="Y409" s="13">
        <v>33</v>
      </c>
      <c r="Z409" s="13">
        <v>34</v>
      </c>
      <c r="AA409" s="14">
        <v>0</v>
      </c>
      <c r="AB409" s="14">
        <v>-0.69</v>
      </c>
      <c r="AC409" s="27">
        <f t="shared" si="12"/>
        <v>9</v>
      </c>
      <c r="AE409" s="10">
        <f t="shared" ca="1" si="13"/>
        <v>5</v>
      </c>
    </row>
    <row r="410" spans="1:31" ht="15.6" x14ac:dyDescent="0.3">
      <c r="A410" s="11">
        <v>2533125</v>
      </c>
      <c r="B410" s="12" t="s">
        <v>90</v>
      </c>
      <c r="C410" s="12" t="s">
        <v>213</v>
      </c>
      <c r="D410" s="12" t="s">
        <v>26</v>
      </c>
      <c r="E410" s="12" t="s">
        <v>144</v>
      </c>
      <c r="F410" s="12" t="s">
        <v>30</v>
      </c>
      <c r="G410" s="12" t="s">
        <v>145</v>
      </c>
      <c r="H410" s="12" t="s">
        <v>28</v>
      </c>
      <c r="I410" s="13">
        <v>0</v>
      </c>
      <c r="J410" s="13">
        <v>0</v>
      </c>
      <c r="K410" s="13">
        <v>0</v>
      </c>
      <c r="L410" s="13">
        <v>0</v>
      </c>
      <c r="M410" s="13">
        <v>0</v>
      </c>
      <c r="N410" s="13">
        <v>0</v>
      </c>
      <c r="O410" s="13">
        <v>1</v>
      </c>
      <c r="P410" s="13">
        <v>0</v>
      </c>
      <c r="Q410" s="13">
        <v>0</v>
      </c>
      <c r="R410" s="13">
        <v>0</v>
      </c>
      <c r="S410" s="13">
        <v>0</v>
      </c>
      <c r="T410" s="13">
        <v>0</v>
      </c>
      <c r="U410" s="13">
        <v>0</v>
      </c>
      <c r="V410" s="13">
        <v>1</v>
      </c>
      <c r="W410" s="13">
        <v>1</v>
      </c>
      <c r="X410" s="14">
        <v>-0.83</v>
      </c>
      <c r="Y410" s="13">
        <v>6</v>
      </c>
      <c r="Z410" s="13">
        <v>2</v>
      </c>
      <c r="AA410" s="14">
        <v>0</v>
      </c>
      <c r="AB410" s="14">
        <v>-0.83</v>
      </c>
      <c r="AC410" s="27">
        <f t="shared" si="12"/>
        <v>1</v>
      </c>
      <c r="AE410" s="10">
        <f t="shared" ca="1" si="13"/>
        <v>1</v>
      </c>
    </row>
    <row r="411" spans="1:31" ht="15.6" x14ac:dyDescent="0.3">
      <c r="A411" s="11">
        <v>2533125</v>
      </c>
      <c r="B411" s="12" t="s">
        <v>90</v>
      </c>
      <c r="C411" s="12" t="s">
        <v>213</v>
      </c>
      <c r="D411" s="12" t="s">
        <v>26</v>
      </c>
      <c r="E411" s="12" t="s">
        <v>144</v>
      </c>
      <c r="F411" s="12" t="s">
        <v>31</v>
      </c>
      <c r="G411" s="12" t="s">
        <v>145</v>
      </c>
      <c r="H411" s="12" t="s">
        <v>28</v>
      </c>
      <c r="I411" s="13">
        <v>0</v>
      </c>
      <c r="J411" s="13">
        <v>0</v>
      </c>
      <c r="K411" s="13">
        <v>0</v>
      </c>
      <c r="L411" s="13">
        <v>0</v>
      </c>
      <c r="M411" s="13">
        <v>0</v>
      </c>
      <c r="N411" s="13">
        <v>0</v>
      </c>
      <c r="O411" s="13">
        <v>0</v>
      </c>
      <c r="P411" s="13">
        <v>0</v>
      </c>
      <c r="Q411" s="13">
        <v>0</v>
      </c>
      <c r="R411" s="13">
        <v>0</v>
      </c>
      <c r="S411" s="13">
        <v>0</v>
      </c>
      <c r="T411" s="13">
        <v>0</v>
      </c>
      <c r="U411" s="13">
        <v>0</v>
      </c>
      <c r="V411" s="13">
        <v>0</v>
      </c>
      <c r="W411" s="13">
        <v>0</v>
      </c>
      <c r="X411" s="14">
        <v>-1</v>
      </c>
      <c r="Y411" s="13">
        <v>20</v>
      </c>
      <c r="Z411" s="13">
        <v>3</v>
      </c>
      <c r="AA411" s="14">
        <v>0</v>
      </c>
      <c r="AB411" s="14">
        <v>-1</v>
      </c>
      <c r="AC411" s="27">
        <f t="shared" si="12"/>
        <v>0</v>
      </c>
      <c r="AE411" s="10">
        <f t="shared" ca="1" si="13"/>
        <v>0</v>
      </c>
    </row>
    <row r="412" spans="1:31" ht="15.6" hidden="1" x14ac:dyDescent="0.3">
      <c r="A412" s="12" t="s">
        <v>18</v>
      </c>
      <c r="B412" s="12" t="s">
        <v>18</v>
      </c>
      <c r="C412" s="12" t="s">
        <v>18</v>
      </c>
      <c r="D412" s="12" t="s">
        <v>18</v>
      </c>
      <c r="E412" s="12" t="s">
        <v>143</v>
      </c>
      <c r="F412" s="12" t="s">
        <v>27</v>
      </c>
      <c r="G412" s="12" t="s">
        <v>145</v>
      </c>
      <c r="H412" s="12" t="s">
        <v>28</v>
      </c>
      <c r="I412" s="13">
        <v>3084</v>
      </c>
      <c r="J412" s="13">
        <v>2724</v>
      </c>
      <c r="K412" s="13">
        <v>2632</v>
      </c>
      <c r="L412" s="13">
        <v>3191</v>
      </c>
      <c r="M412" s="13">
        <v>3547</v>
      </c>
      <c r="N412" s="13">
        <v>3258</v>
      </c>
      <c r="O412" s="13">
        <v>2883</v>
      </c>
      <c r="P412" s="13">
        <v>2990</v>
      </c>
      <c r="Q412" s="13">
        <v>3822</v>
      </c>
      <c r="R412" s="13">
        <v>4012</v>
      </c>
      <c r="S412" s="13">
        <v>3253</v>
      </c>
      <c r="T412" s="13">
        <v>2793</v>
      </c>
      <c r="U412" s="13">
        <v>4068</v>
      </c>
      <c r="V412" s="13">
        <v>42257</v>
      </c>
      <c r="W412" s="13">
        <v>42257</v>
      </c>
      <c r="X412" s="14">
        <v>0.08</v>
      </c>
      <c r="Y412" s="13">
        <v>39053</v>
      </c>
      <c r="Z412" s="13">
        <v>43956</v>
      </c>
      <c r="AA412" s="14">
        <v>1</v>
      </c>
      <c r="AB412" s="14">
        <v>0.08</v>
      </c>
    </row>
    <row r="413" spans="1:31" ht="15.6" hidden="1" x14ac:dyDescent="0.3">
      <c r="A413" s="12" t="s">
        <v>18</v>
      </c>
      <c r="B413" s="12" t="s">
        <v>18</v>
      </c>
      <c r="C413" s="12" t="s">
        <v>18</v>
      </c>
      <c r="D413" s="12" t="s">
        <v>18</v>
      </c>
      <c r="E413" s="12" t="s">
        <v>143</v>
      </c>
      <c r="F413" s="12" t="s">
        <v>29</v>
      </c>
      <c r="G413" s="12" t="s">
        <v>145</v>
      </c>
      <c r="H413" s="12" t="s">
        <v>28</v>
      </c>
      <c r="I413" s="13">
        <v>493</v>
      </c>
      <c r="J413" s="13">
        <v>321</v>
      </c>
      <c r="K413" s="13">
        <v>272</v>
      </c>
      <c r="L413" s="13">
        <v>344</v>
      </c>
      <c r="M413" s="13">
        <v>318</v>
      </c>
      <c r="N413" s="13">
        <v>364</v>
      </c>
      <c r="O413" s="13">
        <v>269</v>
      </c>
      <c r="P413" s="13">
        <v>289</v>
      </c>
      <c r="Q413" s="13">
        <v>369</v>
      </c>
      <c r="R413" s="13">
        <v>473</v>
      </c>
      <c r="S413" s="13">
        <v>341</v>
      </c>
      <c r="T413" s="13">
        <v>235</v>
      </c>
      <c r="U413" s="13">
        <v>418</v>
      </c>
      <c r="V413" s="13">
        <v>4506</v>
      </c>
      <c r="W413" s="13">
        <v>4506</v>
      </c>
      <c r="X413" s="14">
        <v>0.3</v>
      </c>
      <c r="Y413" s="13">
        <v>3461</v>
      </c>
      <c r="Z413" s="13">
        <v>5420</v>
      </c>
      <c r="AA413" s="14">
        <v>1</v>
      </c>
      <c r="AB413" s="14">
        <v>0.3</v>
      </c>
    </row>
    <row r="414" spans="1:31" ht="15.6" hidden="1" x14ac:dyDescent="0.3">
      <c r="A414" s="12" t="s">
        <v>18</v>
      </c>
      <c r="B414" s="12" t="s">
        <v>18</v>
      </c>
      <c r="C414" s="12" t="s">
        <v>18</v>
      </c>
      <c r="D414" s="12" t="s">
        <v>18</v>
      </c>
      <c r="E414" s="12" t="s">
        <v>143</v>
      </c>
      <c r="F414" s="12" t="s">
        <v>30</v>
      </c>
      <c r="G414" s="12" t="s">
        <v>145</v>
      </c>
      <c r="H414" s="12" t="s">
        <v>28</v>
      </c>
      <c r="I414" s="13">
        <v>169</v>
      </c>
      <c r="J414" s="13">
        <v>92</v>
      </c>
      <c r="K414" s="13">
        <v>76</v>
      </c>
      <c r="L414" s="13">
        <v>100</v>
      </c>
      <c r="M414" s="13">
        <v>136</v>
      </c>
      <c r="N414" s="13">
        <v>108</v>
      </c>
      <c r="O414" s="13">
        <v>103</v>
      </c>
      <c r="P414" s="13">
        <v>90</v>
      </c>
      <c r="Q414" s="13">
        <v>119</v>
      </c>
      <c r="R414" s="13">
        <v>165</v>
      </c>
      <c r="S414" s="13">
        <v>117</v>
      </c>
      <c r="T414" s="13">
        <v>99</v>
      </c>
      <c r="U414" s="13">
        <v>116</v>
      </c>
      <c r="V414" s="13">
        <v>1490</v>
      </c>
      <c r="W414" s="13">
        <v>1490</v>
      </c>
      <c r="X414" s="14">
        <v>0.04</v>
      </c>
      <c r="Y414" s="13">
        <v>1437</v>
      </c>
      <c r="Z414" s="13">
        <v>1761</v>
      </c>
      <c r="AA414" s="14">
        <v>1</v>
      </c>
      <c r="AB414" s="14">
        <v>0.05</v>
      </c>
    </row>
    <row r="415" spans="1:31" ht="15.6" hidden="1" x14ac:dyDescent="0.3">
      <c r="A415" s="12" t="s">
        <v>18</v>
      </c>
      <c r="B415" s="12" t="s">
        <v>18</v>
      </c>
      <c r="C415" s="12" t="s">
        <v>18</v>
      </c>
      <c r="D415" s="12" t="s">
        <v>18</v>
      </c>
      <c r="E415" s="12" t="s">
        <v>143</v>
      </c>
      <c r="F415" s="12" t="s">
        <v>31</v>
      </c>
      <c r="G415" s="12" t="s">
        <v>145</v>
      </c>
      <c r="H415" s="12" t="s">
        <v>28</v>
      </c>
      <c r="I415" s="13">
        <v>266</v>
      </c>
      <c r="J415" s="13">
        <v>234</v>
      </c>
      <c r="K415" s="13">
        <v>242</v>
      </c>
      <c r="L415" s="13">
        <v>307</v>
      </c>
      <c r="M415" s="13">
        <v>250</v>
      </c>
      <c r="N415" s="13">
        <v>312</v>
      </c>
      <c r="O415" s="13">
        <v>323</v>
      </c>
      <c r="P415" s="13">
        <v>276</v>
      </c>
      <c r="Q415" s="13">
        <v>308</v>
      </c>
      <c r="R415" s="13">
        <v>323</v>
      </c>
      <c r="S415" s="13">
        <v>195</v>
      </c>
      <c r="T415" s="13">
        <v>192</v>
      </c>
      <c r="U415" s="13">
        <v>259</v>
      </c>
      <c r="V415" s="13">
        <v>3487</v>
      </c>
      <c r="W415" s="13">
        <v>3487</v>
      </c>
      <c r="X415" s="14">
        <v>0.02</v>
      </c>
      <c r="Y415" s="13">
        <v>3425</v>
      </c>
      <c r="Z415" s="13">
        <v>3774</v>
      </c>
      <c r="AA415" s="14">
        <v>1</v>
      </c>
      <c r="AB415" s="14">
        <v>0.04</v>
      </c>
    </row>
    <row r="416" spans="1:31" ht="15.6" hidden="1" x14ac:dyDescent="0.3">
      <c r="A416" s="12" t="s">
        <v>18</v>
      </c>
      <c r="B416" s="12" t="s">
        <v>18</v>
      </c>
      <c r="C416" s="12" t="s">
        <v>18</v>
      </c>
      <c r="D416" s="12" t="s">
        <v>18</v>
      </c>
      <c r="E416" s="12" t="s">
        <v>143</v>
      </c>
      <c r="F416" s="12" t="s">
        <v>32</v>
      </c>
      <c r="G416" s="12" t="s">
        <v>145</v>
      </c>
      <c r="H416" s="12" t="s">
        <v>28</v>
      </c>
      <c r="I416" s="13">
        <v>0</v>
      </c>
      <c r="J416" s="13">
        <v>1</v>
      </c>
      <c r="K416" s="13">
        <v>2</v>
      </c>
      <c r="L416" s="13">
        <v>1</v>
      </c>
      <c r="M416" s="13">
        <v>0</v>
      </c>
      <c r="N416" s="13">
        <v>1</v>
      </c>
      <c r="O416" s="13">
        <v>0</v>
      </c>
      <c r="P416" s="13">
        <v>0</v>
      </c>
      <c r="Q416" s="13">
        <v>1</v>
      </c>
      <c r="R416" s="13">
        <v>1</v>
      </c>
      <c r="S416" s="13">
        <v>0</v>
      </c>
      <c r="T416" s="13">
        <v>0</v>
      </c>
      <c r="U416" s="13">
        <v>0</v>
      </c>
      <c r="V416" s="13">
        <v>7</v>
      </c>
      <c r="W416" s="13">
        <v>7</v>
      </c>
      <c r="X416" s="14">
        <v>-0.3</v>
      </c>
      <c r="Y416" s="13">
        <v>10</v>
      </c>
      <c r="Z416" s="13">
        <v>26</v>
      </c>
      <c r="AA416" s="14">
        <v>1</v>
      </c>
      <c r="AB416" s="14">
        <v>-0.22</v>
      </c>
    </row>
    <row r="417" spans="1:28" ht="15.6" hidden="1" x14ac:dyDescent="0.3">
      <c r="A417" s="12" t="s">
        <v>18</v>
      </c>
      <c r="B417" s="12" t="s">
        <v>18</v>
      </c>
      <c r="C417" s="12" t="s">
        <v>18</v>
      </c>
      <c r="D417" s="12" t="s">
        <v>18</v>
      </c>
      <c r="E417" s="12" t="s">
        <v>143</v>
      </c>
      <c r="F417" s="12" t="s">
        <v>33</v>
      </c>
      <c r="G417" s="12" t="s">
        <v>145</v>
      </c>
      <c r="H417" s="12" t="s">
        <v>28</v>
      </c>
      <c r="I417" s="13">
        <v>2698</v>
      </c>
      <c r="J417" s="13">
        <v>2148</v>
      </c>
      <c r="K417" s="13">
        <v>2523</v>
      </c>
      <c r="L417" s="13">
        <v>2714</v>
      </c>
      <c r="M417" s="13">
        <v>3101</v>
      </c>
      <c r="N417" s="13">
        <v>2782</v>
      </c>
      <c r="O417" s="13">
        <v>1952</v>
      </c>
      <c r="P417" s="13">
        <v>2215</v>
      </c>
      <c r="Q417" s="13">
        <v>3467</v>
      </c>
      <c r="R417" s="13">
        <v>2980</v>
      </c>
      <c r="S417" s="13">
        <v>2308</v>
      </c>
      <c r="T417" s="13">
        <v>2153</v>
      </c>
      <c r="U417" s="13">
        <v>2867</v>
      </c>
      <c r="V417" s="13">
        <v>33908</v>
      </c>
      <c r="W417" s="13">
        <v>33908</v>
      </c>
      <c r="X417" s="14">
        <v>0.83</v>
      </c>
      <c r="Y417" s="13">
        <v>18547</v>
      </c>
      <c r="Z417" s="13">
        <v>32771</v>
      </c>
      <c r="AA417" s="14">
        <v>1</v>
      </c>
      <c r="AB417" s="14">
        <v>0.85</v>
      </c>
    </row>
    <row r="418" spans="1:28" ht="15.6" hidden="1" x14ac:dyDescent="0.3">
      <c r="A418" s="12" t="s">
        <v>18</v>
      </c>
      <c r="B418" s="12" t="s">
        <v>18</v>
      </c>
      <c r="C418" s="12" t="s">
        <v>18</v>
      </c>
      <c r="D418" s="12" t="s">
        <v>18</v>
      </c>
      <c r="E418" s="12" t="s">
        <v>143</v>
      </c>
      <c r="F418" s="12" t="s">
        <v>130</v>
      </c>
      <c r="G418" s="12" t="s">
        <v>145</v>
      </c>
      <c r="H418" s="12" t="s">
        <v>28</v>
      </c>
      <c r="I418" s="13">
        <v>0</v>
      </c>
      <c r="J418" s="13">
        <v>0</v>
      </c>
      <c r="K418" s="13">
        <v>2</v>
      </c>
      <c r="L418" s="13">
        <v>1</v>
      </c>
      <c r="M418" s="13">
        <v>2</v>
      </c>
      <c r="N418" s="13">
        <v>1</v>
      </c>
      <c r="O418" s="13">
        <v>1</v>
      </c>
      <c r="P418" s="13">
        <v>1</v>
      </c>
      <c r="Q418" s="13">
        <v>0</v>
      </c>
      <c r="R418" s="13">
        <v>0</v>
      </c>
      <c r="S418" s="13">
        <v>0</v>
      </c>
      <c r="T418" s="13">
        <v>0</v>
      </c>
      <c r="U418" s="13">
        <v>0</v>
      </c>
      <c r="V418" s="13">
        <v>8</v>
      </c>
      <c r="W418" s="13">
        <v>8</v>
      </c>
      <c r="X418" s="14">
        <v>0</v>
      </c>
      <c r="Y418" s="13">
        <v>0</v>
      </c>
      <c r="Z418" s="13">
        <v>1</v>
      </c>
      <c r="AA418" s="14">
        <v>1</v>
      </c>
      <c r="AB418" s="14">
        <v>0</v>
      </c>
    </row>
  </sheetData>
  <autoFilter ref="A1:AB418" xr:uid="{00000000-0001-0000-0000-000000000000}">
    <filterColumn colId="3">
      <filters>
        <filter val="ABHA"/>
        <filter val="AHAD ALMASARIHAH"/>
        <filter val="AL BAHA"/>
        <filter val="AL MADINAH"/>
        <filter val="AL QUNFUDHAH"/>
        <filter val="ASIR"/>
        <filter val="BISHA"/>
        <filter val="JEDDAH"/>
        <filter val="JIZAN"/>
        <filter val="KHAMIS MUSHAIT"/>
        <filter val="MAKKAH"/>
        <filter val="MUHAYIL"/>
        <filter val="NAJRAN"/>
        <filter val="TAIF"/>
      </filters>
    </filterColumn>
  </autoFilter>
  <pageMargins left="0.7" right="0.7" top="0.75" bottom="0.75" header="0.3" footer="0.3"/>
  <ignoredErrors>
    <ignoredError sqref="AC2"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CACBF-AECB-4C3D-B785-9B395330D51F}">
  <dimension ref="A3:AO3"/>
  <sheetViews>
    <sheetView topLeftCell="P1" workbookViewId="0">
      <selection activeCell="X3" sqref="X3"/>
    </sheetView>
  </sheetViews>
  <sheetFormatPr defaultRowHeight="15" x14ac:dyDescent="0.25"/>
  <cols>
    <col min="1" max="1" width="7.26953125" bestFit="1" customWidth="1"/>
    <col min="2" max="2" width="7.90625" bestFit="1" customWidth="1"/>
    <col min="3" max="11" width="8.26953125" bestFit="1" customWidth="1"/>
    <col min="12" max="12" width="9.26953125" bestFit="1" customWidth="1"/>
    <col min="13" max="13" width="9.1796875" bestFit="1" customWidth="1"/>
    <col min="14" max="15" width="9.26953125" bestFit="1" customWidth="1"/>
    <col min="16" max="16" width="11.6328125" bestFit="1" customWidth="1"/>
    <col min="17" max="17" width="16.54296875" bestFit="1" customWidth="1"/>
    <col min="23" max="23" width="13" customWidth="1"/>
    <col min="24" max="24" width="12.453125" bestFit="1" customWidth="1"/>
    <col min="25" max="25" width="12.6328125" bestFit="1" customWidth="1"/>
    <col min="26" max="34" width="8.26953125" bestFit="1" customWidth="1"/>
    <col min="35" max="35" width="9.26953125" bestFit="1" customWidth="1"/>
    <col min="36" max="36" width="9.1796875" bestFit="1" customWidth="1"/>
    <col min="37" max="38" width="9.26953125" bestFit="1" customWidth="1"/>
    <col min="39" max="39" width="12.90625" bestFit="1" customWidth="1"/>
    <col min="40" max="40" width="10.1796875" bestFit="1" customWidth="1"/>
    <col min="41" max="41" width="13.1796875" bestFit="1" customWidth="1"/>
    <col min="42" max="42" width="7.81640625" bestFit="1" customWidth="1"/>
    <col min="43" max="43" width="8.81640625" bestFit="1" customWidth="1"/>
    <col min="44" max="45" width="7.81640625" bestFit="1" customWidth="1"/>
    <col min="46" max="46" width="8.81640625" bestFit="1" customWidth="1"/>
    <col min="47" max="47" width="7.81640625" bestFit="1" customWidth="1"/>
    <col min="48" max="52" width="8.81640625" bestFit="1" customWidth="1"/>
    <col min="53" max="53" width="7.81640625" bestFit="1" customWidth="1"/>
    <col min="54" max="55" width="8.81640625" bestFit="1" customWidth="1"/>
    <col min="56" max="59" width="7.81640625" bestFit="1" customWidth="1"/>
    <col min="60" max="61" width="8.81640625" bestFit="1" customWidth="1"/>
    <col min="62" max="63" width="7.81640625" bestFit="1" customWidth="1"/>
    <col min="64" max="64" width="8.81640625" bestFit="1" customWidth="1"/>
    <col min="65" max="70" width="7.81640625" bestFit="1" customWidth="1"/>
    <col min="71" max="71" width="8.81640625" bestFit="1" customWidth="1"/>
    <col min="72" max="77" width="7.81640625" bestFit="1" customWidth="1"/>
    <col min="78" max="78" width="8.81640625" bestFit="1" customWidth="1"/>
    <col min="79" max="83" width="7.81640625" bestFit="1" customWidth="1"/>
    <col min="84" max="84" width="8.81640625" bestFit="1" customWidth="1"/>
    <col min="85" max="88" width="7.81640625" bestFit="1" customWidth="1"/>
    <col min="89" max="89" width="8.81640625" bestFit="1" customWidth="1"/>
    <col min="90" max="106" width="7.81640625" bestFit="1" customWidth="1"/>
    <col min="107" max="107" width="8.26953125" bestFit="1" customWidth="1"/>
    <col min="108" max="108" width="4.81640625" bestFit="1" customWidth="1"/>
    <col min="109" max="110" width="2.81640625" bestFit="1" customWidth="1"/>
    <col min="111" max="111" width="3.81640625" bestFit="1" customWidth="1"/>
    <col min="112" max="112" width="2.81640625" bestFit="1" customWidth="1"/>
    <col min="113" max="114" width="3.7265625" bestFit="1" customWidth="1"/>
    <col min="115" max="115" width="2.81640625" bestFit="1" customWidth="1"/>
    <col min="116" max="117" width="3.81640625" bestFit="1" customWidth="1"/>
    <col min="118" max="118" width="2.81640625" bestFit="1" customWidth="1"/>
    <col min="119" max="120" width="3.81640625" bestFit="1" customWidth="1"/>
    <col min="121" max="121" width="2.81640625" bestFit="1" customWidth="1"/>
    <col min="122" max="123" width="3.81640625" bestFit="1" customWidth="1"/>
    <col min="124" max="124" width="2.81640625" bestFit="1" customWidth="1"/>
    <col min="125" max="125" width="3.81640625" bestFit="1" customWidth="1"/>
    <col min="126" max="126" width="2.81640625" bestFit="1" customWidth="1"/>
    <col min="127" max="127" width="3.81640625" bestFit="1" customWidth="1"/>
    <col min="128" max="128" width="2.81640625" bestFit="1" customWidth="1"/>
    <col min="129" max="130" width="3.81640625" bestFit="1" customWidth="1"/>
    <col min="131" max="132" width="2.81640625" bestFit="1" customWidth="1"/>
    <col min="133" max="135" width="3.81640625" bestFit="1" customWidth="1"/>
    <col min="136" max="136" width="2.81640625" bestFit="1" customWidth="1"/>
    <col min="137" max="138" width="3.81640625" bestFit="1" customWidth="1"/>
    <col min="139" max="139" width="2.81640625" bestFit="1" customWidth="1"/>
    <col min="140" max="140" width="3.81640625" bestFit="1" customWidth="1"/>
    <col min="141" max="143" width="2.81640625" bestFit="1" customWidth="1"/>
    <col min="144" max="144" width="3.81640625" bestFit="1" customWidth="1"/>
    <col min="145" max="145" width="2.81640625" bestFit="1" customWidth="1"/>
    <col min="146" max="146" width="3.81640625" bestFit="1" customWidth="1"/>
    <col min="147" max="161" width="2.81640625" bestFit="1" customWidth="1"/>
    <col min="162" max="162" width="3.81640625" bestFit="1" customWidth="1"/>
    <col min="163" max="169" width="2.81640625" bestFit="1" customWidth="1"/>
    <col min="170" max="170" width="3.81640625" bestFit="1" customWidth="1"/>
    <col min="171" max="175" width="2.81640625" bestFit="1" customWidth="1"/>
    <col min="176" max="176" width="3.81640625" bestFit="1" customWidth="1"/>
    <col min="177" max="182" width="2.81640625" bestFit="1" customWidth="1"/>
    <col min="183" max="183" width="3.81640625" bestFit="1" customWidth="1"/>
    <col min="184" max="187" width="2.81640625" bestFit="1" customWidth="1"/>
    <col min="188" max="188" width="3.81640625" bestFit="1" customWidth="1"/>
    <col min="189" max="189" width="2.81640625" bestFit="1" customWidth="1"/>
    <col min="190" max="190" width="8.26953125" bestFit="1" customWidth="1"/>
    <col min="191" max="191" width="3.81640625" bestFit="1" customWidth="1"/>
    <col min="192" max="193" width="2.81640625" bestFit="1" customWidth="1"/>
    <col min="194" max="194" width="3.81640625" bestFit="1" customWidth="1"/>
    <col min="195" max="195" width="2.81640625" bestFit="1" customWidth="1"/>
    <col min="196" max="197" width="3.7265625" bestFit="1" customWidth="1"/>
    <col min="198" max="198" width="2.81640625" bestFit="1" customWidth="1"/>
    <col min="199" max="200" width="3.81640625" bestFit="1" customWidth="1"/>
    <col min="201" max="201" width="2.81640625" bestFit="1" customWidth="1"/>
    <col min="202" max="203" width="3.81640625" bestFit="1" customWidth="1"/>
    <col min="204" max="204" width="2.81640625" bestFit="1" customWidth="1"/>
    <col min="205" max="206" width="3.81640625" bestFit="1" customWidth="1"/>
    <col min="207" max="207" width="2.81640625" bestFit="1" customWidth="1"/>
    <col min="208" max="208" width="3.81640625" bestFit="1" customWidth="1"/>
    <col min="209" max="209" width="2.81640625" bestFit="1" customWidth="1"/>
    <col min="210" max="210" width="3.81640625" bestFit="1" customWidth="1"/>
    <col min="211" max="211" width="2.81640625" bestFit="1" customWidth="1"/>
    <col min="212" max="213" width="3.81640625" bestFit="1" customWidth="1"/>
    <col min="214" max="215" width="2.81640625" bestFit="1" customWidth="1"/>
    <col min="216" max="218" width="3.81640625" bestFit="1" customWidth="1"/>
    <col min="219" max="220" width="2.81640625" bestFit="1" customWidth="1"/>
    <col min="221" max="221" width="3.81640625" bestFit="1" customWidth="1"/>
    <col min="222" max="228" width="2.81640625" bestFit="1" customWidth="1"/>
    <col min="229" max="229" width="3.81640625" bestFit="1" customWidth="1"/>
    <col min="230" max="230" width="2.81640625" bestFit="1" customWidth="1"/>
    <col min="231" max="231" width="3.81640625" bestFit="1" customWidth="1"/>
    <col min="232" max="244" width="2.81640625" bestFit="1" customWidth="1"/>
    <col min="245" max="245" width="3.81640625" bestFit="1" customWidth="1"/>
    <col min="246" max="257" width="2.81640625" bestFit="1" customWidth="1"/>
    <col min="258" max="258" width="3.81640625" bestFit="1" customWidth="1"/>
    <col min="259" max="260" width="2.81640625" bestFit="1" customWidth="1"/>
    <col min="261" max="261" width="3.81640625" bestFit="1" customWidth="1"/>
    <col min="262" max="266" width="2.81640625" bestFit="1" customWidth="1"/>
    <col min="267" max="267" width="3.81640625" bestFit="1" customWidth="1"/>
    <col min="268" max="268" width="2.81640625" bestFit="1" customWidth="1"/>
    <col min="269" max="269" width="3.81640625" bestFit="1" customWidth="1"/>
    <col min="270" max="272" width="2.81640625" bestFit="1" customWidth="1"/>
    <col min="273" max="273" width="8.26953125" bestFit="1" customWidth="1"/>
    <col min="274" max="274" width="3.81640625" bestFit="1" customWidth="1"/>
    <col min="275" max="275" width="2.81640625" bestFit="1" customWidth="1"/>
    <col min="276" max="277" width="3.81640625" bestFit="1" customWidth="1"/>
    <col min="278" max="278" width="2.81640625" bestFit="1" customWidth="1"/>
    <col min="279" max="280" width="3.7265625" bestFit="1" customWidth="1"/>
    <col min="281" max="281" width="2.81640625" bestFit="1" customWidth="1"/>
    <col min="282" max="283" width="3.81640625" bestFit="1" customWidth="1"/>
    <col min="284" max="284" width="2.81640625" bestFit="1" customWidth="1"/>
    <col min="285" max="286" width="3.81640625" bestFit="1" customWidth="1"/>
    <col min="287" max="287" width="2.81640625" bestFit="1" customWidth="1"/>
    <col min="288" max="289" width="3.81640625" bestFit="1" customWidth="1"/>
    <col min="290" max="290" width="2.81640625" bestFit="1" customWidth="1"/>
    <col min="291" max="291" width="3.81640625" bestFit="1" customWidth="1"/>
    <col min="292" max="292" width="2.81640625" bestFit="1" customWidth="1"/>
    <col min="293" max="293" width="3.81640625" bestFit="1" customWidth="1"/>
    <col min="294" max="294" width="2.81640625" bestFit="1" customWidth="1"/>
    <col min="295" max="296" width="3.81640625" bestFit="1" customWidth="1"/>
    <col min="297" max="298" width="2.81640625" bestFit="1" customWidth="1"/>
    <col min="299" max="299" width="3.81640625" bestFit="1" customWidth="1"/>
    <col min="300" max="300" width="2.81640625" bestFit="1" customWidth="1"/>
    <col min="301" max="301" width="3.81640625" bestFit="1" customWidth="1"/>
    <col min="302" max="303" width="2.81640625" bestFit="1" customWidth="1"/>
    <col min="304" max="304" width="3.81640625" bestFit="1" customWidth="1"/>
    <col min="305" max="311" width="2.81640625" bestFit="1" customWidth="1"/>
    <col min="312" max="312" width="3.81640625" bestFit="1" customWidth="1"/>
    <col min="313" max="327" width="2.81640625" bestFit="1" customWidth="1"/>
    <col min="328" max="328" width="3.81640625" bestFit="1" customWidth="1"/>
    <col min="329" max="341" width="2.81640625" bestFit="1" customWidth="1"/>
    <col min="342" max="342" width="3.81640625" bestFit="1" customWidth="1"/>
    <col min="343" max="343" width="2.81640625" bestFit="1" customWidth="1"/>
    <col min="344" max="344" width="3.81640625" bestFit="1" customWidth="1"/>
    <col min="345" max="349" width="2.81640625" bestFit="1" customWidth="1"/>
    <col min="350" max="350" width="3.81640625" bestFit="1" customWidth="1"/>
    <col min="351" max="354" width="2.81640625" bestFit="1" customWidth="1"/>
    <col min="355" max="355" width="3.81640625" bestFit="1" customWidth="1"/>
    <col min="356" max="356" width="8.26953125" bestFit="1" customWidth="1"/>
    <col min="357" max="357" width="3.81640625" bestFit="1" customWidth="1"/>
    <col min="358" max="359" width="2.81640625" bestFit="1" customWidth="1"/>
    <col min="360" max="360" width="3.81640625" bestFit="1" customWidth="1"/>
    <col min="361" max="361" width="2.81640625" bestFit="1" customWidth="1"/>
    <col min="362" max="363" width="3.7265625" bestFit="1" customWidth="1"/>
    <col min="364" max="364" width="2.81640625" bestFit="1" customWidth="1"/>
    <col min="365" max="366" width="3.81640625" bestFit="1" customWidth="1"/>
    <col min="367" max="367" width="2.81640625" bestFit="1" customWidth="1"/>
    <col min="368" max="369" width="3.81640625" bestFit="1" customWidth="1"/>
    <col min="370" max="370" width="2.81640625" bestFit="1" customWidth="1"/>
    <col min="371" max="372" width="3.81640625" bestFit="1" customWidth="1"/>
    <col min="373" max="373" width="2.81640625" bestFit="1" customWidth="1"/>
    <col min="374" max="374" width="3.81640625" bestFit="1" customWidth="1"/>
    <col min="375" max="375" width="2.81640625" bestFit="1" customWidth="1"/>
    <col min="376" max="376" width="3.81640625" bestFit="1" customWidth="1"/>
    <col min="377" max="377" width="2.81640625" bestFit="1" customWidth="1"/>
    <col min="378" max="379" width="3.81640625" bestFit="1" customWidth="1"/>
    <col min="380" max="381" width="2.81640625" bestFit="1" customWidth="1"/>
    <col min="382" max="382" width="3.81640625" bestFit="1" customWidth="1"/>
    <col min="383" max="383" width="2.81640625" bestFit="1" customWidth="1"/>
    <col min="384" max="384" width="3.81640625" bestFit="1" customWidth="1"/>
    <col min="385" max="386" width="2.81640625" bestFit="1" customWidth="1"/>
    <col min="387" max="387" width="3.81640625" bestFit="1" customWidth="1"/>
    <col min="388" max="394" width="2.81640625" bestFit="1" customWidth="1"/>
    <col min="395" max="395" width="3.81640625" bestFit="1" customWidth="1"/>
    <col min="396" max="406" width="2.81640625" bestFit="1" customWidth="1"/>
    <col min="407" max="407" width="3.81640625" bestFit="1" customWidth="1"/>
    <col min="408" max="410" width="2.81640625" bestFit="1" customWidth="1"/>
    <col min="411" max="411" width="3.81640625" bestFit="1" customWidth="1"/>
    <col min="412" max="427" width="2.81640625" bestFit="1" customWidth="1"/>
    <col min="428" max="428" width="3.81640625" bestFit="1" customWidth="1"/>
    <col min="429" max="429" width="1.81640625" bestFit="1" customWidth="1"/>
    <col min="430" max="430" width="3.81640625" bestFit="1" customWidth="1"/>
    <col min="431" max="432" width="2.81640625" bestFit="1" customWidth="1"/>
    <col min="433" max="433" width="3.81640625" bestFit="1" customWidth="1"/>
    <col min="434" max="437" width="2.81640625" bestFit="1" customWidth="1"/>
    <col min="438" max="438" width="3.81640625" bestFit="1" customWidth="1"/>
    <col min="439" max="439" width="8.26953125" bestFit="1" customWidth="1"/>
    <col min="440" max="440" width="3.81640625" bestFit="1" customWidth="1"/>
    <col min="441" max="441" width="2.81640625" bestFit="1" customWidth="1"/>
    <col min="442" max="443" width="3.81640625" bestFit="1" customWidth="1"/>
    <col min="444" max="444" width="2.81640625" bestFit="1" customWidth="1"/>
    <col min="445" max="445" width="3.7265625" bestFit="1" customWidth="1"/>
    <col min="446" max="446" width="3.81640625" bestFit="1" customWidth="1"/>
    <col min="447" max="447" width="2.81640625" bestFit="1" customWidth="1"/>
    <col min="448" max="449" width="3.81640625" bestFit="1" customWidth="1"/>
    <col min="450" max="450" width="2.81640625" bestFit="1" customWidth="1"/>
    <col min="451" max="452" width="3.81640625" bestFit="1" customWidth="1"/>
    <col min="453" max="453" width="2.81640625" bestFit="1" customWidth="1"/>
    <col min="454" max="455" width="3.81640625" bestFit="1" customWidth="1"/>
    <col min="456" max="456" width="2.81640625" bestFit="1" customWidth="1"/>
    <col min="457" max="459" width="3.81640625" bestFit="1" customWidth="1"/>
    <col min="460" max="460" width="2.81640625" bestFit="1" customWidth="1"/>
    <col min="461" max="463" width="3.81640625" bestFit="1" customWidth="1"/>
    <col min="464" max="464" width="2.81640625" bestFit="1" customWidth="1"/>
    <col min="465" max="467" width="3.81640625" bestFit="1" customWidth="1"/>
    <col min="468" max="469" width="2.81640625" bestFit="1" customWidth="1"/>
    <col min="470" max="470" width="3.81640625" bestFit="1" customWidth="1"/>
    <col min="471" max="474" width="2.81640625" bestFit="1" customWidth="1"/>
    <col min="475" max="478" width="3.81640625" bestFit="1" customWidth="1"/>
    <col min="479" max="483" width="2.81640625" bestFit="1" customWidth="1"/>
    <col min="484" max="484" width="3.81640625" bestFit="1" customWidth="1"/>
    <col min="485" max="493" width="2.81640625" bestFit="1" customWidth="1"/>
    <col min="494" max="494" width="3.81640625" bestFit="1" customWidth="1"/>
    <col min="495" max="501" width="2.81640625" bestFit="1" customWidth="1"/>
    <col min="502" max="502" width="3.81640625" bestFit="1" customWidth="1"/>
    <col min="503" max="505" width="2.81640625" bestFit="1" customWidth="1"/>
    <col min="506" max="506" width="3.81640625" bestFit="1" customWidth="1"/>
    <col min="507" max="507" width="2.81640625" bestFit="1" customWidth="1"/>
    <col min="508" max="508" width="3.81640625" bestFit="1" customWidth="1"/>
    <col min="509" max="509" width="2.81640625" bestFit="1" customWidth="1"/>
    <col min="510" max="510" width="3.81640625" bestFit="1" customWidth="1"/>
    <col min="511" max="512" width="2.81640625" bestFit="1" customWidth="1"/>
    <col min="513" max="513" width="3.81640625" bestFit="1" customWidth="1"/>
    <col min="514" max="514" width="2.81640625" bestFit="1" customWidth="1"/>
    <col min="515" max="516" width="3.81640625" bestFit="1" customWidth="1"/>
    <col min="517" max="517" width="2.81640625" bestFit="1" customWidth="1"/>
    <col min="518" max="518" width="3.81640625" bestFit="1" customWidth="1"/>
    <col min="519" max="519" width="2.81640625" bestFit="1" customWidth="1"/>
    <col min="520" max="521" width="3.81640625" bestFit="1" customWidth="1"/>
    <col min="522" max="522" width="8.26953125" bestFit="1" customWidth="1"/>
    <col min="523" max="523" width="3.81640625" bestFit="1" customWidth="1"/>
    <col min="524" max="524" width="2.81640625" bestFit="1" customWidth="1"/>
    <col min="525" max="526" width="3.81640625" bestFit="1" customWidth="1"/>
    <col min="527" max="527" width="2.81640625" bestFit="1" customWidth="1"/>
    <col min="528" max="529" width="3.7265625" bestFit="1" customWidth="1"/>
    <col min="530" max="530" width="2.81640625" bestFit="1" customWidth="1"/>
    <col min="531" max="532" width="3.81640625" bestFit="1" customWidth="1"/>
    <col min="533" max="533" width="2.81640625" bestFit="1" customWidth="1"/>
    <col min="534" max="535" width="3.81640625" bestFit="1" customWidth="1"/>
    <col min="536" max="536" width="2.81640625" bestFit="1" customWidth="1"/>
    <col min="537" max="538" width="3.81640625" bestFit="1" customWidth="1"/>
    <col min="539" max="539" width="2.81640625" bestFit="1" customWidth="1"/>
    <col min="540" max="540" width="3.81640625" bestFit="1" customWidth="1"/>
    <col min="541" max="541" width="2.81640625" bestFit="1" customWidth="1"/>
    <col min="542" max="542" width="3.81640625" bestFit="1" customWidth="1"/>
    <col min="543" max="543" width="2.81640625" bestFit="1" customWidth="1"/>
    <col min="544" max="545" width="3.81640625" bestFit="1" customWidth="1"/>
    <col min="546" max="547" width="2.81640625" bestFit="1" customWidth="1"/>
    <col min="548" max="550" width="3.81640625" bestFit="1" customWidth="1"/>
    <col min="551" max="552" width="2.81640625" bestFit="1" customWidth="1"/>
    <col min="553" max="553" width="3.81640625" bestFit="1" customWidth="1"/>
    <col min="554" max="560" width="2.81640625" bestFit="1" customWidth="1"/>
    <col min="561" max="562" width="3.81640625" bestFit="1" customWidth="1"/>
    <col min="563" max="566" width="2.81640625" bestFit="1" customWidth="1"/>
    <col min="567" max="567" width="3.81640625" bestFit="1" customWidth="1"/>
    <col min="568" max="576" width="2.81640625" bestFit="1" customWidth="1"/>
    <col min="577" max="577" width="3.81640625" bestFit="1" customWidth="1"/>
    <col min="578" max="579" width="2.81640625" bestFit="1" customWidth="1"/>
    <col min="580" max="580" width="3.81640625" bestFit="1" customWidth="1"/>
    <col min="581" max="588" width="2.81640625" bestFit="1" customWidth="1"/>
    <col min="589" max="589" width="3.81640625" bestFit="1" customWidth="1"/>
    <col min="590" max="590" width="2.81640625" bestFit="1" customWidth="1"/>
    <col min="591" max="591" width="3.81640625" bestFit="1" customWidth="1"/>
    <col min="592" max="592" width="2.81640625" bestFit="1" customWidth="1"/>
    <col min="593" max="593" width="3.81640625" bestFit="1" customWidth="1"/>
    <col min="594" max="595" width="2.81640625" bestFit="1" customWidth="1"/>
    <col min="596" max="596" width="3.81640625" bestFit="1" customWidth="1"/>
    <col min="597" max="598" width="2.81640625" bestFit="1" customWidth="1"/>
    <col min="599" max="599" width="3.81640625" bestFit="1" customWidth="1"/>
    <col min="600" max="600" width="2.81640625" bestFit="1" customWidth="1"/>
    <col min="601" max="601" width="3.81640625" bestFit="1" customWidth="1"/>
    <col min="602" max="603" width="2.81640625" bestFit="1" customWidth="1"/>
    <col min="604" max="604" width="3.81640625" bestFit="1" customWidth="1"/>
    <col min="605" max="605" width="8.26953125" bestFit="1" customWidth="1"/>
    <col min="606" max="606" width="3.81640625" bestFit="1" customWidth="1"/>
    <col min="607" max="608" width="2.81640625" bestFit="1" customWidth="1"/>
    <col min="609" max="609" width="3.81640625" bestFit="1" customWidth="1"/>
    <col min="610" max="610" width="2.81640625" bestFit="1" customWidth="1"/>
    <col min="611" max="612" width="3.7265625" bestFit="1" customWidth="1"/>
    <col min="613" max="613" width="2.81640625" bestFit="1" customWidth="1"/>
    <col min="614" max="615" width="3.81640625" bestFit="1" customWidth="1"/>
    <col min="616" max="616" width="2.81640625" bestFit="1" customWidth="1"/>
    <col min="617" max="618" width="3.81640625" bestFit="1" customWidth="1"/>
    <col min="619" max="619" width="2.81640625" bestFit="1" customWidth="1"/>
    <col min="620" max="621" width="3.81640625" bestFit="1" customWidth="1"/>
    <col min="622" max="622" width="2.81640625" bestFit="1" customWidth="1"/>
    <col min="623" max="625" width="3.81640625" bestFit="1" customWidth="1"/>
    <col min="626" max="626" width="2.81640625" bestFit="1" customWidth="1"/>
    <col min="627" max="629" width="3.81640625" bestFit="1" customWidth="1"/>
    <col min="630" max="630" width="2.81640625" bestFit="1" customWidth="1"/>
    <col min="631" max="633" width="3.81640625" bestFit="1" customWidth="1"/>
    <col min="634" max="635" width="2.81640625" bestFit="1" customWidth="1"/>
    <col min="636" max="636" width="3.81640625" bestFit="1" customWidth="1"/>
    <col min="637" max="643" width="2.81640625" bestFit="1" customWidth="1"/>
    <col min="644" max="645" width="3.81640625" bestFit="1" customWidth="1"/>
    <col min="646" max="659" width="2.81640625" bestFit="1" customWidth="1"/>
    <col min="660" max="661" width="3.81640625" bestFit="1" customWidth="1"/>
    <col min="662" max="662" width="2.81640625" bestFit="1" customWidth="1"/>
    <col min="663" max="663" width="3.81640625" bestFit="1" customWidth="1"/>
    <col min="664" max="671" width="2.81640625" bestFit="1" customWidth="1"/>
    <col min="672" max="672" width="3.81640625" bestFit="1" customWidth="1"/>
    <col min="673" max="673" width="2.81640625" bestFit="1" customWidth="1"/>
    <col min="674" max="674" width="3.81640625" bestFit="1" customWidth="1"/>
    <col min="675" max="675" width="2.81640625" bestFit="1" customWidth="1"/>
    <col min="676" max="677" width="3.81640625" bestFit="1" customWidth="1"/>
    <col min="678" max="678" width="1.81640625" bestFit="1" customWidth="1"/>
    <col min="679" max="679" width="3.81640625" bestFit="1" customWidth="1"/>
    <col min="680" max="681" width="2.81640625" bestFit="1" customWidth="1"/>
    <col min="682" max="682" width="3.81640625" bestFit="1" customWidth="1"/>
    <col min="683" max="685" width="2.81640625" bestFit="1" customWidth="1"/>
    <col min="686" max="686" width="3.81640625" bestFit="1" customWidth="1"/>
    <col min="687" max="687" width="2.81640625" bestFit="1" customWidth="1"/>
    <col min="688" max="688" width="8.36328125" bestFit="1" customWidth="1"/>
    <col min="689" max="689" width="3.81640625" bestFit="1" customWidth="1"/>
    <col min="690" max="691" width="2.81640625" bestFit="1" customWidth="1"/>
    <col min="692" max="692" width="3.81640625" bestFit="1" customWidth="1"/>
    <col min="693" max="693" width="2.7265625" bestFit="1" customWidth="1"/>
    <col min="694" max="695" width="3.7265625" bestFit="1" customWidth="1"/>
    <col min="696" max="696" width="2.81640625" bestFit="1" customWidth="1"/>
    <col min="697" max="698" width="3.81640625" bestFit="1" customWidth="1"/>
    <col min="699" max="699" width="2.81640625" bestFit="1" customWidth="1"/>
    <col min="700" max="701" width="3.81640625" bestFit="1" customWidth="1"/>
    <col min="702" max="702" width="2.81640625" bestFit="1" customWidth="1"/>
    <col min="703" max="704" width="3.81640625" bestFit="1" customWidth="1"/>
    <col min="705" max="705" width="2.81640625" bestFit="1" customWidth="1"/>
    <col min="706" max="706" width="3.81640625" bestFit="1" customWidth="1"/>
    <col min="707" max="707" width="2.81640625" bestFit="1" customWidth="1"/>
    <col min="708" max="708" width="3.81640625" bestFit="1" customWidth="1"/>
    <col min="709" max="710" width="2.81640625" bestFit="1" customWidth="1"/>
    <col min="711" max="711" width="3.81640625" bestFit="1" customWidth="1"/>
    <col min="712" max="726" width="2.81640625" bestFit="1" customWidth="1"/>
    <col min="727" max="727" width="3.81640625" bestFit="1" customWidth="1"/>
    <col min="728" max="752" width="2.81640625" bestFit="1" customWidth="1"/>
    <col min="753" max="753" width="1.81640625" bestFit="1" customWidth="1"/>
    <col min="754" max="760" width="2.81640625" bestFit="1" customWidth="1"/>
    <col min="761" max="761" width="1.81640625" bestFit="1" customWidth="1"/>
    <col min="762" max="767" width="2.81640625" bestFit="1" customWidth="1"/>
    <col min="768" max="768" width="1.81640625" bestFit="1" customWidth="1"/>
    <col min="769" max="770" width="2.81640625" bestFit="1" customWidth="1"/>
    <col min="771" max="771" width="18.26953125" bestFit="1" customWidth="1"/>
    <col min="772" max="778" width="13.81640625" bestFit="1" customWidth="1"/>
    <col min="779" max="779" width="13.90625" bestFit="1" customWidth="1"/>
  </cols>
  <sheetData>
    <row r="3" spans="1:41" x14ac:dyDescent="0.25">
      <c r="A3" s="7" t="s">
        <v>227</v>
      </c>
      <c r="B3" t="s">
        <v>0</v>
      </c>
      <c r="C3" t="s">
        <v>214</v>
      </c>
      <c r="D3" t="s">
        <v>215</v>
      </c>
      <c r="E3" t="s">
        <v>216</v>
      </c>
      <c r="F3" t="s">
        <v>217</v>
      </c>
      <c r="G3" t="s">
        <v>218</v>
      </c>
      <c r="H3" t="s">
        <v>219</v>
      </c>
      <c r="I3" t="s">
        <v>220</v>
      </c>
      <c r="J3" t="s">
        <v>221</v>
      </c>
      <c r="K3" t="s">
        <v>222</v>
      </c>
      <c r="L3" t="s">
        <v>223</v>
      </c>
      <c r="M3" t="s">
        <v>224</v>
      </c>
      <c r="N3" t="s">
        <v>225</v>
      </c>
      <c r="O3" t="s">
        <v>226</v>
      </c>
      <c r="P3" t="s">
        <v>249</v>
      </c>
      <c r="Q3" t="s">
        <v>250</v>
      </c>
      <c r="X3" s="7" t="s">
        <v>258</v>
      </c>
      <c r="Y3" t="s">
        <v>257</v>
      </c>
      <c r="Z3" t="s">
        <v>214</v>
      </c>
      <c r="AA3" t="s">
        <v>215</v>
      </c>
      <c r="AB3" t="s">
        <v>216</v>
      </c>
      <c r="AC3" t="s">
        <v>217</v>
      </c>
      <c r="AD3" t="s">
        <v>218</v>
      </c>
      <c r="AE3" t="s">
        <v>219</v>
      </c>
      <c r="AF3" t="s">
        <v>220</v>
      </c>
      <c r="AG3" t="s">
        <v>221</v>
      </c>
      <c r="AH3" t="s">
        <v>222</v>
      </c>
      <c r="AI3" t="s">
        <v>223</v>
      </c>
      <c r="AJ3" t="s">
        <v>224</v>
      </c>
      <c r="AK3" t="s">
        <v>225</v>
      </c>
      <c r="AL3" t="s">
        <v>226</v>
      </c>
      <c r="AM3" t="s">
        <v>259</v>
      </c>
      <c r="AN3" t="s">
        <v>260</v>
      </c>
      <c r="AO3" t="s">
        <v>261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C3296-C3B2-449F-8D99-807E4BF4ABF1}">
  <dimension ref="B2:AL957"/>
  <sheetViews>
    <sheetView topLeftCell="B487" workbookViewId="0">
      <selection activeCell="B501" sqref="B501"/>
    </sheetView>
  </sheetViews>
  <sheetFormatPr defaultRowHeight="15" x14ac:dyDescent="0.25"/>
  <cols>
    <col min="2" max="2" width="9.54296875" style="15" customWidth="1"/>
    <col min="3" max="3" width="37.1796875" style="15" customWidth="1"/>
    <col min="4" max="4" width="19" style="15" bestFit="1" customWidth="1"/>
    <col min="5" max="5" width="11.54296875" customWidth="1"/>
    <col min="19" max="19" width="11.453125" customWidth="1"/>
    <col min="20" max="20" width="17.36328125" customWidth="1"/>
    <col min="34" max="34" width="40.7265625" customWidth="1"/>
    <col min="35" max="35" width="9.08984375" customWidth="1"/>
    <col min="36" max="36" width="14.90625" customWidth="1"/>
    <col min="38" max="38" width="9.453125" customWidth="1"/>
  </cols>
  <sheetData>
    <row r="2" spans="2:38" ht="15.6" x14ac:dyDescent="0.3">
      <c r="B2" s="15" t="s">
        <v>0</v>
      </c>
      <c r="C2" s="15" t="s">
        <v>1</v>
      </c>
      <c r="D2" s="15" t="s">
        <v>2</v>
      </c>
      <c r="E2" s="15" t="s">
        <v>3</v>
      </c>
      <c r="F2" s="15" t="s">
        <v>5</v>
      </c>
      <c r="G2" s="15" t="s">
        <v>6</v>
      </c>
      <c r="H2" s="15" t="s">
        <v>7</v>
      </c>
      <c r="I2" s="15" t="s">
        <v>8</v>
      </c>
      <c r="J2" s="15" t="s">
        <v>9</v>
      </c>
      <c r="K2" s="15" t="s">
        <v>10</v>
      </c>
      <c r="L2" s="15" t="s">
        <v>11</v>
      </c>
      <c r="M2" s="15" t="s">
        <v>12</v>
      </c>
      <c r="N2" s="15" t="s">
        <v>13</v>
      </c>
      <c r="O2" s="15" t="s">
        <v>14</v>
      </c>
      <c r="P2" s="15" t="s">
        <v>15</v>
      </c>
      <c r="Q2" s="15" t="s">
        <v>16</v>
      </c>
      <c r="R2" s="15" t="s">
        <v>17</v>
      </c>
      <c r="S2" s="15" t="s">
        <v>231</v>
      </c>
      <c r="T2" s="15" t="s">
        <v>248</v>
      </c>
      <c r="AE2">
        <f>'1.Current_View'!AD2</f>
        <v>8</v>
      </c>
      <c r="AH2" s="9" t="s">
        <v>1</v>
      </c>
      <c r="AJ2" s="9" t="s">
        <v>2</v>
      </c>
      <c r="AL2" t="s">
        <v>0</v>
      </c>
    </row>
    <row r="3" spans="2:38" ht="19.8" customHeight="1" x14ac:dyDescent="0.3">
      <c r="B3" s="15">
        <f>'1.Current_View'!A2</f>
        <v>1788112</v>
      </c>
      <c r="C3" s="15" t="str">
        <f>'1.Current_View'!B2</f>
        <v>SPEED CALL - AL DOBLOMASI</v>
      </c>
      <c r="D3" s="15" t="str">
        <f>'1.Current_View'!D2</f>
        <v>JEDDAH</v>
      </c>
      <c r="E3" s="15" t="str">
        <f>'1.Current_View'!F2</f>
        <v>iPhone</v>
      </c>
      <c r="F3" s="15">
        <f>'1.Current_View'!I2</f>
        <v>121</v>
      </c>
      <c r="G3" s="15">
        <f>'1.Current_View'!J2</f>
        <v>114</v>
      </c>
      <c r="H3" s="15">
        <f>'1.Current_View'!K2</f>
        <v>90</v>
      </c>
      <c r="I3" s="15">
        <f>'1.Current_View'!L2</f>
        <v>96</v>
      </c>
      <c r="J3" s="15">
        <f>'1.Current_View'!M2</f>
        <v>102</v>
      </c>
      <c r="K3" s="15">
        <f>'1.Current_View'!N2</f>
        <v>191</v>
      </c>
      <c r="L3" s="15">
        <f>'1.Current_View'!O2</f>
        <v>132</v>
      </c>
      <c r="M3" s="15">
        <f>'1.Current_View'!P2</f>
        <v>166</v>
      </c>
      <c r="N3" s="15">
        <f>'1.Current_View'!Q2</f>
        <v>113</v>
      </c>
      <c r="O3" s="15">
        <f>'1.Current_View'!R2</f>
        <v>216</v>
      </c>
      <c r="P3" s="15">
        <f>'1.Current_View'!S2</f>
        <v>110</v>
      </c>
      <c r="Q3" s="15">
        <f>'1.Current_View'!T2</f>
        <v>121</v>
      </c>
      <c r="R3" s="15">
        <f>'1.Current_View'!U2</f>
        <v>259</v>
      </c>
      <c r="S3" s="15">
        <f>'1.Current_View'!AC2</f>
        <v>1831</v>
      </c>
      <c r="T3" s="15">
        <f ca="1">'1.Current_View'!AE2</f>
        <v>1012</v>
      </c>
      <c r="AH3" s="12" t="s">
        <v>44</v>
      </c>
      <c r="AJ3" s="12" t="s">
        <v>26</v>
      </c>
      <c r="AL3">
        <f>'1.Current_View'!A2</f>
        <v>1788112</v>
      </c>
    </row>
    <row r="4" spans="2:38" ht="15.6" x14ac:dyDescent="0.3">
      <c r="B4" s="15">
        <f>'1.Current_View'!A3</f>
        <v>1788112</v>
      </c>
      <c r="C4" s="15" t="str">
        <f>'1.Current_View'!B3</f>
        <v>SPEED CALL - AL DOBLOMASI</v>
      </c>
      <c r="D4" s="15" t="str">
        <f>'1.Current_View'!D3</f>
        <v>JEDDAH</v>
      </c>
      <c r="E4" s="15" t="str">
        <f>'1.Current_View'!F3</f>
        <v>iPad</v>
      </c>
      <c r="F4" s="15">
        <f>'1.Current_View'!I3</f>
        <v>59</v>
      </c>
      <c r="G4" s="15">
        <f>'1.Current_View'!J3</f>
        <v>16</v>
      </c>
      <c r="H4" s="15">
        <f>'1.Current_View'!K3</f>
        <v>7</v>
      </c>
      <c r="I4" s="15">
        <f>'1.Current_View'!L3</f>
        <v>18</v>
      </c>
      <c r="J4" s="15">
        <f>'1.Current_View'!M3</f>
        <v>4</v>
      </c>
      <c r="K4" s="15">
        <f>'1.Current_View'!N3</f>
        <v>10</v>
      </c>
      <c r="L4" s="15">
        <f>'1.Current_View'!O3</f>
        <v>19</v>
      </c>
      <c r="M4" s="15">
        <f>'1.Current_View'!P3</f>
        <v>30</v>
      </c>
      <c r="N4" s="15">
        <f>'1.Current_View'!Q3</f>
        <v>14</v>
      </c>
      <c r="O4" s="15">
        <f>'1.Current_View'!R3</f>
        <v>56</v>
      </c>
      <c r="P4" s="15">
        <f>'1.Current_View'!S3</f>
        <v>5</v>
      </c>
      <c r="Q4" s="15">
        <f>'1.Current_View'!T3</f>
        <v>16</v>
      </c>
      <c r="R4" s="15">
        <f>'1.Current_View'!U3</f>
        <v>15</v>
      </c>
      <c r="S4" s="15">
        <f>'1.Current_View'!AC3</f>
        <v>269</v>
      </c>
      <c r="T4" s="15">
        <f ca="1">'1.Current_View'!AE3</f>
        <v>163</v>
      </c>
      <c r="AH4" s="12" t="s">
        <v>39</v>
      </c>
      <c r="AJ4" s="12" t="s">
        <v>37</v>
      </c>
      <c r="AL4">
        <f>'1.Current_View'!A7</f>
        <v>1788113</v>
      </c>
    </row>
    <row r="5" spans="2:38" ht="15.6" x14ac:dyDescent="0.3">
      <c r="B5" s="15">
        <f>'1.Current_View'!A4</f>
        <v>1788112</v>
      </c>
      <c r="C5" s="15" t="str">
        <f>'1.Current_View'!B4</f>
        <v>SPEED CALL - AL DOBLOMASI</v>
      </c>
      <c r="D5" s="15" t="str">
        <f>'1.Current_View'!D4</f>
        <v>JEDDAH</v>
      </c>
      <c r="E5" s="15" t="str">
        <f>'1.Current_View'!F4</f>
        <v>Watch</v>
      </c>
      <c r="F5" s="15">
        <f>'1.Current_View'!I4</f>
        <v>12</v>
      </c>
      <c r="G5" s="15">
        <f>'1.Current_View'!J4</f>
        <v>0</v>
      </c>
      <c r="H5" s="15">
        <f>'1.Current_View'!K4</f>
        <v>0</v>
      </c>
      <c r="I5" s="15">
        <f>'1.Current_View'!L4</f>
        <v>0</v>
      </c>
      <c r="J5" s="15">
        <f>'1.Current_View'!M4</f>
        <v>3</v>
      </c>
      <c r="K5" s="15">
        <f>'1.Current_View'!N4</f>
        <v>2</v>
      </c>
      <c r="L5" s="15">
        <f>'1.Current_View'!O4</f>
        <v>7</v>
      </c>
      <c r="M5" s="15">
        <f>'1.Current_View'!P4</f>
        <v>3</v>
      </c>
      <c r="N5" s="15">
        <f>'1.Current_View'!Q4</f>
        <v>6</v>
      </c>
      <c r="O5" s="15">
        <f>'1.Current_View'!R4</f>
        <v>18</v>
      </c>
      <c r="P5" s="15">
        <f>'1.Current_View'!S4</f>
        <v>2</v>
      </c>
      <c r="Q5" s="15">
        <f>'1.Current_View'!T4</f>
        <v>1</v>
      </c>
      <c r="R5" s="15">
        <f>'1.Current_View'!U4</f>
        <v>1</v>
      </c>
      <c r="S5" s="15">
        <f>'1.Current_View'!AC4</f>
        <v>55</v>
      </c>
      <c r="T5" s="15">
        <f ca="1">'1.Current_View'!AE4</f>
        <v>27</v>
      </c>
      <c r="AH5" s="12" t="s">
        <v>36</v>
      </c>
      <c r="AJ5" s="12" t="s">
        <v>35</v>
      </c>
      <c r="AL5">
        <f>'1.Current_View'!A12</f>
        <v>2580546</v>
      </c>
    </row>
    <row r="6" spans="2:38" ht="15.6" x14ac:dyDescent="0.3">
      <c r="B6" s="15">
        <f>'1.Current_View'!A5</f>
        <v>1788112</v>
      </c>
      <c r="C6" s="15" t="str">
        <f>'1.Current_View'!B5</f>
        <v>SPEED CALL - AL DOBLOMASI</v>
      </c>
      <c r="D6" s="15" t="str">
        <f>'1.Current_View'!D5</f>
        <v>JEDDAH</v>
      </c>
      <c r="E6" s="15" t="str">
        <f>'1.Current_View'!F5</f>
        <v>AirPods</v>
      </c>
      <c r="F6" s="15">
        <f>'1.Current_View'!I5</f>
        <v>6</v>
      </c>
      <c r="G6" s="15">
        <f>'1.Current_View'!J5</f>
        <v>5</v>
      </c>
      <c r="H6" s="15">
        <f>'1.Current_View'!K5</f>
        <v>16</v>
      </c>
      <c r="I6" s="15">
        <f>'1.Current_View'!L5</f>
        <v>42</v>
      </c>
      <c r="J6" s="15">
        <f>'1.Current_View'!M5</f>
        <v>12</v>
      </c>
      <c r="K6" s="15">
        <f>'1.Current_View'!N5</f>
        <v>12</v>
      </c>
      <c r="L6" s="15">
        <f>'1.Current_View'!O5</f>
        <v>19</v>
      </c>
      <c r="M6" s="15">
        <f>'1.Current_View'!P5</f>
        <v>2</v>
      </c>
      <c r="N6" s="15">
        <f>'1.Current_View'!Q5</f>
        <v>5</v>
      </c>
      <c r="O6" s="15">
        <f>'1.Current_View'!R5</f>
        <v>60</v>
      </c>
      <c r="P6" s="15">
        <f>'1.Current_View'!S5</f>
        <v>12</v>
      </c>
      <c r="Q6" s="15">
        <f>'1.Current_View'!T5</f>
        <v>6</v>
      </c>
      <c r="R6" s="15">
        <f>'1.Current_View'!U5</f>
        <v>7</v>
      </c>
      <c r="S6" s="15">
        <f>'1.Current_View'!AC5</f>
        <v>204</v>
      </c>
      <c r="T6" s="15">
        <f ca="1">'1.Current_View'!AE5</f>
        <v>114</v>
      </c>
      <c r="AH6" s="12" t="s">
        <v>45</v>
      </c>
      <c r="AJ6" s="12" t="s">
        <v>49</v>
      </c>
      <c r="AL6">
        <f>'1.Current_View'!A18</f>
        <v>1789120</v>
      </c>
    </row>
    <row r="7" spans="2:38" ht="15.6" x14ac:dyDescent="0.3">
      <c r="B7" s="15">
        <f>'1.Current_View'!A6</f>
        <v>1788112</v>
      </c>
      <c r="C7" s="15" t="str">
        <f>'1.Current_View'!B6</f>
        <v>SPEED CALL - AL DOBLOMASI</v>
      </c>
      <c r="D7" s="15" t="str">
        <f>'1.Current_View'!D6</f>
        <v>JEDDAH</v>
      </c>
      <c r="E7" s="15" t="str">
        <f>'1.Current_View'!F6</f>
        <v>Accessories</v>
      </c>
      <c r="F7" s="15">
        <f>'1.Current_View'!I6</f>
        <v>89</v>
      </c>
      <c r="G7" s="15">
        <f>'1.Current_View'!J6</f>
        <v>28</v>
      </c>
      <c r="H7" s="15">
        <f>'1.Current_View'!K6</f>
        <v>85</v>
      </c>
      <c r="I7" s="15">
        <f>'1.Current_View'!L6</f>
        <v>178</v>
      </c>
      <c r="J7" s="15">
        <f>'1.Current_View'!M6</f>
        <v>370</v>
      </c>
      <c r="K7" s="15">
        <f>'1.Current_View'!N6</f>
        <v>290</v>
      </c>
      <c r="L7" s="15">
        <f>'1.Current_View'!O6</f>
        <v>125</v>
      </c>
      <c r="M7" s="15">
        <f>'1.Current_View'!P6</f>
        <v>170</v>
      </c>
      <c r="N7" s="15">
        <f>'1.Current_View'!Q6</f>
        <v>203</v>
      </c>
      <c r="O7" s="15">
        <f>'1.Current_View'!R6</f>
        <v>235</v>
      </c>
      <c r="P7" s="15">
        <f>'1.Current_View'!S6</f>
        <v>196</v>
      </c>
      <c r="Q7" s="15">
        <f>'1.Current_View'!T6</f>
        <v>268</v>
      </c>
      <c r="R7" s="15">
        <f>'1.Current_View'!U6</f>
        <v>380</v>
      </c>
      <c r="S7" s="15">
        <f>'1.Current_View'!AC6</f>
        <v>2617</v>
      </c>
      <c r="T7" s="15">
        <f ca="1">'1.Current_View'!AE6</f>
        <v>1335</v>
      </c>
      <c r="AH7" s="12" t="s">
        <v>47</v>
      </c>
      <c r="AJ7" s="12" t="s">
        <v>41</v>
      </c>
      <c r="AL7">
        <f>'1.Current_View'!A23</f>
        <v>2580647</v>
      </c>
    </row>
    <row r="8" spans="2:38" ht="15.6" x14ac:dyDescent="0.3">
      <c r="B8" s="15">
        <f>'1.Current_View'!A7</f>
        <v>1788113</v>
      </c>
      <c r="C8" s="15" t="str">
        <f>'1.Current_View'!B7</f>
        <v>SPEED CALL - AL DEWAN</v>
      </c>
      <c r="D8" s="15" t="str">
        <f>'1.Current_View'!D7</f>
        <v>JEDDAH</v>
      </c>
      <c r="E8" s="15" t="str">
        <f>'1.Current_View'!F7</f>
        <v>iPhone</v>
      </c>
      <c r="F8" s="15">
        <f>'1.Current_View'!I7</f>
        <v>157</v>
      </c>
      <c r="G8" s="15">
        <f>'1.Current_View'!J7</f>
        <v>104</v>
      </c>
      <c r="H8" s="15">
        <f>'1.Current_View'!K7</f>
        <v>103</v>
      </c>
      <c r="I8" s="15">
        <f>'1.Current_View'!L7</f>
        <v>115</v>
      </c>
      <c r="J8" s="15">
        <f>'1.Current_View'!M7</f>
        <v>152</v>
      </c>
      <c r="K8" s="15">
        <f>'1.Current_View'!N7</f>
        <v>129</v>
      </c>
      <c r="L8" s="15">
        <f>'1.Current_View'!O7</f>
        <v>145</v>
      </c>
      <c r="M8" s="15">
        <f>'1.Current_View'!P7</f>
        <v>181</v>
      </c>
      <c r="N8" s="15">
        <f>'1.Current_View'!Q7</f>
        <v>172</v>
      </c>
      <c r="O8" s="15">
        <f>'1.Current_View'!R7</f>
        <v>220</v>
      </c>
      <c r="P8" s="15">
        <f>'1.Current_View'!S7</f>
        <v>99</v>
      </c>
      <c r="Q8" s="15">
        <f>'1.Current_View'!T7</f>
        <v>176</v>
      </c>
      <c r="R8" s="15">
        <f>'1.Current_View'!U7</f>
        <v>290</v>
      </c>
      <c r="S8" s="15">
        <f>'1.Current_View'!AC7</f>
        <v>2043</v>
      </c>
      <c r="T8" s="15">
        <f ca="1">'1.Current_View'!AE7</f>
        <v>1086</v>
      </c>
      <c r="AH8" s="12" t="s">
        <v>46</v>
      </c>
      <c r="AJ8" s="12" t="s">
        <v>57</v>
      </c>
      <c r="AL8">
        <f>'1.Current_View'!A28</f>
        <v>2580525</v>
      </c>
    </row>
    <row r="9" spans="2:38" ht="15.6" x14ac:dyDescent="0.3">
      <c r="B9" s="15">
        <f>'1.Current_View'!A8</f>
        <v>1788113</v>
      </c>
      <c r="C9" s="15" t="str">
        <f>'1.Current_View'!B8</f>
        <v>SPEED CALL - AL DEWAN</v>
      </c>
      <c r="D9" s="15" t="str">
        <f>'1.Current_View'!D8</f>
        <v>JEDDAH</v>
      </c>
      <c r="E9" s="15" t="str">
        <f>'1.Current_View'!F8</f>
        <v>iPad</v>
      </c>
      <c r="F9" s="15">
        <f>'1.Current_View'!I8</f>
        <v>89</v>
      </c>
      <c r="G9" s="15">
        <f>'1.Current_View'!J8</f>
        <v>28</v>
      </c>
      <c r="H9" s="15">
        <f>'1.Current_View'!K8</f>
        <v>5</v>
      </c>
      <c r="I9" s="15">
        <f>'1.Current_View'!L8</f>
        <v>13</v>
      </c>
      <c r="J9" s="15">
        <f>'1.Current_View'!M8</f>
        <v>3</v>
      </c>
      <c r="K9" s="15">
        <f>'1.Current_View'!N8</f>
        <v>7</v>
      </c>
      <c r="L9" s="15">
        <f>'1.Current_View'!O8</f>
        <v>13</v>
      </c>
      <c r="M9" s="15">
        <f>'1.Current_View'!P8</f>
        <v>15</v>
      </c>
      <c r="N9" s="15">
        <f>'1.Current_View'!Q8</f>
        <v>12</v>
      </c>
      <c r="O9" s="15">
        <f>'1.Current_View'!R8</f>
        <v>12</v>
      </c>
      <c r="P9" s="15">
        <f>'1.Current_View'!S8</f>
        <v>11</v>
      </c>
      <c r="Q9" s="15">
        <f>'1.Current_View'!T8</f>
        <v>2</v>
      </c>
      <c r="R9" s="15">
        <f>'1.Current_View'!U8</f>
        <v>17</v>
      </c>
      <c r="S9" s="15">
        <f>'1.Current_View'!AC8</f>
        <v>227</v>
      </c>
      <c r="T9" s="15">
        <f ca="1">'1.Current_View'!AE8</f>
        <v>173</v>
      </c>
      <c r="AH9" s="12" t="s">
        <v>54</v>
      </c>
      <c r="AJ9" s="12" t="s">
        <v>61</v>
      </c>
      <c r="AL9">
        <f>'1.Current_View'!A33</f>
        <v>2580587</v>
      </c>
    </row>
    <row r="10" spans="2:38" ht="15.6" x14ac:dyDescent="0.3">
      <c r="B10" s="15">
        <f>'1.Current_View'!A9</f>
        <v>1788113</v>
      </c>
      <c r="C10" s="15" t="str">
        <f>'1.Current_View'!B9</f>
        <v>SPEED CALL - AL DEWAN</v>
      </c>
      <c r="D10" s="15" t="str">
        <f>'1.Current_View'!D9</f>
        <v>JEDDAH</v>
      </c>
      <c r="E10" s="15" t="str">
        <f>'1.Current_View'!F9</f>
        <v>Watch</v>
      </c>
      <c r="F10" s="15">
        <f>'1.Current_View'!I9</f>
        <v>71</v>
      </c>
      <c r="G10" s="15">
        <f>'1.Current_View'!J9</f>
        <v>2</v>
      </c>
      <c r="H10" s="15">
        <f>'1.Current_View'!K9</f>
        <v>4</v>
      </c>
      <c r="I10" s="15">
        <f>'1.Current_View'!L9</f>
        <v>0</v>
      </c>
      <c r="J10" s="15">
        <f>'1.Current_View'!M9</f>
        <v>7</v>
      </c>
      <c r="K10" s="15">
        <f>'1.Current_View'!N9</f>
        <v>9</v>
      </c>
      <c r="L10" s="15">
        <f>'1.Current_View'!O9</f>
        <v>2</v>
      </c>
      <c r="M10" s="15">
        <f>'1.Current_View'!P9</f>
        <v>3</v>
      </c>
      <c r="N10" s="15">
        <f>'1.Current_View'!Q9</f>
        <v>5</v>
      </c>
      <c r="O10" s="15">
        <f>'1.Current_View'!R9</f>
        <v>3</v>
      </c>
      <c r="P10" s="15">
        <f>'1.Current_View'!S9</f>
        <v>0</v>
      </c>
      <c r="Q10" s="15">
        <f>'1.Current_View'!T9</f>
        <v>0</v>
      </c>
      <c r="R10" s="15">
        <f>'1.Current_View'!U9</f>
        <v>0</v>
      </c>
      <c r="S10" s="15">
        <f>'1.Current_View'!AC9</f>
        <v>106</v>
      </c>
      <c r="T10" s="15">
        <f ca="1">'1.Current_View'!AE9</f>
        <v>98</v>
      </c>
      <c r="AH10" s="12" t="s">
        <v>53</v>
      </c>
      <c r="AJ10" s="12" t="s">
        <v>52</v>
      </c>
      <c r="AL10">
        <f>'1.Current_View'!A38</f>
        <v>2986786</v>
      </c>
    </row>
    <row r="11" spans="2:38" ht="15.6" x14ac:dyDescent="0.3">
      <c r="B11" s="15">
        <f>'1.Current_View'!A10</f>
        <v>1788113</v>
      </c>
      <c r="C11" s="15" t="str">
        <f>'1.Current_View'!B10</f>
        <v>SPEED CALL - AL DEWAN</v>
      </c>
      <c r="D11" s="15" t="str">
        <f>'1.Current_View'!D10</f>
        <v>JEDDAH</v>
      </c>
      <c r="E11" s="15" t="str">
        <f>'1.Current_View'!F10</f>
        <v>AirPods</v>
      </c>
      <c r="F11" s="15">
        <f>'1.Current_View'!I10</f>
        <v>9</v>
      </c>
      <c r="G11" s="15">
        <f>'1.Current_View'!J10</f>
        <v>9</v>
      </c>
      <c r="H11" s="15">
        <f>'1.Current_View'!K10</f>
        <v>11</v>
      </c>
      <c r="I11" s="15">
        <f>'1.Current_View'!L10</f>
        <v>17</v>
      </c>
      <c r="J11" s="15">
        <f>'1.Current_View'!M10</f>
        <v>0</v>
      </c>
      <c r="K11" s="15">
        <f>'1.Current_View'!N10</f>
        <v>8</v>
      </c>
      <c r="L11" s="15">
        <f>'1.Current_View'!O10</f>
        <v>15</v>
      </c>
      <c r="M11" s="15">
        <f>'1.Current_View'!P10</f>
        <v>5</v>
      </c>
      <c r="N11" s="15">
        <f>'1.Current_View'!Q10</f>
        <v>2</v>
      </c>
      <c r="O11" s="15">
        <f>'1.Current_View'!R10</f>
        <v>13</v>
      </c>
      <c r="P11" s="15">
        <f>'1.Current_View'!S10</f>
        <v>1</v>
      </c>
      <c r="Q11" s="15">
        <f>'1.Current_View'!T10</f>
        <v>1</v>
      </c>
      <c r="R11" s="15">
        <f>'1.Current_View'!U10</f>
        <v>5</v>
      </c>
      <c r="S11" s="15">
        <f>'1.Current_View'!AC10</f>
        <v>96</v>
      </c>
      <c r="T11" s="15">
        <f ca="1">'1.Current_View'!AE10</f>
        <v>74</v>
      </c>
      <c r="AH11" s="12" t="s">
        <v>38</v>
      </c>
      <c r="AJ11" s="12" t="s">
        <v>59</v>
      </c>
      <c r="AL11">
        <f>'1.Current_View'!A44</f>
        <v>2580465</v>
      </c>
    </row>
    <row r="12" spans="2:38" ht="15.6" x14ac:dyDescent="0.3">
      <c r="B12" s="15">
        <f>'1.Current_View'!A11</f>
        <v>1788113</v>
      </c>
      <c r="C12" s="15" t="str">
        <f>'1.Current_View'!B11</f>
        <v>SPEED CALL - AL DEWAN</v>
      </c>
      <c r="D12" s="15" t="str">
        <f>'1.Current_View'!D11</f>
        <v>JEDDAH</v>
      </c>
      <c r="E12" s="15" t="str">
        <f>'1.Current_View'!F11</f>
        <v>Accessories</v>
      </c>
      <c r="F12" s="15">
        <f>'1.Current_View'!I11</f>
        <v>18</v>
      </c>
      <c r="G12" s="15">
        <f>'1.Current_View'!J11</f>
        <v>18</v>
      </c>
      <c r="H12" s="15">
        <f>'1.Current_View'!K11</f>
        <v>18</v>
      </c>
      <c r="I12" s="15">
        <f>'1.Current_View'!L11</f>
        <v>200</v>
      </c>
      <c r="J12" s="15">
        <f>'1.Current_View'!M11</f>
        <v>210</v>
      </c>
      <c r="K12" s="15">
        <f>'1.Current_View'!N11</f>
        <v>154</v>
      </c>
      <c r="L12" s="15">
        <f>'1.Current_View'!O11</f>
        <v>113</v>
      </c>
      <c r="M12" s="15">
        <f>'1.Current_View'!P11</f>
        <v>130</v>
      </c>
      <c r="N12" s="15">
        <f>'1.Current_View'!Q11</f>
        <v>147</v>
      </c>
      <c r="O12" s="15">
        <f>'1.Current_View'!R11</f>
        <v>196</v>
      </c>
      <c r="P12" s="15">
        <f>'1.Current_View'!S11</f>
        <v>154</v>
      </c>
      <c r="Q12" s="15">
        <f>'1.Current_View'!T11</f>
        <v>158</v>
      </c>
      <c r="R12" s="15">
        <f>'1.Current_View'!U11</f>
        <v>155</v>
      </c>
      <c r="S12" s="15">
        <f>'1.Current_View'!AC11</f>
        <v>1671</v>
      </c>
      <c r="T12" s="15">
        <f ca="1">'1.Current_View'!AE11</f>
        <v>861</v>
      </c>
      <c r="AH12" s="12" t="s">
        <v>134</v>
      </c>
      <c r="AJ12" s="12" t="s">
        <v>86</v>
      </c>
      <c r="AL12">
        <f>'1.Current_View'!A49</f>
        <v>2409217</v>
      </c>
    </row>
    <row r="13" spans="2:38" ht="31.2" x14ac:dyDescent="0.3">
      <c r="B13" s="15">
        <f>'1.Current_View'!A12</f>
        <v>2580546</v>
      </c>
      <c r="C13" s="15" t="str">
        <f>'1.Current_View'!B12</f>
        <v>ABO LABAN</v>
      </c>
      <c r="D13" s="15" t="str">
        <f>'1.Current_View'!D12</f>
        <v>MAKKAH</v>
      </c>
      <c r="E13" s="15" t="str">
        <f>'1.Current_View'!F12</f>
        <v>iPhone</v>
      </c>
      <c r="F13" s="15">
        <f>'1.Current_View'!I12</f>
        <v>128</v>
      </c>
      <c r="G13" s="15">
        <f>'1.Current_View'!J12</f>
        <v>139</v>
      </c>
      <c r="H13" s="15">
        <f>'1.Current_View'!K12</f>
        <v>215</v>
      </c>
      <c r="I13" s="15">
        <f>'1.Current_View'!L12</f>
        <v>119</v>
      </c>
      <c r="J13" s="15">
        <f>'1.Current_View'!M12</f>
        <v>112</v>
      </c>
      <c r="K13" s="15">
        <f>'1.Current_View'!N12</f>
        <v>130</v>
      </c>
      <c r="L13" s="15">
        <f>'1.Current_View'!O12</f>
        <v>94</v>
      </c>
      <c r="M13" s="15">
        <f>'1.Current_View'!P12</f>
        <v>242</v>
      </c>
      <c r="N13" s="15">
        <f>'1.Current_View'!Q12</f>
        <v>104</v>
      </c>
      <c r="O13" s="15">
        <f>'1.Current_View'!R12</f>
        <v>92</v>
      </c>
      <c r="P13" s="15">
        <f>'1.Current_View'!S12</f>
        <v>107</v>
      </c>
      <c r="Q13" s="15">
        <f>'1.Current_View'!T12</f>
        <v>68</v>
      </c>
      <c r="R13" s="15">
        <f>'1.Current_View'!U12</f>
        <v>97</v>
      </c>
      <c r="S13" s="15">
        <f>'1.Current_View'!AC12</f>
        <v>1647</v>
      </c>
      <c r="T13" s="15">
        <f ca="1">'1.Current_View'!AE12</f>
        <v>1179</v>
      </c>
      <c r="AH13" s="12" t="s">
        <v>40</v>
      </c>
      <c r="AJ13" s="12" t="s">
        <v>76</v>
      </c>
      <c r="AL13">
        <f>'1.Current_View'!A54</f>
        <v>2804325</v>
      </c>
    </row>
    <row r="14" spans="2:38" ht="15.6" x14ac:dyDescent="0.3">
      <c r="B14" s="15">
        <f>'1.Current_View'!A13</f>
        <v>2580546</v>
      </c>
      <c r="C14" s="15" t="str">
        <f>'1.Current_View'!B13</f>
        <v>ABO LABAN</v>
      </c>
      <c r="D14" s="15" t="str">
        <f>'1.Current_View'!D13</f>
        <v>MAKKAH</v>
      </c>
      <c r="E14" s="15" t="str">
        <f>'1.Current_View'!F13</f>
        <v>iPad</v>
      </c>
      <c r="F14" s="15">
        <f>'1.Current_View'!I13</f>
        <v>14</v>
      </c>
      <c r="G14" s="15">
        <f>'1.Current_View'!J13</f>
        <v>6</v>
      </c>
      <c r="H14" s="15">
        <f>'1.Current_View'!K13</f>
        <v>19</v>
      </c>
      <c r="I14" s="15">
        <f>'1.Current_View'!L13</f>
        <v>18</v>
      </c>
      <c r="J14" s="15">
        <f>'1.Current_View'!M13</f>
        <v>16</v>
      </c>
      <c r="K14" s="15">
        <f>'1.Current_View'!N13</f>
        <v>13</v>
      </c>
      <c r="L14" s="15">
        <f>'1.Current_View'!O13</f>
        <v>3</v>
      </c>
      <c r="M14" s="15">
        <f>'1.Current_View'!P13</f>
        <v>13</v>
      </c>
      <c r="N14" s="15">
        <f>'1.Current_View'!Q13</f>
        <v>5</v>
      </c>
      <c r="O14" s="15">
        <f>'1.Current_View'!R13</f>
        <v>2</v>
      </c>
      <c r="P14" s="15">
        <f>'1.Current_View'!S13</f>
        <v>4</v>
      </c>
      <c r="Q14" s="15">
        <f>'1.Current_View'!T13</f>
        <v>4</v>
      </c>
      <c r="R14" s="15">
        <f>'1.Current_View'!U13</f>
        <v>3</v>
      </c>
      <c r="S14" s="15">
        <f>'1.Current_View'!AC13</f>
        <v>120</v>
      </c>
      <c r="T14" s="15">
        <f ca="1">'1.Current_View'!AE13</f>
        <v>102</v>
      </c>
      <c r="AH14" s="12" t="s">
        <v>108</v>
      </c>
      <c r="AJ14" s="12" t="s">
        <v>79</v>
      </c>
      <c r="AL14">
        <f>'1.Current_View'!A59</f>
        <v>2271520</v>
      </c>
    </row>
    <row r="15" spans="2:38" ht="15.6" x14ac:dyDescent="0.3">
      <c r="B15" s="15">
        <f>'1.Current_View'!A14</f>
        <v>2580546</v>
      </c>
      <c r="C15" s="15" t="str">
        <f>'1.Current_View'!B14</f>
        <v>ABO LABAN</v>
      </c>
      <c r="D15" s="15" t="str">
        <f>'1.Current_View'!D14</f>
        <v>MAKKAH</v>
      </c>
      <c r="E15" s="15" t="str">
        <f>'1.Current_View'!F14</f>
        <v>Watch</v>
      </c>
      <c r="F15" s="15">
        <f>'1.Current_View'!I14</f>
        <v>0</v>
      </c>
      <c r="G15" s="15">
        <f>'1.Current_View'!J14</f>
        <v>8</v>
      </c>
      <c r="H15" s="15">
        <f>'1.Current_View'!K14</f>
        <v>6</v>
      </c>
      <c r="I15" s="15">
        <f>'1.Current_View'!L14</f>
        <v>5</v>
      </c>
      <c r="J15" s="15">
        <f>'1.Current_View'!M14</f>
        <v>9</v>
      </c>
      <c r="K15" s="15">
        <f>'1.Current_View'!N14</f>
        <v>11</v>
      </c>
      <c r="L15" s="15">
        <f>'1.Current_View'!O14</f>
        <v>6</v>
      </c>
      <c r="M15" s="15">
        <f>'1.Current_View'!P14</f>
        <v>5</v>
      </c>
      <c r="N15" s="15">
        <f>'1.Current_View'!Q14</f>
        <v>6</v>
      </c>
      <c r="O15" s="15">
        <f>'1.Current_View'!R14</f>
        <v>1</v>
      </c>
      <c r="P15" s="15">
        <f>'1.Current_View'!S14</f>
        <v>1</v>
      </c>
      <c r="Q15" s="15">
        <f>'1.Current_View'!T14</f>
        <v>0</v>
      </c>
      <c r="R15" s="15">
        <f>'1.Current_View'!U14</f>
        <v>2</v>
      </c>
      <c r="S15" s="15">
        <f>'1.Current_View'!AC14</f>
        <v>60</v>
      </c>
      <c r="T15" s="15">
        <f ca="1">'1.Current_View'!AE14</f>
        <v>50</v>
      </c>
      <c r="AH15" s="12" t="s">
        <v>48</v>
      </c>
      <c r="AJ15" s="12" t="s">
        <v>43</v>
      </c>
      <c r="AL15">
        <f>'1.Current_View'!A65</f>
        <v>3071507</v>
      </c>
    </row>
    <row r="16" spans="2:38" ht="15.6" x14ac:dyDescent="0.3">
      <c r="B16" s="15">
        <f>'1.Current_View'!A15</f>
        <v>2580546</v>
      </c>
      <c r="C16" s="15" t="str">
        <f>'1.Current_View'!B15</f>
        <v>ABO LABAN</v>
      </c>
      <c r="D16" s="15" t="str">
        <f>'1.Current_View'!D15</f>
        <v>MAKKAH</v>
      </c>
      <c r="E16" s="15" t="str">
        <f>'1.Current_View'!F15</f>
        <v>AirPods</v>
      </c>
      <c r="F16" s="15">
        <f>'1.Current_View'!I15</f>
        <v>2</v>
      </c>
      <c r="G16" s="15">
        <f>'1.Current_View'!J15</f>
        <v>4</v>
      </c>
      <c r="H16" s="15">
        <f>'1.Current_View'!K15</f>
        <v>30</v>
      </c>
      <c r="I16" s="15">
        <f>'1.Current_View'!L15</f>
        <v>14</v>
      </c>
      <c r="J16" s="15">
        <f>'1.Current_View'!M15</f>
        <v>18</v>
      </c>
      <c r="K16" s="15">
        <f>'1.Current_View'!N15</f>
        <v>33</v>
      </c>
      <c r="L16" s="15">
        <f>'1.Current_View'!O15</f>
        <v>30</v>
      </c>
      <c r="M16" s="15">
        <f>'1.Current_View'!P15</f>
        <v>27</v>
      </c>
      <c r="N16" s="15">
        <f>'1.Current_View'!Q15</f>
        <v>18</v>
      </c>
      <c r="O16" s="15">
        <f>'1.Current_View'!R15</f>
        <v>9</v>
      </c>
      <c r="P16" s="15">
        <f>'1.Current_View'!S15</f>
        <v>14</v>
      </c>
      <c r="Q16" s="15">
        <f>'1.Current_View'!T15</f>
        <v>7</v>
      </c>
      <c r="R16" s="15">
        <f>'1.Current_View'!U15</f>
        <v>17</v>
      </c>
      <c r="S16" s="15">
        <f>'1.Current_View'!AC15</f>
        <v>223</v>
      </c>
      <c r="T16" s="15">
        <f ca="1">'1.Current_View'!AE15</f>
        <v>158</v>
      </c>
      <c r="AH16" s="12" t="s">
        <v>56</v>
      </c>
      <c r="AJ16" s="12" t="s">
        <v>68</v>
      </c>
      <c r="AL16">
        <f>'1.Current_View'!A70</f>
        <v>3370918</v>
      </c>
    </row>
    <row r="17" spans="2:38" ht="15.6" x14ac:dyDescent="0.3">
      <c r="B17" s="15">
        <f>'1.Current_View'!A16</f>
        <v>2580546</v>
      </c>
      <c r="C17" s="15" t="str">
        <f>'1.Current_View'!B16</f>
        <v>ABO LABAN</v>
      </c>
      <c r="D17" s="15" t="str">
        <f>'1.Current_View'!D16</f>
        <v>MAKKAH</v>
      </c>
      <c r="E17" s="15" t="str">
        <f>'1.Current_View'!F16</f>
        <v>Beats</v>
      </c>
      <c r="F17" s="15">
        <f>'1.Current_View'!I16</f>
        <v>0</v>
      </c>
      <c r="G17" s="15">
        <f>'1.Current_View'!J16</f>
        <v>0</v>
      </c>
      <c r="H17" s="15">
        <f>'1.Current_View'!K16</f>
        <v>0</v>
      </c>
      <c r="I17" s="15">
        <f>'1.Current_View'!L16</f>
        <v>0</v>
      </c>
      <c r="J17" s="15">
        <f>'1.Current_View'!M16</f>
        <v>0</v>
      </c>
      <c r="K17" s="15">
        <f>'1.Current_View'!N16</f>
        <v>0</v>
      </c>
      <c r="L17" s="15">
        <f>'1.Current_View'!O16</f>
        <v>0</v>
      </c>
      <c r="M17" s="15">
        <f>'1.Current_View'!P16</f>
        <v>0</v>
      </c>
      <c r="N17" s="15">
        <f>'1.Current_View'!Q16</f>
        <v>0</v>
      </c>
      <c r="O17" s="15">
        <f>'1.Current_View'!R16</f>
        <v>0</v>
      </c>
      <c r="P17" s="15">
        <f>'1.Current_View'!S16</f>
        <v>0</v>
      </c>
      <c r="Q17" s="15">
        <f>'1.Current_View'!T16</f>
        <v>0</v>
      </c>
      <c r="R17" s="15">
        <f>'1.Current_View'!U16</f>
        <v>0</v>
      </c>
      <c r="S17" s="15">
        <f>'1.Current_View'!AC16</f>
        <v>0</v>
      </c>
      <c r="T17" s="15">
        <f ca="1">'1.Current_View'!AE16</f>
        <v>0</v>
      </c>
      <c r="AH17" s="12" t="s">
        <v>60</v>
      </c>
      <c r="AL17">
        <f>'1.Current_View'!A75</f>
        <v>3445256</v>
      </c>
    </row>
    <row r="18" spans="2:38" ht="15.6" x14ac:dyDescent="0.3">
      <c r="B18" s="15">
        <f>'1.Current_View'!A17</f>
        <v>2580546</v>
      </c>
      <c r="C18" s="15" t="str">
        <f>'1.Current_View'!B17</f>
        <v>ABO LABAN</v>
      </c>
      <c r="D18" s="15" t="str">
        <f>'1.Current_View'!D17</f>
        <v>MAKKAH</v>
      </c>
      <c r="E18" s="15" t="str">
        <f>'1.Current_View'!F17</f>
        <v>Accessories</v>
      </c>
      <c r="F18" s="15">
        <f>'1.Current_View'!I17</f>
        <v>225</v>
      </c>
      <c r="G18" s="15">
        <f>'1.Current_View'!J17</f>
        <v>302</v>
      </c>
      <c r="H18" s="15">
        <f>'1.Current_View'!K17</f>
        <v>656</v>
      </c>
      <c r="I18" s="15">
        <f>'1.Current_View'!L17</f>
        <v>162</v>
      </c>
      <c r="J18" s="15">
        <f>'1.Current_View'!M17</f>
        <v>196</v>
      </c>
      <c r="K18" s="15">
        <f>'1.Current_View'!N17</f>
        <v>105</v>
      </c>
      <c r="L18" s="15">
        <f>'1.Current_View'!O17</f>
        <v>1</v>
      </c>
      <c r="M18" s="15">
        <f>'1.Current_View'!P17</f>
        <v>0</v>
      </c>
      <c r="N18" s="15">
        <f>'1.Current_View'!Q17</f>
        <v>0</v>
      </c>
      <c r="O18" s="15">
        <f>'1.Current_View'!R17</f>
        <v>96</v>
      </c>
      <c r="P18" s="15">
        <f>'1.Current_View'!S17</f>
        <v>0</v>
      </c>
      <c r="Q18" s="15">
        <f>'1.Current_View'!T17</f>
        <v>0</v>
      </c>
      <c r="R18" s="15">
        <f>'1.Current_View'!U17</f>
        <v>0</v>
      </c>
      <c r="S18" s="15">
        <f>'1.Current_View'!AC17</f>
        <v>1743</v>
      </c>
      <c r="T18" s="15">
        <f ca="1">'1.Current_View'!AE17</f>
        <v>1647</v>
      </c>
      <c r="AH18" s="12" t="s">
        <v>51</v>
      </c>
      <c r="AL18">
        <f>'1.Current_View'!A80</f>
        <v>3395390</v>
      </c>
    </row>
    <row r="19" spans="2:38" ht="15.6" x14ac:dyDescent="0.3">
      <c r="B19" s="15">
        <f>'1.Current_View'!A18</f>
        <v>1789120</v>
      </c>
      <c r="C19" s="15" t="str">
        <f>'1.Current_View'!B18</f>
        <v>AL-MUTTASIL TELECOM</v>
      </c>
      <c r="D19" s="15" t="str">
        <f>'1.Current_View'!D18</f>
        <v>JEDDAH</v>
      </c>
      <c r="E19" s="15" t="str">
        <f>'1.Current_View'!F18</f>
        <v>iPhone</v>
      </c>
      <c r="F19" s="15">
        <f>'1.Current_View'!I18</f>
        <v>87</v>
      </c>
      <c r="G19" s="15">
        <f>'1.Current_View'!J18</f>
        <v>79</v>
      </c>
      <c r="H19" s="15">
        <f>'1.Current_View'!K18</f>
        <v>60</v>
      </c>
      <c r="I19" s="15">
        <f>'1.Current_View'!L18</f>
        <v>96</v>
      </c>
      <c r="J19" s="15">
        <f>'1.Current_View'!M18</f>
        <v>97</v>
      </c>
      <c r="K19" s="15">
        <f>'1.Current_View'!N18</f>
        <v>102</v>
      </c>
      <c r="L19" s="15">
        <f>'1.Current_View'!O18</f>
        <v>82</v>
      </c>
      <c r="M19" s="15">
        <f>'1.Current_View'!P18</f>
        <v>70</v>
      </c>
      <c r="N19" s="15">
        <f>'1.Current_View'!Q18</f>
        <v>106</v>
      </c>
      <c r="O19" s="15">
        <f>'1.Current_View'!R18</f>
        <v>83</v>
      </c>
      <c r="P19" s="15">
        <f>'1.Current_View'!S18</f>
        <v>77</v>
      </c>
      <c r="Q19" s="15">
        <f>'1.Current_View'!T18</f>
        <v>54</v>
      </c>
      <c r="R19" s="15">
        <f>'1.Current_View'!U18</f>
        <v>63</v>
      </c>
      <c r="S19" s="15">
        <f>'1.Current_View'!AC18</f>
        <v>1056</v>
      </c>
      <c r="T19" s="15">
        <f ca="1">'1.Current_View'!AE18</f>
        <v>673</v>
      </c>
      <c r="AH19" s="12" t="s">
        <v>58</v>
      </c>
      <c r="AL19">
        <f>'1.Current_View'!A85</f>
        <v>3475014</v>
      </c>
    </row>
    <row r="20" spans="2:38" ht="15.6" x14ac:dyDescent="0.3">
      <c r="B20" s="15">
        <f>'1.Current_View'!A19</f>
        <v>1789120</v>
      </c>
      <c r="C20" s="15" t="str">
        <f>'1.Current_View'!B19</f>
        <v>AL-MUTTASIL TELECOM</v>
      </c>
      <c r="D20" s="15" t="str">
        <f>'1.Current_View'!D19</f>
        <v>JEDDAH</v>
      </c>
      <c r="E20" s="15" t="str">
        <f>'1.Current_View'!F19</f>
        <v>iPad</v>
      </c>
      <c r="F20" s="15">
        <f>'1.Current_View'!I19</f>
        <v>36</v>
      </c>
      <c r="G20" s="15">
        <f>'1.Current_View'!J19</f>
        <v>19</v>
      </c>
      <c r="H20" s="15">
        <f>'1.Current_View'!K19</f>
        <v>14</v>
      </c>
      <c r="I20" s="15">
        <f>'1.Current_View'!L19</f>
        <v>13</v>
      </c>
      <c r="J20" s="15">
        <f>'1.Current_View'!M19</f>
        <v>2</v>
      </c>
      <c r="K20" s="15">
        <f>'1.Current_View'!N19</f>
        <v>11</v>
      </c>
      <c r="L20" s="15">
        <f>'1.Current_View'!O19</f>
        <v>9</v>
      </c>
      <c r="M20" s="15">
        <f>'1.Current_View'!P19</f>
        <v>9</v>
      </c>
      <c r="N20" s="15">
        <f>'1.Current_View'!Q19</f>
        <v>12</v>
      </c>
      <c r="O20" s="15">
        <f>'1.Current_View'!R19</f>
        <v>14</v>
      </c>
      <c r="P20" s="15">
        <f>'1.Current_View'!S19</f>
        <v>0</v>
      </c>
      <c r="Q20" s="15">
        <f>'1.Current_View'!T19</f>
        <v>9</v>
      </c>
      <c r="R20" s="15">
        <f>'1.Current_View'!U19</f>
        <v>7</v>
      </c>
      <c r="S20" s="15">
        <f>'1.Current_View'!AC19</f>
        <v>155</v>
      </c>
      <c r="T20" s="15">
        <f ca="1">'1.Current_View'!AE19</f>
        <v>113</v>
      </c>
      <c r="AH20" s="12" t="s">
        <v>110</v>
      </c>
      <c r="AL20">
        <f>'1.Current_View'!A90</f>
        <v>1789925</v>
      </c>
    </row>
    <row r="21" spans="2:38" ht="15.6" x14ac:dyDescent="0.3">
      <c r="B21" s="15">
        <f>'1.Current_View'!A20</f>
        <v>1789120</v>
      </c>
      <c r="C21" s="15" t="str">
        <f>'1.Current_View'!B20</f>
        <v>AL-MUTTASIL TELECOM</v>
      </c>
      <c r="D21" s="15" t="str">
        <f>'1.Current_View'!D20</f>
        <v>JEDDAH</v>
      </c>
      <c r="E21" s="15" t="str">
        <f>'1.Current_View'!F20</f>
        <v>Watch</v>
      </c>
      <c r="F21" s="15">
        <f>'1.Current_View'!I20</f>
        <v>11</v>
      </c>
      <c r="G21" s="15">
        <f>'1.Current_View'!J20</f>
        <v>14</v>
      </c>
      <c r="H21" s="15">
        <f>'1.Current_View'!K20</f>
        <v>12</v>
      </c>
      <c r="I21" s="15">
        <f>'1.Current_View'!L20</f>
        <v>16</v>
      </c>
      <c r="J21" s="15">
        <f>'1.Current_View'!M20</f>
        <v>12</v>
      </c>
      <c r="K21" s="15">
        <f>'1.Current_View'!N20</f>
        <v>8</v>
      </c>
      <c r="L21" s="15">
        <f>'1.Current_View'!O20</f>
        <v>8</v>
      </c>
      <c r="M21" s="15">
        <f>'1.Current_View'!P20</f>
        <v>8</v>
      </c>
      <c r="N21" s="15">
        <f>'1.Current_View'!Q20</f>
        <v>10</v>
      </c>
      <c r="O21" s="15">
        <f>'1.Current_View'!R20</f>
        <v>8</v>
      </c>
      <c r="P21" s="15">
        <f>'1.Current_View'!S20</f>
        <v>9</v>
      </c>
      <c r="Q21" s="15">
        <f>'1.Current_View'!T20</f>
        <v>8</v>
      </c>
      <c r="R21" s="15">
        <f>'1.Current_View'!U20</f>
        <v>8</v>
      </c>
      <c r="S21" s="15">
        <f>'1.Current_View'!AC20</f>
        <v>132</v>
      </c>
      <c r="T21" s="15">
        <f ca="1">'1.Current_View'!AE20</f>
        <v>89</v>
      </c>
      <c r="AH21" s="12" t="s">
        <v>50</v>
      </c>
      <c r="AL21">
        <f>'1.Current_View'!A95</f>
        <v>3761253</v>
      </c>
    </row>
    <row r="22" spans="2:38" ht="15.6" x14ac:dyDescent="0.3">
      <c r="B22" s="15">
        <f>'1.Current_View'!A21</f>
        <v>1789120</v>
      </c>
      <c r="C22" s="15" t="str">
        <f>'1.Current_View'!B21</f>
        <v>AL-MUTTASIL TELECOM</v>
      </c>
      <c r="D22" s="15" t="str">
        <f>'1.Current_View'!D21</f>
        <v>JEDDAH</v>
      </c>
      <c r="E22" s="15" t="str">
        <f>'1.Current_View'!F21</f>
        <v>AirPods</v>
      </c>
      <c r="F22" s="15">
        <f>'1.Current_View'!I21</f>
        <v>30</v>
      </c>
      <c r="G22" s="15">
        <f>'1.Current_View'!J21</f>
        <v>19</v>
      </c>
      <c r="H22" s="15">
        <f>'1.Current_View'!K21</f>
        <v>20</v>
      </c>
      <c r="I22" s="15">
        <f>'1.Current_View'!L21</f>
        <v>18</v>
      </c>
      <c r="J22" s="15">
        <f>'1.Current_View'!M21</f>
        <v>25</v>
      </c>
      <c r="K22" s="15">
        <f>'1.Current_View'!N21</f>
        <v>20</v>
      </c>
      <c r="L22" s="15">
        <f>'1.Current_View'!O21</f>
        <v>14</v>
      </c>
      <c r="M22" s="15">
        <f>'1.Current_View'!P21</f>
        <v>13</v>
      </c>
      <c r="N22" s="15">
        <f>'1.Current_View'!Q21</f>
        <v>16</v>
      </c>
      <c r="O22" s="15">
        <f>'1.Current_View'!R21</f>
        <v>10</v>
      </c>
      <c r="P22" s="15">
        <f>'1.Current_View'!S21</f>
        <v>8</v>
      </c>
      <c r="Q22" s="15">
        <f>'1.Current_View'!T21</f>
        <v>6</v>
      </c>
      <c r="R22" s="15">
        <f>'1.Current_View'!U21</f>
        <v>8</v>
      </c>
      <c r="S22" s="15">
        <f>'1.Current_View'!AC21</f>
        <v>207</v>
      </c>
      <c r="T22" s="15">
        <f ca="1">'1.Current_View'!AE21</f>
        <v>159</v>
      </c>
      <c r="AH22" s="12" t="s">
        <v>64</v>
      </c>
      <c r="AL22">
        <f>'1.Current_View'!A100</f>
        <v>3533827</v>
      </c>
    </row>
    <row r="23" spans="2:38" ht="15.6" x14ac:dyDescent="0.3">
      <c r="B23" s="15">
        <f>'1.Current_View'!A22</f>
        <v>1789120</v>
      </c>
      <c r="C23" s="15" t="str">
        <f>'1.Current_View'!B22</f>
        <v>AL-MUTTASIL TELECOM</v>
      </c>
      <c r="D23" s="15" t="str">
        <f>'1.Current_View'!D22</f>
        <v>JEDDAH</v>
      </c>
      <c r="E23" s="15" t="str">
        <f>'1.Current_View'!F22</f>
        <v>Accessories</v>
      </c>
      <c r="F23" s="15">
        <f>'1.Current_View'!I22</f>
        <v>110</v>
      </c>
      <c r="G23" s="15">
        <f>'1.Current_View'!J22</f>
        <v>118</v>
      </c>
      <c r="H23" s="15">
        <f>'1.Current_View'!K22</f>
        <v>111</v>
      </c>
      <c r="I23" s="15">
        <f>'1.Current_View'!L22</f>
        <v>117</v>
      </c>
      <c r="J23" s="15">
        <f>'1.Current_View'!M22</f>
        <v>111</v>
      </c>
      <c r="K23" s="15">
        <f>'1.Current_View'!N22</f>
        <v>114</v>
      </c>
      <c r="L23" s="15">
        <f>'1.Current_View'!O22</f>
        <v>103</v>
      </c>
      <c r="M23" s="15">
        <f>'1.Current_View'!P22</f>
        <v>97</v>
      </c>
      <c r="N23" s="15">
        <f>'1.Current_View'!Q22</f>
        <v>114</v>
      </c>
      <c r="O23" s="15">
        <f>'1.Current_View'!R22</f>
        <v>107</v>
      </c>
      <c r="P23" s="15">
        <f>'1.Current_View'!S22</f>
        <v>42</v>
      </c>
      <c r="Q23" s="15">
        <f>'1.Current_View'!T22</f>
        <v>39</v>
      </c>
      <c r="R23" s="15">
        <f>'1.Current_View'!U22</f>
        <v>89</v>
      </c>
      <c r="S23" s="15">
        <f>'1.Current_View'!AC22</f>
        <v>1272</v>
      </c>
      <c r="T23" s="15">
        <f ca="1">'1.Current_View'!AE22</f>
        <v>881</v>
      </c>
      <c r="AH23" s="12" t="s">
        <v>127</v>
      </c>
      <c r="AL23">
        <f>'1.Current_View'!A106</f>
        <v>1789022</v>
      </c>
    </row>
    <row r="24" spans="2:38" ht="15.6" x14ac:dyDescent="0.3">
      <c r="B24" s="15">
        <f>'1.Current_View'!A23</f>
        <v>2580647</v>
      </c>
      <c r="C24" s="15" t="str">
        <f>'1.Current_View'!B23</f>
        <v>ALO</v>
      </c>
      <c r="D24" s="15" t="str">
        <f>'1.Current_View'!D23</f>
        <v>JEDDAH</v>
      </c>
      <c r="E24" s="15" t="str">
        <f>'1.Current_View'!F23</f>
        <v>iPhone</v>
      </c>
      <c r="F24" s="15">
        <f>'1.Current_View'!I23</f>
        <v>63</v>
      </c>
      <c r="G24" s="15">
        <f>'1.Current_View'!J23</f>
        <v>68</v>
      </c>
      <c r="H24" s="15">
        <f>'1.Current_View'!K23</f>
        <v>49</v>
      </c>
      <c r="I24" s="15">
        <f>'1.Current_View'!L23</f>
        <v>58</v>
      </c>
      <c r="J24" s="15">
        <f>'1.Current_View'!M23</f>
        <v>56</v>
      </c>
      <c r="K24" s="15">
        <f>'1.Current_View'!N23</f>
        <v>105</v>
      </c>
      <c r="L24" s="15">
        <f>'1.Current_View'!O23</f>
        <v>75</v>
      </c>
      <c r="M24" s="15">
        <f>'1.Current_View'!P23</f>
        <v>68</v>
      </c>
      <c r="N24" s="15">
        <f>'1.Current_View'!Q23</f>
        <v>102</v>
      </c>
      <c r="O24" s="15">
        <f>'1.Current_View'!R23</f>
        <v>143</v>
      </c>
      <c r="P24" s="15">
        <f>'1.Current_View'!S23</f>
        <v>97</v>
      </c>
      <c r="Q24" s="15">
        <f>'1.Current_View'!T23</f>
        <v>79</v>
      </c>
      <c r="R24" s="15">
        <f>'1.Current_View'!U23</f>
        <v>116</v>
      </c>
      <c r="S24" s="15">
        <f>'1.Current_View'!AC23</f>
        <v>1079</v>
      </c>
      <c r="T24" s="15">
        <f ca="1">'1.Current_View'!AE23</f>
        <v>542</v>
      </c>
      <c r="AH24" s="12" t="s">
        <v>65</v>
      </c>
      <c r="AL24">
        <f>'1.Current_View'!A111</f>
        <v>3363521</v>
      </c>
    </row>
    <row r="25" spans="2:38" ht="15.6" x14ac:dyDescent="0.3">
      <c r="B25" s="15">
        <f>'1.Current_View'!A24</f>
        <v>2580647</v>
      </c>
      <c r="C25" s="15" t="str">
        <f>'1.Current_View'!B24</f>
        <v>ALO</v>
      </c>
      <c r="D25" s="15" t="str">
        <f>'1.Current_View'!D24</f>
        <v>JEDDAH</v>
      </c>
      <c r="E25" s="15" t="str">
        <f>'1.Current_View'!F24</f>
        <v>iPad</v>
      </c>
      <c r="F25" s="15">
        <f>'1.Current_View'!I24</f>
        <v>11</v>
      </c>
      <c r="G25" s="15">
        <f>'1.Current_View'!J24</f>
        <v>17</v>
      </c>
      <c r="H25" s="15">
        <f>'1.Current_View'!K24</f>
        <v>12</v>
      </c>
      <c r="I25" s="15">
        <f>'1.Current_View'!L24</f>
        <v>13</v>
      </c>
      <c r="J25" s="15">
        <f>'1.Current_View'!M24</f>
        <v>26</v>
      </c>
      <c r="K25" s="15">
        <f>'1.Current_View'!N24</f>
        <v>47</v>
      </c>
      <c r="L25" s="15">
        <f>'1.Current_View'!O24</f>
        <v>16</v>
      </c>
      <c r="M25" s="15">
        <f>'1.Current_View'!P24</f>
        <v>8</v>
      </c>
      <c r="N25" s="15">
        <f>'1.Current_View'!Q24</f>
        <v>22</v>
      </c>
      <c r="O25" s="15">
        <f>'1.Current_View'!R24</f>
        <v>26</v>
      </c>
      <c r="P25" s="15">
        <f>'1.Current_View'!S24</f>
        <v>20</v>
      </c>
      <c r="Q25" s="15">
        <f>'1.Current_View'!T24</f>
        <v>12</v>
      </c>
      <c r="R25" s="15">
        <f>'1.Current_View'!U24</f>
        <v>24</v>
      </c>
      <c r="S25" s="15">
        <f>'1.Current_View'!AC24</f>
        <v>254</v>
      </c>
      <c r="T25" s="15">
        <f ca="1">'1.Current_View'!AE24</f>
        <v>150</v>
      </c>
      <c r="AH25" s="12" t="s">
        <v>122</v>
      </c>
      <c r="AL25">
        <f>'1.Current_View'!A116</f>
        <v>1788114</v>
      </c>
    </row>
    <row r="26" spans="2:38" ht="15.6" x14ac:dyDescent="0.3">
      <c r="B26" s="15">
        <f>'1.Current_View'!A25</f>
        <v>2580647</v>
      </c>
      <c r="C26" s="15" t="str">
        <f>'1.Current_View'!B25</f>
        <v>ALO</v>
      </c>
      <c r="D26" s="15" t="str">
        <f>'1.Current_View'!D25</f>
        <v>JEDDAH</v>
      </c>
      <c r="E26" s="15" t="str">
        <f>'1.Current_View'!F25</f>
        <v>Watch</v>
      </c>
      <c r="F26" s="15">
        <f>'1.Current_View'!I25</f>
        <v>3</v>
      </c>
      <c r="G26" s="15">
        <f>'1.Current_View'!J25</f>
        <v>1</v>
      </c>
      <c r="H26" s="15">
        <f>'1.Current_View'!K25</f>
        <v>0</v>
      </c>
      <c r="I26" s="15">
        <f>'1.Current_View'!L25</f>
        <v>2</v>
      </c>
      <c r="J26" s="15">
        <f>'1.Current_View'!M25</f>
        <v>2</v>
      </c>
      <c r="K26" s="15">
        <f>'1.Current_View'!N25</f>
        <v>5</v>
      </c>
      <c r="L26" s="15">
        <f>'1.Current_View'!O25</f>
        <v>1</v>
      </c>
      <c r="M26" s="15">
        <f>'1.Current_View'!P25</f>
        <v>6</v>
      </c>
      <c r="N26" s="15">
        <f>'1.Current_View'!Q25</f>
        <v>2</v>
      </c>
      <c r="O26" s="15">
        <f>'1.Current_View'!R25</f>
        <v>2</v>
      </c>
      <c r="P26" s="15">
        <f>'1.Current_View'!S25</f>
        <v>9</v>
      </c>
      <c r="Q26" s="15">
        <f>'1.Current_View'!T25</f>
        <v>0</v>
      </c>
      <c r="R26" s="15">
        <f>'1.Current_View'!U25</f>
        <v>3</v>
      </c>
      <c r="S26" s="15">
        <f>'1.Current_View'!AC25</f>
        <v>36</v>
      </c>
      <c r="T26" s="15">
        <f ca="1">'1.Current_View'!AE25</f>
        <v>20</v>
      </c>
      <c r="AH26" s="12" t="s">
        <v>85</v>
      </c>
      <c r="AL26">
        <f>'1.Current_View'!A121</f>
        <v>3454299</v>
      </c>
    </row>
    <row r="27" spans="2:38" ht="15.6" x14ac:dyDescent="0.3">
      <c r="B27" s="15">
        <f>'1.Current_View'!A26</f>
        <v>2580647</v>
      </c>
      <c r="C27" s="15" t="str">
        <f>'1.Current_View'!B26</f>
        <v>ALO</v>
      </c>
      <c r="D27" s="15" t="str">
        <f>'1.Current_View'!D26</f>
        <v>JEDDAH</v>
      </c>
      <c r="E27" s="15" t="str">
        <f>'1.Current_View'!F26</f>
        <v>AirPods</v>
      </c>
      <c r="F27" s="15">
        <f>'1.Current_View'!I26</f>
        <v>33</v>
      </c>
      <c r="G27" s="15">
        <f>'1.Current_View'!J26</f>
        <v>30</v>
      </c>
      <c r="H27" s="15">
        <f>'1.Current_View'!K26</f>
        <v>11</v>
      </c>
      <c r="I27" s="15">
        <f>'1.Current_View'!L26</f>
        <v>11</v>
      </c>
      <c r="J27" s="15">
        <f>'1.Current_View'!M26</f>
        <v>24</v>
      </c>
      <c r="K27" s="15">
        <f>'1.Current_View'!N26</f>
        <v>24</v>
      </c>
      <c r="L27" s="15">
        <f>'1.Current_View'!O26</f>
        <v>13</v>
      </c>
      <c r="M27" s="15">
        <f>'1.Current_View'!P26</f>
        <v>22</v>
      </c>
      <c r="N27" s="15">
        <f>'1.Current_View'!Q26</f>
        <v>16</v>
      </c>
      <c r="O27" s="15">
        <f>'1.Current_View'!R26</f>
        <v>10</v>
      </c>
      <c r="P27" s="15">
        <f>'1.Current_View'!S26</f>
        <v>4</v>
      </c>
      <c r="Q27" s="15">
        <f>'1.Current_View'!T26</f>
        <v>9</v>
      </c>
      <c r="R27" s="15">
        <f>'1.Current_View'!U26</f>
        <v>5</v>
      </c>
      <c r="S27" s="15">
        <f>'1.Current_View'!AC26</f>
        <v>212</v>
      </c>
      <c r="T27" s="15">
        <f ca="1">'1.Current_View'!AE26</f>
        <v>168</v>
      </c>
      <c r="AH27" s="12" t="s">
        <v>75</v>
      </c>
      <c r="AL27">
        <f>'1.Current_View'!A126</f>
        <v>3683218</v>
      </c>
    </row>
    <row r="28" spans="2:38" ht="15.6" x14ac:dyDescent="0.3">
      <c r="B28" s="15">
        <f>'1.Current_View'!A27</f>
        <v>2580647</v>
      </c>
      <c r="C28" s="15" t="str">
        <f>'1.Current_View'!B27</f>
        <v>ALO</v>
      </c>
      <c r="D28" s="15" t="str">
        <f>'1.Current_View'!D27</f>
        <v>JEDDAH</v>
      </c>
      <c r="E28" s="15" t="str">
        <f>'1.Current_View'!F27</f>
        <v>Accessories</v>
      </c>
      <c r="F28" s="15">
        <f>'1.Current_View'!I27</f>
        <v>116</v>
      </c>
      <c r="G28" s="15">
        <f>'1.Current_View'!J27</f>
        <v>57</v>
      </c>
      <c r="H28" s="15">
        <f>'1.Current_View'!K27</f>
        <v>75</v>
      </c>
      <c r="I28" s="15">
        <f>'1.Current_View'!L27</f>
        <v>118</v>
      </c>
      <c r="J28" s="15">
        <f>'1.Current_View'!M27</f>
        <v>91</v>
      </c>
      <c r="K28" s="15">
        <f>'1.Current_View'!N27</f>
        <v>63</v>
      </c>
      <c r="L28" s="15">
        <f>'1.Current_View'!O27</f>
        <v>40</v>
      </c>
      <c r="M28" s="15">
        <f>'1.Current_View'!P27</f>
        <v>46</v>
      </c>
      <c r="N28" s="15">
        <f>'1.Current_View'!Q27</f>
        <v>108</v>
      </c>
      <c r="O28" s="15">
        <f>'1.Current_View'!R27</f>
        <v>71</v>
      </c>
      <c r="P28" s="15">
        <f>'1.Current_View'!S27</f>
        <v>66</v>
      </c>
      <c r="Q28" s="15">
        <f>'1.Current_View'!T27</f>
        <v>52</v>
      </c>
      <c r="R28" s="15">
        <f>'1.Current_View'!U27</f>
        <v>84</v>
      </c>
      <c r="S28" s="15">
        <f>'1.Current_View'!AC27</f>
        <v>987</v>
      </c>
      <c r="T28" s="15">
        <f ca="1">'1.Current_View'!AE27</f>
        <v>606</v>
      </c>
      <c r="AH28" s="12" t="s">
        <v>66</v>
      </c>
      <c r="AL28">
        <f>'1.Current_View'!A131</f>
        <v>3683217</v>
      </c>
    </row>
    <row r="29" spans="2:38" ht="15.6" x14ac:dyDescent="0.3">
      <c r="B29" s="15">
        <f>'1.Current_View'!A28</f>
        <v>2580525</v>
      </c>
      <c r="C29" s="15" t="str">
        <f>'1.Current_View'!B28</f>
        <v>RAWAT AL-HATIF</v>
      </c>
      <c r="D29" s="15" t="str">
        <f>'1.Current_View'!D28</f>
        <v>TAIF</v>
      </c>
      <c r="E29" s="15" t="str">
        <f>'1.Current_View'!F28</f>
        <v>iPhone</v>
      </c>
      <c r="F29" s="15">
        <f>'1.Current_View'!I28</f>
        <v>52</v>
      </c>
      <c r="G29" s="15">
        <f>'1.Current_View'!J28</f>
        <v>47</v>
      </c>
      <c r="H29" s="15">
        <f>'1.Current_View'!K28</f>
        <v>26</v>
      </c>
      <c r="I29" s="15">
        <f>'1.Current_View'!L28</f>
        <v>76</v>
      </c>
      <c r="J29" s="15">
        <f>'1.Current_View'!M28</f>
        <v>108</v>
      </c>
      <c r="K29" s="15">
        <f>'1.Current_View'!N28</f>
        <v>61</v>
      </c>
      <c r="L29" s="15">
        <f>'1.Current_View'!O28</f>
        <v>85</v>
      </c>
      <c r="M29" s="15">
        <f>'1.Current_View'!P28</f>
        <v>74</v>
      </c>
      <c r="N29" s="15">
        <f>'1.Current_View'!Q28</f>
        <v>136</v>
      </c>
      <c r="O29" s="15">
        <f>'1.Current_View'!R28</f>
        <v>108</v>
      </c>
      <c r="P29" s="15">
        <f>'1.Current_View'!S28</f>
        <v>79</v>
      </c>
      <c r="Q29" s="15">
        <f>'1.Current_View'!T28</f>
        <v>66</v>
      </c>
      <c r="R29" s="15">
        <f>'1.Current_View'!U28</f>
        <v>101</v>
      </c>
      <c r="S29" s="15">
        <f>'1.Current_View'!AC28</f>
        <v>1019</v>
      </c>
      <c r="T29" s="15">
        <f ca="1">'1.Current_View'!AE28</f>
        <v>529</v>
      </c>
      <c r="AH29" s="12" t="s">
        <v>137</v>
      </c>
      <c r="AL29">
        <f>'1.Current_View'!A136</f>
        <v>2055768</v>
      </c>
    </row>
    <row r="30" spans="2:38" ht="15.6" x14ac:dyDescent="0.3">
      <c r="B30" s="15">
        <f>'1.Current_View'!A29</f>
        <v>2580525</v>
      </c>
      <c r="C30" s="15" t="str">
        <f>'1.Current_View'!B29</f>
        <v>RAWAT AL-HATIF</v>
      </c>
      <c r="D30" s="15" t="str">
        <f>'1.Current_View'!D29</f>
        <v>TAIF</v>
      </c>
      <c r="E30" s="15" t="str">
        <f>'1.Current_View'!F29</f>
        <v>iPad</v>
      </c>
      <c r="F30" s="15">
        <f>'1.Current_View'!I29</f>
        <v>9</v>
      </c>
      <c r="G30" s="15">
        <f>'1.Current_View'!J29</f>
        <v>5</v>
      </c>
      <c r="H30" s="15">
        <f>'1.Current_View'!K29</f>
        <v>6</v>
      </c>
      <c r="I30" s="15">
        <f>'1.Current_View'!L29</f>
        <v>11</v>
      </c>
      <c r="J30" s="15">
        <f>'1.Current_View'!M29</f>
        <v>9</v>
      </c>
      <c r="K30" s="15">
        <f>'1.Current_View'!N29</f>
        <v>4</v>
      </c>
      <c r="L30" s="15">
        <f>'1.Current_View'!O29</f>
        <v>2</v>
      </c>
      <c r="M30" s="15">
        <f>'1.Current_View'!P29</f>
        <v>1</v>
      </c>
      <c r="N30" s="15">
        <f>'1.Current_View'!Q29</f>
        <v>6</v>
      </c>
      <c r="O30" s="15">
        <f>'1.Current_View'!R29</f>
        <v>3</v>
      </c>
      <c r="P30" s="15">
        <f>'1.Current_View'!S29</f>
        <v>8</v>
      </c>
      <c r="Q30" s="15">
        <f>'1.Current_View'!T29</f>
        <v>5</v>
      </c>
      <c r="R30" s="15">
        <f>'1.Current_View'!U29</f>
        <v>9</v>
      </c>
      <c r="S30" s="15">
        <f>'1.Current_View'!AC29</f>
        <v>78</v>
      </c>
      <c r="T30" s="15">
        <f ca="1">'1.Current_View'!AE29</f>
        <v>47</v>
      </c>
      <c r="AH30" s="12" t="s">
        <v>81</v>
      </c>
      <c r="AL30">
        <f>'1.Current_View'!A141</f>
        <v>3454296</v>
      </c>
    </row>
    <row r="31" spans="2:38" ht="15.6" x14ac:dyDescent="0.3">
      <c r="B31" s="15">
        <f>'1.Current_View'!A30</f>
        <v>2580525</v>
      </c>
      <c r="C31" s="15" t="str">
        <f>'1.Current_View'!B30</f>
        <v>RAWAT AL-HATIF</v>
      </c>
      <c r="D31" s="15" t="str">
        <f>'1.Current_View'!D30</f>
        <v>TAIF</v>
      </c>
      <c r="E31" s="15" t="str">
        <f>'1.Current_View'!F30</f>
        <v>Watch</v>
      </c>
      <c r="F31" s="15">
        <f>'1.Current_View'!I30</f>
        <v>1</v>
      </c>
      <c r="G31" s="15">
        <f>'1.Current_View'!J30</f>
        <v>0</v>
      </c>
      <c r="H31" s="15">
        <f>'1.Current_View'!K30</f>
        <v>1</v>
      </c>
      <c r="I31" s="15">
        <f>'1.Current_View'!L30</f>
        <v>2</v>
      </c>
      <c r="J31" s="15">
        <f>'1.Current_View'!M30</f>
        <v>2</v>
      </c>
      <c r="K31" s="15">
        <f>'1.Current_View'!N30</f>
        <v>3</v>
      </c>
      <c r="L31" s="15">
        <f>'1.Current_View'!O30</f>
        <v>2</v>
      </c>
      <c r="M31" s="15">
        <f>'1.Current_View'!P30</f>
        <v>0</v>
      </c>
      <c r="N31" s="15">
        <f>'1.Current_View'!Q30</f>
        <v>3</v>
      </c>
      <c r="O31" s="15">
        <f>'1.Current_View'!R30</f>
        <v>7</v>
      </c>
      <c r="P31" s="15">
        <f>'1.Current_View'!S30</f>
        <v>8</v>
      </c>
      <c r="Q31" s="15">
        <f>'1.Current_View'!T30</f>
        <v>5</v>
      </c>
      <c r="R31" s="15">
        <f>'1.Current_View'!U30</f>
        <v>10</v>
      </c>
      <c r="S31" s="15">
        <f>'1.Current_View'!AC30</f>
        <v>44</v>
      </c>
      <c r="T31" s="15">
        <f ca="1">'1.Current_View'!AE30</f>
        <v>11</v>
      </c>
      <c r="AH31" s="12" t="s">
        <v>94</v>
      </c>
      <c r="AL31">
        <f>'1.Current_View'!A146</f>
        <v>3476885</v>
      </c>
    </row>
    <row r="32" spans="2:38" ht="15.6" x14ac:dyDescent="0.3">
      <c r="B32" s="15">
        <f>'1.Current_View'!A31</f>
        <v>2580525</v>
      </c>
      <c r="C32" s="15" t="str">
        <f>'1.Current_View'!B31</f>
        <v>RAWAT AL-HATIF</v>
      </c>
      <c r="D32" s="15" t="str">
        <f>'1.Current_View'!D31</f>
        <v>TAIF</v>
      </c>
      <c r="E32" s="15" t="str">
        <f>'1.Current_View'!F31</f>
        <v>AirPods</v>
      </c>
      <c r="F32" s="15">
        <f>'1.Current_View'!I31</f>
        <v>4</v>
      </c>
      <c r="G32" s="15">
        <f>'1.Current_View'!J31</f>
        <v>5</v>
      </c>
      <c r="H32" s="15">
        <f>'1.Current_View'!K31</f>
        <v>3</v>
      </c>
      <c r="I32" s="15">
        <f>'1.Current_View'!L31</f>
        <v>6</v>
      </c>
      <c r="J32" s="15">
        <f>'1.Current_View'!M31</f>
        <v>1</v>
      </c>
      <c r="K32" s="15">
        <f>'1.Current_View'!N31</f>
        <v>10</v>
      </c>
      <c r="L32" s="15">
        <f>'1.Current_View'!O31</f>
        <v>12</v>
      </c>
      <c r="M32" s="15">
        <f>'1.Current_View'!P31</f>
        <v>7</v>
      </c>
      <c r="N32" s="15">
        <f>'1.Current_View'!Q31</f>
        <v>17</v>
      </c>
      <c r="O32" s="15">
        <f>'1.Current_View'!R31</f>
        <v>13</v>
      </c>
      <c r="P32" s="15">
        <f>'1.Current_View'!S31</f>
        <v>3</v>
      </c>
      <c r="Q32" s="15">
        <f>'1.Current_View'!T31</f>
        <v>1</v>
      </c>
      <c r="R32" s="15">
        <f>'1.Current_View'!U31</f>
        <v>4</v>
      </c>
      <c r="S32" s="15">
        <f>'1.Current_View'!AC31</f>
        <v>86</v>
      </c>
      <c r="T32" s="15">
        <f ca="1">'1.Current_View'!AE31</f>
        <v>48</v>
      </c>
      <c r="AH32" s="12" t="s">
        <v>77</v>
      </c>
      <c r="AL32">
        <f>'1.Current_View'!A151</f>
        <v>3071606</v>
      </c>
    </row>
    <row r="33" spans="2:38" ht="15.6" x14ac:dyDescent="0.3">
      <c r="B33" s="15">
        <f>'1.Current_View'!A32</f>
        <v>2580525</v>
      </c>
      <c r="C33" s="15" t="str">
        <f>'1.Current_View'!B32</f>
        <v>RAWAT AL-HATIF</v>
      </c>
      <c r="D33" s="15" t="str">
        <f>'1.Current_View'!D32</f>
        <v>TAIF</v>
      </c>
      <c r="E33" s="15" t="str">
        <f>'1.Current_View'!F32</f>
        <v>Accessories</v>
      </c>
      <c r="F33" s="15">
        <f>'1.Current_View'!I32</f>
        <v>89</v>
      </c>
      <c r="G33" s="15">
        <f>'1.Current_View'!J32</f>
        <v>56</v>
      </c>
      <c r="H33" s="15">
        <f>'1.Current_View'!K32</f>
        <v>51</v>
      </c>
      <c r="I33" s="15">
        <f>'1.Current_View'!L32</f>
        <v>124</v>
      </c>
      <c r="J33" s="15">
        <f>'1.Current_View'!M32</f>
        <v>124</v>
      </c>
      <c r="K33" s="15">
        <f>'1.Current_View'!N32</f>
        <v>75</v>
      </c>
      <c r="L33" s="15">
        <f>'1.Current_View'!O32</f>
        <v>116</v>
      </c>
      <c r="M33" s="15">
        <f>'1.Current_View'!P32</f>
        <v>68</v>
      </c>
      <c r="N33" s="15">
        <f>'1.Current_View'!Q32</f>
        <v>109</v>
      </c>
      <c r="O33" s="15">
        <f>'1.Current_View'!R32</f>
        <v>109</v>
      </c>
      <c r="P33" s="15">
        <f>'1.Current_View'!S32</f>
        <v>50</v>
      </c>
      <c r="Q33" s="15">
        <f>'1.Current_View'!T32</f>
        <v>60</v>
      </c>
      <c r="R33" s="15">
        <f>'1.Current_View'!U32</f>
        <v>77</v>
      </c>
      <c r="S33" s="15">
        <f>'1.Current_View'!AC32</f>
        <v>1108</v>
      </c>
      <c r="T33" s="15">
        <f ca="1">'1.Current_View'!AE32</f>
        <v>703</v>
      </c>
      <c r="AH33" s="12" t="s">
        <v>62</v>
      </c>
      <c r="AL33">
        <f>'1.Current_View'!A157</f>
        <v>3683179</v>
      </c>
    </row>
    <row r="34" spans="2:38" ht="15.6" x14ac:dyDescent="0.3">
      <c r="B34" s="15">
        <f>'1.Current_View'!A33</f>
        <v>2580587</v>
      </c>
      <c r="C34" s="15" t="str">
        <f>'1.Current_View'!B33</f>
        <v>AL ATLAL JABAL AL NOOR</v>
      </c>
      <c r="D34" s="15" t="str">
        <f>'1.Current_View'!D33</f>
        <v>MAKKAH</v>
      </c>
      <c r="E34" s="15" t="str">
        <f>'1.Current_View'!F33</f>
        <v>iPhone</v>
      </c>
      <c r="F34" s="15">
        <f>'1.Current_View'!I33</f>
        <v>62</v>
      </c>
      <c r="G34" s="15">
        <f>'1.Current_View'!J33</f>
        <v>50</v>
      </c>
      <c r="H34" s="15">
        <f>'1.Current_View'!K33</f>
        <v>98</v>
      </c>
      <c r="I34" s="15">
        <f>'1.Current_View'!L33</f>
        <v>77</v>
      </c>
      <c r="J34" s="15">
        <f>'1.Current_View'!M33</f>
        <v>59</v>
      </c>
      <c r="K34" s="15">
        <f>'1.Current_View'!N33</f>
        <v>70</v>
      </c>
      <c r="L34" s="15">
        <f>'1.Current_View'!O33</f>
        <v>44</v>
      </c>
      <c r="M34" s="15">
        <f>'1.Current_View'!P33</f>
        <v>45</v>
      </c>
      <c r="N34" s="15">
        <f>'1.Current_View'!Q33</f>
        <v>61</v>
      </c>
      <c r="O34" s="15">
        <f>'1.Current_View'!R33</f>
        <v>96</v>
      </c>
      <c r="P34" s="15">
        <f>'1.Current_View'!S33</f>
        <v>81</v>
      </c>
      <c r="Q34" s="15">
        <f>'1.Current_View'!T33</f>
        <v>50</v>
      </c>
      <c r="R34" s="15">
        <f>'1.Current_View'!U33</f>
        <v>102</v>
      </c>
      <c r="S34" s="15">
        <f>'1.Current_View'!AC33</f>
        <v>895</v>
      </c>
      <c r="T34" s="15">
        <f ca="1">'1.Current_View'!AE33</f>
        <v>505</v>
      </c>
      <c r="AH34" s="12" t="s">
        <v>78</v>
      </c>
      <c r="AL34">
        <f>'1.Current_View'!A162</f>
        <v>3445278</v>
      </c>
    </row>
    <row r="35" spans="2:38" ht="15.6" x14ac:dyDescent="0.3">
      <c r="B35" s="15">
        <f>'1.Current_View'!A34</f>
        <v>2580587</v>
      </c>
      <c r="C35" s="15" t="str">
        <f>'1.Current_View'!B34</f>
        <v>AL ATLAL JABAL AL NOOR</v>
      </c>
      <c r="D35" s="15" t="str">
        <f>'1.Current_View'!D34</f>
        <v>MAKKAH</v>
      </c>
      <c r="E35" s="15" t="str">
        <f>'1.Current_View'!F34</f>
        <v>iPad</v>
      </c>
      <c r="F35" s="15">
        <f>'1.Current_View'!I34</f>
        <v>9</v>
      </c>
      <c r="G35" s="15">
        <f>'1.Current_View'!J34</f>
        <v>7</v>
      </c>
      <c r="H35" s="15">
        <f>'1.Current_View'!K34</f>
        <v>17</v>
      </c>
      <c r="I35" s="15">
        <f>'1.Current_View'!L34</f>
        <v>7</v>
      </c>
      <c r="J35" s="15">
        <f>'1.Current_View'!M34</f>
        <v>3</v>
      </c>
      <c r="K35" s="15">
        <f>'1.Current_View'!N34</f>
        <v>13</v>
      </c>
      <c r="L35" s="15">
        <f>'1.Current_View'!O34</f>
        <v>11</v>
      </c>
      <c r="M35" s="15">
        <f>'1.Current_View'!P34</f>
        <v>3</v>
      </c>
      <c r="N35" s="15">
        <f>'1.Current_View'!Q34</f>
        <v>9</v>
      </c>
      <c r="O35" s="15">
        <f>'1.Current_View'!R34</f>
        <v>13</v>
      </c>
      <c r="P35" s="15">
        <f>'1.Current_View'!S34</f>
        <v>8</v>
      </c>
      <c r="Q35" s="15">
        <f>'1.Current_View'!T34</f>
        <v>11</v>
      </c>
      <c r="R35" s="15">
        <f>'1.Current_View'!U34</f>
        <v>19</v>
      </c>
      <c r="S35" s="15">
        <f>'1.Current_View'!AC34</f>
        <v>130</v>
      </c>
      <c r="T35" s="15">
        <f ca="1">'1.Current_View'!AE34</f>
        <v>70</v>
      </c>
      <c r="AH35" s="12" t="s">
        <v>111</v>
      </c>
      <c r="AL35">
        <f>'1.Current_View'!A167</f>
        <v>3368282</v>
      </c>
    </row>
    <row r="36" spans="2:38" ht="15.6" x14ac:dyDescent="0.3">
      <c r="B36" s="15">
        <f>'1.Current_View'!A35</f>
        <v>2580587</v>
      </c>
      <c r="C36" s="15" t="str">
        <f>'1.Current_View'!B35</f>
        <v>AL ATLAL JABAL AL NOOR</v>
      </c>
      <c r="D36" s="15" t="str">
        <f>'1.Current_View'!D35</f>
        <v>MAKKAH</v>
      </c>
      <c r="E36" s="15" t="str">
        <f>'1.Current_View'!F35</f>
        <v>Watch</v>
      </c>
      <c r="F36" s="15">
        <f>'1.Current_View'!I35</f>
        <v>0</v>
      </c>
      <c r="G36" s="15">
        <f>'1.Current_View'!J35</f>
        <v>7</v>
      </c>
      <c r="H36" s="15">
        <f>'1.Current_View'!K35</f>
        <v>5</v>
      </c>
      <c r="I36" s="15">
        <f>'1.Current_View'!L35</f>
        <v>5</v>
      </c>
      <c r="J36" s="15">
        <f>'1.Current_View'!M35</f>
        <v>7</v>
      </c>
      <c r="K36" s="15">
        <f>'1.Current_View'!N35</f>
        <v>4</v>
      </c>
      <c r="L36" s="15">
        <f>'1.Current_View'!O35</f>
        <v>6</v>
      </c>
      <c r="M36" s="15">
        <f>'1.Current_View'!P35</f>
        <v>4</v>
      </c>
      <c r="N36" s="15">
        <f>'1.Current_View'!Q35</f>
        <v>1</v>
      </c>
      <c r="O36" s="15">
        <f>'1.Current_View'!R35</f>
        <v>10</v>
      </c>
      <c r="P36" s="15">
        <f>'1.Current_View'!S35</f>
        <v>6</v>
      </c>
      <c r="Q36" s="15">
        <f>'1.Current_View'!T35</f>
        <v>3</v>
      </c>
      <c r="R36" s="15">
        <f>'1.Current_View'!U35</f>
        <v>1</v>
      </c>
      <c r="S36" s="15">
        <f>'1.Current_View'!AC35</f>
        <v>59</v>
      </c>
      <c r="T36" s="15">
        <f ca="1">'1.Current_View'!AE35</f>
        <v>38</v>
      </c>
      <c r="AH36" s="12" t="s">
        <v>97</v>
      </c>
      <c r="AL36">
        <f>'1.Current_View'!A172</f>
        <v>1789924</v>
      </c>
    </row>
    <row r="37" spans="2:38" ht="15.6" x14ac:dyDescent="0.3">
      <c r="B37" s="15">
        <f>'1.Current_View'!A36</f>
        <v>2580587</v>
      </c>
      <c r="C37" s="15" t="str">
        <f>'1.Current_View'!B36</f>
        <v>AL ATLAL JABAL AL NOOR</v>
      </c>
      <c r="D37" s="15" t="str">
        <f>'1.Current_View'!D36</f>
        <v>MAKKAH</v>
      </c>
      <c r="E37" s="15" t="str">
        <f>'1.Current_View'!F36</f>
        <v>AirPods</v>
      </c>
      <c r="F37" s="15">
        <f>'1.Current_View'!I36</f>
        <v>5</v>
      </c>
      <c r="G37" s="15">
        <f>'1.Current_View'!J36</f>
        <v>2</v>
      </c>
      <c r="H37" s="15">
        <f>'1.Current_View'!K36</f>
        <v>7</v>
      </c>
      <c r="I37" s="15">
        <f>'1.Current_View'!L36</f>
        <v>3</v>
      </c>
      <c r="J37" s="15">
        <f>'1.Current_View'!M36</f>
        <v>10</v>
      </c>
      <c r="K37" s="15">
        <f>'1.Current_View'!N36</f>
        <v>5</v>
      </c>
      <c r="L37" s="15">
        <f>'1.Current_View'!O36</f>
        <v>11</v>
      </c>
      <c r="M37" s="15">
        <f>'1.Current_View'!P36</f>
        <v>18</v>
      </c>
      <c r="N37" s="15">
        <f>'1.Current_View'!Q36</f>
        <v>11</v>
      </c>
      <c r="O37" s="15">
        <f>'1.Current_View'!R36</f>
        <v>6</v>
      </c>
      <c r="P37" s="15">
        <f>'1.Current_View'!S36</f>
        <v>2</v>
      </c>
      <c r="Q37" s="15">
        <f>'1.Current_View'!T36</f>
        <v>9</v>
      </c>
      <c r="R37" s="15">
        <f>'1.Current_View'!U36</f>
        <v>12</v>
      </c>
      <c r="S37" s="15">
        <f>'1.Current_View'!AC36</f>
        <v>101</v>
      </c>
      <c r="T37" s="15">
        <f ca="1">'1.Current_View'!AE36</f>
        <v>61</v>
      </c>
      <c r="AH37" s="12" t="s">
        <v>83</v>
      </c>
      <c r="AL37">
        <f>'1.Current_View'!A177</f>
        <v>2133358</v>
      </c>
    </row>
    <row r="38" spans="2:38" ht="15.6" x14ac:dyDescent="0.3">
      <c r="B38" s="15">
        <f>'1.Current_View'!A37</f>
        <v>2580587</v>
      </c>
      <c r="C38" s="15" t="str">
        <f>'1.Current_View'!B37</f>
        <v>AL ATLAL JABAL AL NOOR</v>
      </c>
      <c r="D38" s="15" t="str">
        <f>'1.Current_View'!D37</f>
        <v>MAKKAH</v>
      </c>
      <c r="E38" s="15" t="str">
        <f>'1.Current_View'!F37</f>
        <v>Accessories</v>
      </c>
      <c r="F38" s="15">
        <f>'1.Current_View'!I37</f>
        <v>55</v>
      </c>
      <c r="G38" s="15">
        <f>'1.Current_View'!J37</f>
        <v>67</v>
      </c>
      <c r="H38" s="15">
        <f>'1.Current_View'!K37</f>
        <v>99</v>
      </c>
      <c r="I38" s="15">
        <f>'1.Current_View'!L37</f>
        <v>82</v>
      </c>
      <c r="J38" s="15">
        <f>'1.Current_View'!M37</f>
        <v>56</v>
      </c>
      <c r="K38" s="15">
        <f>'1.Current_View'!N37</f>
        <v>166</v>
      </c>
      <c r="L38" s="15">
        <f>'1.Current_View'!O37</f>
        <v>63</v>
      </c>
      <c r="M38" s="15">
        <f>'1.Current_View'!P37</f>
        <v>45</v>
      </c>
      <c r="N38" s="15">
        <f>'1.Current_View'!Q37</f>
        <v>84</v>
      </c>
      <c r="O38" s="15">
        <f>'1.Current_View'!R37</f>
        <v>113</v>
      </c>
      <c r="P38" s="15">
        <f>'1.Current_View'!S37</f>
        <v>112</v>
      </c>
      <c r="Q38" s="15">
        <f>'1.Current_View'!T37</f>
        <v>67</v>
      </c>
      <c r="R38" s="15">
        <f>'1.Current_View'!U37</f>
        <v>94</v>
      </c>
      <c r="S38" s="15">
        <f>'1.Current_View'!AC37</f>
        <v>1103</v>
      </c>
      <c r="T38" s="15">
        <f ca="1">'1.Current_View'!AE37</f>
        <v>633</v>
      </c>
      <c r="AH38" s="12" t="s">
        <v>73</v>
      </c>
      <c r="AL38">
        <f>'1.Current_View'!A182</f>
        <v>2580586</v>
      </c>
    </row>
    <row r="39" spans="2:38" ht="15.6" x14ac:dyDescent="0.3">
      <c r="B39" s="15">
        <f>'1.Current_View'!A38</f>
        <v>2986786</v>
      </c>
      <c r="C39" s="15" t="str">
        <f>'1.Current_View'!B38</f>
        <v>SADA ALMOSTAQBAL</v>
      </c>
      <c r="D39" s="15" t="str">
        <f>'1.Current_View'!D38</f>
        <v>ABHA</v>
      </c>
      <c r="E39" s="15" t="str">
        <f>'1.Current_View'!F38</f>
        <v>iPhone</v>
      </c>
      <c r="F39" s="15">
        <f>'1.Current_View'!I38</f>
        <v>98</v>
      </c>
      <c r="G39" s="15">
        <f>'1.Current_View'!J38</f>
        <v>76</v>
      </c>
      <c r="H39" s="15">
        <f>'1.Current_View'!K38</f>
        <v>50</v>
      </c>
      <c r="I39" s="15">
        <f>'1.Current_View'!L38</f>
        <v>116</v>
      </c>
      <c r="J39" s="15">
        <f>'1.Current_View'!M38</f>
        <v>66</v>
      </c>
      <c r="K39" s="15">
        <f>'1.Current_View'!N38</f>
        <v>21</v>
      </c>
      <c r="L39" s="15">
        <f>'1.Current_View'!O38</f>
        <v>47</v>
      </c>
      <c r="M39" s="15">
        <f>'1.Current_View'!P38</f>
        <v>41</v>
      </c>
      <c r="N39" s="15">
        <f>'1.Current_View'!Q38</f>
        <v>107</v>
      </c>
      <c r="O39" s="15">
        <f>'1.Current_View'!R38</f>
        <v>83</v>
      </c>
      <c r="P39" s="15">
        <f>'1.Current_View'!S38</f>
        <v>78</v>
      </c>
      <c r="Q39" s="15">
        <f>'1.Current_View'!T38</f>
        <v>78</v>
      </c>
      <c r="R39" s="15">
        <f>'1.Current_View'!U38</f>
        <v>64</v>
      </c>
      <c r="S39" s="15">
        <f>'1.Current_View'!AC38</f>
        <v>925</v>
      </c>
      <c r="T39" s="15">
        <f ca="1">'1.Current_View'!AE38</f>
        <v>515</v>
      </c>
      <c r="AH39" s="12" t="s">
        <v>84</v>
      </c>
      <c r="AL39">
        <f>'1.Current_View'!A187</f>
        <v>3111626</v>
      </c>
    </row>
    <row r="40" spans="2:38" ht="15.6" x14ac:dyDescent="0.3">
      <c r="B40" s="15">
        <f>'1.Current_View'!A39</f>
        <v>2986786</v>
      </c>
      <c r="C40" s="15" t="str">
        <f>'1.Current_View'!B39</f>
        <v>SADA ALMOSTAQBAL</v>
      </c>
      <c r="D40" s="15" t="str">
        <f>'1.Current_View'!D39</f>
        <v>ABHA</v>
      </c>
      <c r="E40" s="15" t="str">
        <f>'1.Current_View'!F39</f>
        <v>iPad</v>
      </c>
      <c r="F40" s="15">
        <f>'1.Current_View'!I39</f>
        <v>18</v>
      </c>
      <c r="G40" s="15">
        <f>'1.Current_View'!J39</f>
        <v>4</v>
      </c>
      <c r="H40" s="15">
        <f>'1.Current_View'!K39</f>
        <v>2</v>
      </c>
      <c r="I40" s="15">
        <f>'1.Current_View'!L39</f>
        <v>12</v>
      </c>
      <c r="J40" s="15">
        <f>'1.Current_View'!M39</f>
        <v>13</v>
      </c>
      <c r="K40" s="15">
        <f>'1.Current_View'!N39</f>
        <v>2</v>
      </c>
      <c r="L40" s="15">
        <f>'1.Current_View'!O39</f>
        <v>7</v>
      </c>
      <c r="M40" s="15">
        <f>'1.Current_View'!P39</f>
        <v>5</v>
      </c>
      <c r="N40" s="15">
        <f>'1.Current_View'!Q39</f>
        <v>8</v>
      </c>
      <c r="O40" s="15">
        <f>'1.Current_View'!R39</f>
        <v>4</v>
      </c>
      <c r="P40" s="15">
        <f>'1.Current_View'!S39</f>
        <v>7</v>
      </c>
      <c r="Q40" s="15">
        <f>'1.Current_View'!T39</f>
        <v>2</v>
      </c>
      <c r="R40" s="15">
        <f>'1.Current_View'!U39</f>
        <v>13</v>
      </c>
      <c r="S40" s="15">
        <f>'1.Current_View'!AC39</f>
        <v>97</v>
      </c>
      <c r="T40" s="15">
        <f ca="1">'1.Current_View'!AE39</f>
        <v>63</v>
      </c>
      <c r="AH40" s="12" t="s">
        <v>123</v>
      </c>
      <c r="AL40">
        <f>'1.Current_View'!A192</f>
        <v>3363535</v>
      </c>
    </row>
    <row r="41" spans="2:38" ht="15.6" x14ac:dyDescent="0.3">
      <c r="B41" s="15">
        <f>'1.Current_View'!A40</f>
        <v>2986786</v>
      </c>
      <c r="C41" s="15" t="str">
        <f>'1.Current_View'!B40</f>
        <v>SADA ALMOSTAQBAL</v>
      </c>
      <c r="D41" s="15" t="str">
        <f>'1.Current_View'!D40</f>
        <v>ABHA</v>
      </c>
      <c r="E41" s="15" t="str">
        <f>'1.Current_View'!F40</f>
        <v>Watch</v>
      </c>
      <c r="F41" s="15">
        <f>'1.Current_View'!I40</f>
        <v>2</v>
      </c>
      <c r="G41" s="15">
        <f>'1.Current_View'!J40</f>
        <v>0</v>
      </c>
      <c r="H41" s="15">
        <f>'1.Current_View'!K40</f>
        <v>1</v>
      </c>
      <c r="I41" s="15">
        <f>'1.Current_View'!L40</f>
        <v>2</v>
      </c>
      <c r="J41" s="15">
        <f>'1.Current_View'!M40</f>
        <v>1</v>
      </c>
      <c r="K41" s="15">
        <f>'1.Current_View'!N40</f>
        <v>1</v>
      </c>
      <c r="L41" s="15">
        <f>'1.Current_View'!O40</f>
        <v>3</v>
      </c>
      <c r="M41" s="15">
        <f>'1.Current_View'!P40</f>
        <v>4</v>
      </c>
      <c r="N41" s="15">
        <f>'1.Current_View'!Q40</f>
        <v>3</v>
      </c>
      <c r="O41" s="15">
        <f>'1.Current_View'!R40</f>
        <v>0</v>
      </c>
      <c r="P41" s="15">
        <f>'1.Current_View'!S40</f>
        <v>1</v>
      </c>
      <c r="Q41" s="15">
        <f>'1.Current_View'!T40</f>
        <v>7</v>
      </c>
      <c r="R41" s="15">
        <f>'1.Current_View'!U40</f>
        <v>0</v>
      </c>
      <c r="S41" s="15">
        <f>'1.Current_View'!AC40</f>
        <v>25</v>
      </c>
      <c r="T41" s="15">
        <f ca="1">'1.Current_View'!AE40</f>
        <v>14</v>
      </c>
      <c r="AH41" s="12" t="s">
        <v>91</v>
      </c>
      <c r="AL41">
        <f>'1.Current_View'!A197</f>
        <v>3566027</v>
      </c>
    </row>
    <row r="42" spans="2:38" ht="15.6" x14ac:dyDescent="0.3">
      <c r="B42" s="15">
        <f>'1.Current_View'!A41</f>
        <v>2986786</v>
      </c>
      <c r="C42" s="15" t="str">
        <f>'1.Current_View'!B41</f>
        <v>SADA ALMOSTAQBAL</v>
      </c>
      <c r="D42" s="15" t="str">
        <f>'1.Current_View'!D41</f>
        <v>ABHA</v>
      </c>
      <c r="E42" s="15" t="str">
        <f>'1.Current_View'!F41</f>
        <v>AirPods</v>
      </c>
      <c r="F42" s="15">
        <f>'1.Current_View'!I41</f>
        <v>3</v>
      </c>
      <c r="G42" s="15">
        <f>'1.Current_View'!J41</f>
        <v>2</v>
      </c>
      <c r="H42" s="15">
        <f>'1.Current_View'!K41</f>
        <v>2</v>
      </c>
      <c r="I42" s="15">
        <f>'1.Current_View'!L41</f>
        <v>5</v>
      </c>
      <c r="J42" s="15">
        <f>'1.Current_View'!M41</f>
        <v>3</v>
      </c>
      <c r="K42" s="15">
        <f>'1.Current_View'!N41</f>
        <v>1</v>
      </c>
      <c r="L42" s="15">
        <f>'1.Current_View'!O41</f>
        <v>1</v>
      </c>
      <c r="M42" s="15">
        <f>'1.Current_View'!P41</f>
        <v>0</v>
      </c>
      <c r="N42" s="15">
        <f>'1.Current_View'!Q41</f>
        <v>3</v>
      </c>
      <c r="O42" s="15">
        <f>'1.Current_View'!R41</f>
        <v>0</v>
      </c>
      <c r="P42" s="15">
        <f>'1.Current_View'!S41</f>
        <v>3</v>
      </c>
      <c r="Q42" s="15">
        <f>'1.Current_View'!T41</f>
        <v>6</v>
      </c>
      <c r="R42" s="15">
        <f>'1.Current_View'!U41</f>
        <v>0</v>
      </c>
      <c r="S42" s="15">
        <f>'1.Current_View'!AC41</f>
        <v>29</v>
      </c>
      <c r="T42" s="15">
        <f ca="1">'1.Current_View'!AE41</f>
        <v>17</v>
      </c>
      <c r="AH42" s="12" t="s">
        <v>101</v>
      </c>
      <c r="AL42">
        <f>'1.Current_View'!A202</f>
        <v>2869745</v>
      </c>
    </row>
    <row r="43" spans="2:38" ht="15.6" x14ac:dyDescent="0.3">
      <c r="B43" s="15">
        <f>'1.Current_View'!A42</f>
        <v>2986786</v>
      </c>
      <c r="C43" s="15" t="str">
        <f>'1.Current_View'!B42</f>
        <v>SADA ALMOSTAQBAL</v>
      </c>
      <c r="D43" s="15" t="str">
        <f>'1.Current_View'!D42</f>
        <v>ABHA</v>
      </c>
      <c r="E43" s="15" t="str">
        <f>'1.Current_View'!F42</f>
        <v>Beats</v>
      </c>
      <c r="F43" s="15">
        <f>'1.Current_View'!I42</f>
        <v>0</v>
      </c>
      <c r="G43" s="15">
        <f>'1.Current_View'!J42</f>
        <v>0</v>
      </c>
      <c r="H43" s="15">
        <f>'1.Current_View'!K42</f>
        <v>0</v>
      </c>
      <c r="I43" s="15">
        <f>'1.Current_View'!L42</f>
        <v>0</v>
      </c>
      <c r="J43" s="15">
        <f>'1.Current_View'!M42</f>
        <v>0</v>
      </c>
      <c r="K43" s="15">
        <f>'1.Current_View'!N42</f>
        <v>0</v>
      </c>
      <c r="L43" s="15">
        <f>'1.Current_View'!O42</f>
        <v>0</v>
      </c>
      <c r="M43" s="15">
        <f>'1.Current_View'!P42</f>
        <v>0</v>
      </c>
      <c r="N43" s="15">
        <f>'1.Current_View'!Q42</f>
        <v>0</v>
      </c>
      <c r="O43" s="15">
        <f>'1.Current_View'!R42</f>
        <v>0</v>
      </c>
      <c r="P43" s="15">
        <f>'1.Current_View'!S42</f>
        <v>0</v>
      </c>
      <c r="Q43" s="15">
        <f>'1.Current_View'!T42</f>
        <v>0</v>
      </c>
      <c r="R43" s="15">
        <f>'1.Current_View'!U42</f>
        <v>0</v>
      </c>
      <c r="S43" s="15">
        <f>'1.Current_View'!AC42</f>
        <v>0</v>
      </c>
      <c r="T43" s="15">
        <f ca="1">'1.Current_View'!AE42</f>
        <v>0</v>
      </c>
      <c r="AH43" s="12" t="s">
        <v>119</v>
      </c>
      <c r="AL43">
        <f>'1.Current_View'!A207</f>
        <v>1789909</v>
      </c>
    </row>
    <row r="44" spans="2:38" ht="15.6" x14ac:dyDescent="0.3">
      <c r="B44" s="15">
        <f>'1.Current_View'!A43</f>
        <v>2986786</v>
      </c>
      <c r="C44" s="15" t="str">
        <f>'1.Current_View'!B43</f>
        <v>SADA ALMOSTAQBAL</v>
      </c>
      <c r="D44" s="15" t="str">
        <f>'1.Current_View'!D43</f>
        <v>ABHA</v>
      </c>
      <c r="E44" s="15" t="str">
        <f>'1.Current_View'!F43</f>
        <v>Accessories</v>
      </c>
      <c r="F44" s="15">
        <f>'1.Current_View'!I43</f>
        <v>118</v>
      </c>
      <c r="G44" s="15">
        <f>'1.Current_View'!J43</f>
        <v>152</v>
      </c>
      <c r="H44" s="15">
        <f>'1.Current_View'!K43</f>
        <v>83</v>
      </c>
      <c r="I44" s="15">
        <f>'1.Current_View'!L43</f>
        <v>91</v>
      </c>
      <c r="J44" s="15">
        <f>'1.Current_View'!M43</f>
        <v>42</v>
      </c>
      <c r="K44" s="15">
        <f>'1.Current_View'!N43</f>
        <v>47</v>
      </c>
      <c r="L44" s="15">
        <f>'1.Current_View'!O43</f>
        <v>64</v>
      </c>
      <c r="M44" s="15">
        <f>'1.Current_View'!P43</f>
        <v>46</v>
      </c>
      <c r="N44" s="15">
        <f>'1.Current_View'!Q43</f>
        <v>200</v>
      </c>
      <c r="O44" s="15">
        <f>'1.Current_View'!R43</f>
        <v>27</v>
      </c>
      <c r="P44" s="15">
        <f>'1.Current_View'!S43</f>
        <v>85</v>
      </c>
      <c r="Q44" s="15">
        <f>'1.Current_View'!T43</f>
        <v>82</v>
      </c>
      <c r="R44" s="15">
        <f>'1.Current_View'!U43</f>
        <v>93</v>
      </c>
      <c r="S44" s="15">
        <f>'1.Current_View'!AC43</f>
        <v>1130</v>
      </c>
      <c r="T44" s="15">
        <f ca="1">'1.Current_View'!AE43</f>
        <v>643</v>
      </c>
      <c r="AH44" s="12" t="s">
        <v>109</v>
      </c>
      <c r="AL44">
        <f>'1.Current_View'!A212</f>
        <v>1789911</v>
      </c>
    </row>
    <row r="45" spans="2:38" ht="15.6" x14ac:dyDescent="0.3">
      <c r="B45" s="15">
        <f>'1.Current_View'!A44</f>
        <v>2580465</v>
      </c>
      <c r="C45" s="15" t="str">
        <f>'1.Current_View'!B44</f>
        <v>MATJAR ALWAN</v>
      </c>
      <c r="D45" s="15" t="str">
        <f>'1.Current_View'!D44</f>
        <v>TAIF</v>
      </c>
      <c r="E45" s="15" t="str">
        <f>'1.Current_View'!F44</f>
        <v>iPhone</v>
      </c>
      <c r="F45" s="15">
        <f>'1.Current_View'!I44</f>
        <v>67</v>
      </c>
      <c r="G45" s="15">
        <f>'1.Current_View'!J44</f>
        <v>31</v>
      </c>
      <c r="H45" s="15">
        <f>'1.Current_View'!K44</f>
        <v>29</v>
      </c>
      <c r="I45" s="15">
        <f>'1.Current_View'!L44</f>
        <v>61</v>
      </c>
      <c r="J45" s="15">
        <f>'1.Current_View'!M44</f>
        <v>98</v>
      </c>
      <c r="K45" s="15">
        <f>'1.Current_View'!N44</f>
        <v>64</v>
      </c>
      <c r="L45" s="15">
        <f>'1.Current_View'!O44</f>
        <v>72</v>
      </c>
      <c r="M45" s="15">
        <f>'1.Current_View'!P44</f>
        <v>82</v>
      </c>
      <c r="N45" s="15">
        <f>'1.Current_View'!Q44</f>
        <v>151</v>
      </c>
      <c r="O45" s="15">
        <f>'1.Current_View'!R44</f>
        <v>222</v>
      </c>
      <c r="P45" s="15">
        <f>'1.Current_View'!S44</f>
        <v>103</v>
      </c>
      <c r="Q45" s="15">
        <f>'1.Current_View'!T44</f>
        <v>82</v>
      </c>
      <c r="R45" s="15">
        <f>'1.Current_View'!U44</f>
        <v>209</v>
      </c>
      <c r="S45" s="15">
        <f>'1.Current_View'!AC44</f>
        <v>1271</v>
      </c>
      <c r="T45" s="15">
        <f ca="1">'1.Current_View'!AE44</f>
        <v>504</v>
      </c>
      <c r="AH45" s="12" t="s">
        <v>42</v>
      </c>
      <c r="AL45">
        <f>'1.Current_View'!A217</f>
        <v>2986767</v>
      </c>
    </row>
    <row r="46" spans="2:38" ht="15.6" x14ac:dyDescent="0.3">
      <c r="B46" s="15">
        <f>'1.Current_View'!A45</f>
        <v>2580465</v>
      </c>
      <c r="C46" s="15" t="str">
        <f>'1.Current_View'!B45</f>
        <v>MATJAR ALWAN</v>
      </c>
      <c r="D46" s="15" t="str">
        <f>'1.Current_View'!D45</f>
        <v>TAIF</v>
      </c>
      <c r="E46" s="15" t="str">
        <f>'1.Current_View'!F45</f>
        <v>iPad</v>
      </c>
      <c r="F46" s="15">
        <f>'1.Current_View'!I45</f>
        <v>17</v>
      </c>
      <c r="G46" s="15">
        <f>'1.Current_View'!J45</f>
        <v>9</v>
      </c>
      <c r="H46" s="15">
        <f>'1.Current_View'!K45</f>
        <v>2</v>
      </c>
      <c r="I46" s="15">
        <f>'1.Current_View'!L45</f>
        <v>6</v>
      </c>
      <c r="J46" s="15">
        <f>'1.Current_View'!M45</f>
        <v>15</v>
      </c>
      <c r="K46" s="15">
        <f>'1.Current_View'!N45</f>
        <v>4</v>
      </c>
      <c r="L46" s="15">
        <f>'1.Current_View'!O45</f>
        <v>3</v>
      </c>
      <c r="M46" s="15">
        <f>'1.Current_View'!P45</f>
        <v>11</v>
      </c>
      <c r="N46" s="15">
        <f>'1.Current_View'!Q45</f>
        <v>12</v>
      </c>
      <c r="O46" s="15">
        <f>'1.Current_View'!R45</f>
        <v>36</v>
      </c>
      <c r="P46" s="15">
        <f>'1.Current_View'!S45</f>
        <v>16</v>
      </c>
      <c r="Q46" s="15">
        <f>'1.Current_View'!T45</f>
        <v>8</v>
      </c>
      <c r="R46" s="15">
        <f>'1.Current_View'!U45</f>
        <v>39</v>
      </c>
      <c r="S46" s="15">
        <f>'1.Current_View'!AC45</f>
        <v>178</v>
      </c>
      <c r="T46" s="15">
        <f ca="1">'1.Current_View'!AE45</f>
        <v>67</v>
      </c>
      <c r="AH46" s="12" t="s">
        <v>93</v>
      </c>
      <c r="AL46">
        <f>'1.Current_View'!A222</f>
        <v>3485993</v>
      </c>
    </row>
    <row r="47" spans="2:38" ht="15.6" x14ac:dyDescent="0.3">
      <c r="B47" s="15">
        <f>'1.Current_View'!A46</f>
        <v>2580465</v>
      </c>
      <c r="C47" s="15" t="str">
        <f>'1.Current_View'!B46</f>
        <v>MATJAR ALWAN</v>
      </c>
      <c r="D47" s="15" t="str">
        <f>'1.Current_View'!D46</f>
        <v>TAIF</v>
      </c>
      <c r="E47" s="15" t="str">
        <f>'1.Current_View'!F46</f>
        <v>Watch</v>
      </c>
      <c r="F47" s="15">
        <f>'1.Current_View'!I46</f>
        <v>0</v>
      </c>
      <c r="G47" s="15">
        <f>'1.Current_View'!J46</f>
        <v>0</v>
      </c>
      <c r="H47" s="15">
        <f>'1.Current_View'!K46</f>
        <v>2</v>
      </c>
      <c r="I47" s="15">
        <f>'1.Current_View'!L46</f>
        <v>0</v>
      </c>
      <c r="J47" s="15">
        <f>'1.Current_View'!M46</f>
        <v>2</v>
      </c>
      <c r="K47" s="15">
        <f>'1.Current_View'!N46</f>
        <v>1</v>
      </c>
      <c r="L47" s="15">
        <f>'1.Current_View'!O46</f>
        <v>1</v>
      </c>
      <c r="M47" s="15">
        <f>'1.Current_View'!P46</f>
        <v>2</v>
      </c>
      <c r="N47" s="15">
        <f>'1.Current_View'!Q46</f>
        <v>3</v>
      </c>
      <c r="O47" s="15">
        <f>'1.Current_View'!R46</f>
        <v>6</v>
      </c>
      <c r="P47" s="15">
        <f>'1.Current_View'!S46</f>
        <v>2</v>
      </c>
      <c r="Q47" s="15">
        <f>'1.Current_View'!T46</f>
        <v>1</v>
      </c>
      <c r="R47" s="15">
        <f>'1.Current_View'!U46</f>
        <v>2</v>
      </c>
      <c r="S47" s="15">
        <f>'1.Current_View'!AC46</f>
        <v>22</v>
      </c>
      <c r="T47" s="15">
        <f ca="1">'1.Current_View'!AE46</f>
        <v>8</v>
      </c>
      <c r="AH47" s="12" t="s">
        <v>99</v>
      </c>
      <c r="AL47">
        <f>'1.Current_View'!A227</f>
        <v>3176588</v>
      </c>
    </row>
    <row r="48" spans="2:38" ht="15.6" x14ac:dyDescent="0.3">
      <c r="B48" s="15">
        <f>'1.Current_View'!A47</f>
        <v>2580465</v>
      </c>
      <c r="C48" s="15" t="str">
        <f>'1.Current_View'!B47</f>
        <v>MATJAR ALWAN</v>
      </c>
      <c r="D48" s="15" t="str">
        <f>'1.Current_View'!D47</f>
        <v>TAIF</v>
      </c>
      <c r="E48" s="15" t="str">
        <f>'1.Current_View'!F47</f>
        <v>AirPods</v>
      </c>
      <c r="F48" s="15">
        <f>'1.Current_View'!I47</f>
        <v>3</v>
      </c>
      <c r="G48" s="15">
        <f>'1.Current_View'!J47</f>
        <v>4</v>
      </c>
      <c r="H48" s="15">
        <f>'1.Current_View'!K47</f>
        <v>3</v>
      </c>
      <c r="I48" s="15">
        <f>'1.Current_View'!L47</f>
        <v>3</v>
      </c>
      <c r="J48" s="15">
        <f>'1.Current_View'!M47</f>
        <v>4</v>
      </c>
      <c r="K48" s="15">
        <f>'1.Current_View'!N47</f>
        <v>1</v>
      </c>
      <c r="L48" s="15">
        <f>'1.Current_View'!O47</f>
        <v>4</v>
      </c>
      <c r="M48" s="15">
        <f>'1.Current_View'!P47</f>
        <v>7</v>
      </c>
      <c r="N48" s="15">
        <f>'1.Current_View'!Q47</f>
        <v>9</v>
      </c>
      <c r="O48" s="15">
        <f>'1.Current_View'!R47</f>
        <v>10</v>
      </c>
      <c r="P48" s="15">
        <f>'1.Current_View'!S47</f>
        <v>5</v>
      </c>
      <c r="Q48" s="15">
        <f>'1.Current_View'!T47</f>
        <v>3</v>
      </c>
      <c r="R48" s="15">
        <f>'1.Current_View'!U47</f>
        <v>6</v>
      </c>
      <c r="S48" s="15">
        <f>'1.Current_View'!AC47</f>
        <v>62</v>
      </c>
      <c r="T48" s="15">
        <f ca="1">'1.Current_View'!AE47</f>
        <v>29</v>
      </c>
      <c r="AH48" s="12" t="s">
        <v>103</v>
      </c>
      <c r="AL48">
        <f>'1.Current_View'!A228</f>
        <v>2580727</v>
      </c>
    </row>
    <row r="49" spans="2:38" ht="15.6" x14ac:dyDescent="0.3">
      <c r="B49" s="15">
        <f>'1.Current_View'!A48</f>
        <v>2580465</v>
      </c>
      <c r="C49" s="15" t="str">
        <f>'1.Current_View'!B48</f>
        <v>MATJAR ALWAN</v>
      </c>
      <c r="D49" s="15" t="str">
        <f>'1.Current_View'!D48</f>
        <v>TAIF</v>
      </c>
      <c r="E49" s="15" t="str">
        <f>'1.Current_View'!F48</f>
        <v>Accessories</v>
      </c>
      <c r="F49" s="15">
        <f>'1.Current_View'!I48</f>
        <v>32</v>
      </c>
      <c r="G49" s="15">
        <f>'1.Current_View'!J48</f>
        <v>14</v>
      </c>
      <c r="H49" s="15">
        <f>'1.Current_View'!K48</f>
        <v>10</v>
      </c>
      <c r="I49" s="15">
        <f>'1.Current_View'!L48</f>
        <v>24</v>
      </c>
      <c r="J49" s="15">
        <f>'1.Current_View'!M48</f>
        <v>49</v>
      </c>
      <c r="K49" s="15">
        <f>'1.Current_View'!N48</f>
        <v>30</v>
      </c>
      <c r="L49" s="15">
        <f>'1.Current_View'!O48</f>
        <v>26</v>
      </c>
      <c r="M49" s="15">
        <f>'1.Current_View'!P48</f>
        <v>35</v>
      </c>
      <c r="N49" s="15">
        <f>'1.Current_View'!Q48</f>
        <v>51</v>
      </c>
      <c r="O49" s="15">
        <f>'1.Current_View'!R48</f>
        <v>73</v>
      </c>
      <c r="P49" s="15">
        <f>'1.Current_View'!S48</f>
        <v>42</v>
      </c>
      <c r="Q49" s="15">
        <f>'1.Current_View'!T48</f>
        <v>44</v>
      </c>
      <c r="R49" s="15">
        <f>'1.Current_View'!U48</f>
        <v>61</v>
      </c>
      <c r="S49" s="15">
        <f>'1.Current_View'!AC48</f>
        <v>491</v>
      </c>
      <c r="T49" s="15">
        <f ca="1">'1.Current_View'!AE48</f>
        <v>220</v>
      </c>
      <c r="AH49" s="12" t="s">
        <v>116</v>
      </c>
      <c r="AL49">
        <f>'1.Current_View'!A237</f>
        <v>3551541</v>
      </c>
    </row>
    <row r="50" spans="2:38" ht="15.6" x14ac:dyDescent="0.3">
      <c r="B50" s="15">
        <f>'1.Current_View'!A49</f>
        <v>2409217</v>
      </c>
      <c r="C50" s="15" t="str">
        <f>'1.Current_View'!B49</f>
        <v>AL HAZMI 1</v>
      </c>
      <c r="D50" s="15" t="str">
        <f>'1.Current_View'!D49</f>
        <v>JEDDAH</v>
      </c>
      <c r="E50" s="15" t="str">
        <f>'1.Current_View'!F49</f>
        <v>iPhone</v>
      </c>
      <c r="F50" s="15">
        <f>'1.Current_View'!I49</f>
        <v>4</v>
      </c>
      <c r="G50" s="15">
        <f>'1.Current_View'!J49</f>
        <v>15</v>
      </c>
      <c r="H50" s="15">
        <f>'1.Current_View'!K49</f>
        <v>9</v>
      </c>
      <c r="I50" s="15">
        <f>'1.Current_View'!L49</f>
        <v>4</v>
      </c>
      <c r="J50" s="15">
        <f>'1.Current_View'!M49</f>
        <v>5</v>
      </c>
      <c r="K50" s="15">
        <f>'1.Current_View'!N49</f>
        <v>14</v>
      </c>
      <c r="L50" s="15">
        <f>'1.Current_View'!O49</f>
        <v>16</v>
      </c>
      <c r="M50" s="15">
        <f>'1.Current_View'!P49</f>
        <v>7</v>
      </c>
      <c r="N50" s="15">
        <f>'1.Current_View'!Q49</f>
        <v>19</v>
      </c>
      <c r="O50" s="15">
        <f>'1.Current_View'!R49</f>
        <v>16</v>
      </c>
      <c r="P50" s="15">
        <f>'1.Current_View'!S49</f>
        <v>18</v>
      </c>
      <c r="Q50" s="15">
        <f>'1.Current_View'!T49</f>
        <v>17</v>
      </c>
      <c r="R50" s="15">
        <f>'1.Current_View'!U49</f>
        <v>17</v>
      </c>
      <c r="S50" s="15">
        <f>'1.Current_View'!AC49</f>
        <v>161</v>
      </c>
      <c r="T50" s="15">
        <f ca="1">'1.Current_View'!AE49</f>
        <v>74</v>
      </c>
      <c r="AH50" s="12" t="s">
        <v>117</v>
      </c>
      <c r="AL50">
        <f>'1.Current_View'!A242</f>
        <v>2580445</v>
      </c>
    </row>
    <row r="51" spans="2:38" ht="15.6" x14ac:dyDescent="0.3">
      <c r="B51" s="15">
        <f>'1.Current_View'!A50</f>
        <v>2409217</v>
      </c>
      <c r="C51" s="15" t="str">
        <f>'1.Current_View'!B50</f>
        <v>AL HAZMI 1</v>
      </c>
      <c r="D51" s="15" t="str">
        <f>'1.Current_View'!D50</f>
        <v>JEDDAH</v>
      </c>
      <c r="E51" s="15" t="str">
        <f>'1.Current_View'!F50</f>
        <v>iPad</v>
      </c>
      <c r="F51" s="15">
        <f>'1.Current_View'!I50</f>
        <v>9</v>
      </c>
      <c r="G51" s="15">
        <f>'1.Current_View'!J50</f>
        <v>4</v>
      </c>
      <c r="H51" s="15">
        <f>'1.Current_View'!K50</f>
        <v>5</v>
      </c>
      <c r="I51" s="15">
        <f>'1.Current_View'!L50</f>
        <v>2</v>
      </c>
      <c r="J51" s="15">
        <f>'1.Current_View'!M50</f>
        <v>0</v>
      </c>
      <c r="K51" s="15">
        <f>'1.Current_View'!N50</f>
        <v>0</v>
      </c>
      <c r="L51" s="15">
        <f>'1.Current_View'!O50</f>
        <v>1</v>
      </c>
      <c r="M51" s="15">
        <f>'1.Current_View'!P50</f>
        <v>2</v>
      </c>
      <c r="N51" s="15">
        <f>'1.Current_View'!Q50</f>
        <v>5</v>
      </c>
      <c r="O51" s="15">
        <f>'1.Current_View'!R50</f>
        <v>7</v>
      </c>
      <c r="P51" s="15">
        <f>'1.Current_View'!S50</f>
        <v>9</v>
      </c>
      <c r="Q51" s="15">
        <f>'1.Current_View'!T50</f>
        <v>3</v>
      </c>
      <c r="R51" s="15">
        <f>'1.Current_View'!U50</f>
        <v>7</v>
      </c>
      <c r="S51" s="15">
        <f>'1.Current_View'!AC50</f>
        <v>54</v>
      </c>
      <c r="T51" s="15">
        <f ca="1">'1.Current_View'!AE50</f>
        <v>23</v>
      </c>
      <c r="AH51" s="12" t="s">
        <v>74</v>
      </c>
      <c r="AL51">
        <f>'1.Current_View'!A247</f>
        <v>2580925</v>
      </c>
    </row>
    <row r="52" spans="2:38" ht="15.6" x14ac:dyDescent="0.3">
      <c r="B52" s="15">
        <f>'1.Current_View'!A51</f>
        <v>2409217</v>
      </c>
      <c r="C52" s="15" t="str">
        <f>'1.Current_View'!B51</f>
        <v>AL HAZMI 1</v>
      </c>
      <c r="D52" s="15" t="str">
        <f>'1.Current_View'!D51</f>
        <v>JEDDAH</v>
      </c>
      <c r="E52" s="15" t="str">
        <f>'1.Current_View'!F51</f>
        <v>Watch</v>
      </c>
      <c r="F52" s="15">
        <f>'1.Current_View'!I51</f>
        <v>0</v>
      </c>
      <c r="G52" s="15">
        <f>'1.Current_View'!J51</f>
        <v>1</v>
      </c>
      <c r="H52" s="15">
        <f>'1.Current_View'!K51</f>
        <v>1</v>
      </c>
      <c r="I52" s="15">
        <f>'1.Current_View'!L51</f>
        <v>1</v>
      </c>
      <c r="J52" s="15">
        <f>'1.Current_View'!M51</f>
        <v>1</v>
      </c>
      <c r="K52" s="15">
        <f>'1.Current_View'!N51</f>
        <v>2</v>
      </c>
      <c r="L52" s="15">
        <f>'1.Current_View'!O51</f>
        <v>0</v>
      </c>
      <c r="M52" s="15">
        <f>'1.Current_View'!P51</f>
        <v>0</v>
      </c>
      <c r="N52" s="15">
        <f>'1.Current_View'!Q51</f>
        <v>4</v>
      </c>
      <c r="O52" s="15">
        <f>'1.Current_View'!R51</f>
        <v>1</v>
      </c>
      <c r="P52" s="15">
        <f>'1.Current_View'!S51</f>
        <v>9</v>
      </c>
      <c r="Q52" s="15">
        <f>'1.Current_View'!T51</f>
        <v>2</v>
      </c>
      <c r="R52" s="15">
        <f>'1.Current_View'!U51</f>
        <v>1</v>
      </c>
      <c r="S52" s="15">
        <f>'1.Current_View'!AC51</f>
        <v>23</v>
      </c>
      <c r="T52" s="15">
        <f ca="1">'1.Current_View'!AE51</f>
        <v>6</v>
      </c>
      <c r="AH52" s="12" t="s">
        <v>112</v>
      </c>
      <c r="AL52">
        <f>'1.Current_View'!A252</f>
        <v>2580565</v>
      </c>
    </row>
    <row r="53" spans="2:38" ht="15.6" x14ac:dyDescent="0.3">
      <c r="B53" s="15">
        <f>'1.Current_View'!A52</f>
        <v>2409217</v>
      </c>
      <c r="C53" s="15" t="str">
        <f>'1.Current_View'!B52</f>
        <v>AL HAZMI 1</v>
      </c>
      <c r="D53" s="15" t="str">
        <f>'1.Current_View'!D52</f>
        <v>JEDDAH</v>
      </c>
      <c r="E53" s="15" t="str">
        <f>'1.Current_View'!F52</f>
        <v>AirPods</v>
      </c>
      <c r="F53" s="15">
        <f>'1.Current_View'!I52</f>
        <v>2</v>
      </c>
      <c r="G53" s="15">
        <f>'1.Current_View'!J52</f>
        <v>0</v>
      </c>
      <c r="H53" s="15">
        <f>'1.Current_View'!K52</f>
        <v>0</v>
      </c>
      <c r="I53" s="15">
        <f>'1.Current_View'!L52</f>
        <v>0</v>
      </c>
      <c r="J53" s="15">
        <f>'1.Current_View'!M52</f>
        <v>4</v>
      </c>
      <c r="K53" s="15">
        <f>'1.Current_View'!N52</f>
        <v>21</v>
      </c>
      <c r="L53" s="15">
        <f>'1.Current_View'!O52</f>
        <v>0</v>
      </c>
      <c r="M53" s="15">
        <f>'1.Current_View'!P52</f>
        <v>38</v>
      </c>
      <c r="N53" s="15">
        <f>'1.Current_View'!Q52</f>
        <v>25</v>
      </c>
      <c r="O53" s="15">
        <f>'1.Current_View'!R52</f>
        <v>7</v>
      </c>
      <c r="P53" s="15">
        <f>'1.Current_View'!S52</f>
        <v>3</v>
      </c>
      <c r="Q53" s="15">
        <f>'1.Current_View'!T52</f>
        <v>4</v>
      </c>
      <c r="R53" s="15">
        <f>'1.Current_View'!U52</f>
        <v>2</v>
      </c>
      <c r="S53" s="15">
        <f>'1.Current_View'!AC52</f>
        <v>106</v>
      </c>
      <c r="T53" s="15">
        <f ca="1">'1.Current_View'!AE52</f>
        <v>65</v>
      </c>
      <c r="AH53" s="12" t="s">
        <v>133</v>
      </c>
      <c r="AL53">
        <f>'1.Current_View'!A257</f>
        <v>3501642</v>
      </c>
    </row>
    <row r="54" spans="2:38" ht="15.6" x14ac:dyDescent="0.3">
      <c r="B54" s="15">
        <f>'1.Current_View'!A53</f>
        <v>2409217</v>
      </c>
      <c r="C54" s="15" t="str">
        <f>'1.Current_View'!B53</f>
        <v>AL HAZMI 1</v>
      </c>
      <c r="D54" s="15" t="str">
        <f>'1.Current_View'!D53</f>
        <v>JEDDAH</v>
      </c>
      <c r="E54" s="15" t="str">
        <f>'1.Current_View'!F53</f>
        <v>Accessories</v>
      </c>
      <c r="F54" s="15">
        <f>'1.Current_View'!I53</f>
        <v>347</v>
      </c>
      <c r="G54" s="15">
        <f>'1.Current_View'!J53</f>
        <v>65</v>
      </c>
      <c r="H54" s="15">
        <f>'1.Current_View'!K53</f>
        <v>67</v>
      </c>
      <c r="I54" s="15">
        <f>'1.Current_View'!L53</f>
        <v>31</v>
      </c>
      <c r="J54" s="15">
        <f>'1.Current_View'!M53</f>
        <v>37</v>
      </c>
      <c r="K54" s="15">
        <f>'1.Current_View'!N53</f>
        <v>188</v>
      </c>
      <c r="L54" s="15">
        <f>'1.Current_View'!O53</f>
        <v>55</v>
      </c>
      <c r="M54" s="15">
        <f>'1.Current_View'!P53</f>
        <v>78</v>
      </c>
      <c r="N54" s="15">
        <f>'1.Current_View'!Q53</f>
        <v>390</v>
      </c>
      <c r="O54" s="15">
        <f>'1.Current_View'!R53</f>
        <v>51</v>
      </c>
      <c r="P54" s="15">
        <f>'1.Current_View'!S53</f>
        <v>57</v>
      </c>
      <c r="Q54" s="15">
        <f>'1.Current_View'!T53</f>
        <v>76</v>
      </c>
      <c r="R54" s="15">
        <f>'1.Current_View'!U53</f>
        <v>33</v>
      </c>
      <c r="S54" s="15">
        <f>'1.Current_View'!AC53</f>
        <v>1475</v>
      </c>
      <c r="T54" s="15">
        <f ca="1">'1.Current_View'!AE53</f>
        <v>868</v>
      </c>
      <c r="AH54" s="12" t="s">
        <v>118</v>
      </c>
      <c r="AL54">
        <f>'1.Current_View'!A262</f>
        <v>3371153</v>
      </c>
    </row>
    <row r="55" spans="2:38" ht="15.6" x14ac:dyDescent="0.3">
      <c r="B55" s="15">
        <f>'1.Current_View'!A54</f>
        <v>2804325</v>
      </c>
      <c r="C55" s="15" t="str">
        <f>'1.Current_View'!B54</f>
        <v>AL HAZMI AL-MADINAH</v>
      </c>
      <c r="D55" s="15" t="str">
        <f>'1.Current_View'!D54</f>
        <v>AL MADINAH</v>
      </c>
      <c r="E55" s="15" t="str">
        <f>'1.Current_View'!F54</f>
        <v>iPhone</v>
      </c>
      <c r="F55" s="15">
        <f>'1.Current_View'!I54</f>
        <v>84</v>
      </c>
      <c r="G55" s="15">
        <f>'1.Current_View'!J54</f>
        <v>58</v>
      </c>
      <c r="H55" s="15">
        <f>'1.Current_View'!K54</f>
        <v>74</v>
      </c>
      <c r="I55" s="15">
        <f>'1.Current_View'!L54</f>
        <v>111</v>
      </c>
      <c r="J55" s="15">
        <f>'1.Current_View'!M54</f>
        <v>151</v>
      </c>
      <c r="K55" s="15">
        <f>'1.Current_View'!N54</f>
        <v>116</v>
      </c>
      <c r="L55" s="15">
        <f>'1.Current_View'!O54</f>
        <v>82</v>
      </c>
      <c r="M55" s="15">
        <f>'1.Current_View'!P54</f>
        <v>71</v>
      </c>
      <c r="N55" s="15">
        <f>'1.Current_View'!Q54</f>
        <v>68</v>
      </c>
      <c r="O55" s="15">
        <f>'1.Current_View'!R54</f>
        <v>72</v>
      </c>
      <c r="P55" s="15">
        <f>'1.Current_View'!S54</f>
        <v>84</v>
      </c>
      <c r="Q55" s="15">
        <f>'1.Current_View'!T54</f>
        <v>50</v>
      </c>
      <c r="R55" s="15">
        <f>'1.Current_View'!U54</f>
        <v>80</v>
      </c>
      <c r="S55" s="15">
        <f>'1.Current_View'!AC54</f>
        <v>1101</v>
      </c>
      <c r="T55" s="15">
        <f ca="1">'1.Current_View'!AE54</f>
        <v>747</v>
      </c>
      <c r="AH55" s="12" t="s">
        <v>89</v>
      </c>
      <c r="AL55">
        <f>'1.Current_View'!A263</f>
        <v>1972866</v>
      </c>
    </row>
    <row r="56" spans="2:38" ht="15.6" x14ac:dyDescent="0.3">
      <c r="B56" s="15">
        <f>'1.Current_View'!A55</f>
        <v>2804325</v>
      </c>
      <c r="C56" s="15" t="str">
        <f>'1.Current_View'!B55</f>
        <v>AL HAZMI AL-MADINAH</v>
      </c>
      <c r="D56" s="15" t="str">
        <f>'1.Current_View'!D55</f>
        <v>AL MADINAH</v>
      </c>
      <c r="E56" s="15" t="str">
        <f>'1.Current_View'!F55</f>
        <v>iPad</v>
      </c>
      <c r="F56" s="15">
        <f>'1.Current_View'!I55</f>
        <v>16</v>
      </c>
      <c r="G56" s="15">
        <f>'1.Current_View'!J55</f>
        <v>13</v>
      </c>
      <c r="H56" s="15">
        <f>'1.Current_View'!K55</f>
        <v>10</v>
      </c>
      <c r="I56" s="15">
        <f>'1.Current_View'!L55</f>
        <v>13</v>
      </c>
      <c r="J56" s="15">
        <f>'1.Current_View'!M55</f>
        <v>11</v>
      </c>
      <c r="K56" s="15">
        <f>'1.Current_View'!N55</f>
        <v>19</v>
      </c>
      <c r="L56" s="15">
        <f>'1.Current_View'!O55</f>
        <v>14</v>
      </c>
      <c r="M56" s="15">
        <f>'1.Current_View'!P55</f>
        <v>36</v>
      </c>
      <c r="N56" s="15">
        <f>'1.Current_View'!Q55</f>
        <v>15</v>
      </c>
      <c r="O56" s="15">
        <f>'1.Current_View'!R55</f>
        <v>17</v>
      </c>
      <c r="P56" s="15">
        <f>'1.Current_View'!S55</f>
        <v>35</v>
      </c>
      <c r="Q56" s="15">
        <f>'1.Current_View'!T55</f>
        <v>6</v>
      </c>
      <c r="R56" s="15">
        <f>'1.Current_View'!U55</f>
        <v>17</v>
      </c>
      <c r="S56" s="15">
        <f>'1.Current_View'!AC55</f>
        <v>222</v>
      </c>
      <c r="T56" s="15">
        <f ca="1">'1.Current_View'!AE55</f>
        <v>132</v>
      </c>
      <c r="AH56" s="12" t="s">
        <v>82</v>
      </c>
      <c r="AL56">
        <f>'1.Current_View'!A272</f>
        <v>3363544</v>
      </c>
    </row>
    <row r="57" spans="2:38" ht="15.6" x14ac:dyDescent="0.3">
      <c r="B57" s="15">
        <f>'1.Current_View'!A56</f>
        <v>2804325</v>
      </c>
      <c r="C57" s="15" t="str">
        <f>'1.Current_View'!B56</f>
        <v>AL HAZMI AL-MADINAH</v>
      </c>
      <c r="D57" s="15" t="str">
        <f>'1.Current_View'!D56</f>
        <v>AL MADINAH</v>
      </c>
      <c r="E57" s="15" t="str">
        <f>'1.Current_View'!F56</f>
        <v>Watch</v>
      </c>
      <c r="F57" s="15">
        <f>'1.Current_View'!I56</f>
        <v>3</v>
      </c>
      <c r="G57" s="15">
        <f>'1.Current_View'!J56</f>
        <v>2</v>
      </c>
      <c r="H57" s="15">
        <f>'1.Current_View'!K56</f>
        <v>0</v>
      </c>
      <c r="I57" s="15">
        <f>'1.Current_View'!L56</f>
        <v>0</v>
      </c>
      <c r="J57" s="15">
        <f>'1.Current_View'!M56</f>
        <v>2</v>
      </c>
      <c r="K57" s="15">
        <f>'1.Current_View'!N56</f>
        <v>10</v>
      </c>
      <c r="L57" s="15">
        <f>'1.Current_View'!O56</f>
        <v>3</v>
      </c>
      <c r="M57" s="15">
        <f>'1.Current_View'!P56</f>
        <v>0</v>
      </c>
      <c r="N57" s="15">
        <f>'1.Current_View'!Q56</f>
        <v>3</v>
      </c>
      <c r="O57" s="15">
        <f>'1.Current_View'!R56</f>
        <v>2</v>
      </c>
      <c r="P57" s="15">
        <f>'1.Current_View'!S56</f>
        <v>0</v>
      </c>
      <c r="Q57" s="15">
        <f>'1.Current_View'!T56</f>
        <v>1</v>
      </c>
      <c r="R57" s="15">
        <f>'1.Current_View'!U56</f>
        <v>1</v>
      </c>
      <c r="S57" s="15">
        <f>'1.Current_View'!AC56</f>
        <v>27</v>
      </c>
      <c r="T57" s="15">
        <f ca="1">'1.Current_View'!AE56</f>
        <v>20</v>
      </c>
      <c r="AH57" s="12" t="s">
        <v>124</v>
      </c>
      <c r="AL57">
        <f>'1.Current_View'!A277</f>
        <v>2580585</v>
      </c>
    </row>
    <row r="58" spans="2:38" ht="15.6" x14ac:dyDescent="0.3">
      <c r="B58" s="15">
        <f>'1.Current_View'!A57</f>
        <v>2804325</v>
      </c>
      <c r="C58" s="15" t="str">
        <f>'1.Current_View'!B57</f>
        <v>AL HAZMI AL-MADINAH</v>
      </c>
      <c r="D58" s="15" t="str">
        <f>'1.Current_View'!D57</f>
        <v>AL MADINAH</v>
      </c>
      <c r="E58" s="15" t="str">
        <f>'1.Current_View'!F57</f>
        <v>AirPods</v>
      </c>
      <c r="F58" s="15">
        <f>'1.Current_View'!I57</f>
        <v>2</v>
      </c>
      <c r="G58" s="15">
        <f>'1.Current_View'!J57</f>
        <v>6</v>
      </c>
      <c r="H58" s="15">
        <f>'1.Current_View'!K57</f>
        <v>4</v>
      </c>
      <c r="I58" s="15">
        <f>'1.Current_View'!L57</f>
        <v>4</v>
      </c>
      <c r="J58" s="15">
        <f>'1.Current_View'!M57</f>
        <v>4</v>
      </c>
      <c r="K58" s="15">
        <f>'1.Current_View'!N57</f>
        <v>8</v>
      </c>
      <c r="L58" s="15">
        <f>'1.Current_View'!O57</f>
        <v>4</v>
      </c>
      <c r="M58" s="15">
        <f>'1.Current_View'!P57</f>
        <v>0</v>
      </c>
      <c r="N58" s="15">
        <f>'1.Current_View'!Q57</f>
        <v>5</v>
      </c>
      <c r="O58" s="15">
        <f>'1.Current_View'!R57</f>
        <v>5</v>
      </c>
      <c r="P58" s="15">
        <f>'1.Current_View'!S57</f>
        <v>0</v>
      </c>
      <c r="Q58" s="15">
        <f>'1.Current_View'!T57</f>
        <v>2</v>
      </c>
      <c r="R58" s="15">
        <f>'1.Current_View'!U57</f>
        <v>5</v>
      </c>
      <c r="S58" s="15">
        <f>'1.Current_View'!AC57</f>
        <v>49</v>
      </c>
      <c r="T58" s="15">
        <f ca="1">'1.Current_View'!AE57</f>
        <v>32</v>
      </c>
      <c r="AH58" s="12" t="s">
        <v>125</v>
      </c>
      <c r="AL58">
        <f>'1.Current_View'!A282</f>
        <v>3371154</v>
      </c>
    </row>
    <row r="59" spans="2:38" ht="15.6" x14ac:dyDescent="0.3">
      <c r="B59" s="15">
        <f>'1.Current_View'!A58</f>
        <v>2804325</v>
      </c>
      <c r="C59" s="15" t="str">
        <f>'1.Current_View'!B58</f>
        <v>AL HAZMI AL-MADINAH</v>
      </c>
      <c r="D59" s="15" t="str">
        <f>'1.Current_View'!D58</f>
        <v>AL MADINAH</v>
      </c>
      <c r="E59" s="15" t="str">
        <f>'1.Current_View'!F58</f>
        <v>Accessories</v>
      </c>
      <c r="F59" s="15">
        <f>'1.Current_View'!I58</f>
        <v>48</v>
      </c>
      <c r="G59" s="15">
        <f>'1.Current_View'!J58</f>
        <v>32</v>
      </c>
      <c r="H59" s="15">
        <f>'1.Current_View'!K58</f>
        <v>34</v>
      </c>
      <c r="I59" s="15">
        <f>'1.Current_View'!L58</f>
        <v>29</v>
      </c>
      <c r="J59" s="15">
        <f>'1.Current_View'!M58</f>
        <v>38</v>
      </c>
      <c r="K59" s="15">
        <f>'1.Current_View'!N58</f>
        <v>35</v>
      </c>
      <c r="L59" s="15">
        <f>'1.Current_View'!O58</f>
        <v>28</v>
      </c>
      <c r="M59" s="15">
        <f>'1.Current_View'!P58</f>
        <v>0</v>
      </c>
      <c r="N59" s="15">
        <f>'1.Current_View'!Q58</f>
        <v>44</v>
      </c>
      <c r="O59" s="15">
        <f>'1.Current_View'!R58</f>
        <v>31</v>
      </c>
      <c r="P59" s="15">
        <f>'1.Current_View'!S58</f>
        <v>0</v>
      </c>
      <c r="Q59" s="15">
        <f>'1.Current_View'!T58</f>
        <v>30</v>
      </c>
      <c r="R59" s="15">
        <f>'1.Current_View'!U58</f>
        <v>0</v>
      </c>
      <c r="S59" s="15">
        <f>'1.Current_View'!AC58</f>
        <v>349</v>
      </c>
      <c r="T59" s="15">
        <f ca="1">'1.Current_View'!AE58</f>
        <v>244</v>
      </c>
      <c r="AH59" s="12" t="s">
        <v>100</v>
      </c>
      <c r="AL59">
        <f>'1.Current_View'!A287</f>
        <v>3454290</v>
      </c>
    </row>
    <row r="60" spans="2:38" ht="15.6" x14ac:dyDescent="0.3">
      <c r="B60" s="15">
        <f>'1.Current_View'!A59</f>
        <v>2271520</v>
      </c>
      <c r="C60" s="15" t="str">
        <f>'1.Current_View'!B59</f>
        <v>AL RASAIL - AMIR</v>
      </c>
      <c r="D60" s="15" t="str">
        <f>'1.Current_View'!D59</f>
        <v>JEDDAH</v>
      </c>
      <c r="E60" s="15" t="str">
        <f>'1.Current_View'!F59</f>
        <v>iPhone</v>
      </c>
      <c r="F60" s="15">
        <f>'1.Current_View'!I59</f>
        <v>62</v>
      </c>
      <c r="G60" s="15">
        <f>'1.Current_View'!J59</f>
        <v>43</v>
      </c>
      <c r="H60" s="15">
        <f>'1.Current_View'!K59</f>
        <v>45</v>
      </c>
      <c r="I60" s="15">
        <f>'1.Current_View'!L59</f>
        <v>57</v>
      </c>
      <c r="J60" s="15">
        <f>'1.Current_View'!M59</f>
        <v>63</v>
      </c>
      <c r="K60" s="15">
        <f>'1.Current_View'!N59</f>
        <v>65</v>
      </c>
      <c r="L60" s="15">
        <f>'1.Current_View'!O59</f>
        <v>62</v>
      </c>
      <c r="M60" s="15">
        <f>'1.Current_View'!P59</f>
        <v>52</v>
      </c>
      <c r="N60" s="15">
        <f>'1.Current_View'!Q59</f>
        <v>93</v>
      </c>
      <c r="O60" s="15">
        <f>'1.Current_View'!R59</f>
        <v>85</v>
      </c>
      <c r="P60" s="15">
        <f>'1.Current_View'!S59</f>
        <v>73</v>
      </c>
      <c r="Q60" s="15">
        <f>'1.Current_View'!T59</f>
        <v>69</v>
      </c>
      <c r="R60" s="15">
        <f>'1.Current_View'!U59</f>
        <v>98</v>
      </c>
      <c r="S60" s="15">
        <f>'1.Current_View'!AC59</f>
        <v>867</v>
      </c>
      <c r="T60" s="15">
        <f ca="1">'1.Current_View'!AE59</f>
        <v>449</v>
      </c>
      <c r="AH60" s="12" t="s">
        <v>88</v>
      </c>
      <c r="AL60">
        <f>'1.Current_View'!A292</f>
        <v>3445267</v>
      </c>
    </row>
    <row r="61" spans="2:38" ht="15.6" x14ac:dyDescent="0.3">
      <c r="B61" s="15">
        <f>'1.Current_View'!A60</f>
        <v>2271520</v>
      </c>
      <c r="C61" s="15" t="str">
        <f>'1.Current_View'!B60</f>
        <v>AL RASAIL - AMIR</v>
      </c>
      <c r="D61" s="15" t="str">
        <f>'1.Current_View'!D60</f>
        <v>JEDDAH</v>
      </c>
      <c r="E61" s="15" t="str">
        <f>'1.Current_View'!F60</f>
        <v>iPad</v>
      </c>
      <c r="F61" s="15">
        <f>'1.Current_View'!I60</f>
        <v>5</v>
      </c>
      <c r="G61" s="15">
        <f>'1.Current_View'!J60</f>
        <v>7</v>
      </c>
      <c r="H61" s="15">
        <f>'1.Current_View'!K60</f>
        <v>5</v>
      </c>
      <c r="I61" s="15">
        <f>'1.Current_View'!L60</f>
        <v>12</v>
      </c>
      <c r="J61" s="15">
        <f>'1.Current_View'!M60</f>
        <v>7</v>
      </c>
      <c r="K61" s="15">
        <f>'1.Current_View'!N60</f>
        <v>15</v>
      </c>
      <c r="L61" s="15">
        <f>'1.Current_View'!O60</f>
        <v>7</v>
      </c>
      <c r="M61" s="15">
        <f>'1.Current_View'!P60</f>
        <v>4</v>
      </c>
      <c r="N61" s="15">
        <f>'1.Current_View'!Q60</f>
        <v>13</v>
      </c>
      <c r="O61" s="15">
        <f>'1.Current_View'!R60</f>
        <v>11</v>
      </c>
      <c r="P61" s="15">
        <f>'1.Current_View'!S60</f>
        <v>4</v>
      </c>
      <c r="Q61" s="15">
        <f>'1.Current_View'!T60</f>
        <v>5</v>
      </c>
      <c r="R61" s="15">
        <f>'1.Current_View'!U60</f>
        <v>5</v>
      </c>
      <c r="S61" s="15">
        <f>'1.Current_View'!AC60</f>
        <v>100</v>
      </c>
      <c r="T61" s="15">
        <f ca="1">'1.Current_View'!AE60</f>
        <v>62</v>
      </c>
      <c r="AH61" s="12" t="s">
        <v>120</v>
      </c>
      <c r="AL61">
        <f>'1.Current_View'!A297</f>
        <v>3445233</v>
      </c>
    </row>
    <row r="62" spans="2:38" ht="15.6" x14ac:dyDescent="0.3">
      <c r="B62" s="15">
        <f>'1.Current_View'!A61</f>
        <v>2271520</v>
      </c>
      <c r="C62" s="15" t="str">
        <f>'1.Current_View'!B61</f>
        <v>AL RASAIL - AMIR</v>
      </c>
      <c r="D62" s="15" t="str">
        <f>'1.Current_View'!D61</f>
        <v>JEDDAH</v>
      </c>
      <c r="E62" s="15" t="str">
        <f>'1.Current_View'!F61</f>
        <v>Watch</v>
      </c>
      <c r="F62" s="15">
        <f>'1.Current_View'!I61</f>
        <v>1</v>
      </c>
      <c r="G62" s="15">
        <f>'1.Current_View'!J61</f>
        <v>6</v>
      </c>
      <c r="H62" s="15">
        <f>'1.Current_View'!K61</f>
        <v>1</v>
      </c>
      <c r="I62" s="15">
        <f>'1.Current_View'!L61</f>
        <v>4</v>
      </c>
      <c r="J62" s="15">
        <f>'1.Current_View'!M61</f>
        <v>8</v>
      </c>
      <c r="K62" s="15">
        <f>'1.Current_View'!N61</f>
        <v>2</v>
      </c>
      <c r="L62" s="15">
        <f>'1.Current_View'!O61</f>
        <v>3</v>
      </c>
      <c r="M62" s="15">
        <f>'1.Current_View'!P61</f>
        <v>1</v>
      </c>
      <c r="N62" s="15">
        <f>'1.Current_View'!Q61</f>
        <v>5</v>
      </c>
      <c r="O62" s="15">
        <f>'1.Current_View'!R61</f>
        <v>7</v>
      </c>
      <c r="P62" s="15">
        <f>'1.Current_View'!S61</f>
        <v>1</v>
      </c>
      <c r="Q62" s="15">
        <f>'1.Current_View'!T61</f>
        <v>8</v>
      </c>
      <c r="R62" s="15">
        <f>'1.Current_View'!U61</f>
        <v>10</v>
      </c>
      <c r="S62" s="15">
        <f>'1.Current_View'!AC61</f>
        <v>57</v>
      </c>
      <c r="T62" s="15">
        <f ca="1">'1.Current_View'!AE61</f>
        <v>26</v>
      </c>
      <c r="AH62" s="12" t="s">
        <v>105</v>
      </c>
      <c r="AL62">
        <f>'1.Current_View'!A302</f>
        <v>2580905</v>
      </c>
    </row>
    <row r="63" spans="2:38" ht="15.6" x14ac:dyDescent="0.3">
      <c r="B63" s="15">
        <f>'1.Current_View'!A62</f>
        <v>2271520</v>
      </c>
      <c r="C63" s="15" t="str">
        <f>'1.Current_View'!B62</f>
        <v>AL RASAIL - AMIR</v>
      </c>
      <c r="D63" s="15" t="str">
        <f>'1.Current_View'!D62</f>
        <v>JEDDAH</v>
      </c>
      <c r="E63" s="15" t="str">
        <f>'1.Current_View'!F62</f>
        <v>AirPods</v>
      </c>
      <c r="F63" s="15">
        <f>'1.Current_View'!I62</f>
        <v>15</v>
      </c>
      <c r="G63" s="15">
        <f>'1.Current_View'!J62</f>
        <v>6</v>
      </c>
      <c r="H63" s="15">
        <f>'1.Current_View'!K62</f>
        <v>7</v>
      </c>
      <c r="I63" s="15">
        <f>'1.Current_View'!L62</f>
        <v>16</v>
      </c>
      <c r="J63" s="15">
        <f>'1.Current_View'!M62</f>
        <v>8</v>
      </c>
      <c r="K63" s="15">
        <f>'1.Current_View'!N62</f>
        <v>16</v>
      </c>
      <c r="L63" s="15">
        <f>'1.Current_View'!O62</f>
        <v>24</v>
      </c>
      <c r="M63" s="15">
        <f>'1.Current_View'!P62</f>
        <v>4</v>
      </c>
      <c r="N63" s="15">
        <f>'1.Current_View'!Q62</f>
        <v>9</v>
      </c>
      <c r="O63" s="15">
        <f>'1.Current_View'!R62</f>
        <v>23</v>
      </c>
      <c r="P63" s="15">
        <f>'1.Current_View'!S62</f>
        <v>2</v>
      </c>
      <c r="Q63" s="15">
        <f>'1.Current_View'!T62</f>
        <v>2</v>
      </c>
      <c r="R63" s="15">
        <f>'1.Current_View'!U62</f>
        <v>0</v>
      </c>
      <c r="S63" s="15">
        <f>'1.Current_View'!AC62</f>
        <v>132</v>
      </c>
      <c r="T63" s="15">
        <f ca="1">'1.Current_View'!AE62</f>
        <v>96</v>
      </c>
      <c r="AH63" s="12" t="s">
        <v>126</v>
      </c>
      <c r="AL63">
        <f>'1.Current_View'!A307</f>
        <v>1972856</v>
      </c>
    </row>
    <row r="64" spans="2:38" ht="15.6" x14ac:dyDescent="0.3">
      <c r="B64" s="15">
        <f>'1.Current_View'!A63</f>
        <v>2271520</v>
      </c>
      <c r="C64" s="15" t="str">
        <f>'1.Current_View'!B63</f>
        <v>AL RASAIL - AMIR</v>
      </c>
      <c r="D64" s="15" t="str">
        <f>'1.Current_View'!D63</f>
        <v>JEDDAH</v>
      </c>
      <c r="E64" s="15" t="str">
        <f>'1.Current_View'!F63</f>
        <v>Beats</v>
      </c>
      <c r="F64" s="15">
        <f>'1.Current_View'!I63</f>
        <v>0</v>
      </c>
      <c r="G64" s="15">
        <f>'1.Current_View'!J63</f>
        <v>1</v>
      </c>
      <c r="H64" s="15">
        <f>'1.Current_View'!K63</f>
        <v>0</v>
      </c>
      <c r="I64" s="15">
        <f>'1.Current_View'!L63</f>
        <v>0</v>
      </c>
      <c r="J64" s="15">
        <f>'1.Current_View'!M63</f>
        <v>0</v>
      </c>
      <c r="K64" s="15">
        <f>'1.Current_View'!N63</f>
        <v>0</v>
      </c>
      <c r="L64" s="15">
        <f>'1.Current_View'!O63</f>
        <v>0</v>
      </c>
      <c r="M64" s="15">
        <f>'1.Current_View'!P63</f>
        <v>0</v>
      </c>
      <c r="N64" s="15">
        <f>'1.Current_View'!Q63</f>
        <v>0</v>
      </c>
      <c r="O64" s="15">
        <f>'1.Current_View'!R63</f>
        <v>0</v>
      </c>
      <c r="P64" s="15">
        <f>'1.Current_View'!S63</f>
        <v>0</v>
      </c>
      <c r="Q64" s="15">
        <f>'1.Current_View'!T63</f>
        <v>0</v>
      </c>
      <c r="R64" s="15">
        <f>'1.Current_View'!U63</f>
        <v>0</v>
      </c>
      <c r="S64" s="15">
        <f>'1.Current_View'!AC63</f>
        <v>1</v>
      </c>
      <c r="T64" s="15">
        <f ca="1">'1.Current_View'!AE63</f>
        <v>1</v>
      </c>
      <c r="AH64" s="12" t="s">
        <v>63</v>
      </c>
      <c r="AL64">
        <f>'1.Current_View'!A313</f>
        <v>3375598</v>
      </c>
    </row>
    <row r="65" spans="2:38" ht="15.6" x14ac:dyDescent="0.3">
      <c r="B65" s="15">
        <f>'1.Current_View'!A64</f>
        <v>2271520</v>
      </c>
      <c r="C65" s="15" t="str">
        <f>'1.Current_View'!B64</f>
        <v>AL RASAIL - AMIR</v>
      </c>
      <c r="D65" s="15" t="str">
        <f>'1.Current_View'!D64</f>
        <v>JEDDAH</v>
      </c>
      <c r="E65" s="15" t="str">
        <f>'1.Current_View'!F64</f>
        <v>Accessories</v>
      </c>
      <c r="F65" s="15">
        <f>'1.Current_View'!I64</f>
        <v>36</v>
      </c>
      <c r="G65" s="15">
        <f>'1.Current_View'!J64</f>
        <v>20</v>
      </c>
      <c r="H65" s="15">
        <f>'1.Current_View'!K64</f>
        <v>18</v>
      </c>
      <c r="I65" s="15">
        <f>'1.Current_View'!L64</f>
        <v>47</v>
      </c>
      <c r="J65" s="15">
        <f>'1.Current_View'!M64</f>
        <v>29</v>
      </c>
      <c r="K65" s="15">
        <f>'1.Current_View'!N64</f>
        <v>39</v>
      </c>
      <c r="L65" s="15">
        <f>'1.Current_View'!O64</f>
        <v>24</v>
      </c>
      <c r="M65" s="15">
        <f>'1.Current_View'!P64</f>
        <v>18</v>
      </c>
      <c r="N65" s="15">
        <f>'1.Current_View'!Q64</f>
        <v>74</v>
      </c>
      <c r="O65" s="15">
        <f>'1.Current_View'!R64</f>
        <v>75</v>
      </c>
      <c r="P65" s="15">
        <f>'1.Current_View'!S64</f>
        <v>18</v>
      </c>
      <c r="Q65" s="15">
        <f>'1.Current_View'!T64</f>
        <v>28</v>
      </c>
      <c r="R65" s="15">
        <f>'1.Current_View'!U64</f>
        <v>39</v>
      </c>
      <c r="S65" s="15">
        <f>'1.Current_View'!AC64</f>
        <v>465</v>
      </c>
      <c r="T65" s="15">
        <f ca="1">'1.Current_View'!AE64</f>
        <v>231</v>
      </c>
      <c r="AH65" s="12" t="s">
        <v>95</v>
      </c>
      <c r="AL65">
        <f>'1.Current_View'!A318</f>
        <v>3513776</v>
      </c>
    </row>
    <row r="66" spans="2:38" ht="15.6" x14ac:dyDescent="0.3">
      <c r="B66" s="15">
        <f>'1.Current_View'!A65</f>
        <v>3071507</v>
      </c>
      <c r="C66" s="15" t="str">
        <f>'1.Current_View'!B65</f>
        <v>CEZAR STORE</v>
      </c>
      <c r="D66" s="15" t="str">
        <f>'1.Current_View'!D65</f>
        <v>ABHA</v>
      </c>
      <c r="E66" s="15" t="str">
        <f>'1.Current_View'!F65</f>
        <v>iPhone</v>
      </c>
      <c r="F66" s="15">
        <f>'1.Current_View'!I65</f>
        <v>39</v>
      </c>
      <c r="G66" s="15">
        <f>'1.Current_View'!J65</f>
        <v>35</v>
      </c>
      <c r="H66" s="15">
        <f>'1.Current_View'!K65</f>
        <v>24</v>
      </c>
      <c r="I66" s="15">
        <f>'1.Current_View'!L65</f>
        <v>48</v>
      </c>
      <c r="J66" s="15">
        <f>'1.Current_View'!M65</f>
        <v>59</v>
      </c>
      <c r="K66" s="15">
        <f>'1.Current_View'!N65</f>
        <v>49</v>
      </c>
      <c r="L66" s="15">
        <f>'1.Current_View'!O65</f>
        <v>34</v>
      </c>
      <c r="M66" s="15">
        <f>'1.Current_View'!P65</f>
        <v>46</v>
      </c>
      <c r="N66" s="15">
        <f>'1.Current_View'!Q65</f>
        <v>62</v>
      </c>
      <c r="O66" s="15">
        <f>'1.Current_View'!R65</f>
        <v>57</v>
      </c>
      <c r="P66" s="15">
        <f>'1.Current_View'!S65</f>
        <v>48</v>
      </c>
      <c r="Q66" s="15">
        <f>'1.Current_View'!T65</f>
        <v>24</v>
      </c>
      <c r="R66" s="15">
        <f>'1.Current_View'!U65</f>
        <v>56</v>
      </c>
      <c r="S66" s="15">
        <f>'1.Current_View'!AC65</f>
        <v>581</v>
      </c>
      <c r="T66" s="15">
        <f ca="1">'1.Current_View'!AE65</f>
        <v>334</v>
      </c>
      <c r="AH66" s="12" t="s">
        <v>87</v>
      </c>
      <c r="AL66">
        <f>'1.Current_View'!A323</f>
        <v>3454303</v>
      </c>
    </row>
    <row r="67" spans="2:38" ht="15.6" x14ac:dyDescent="0.3">
      <c r="B67" s="15">
        <f>'1.Current_View'!A66</f>
        <v>3071507</v>
      </c>
      <c r="C67" s="15" t="str">
        <f>'1.Current_View'!B66</f>
        <v>CEZAR STORE</v>
      </c>
      <c r="D67" s="15" t="str">
        <f>'1.Current_View'!D66</f>
        <v>ABHA</v>
      </c>
      <c r="E67" s="15" t="str">
        <f>'1.Current_View'!F66</f>
        <v>iPad</v>
      </c>
      <c r="F67" s="15">
        <f>'1.Current_View'!I66</f>
        <v>7</v>
      </c>
      <c r="G67" s="15">
        <f>'1.Current_View'!J66</f>
        <v>4</v>
      </c>
      <c r="H67" s="15">
        <f>'1.Current_View'!K66</f>
        <v>2</v>
      </c>
      <c r="I67" s="15">
        <f>'1.Current_View'!L66</f>
        <v>3</v>
      </c>
      <c r="J67" s="15">
        <f>'1.Current_View'!M66</f>
        <v>5</v>
      </c>
      <c r="K67" s="15">
        <f>'1.Current_View'!N66</f>
        <v>5</v>
      </c>
      <c r="L67" s="15">
        <f>'1.Current_View'!O66</f>
        <v>2</v>
      </c>
      <c r="M67" s="15">
        <f>'1.Current_View'!P66</f>
        <v>3</v>
      </c>
      <c r="N67" s="15">
        <f>'1.Current_View'!Q66</f>
        <v>8</v>
      </c>
      <c r="O67" s="15">
        <f>'1.Current_View'!R66</f>
        <v>3</v>
      </c>
      <c r="P67" s="15">
        <f>'1.Current_View'!S66</f>
        <v>5</v>
      </c>
      <c r="Q67" s="15">
        <f>'1.Current_View'!T66</f>
        <v>1</v>
      </c>
      <c r="R67" s="15">
        <f>'1.Current_View'!U66</f>
        <v>5</v>
      </c>
      <c r="S67" s="15">
        <f>'1.Current_View'!AC66</f>
        <v>53</v>
      </c>
      <c r="T67" s="15">
        <f ca="1">'1.Current_View'!AE66</f>
        <v>31</v>
      </c>
      <c r="AH67" s="12" t="s">
        <v>132</v>
      </c>
      <c r="AL67">
        <f>'1.Current_View'!A328</f>
        <v>1972852</v>
      </c>
    </row>
    <row r="68" spans="2:38" ht="15.6" x14ac:dyDescent="0.3">
      <c r="B68" s="15">
        <f>'1.Current_View'!A67</f>
        <v>3071507</v>
      </c>
      <c r="C68" s="15" t="str">
        <f>'1.Current_View'!B67</f>
        <v>CEZAR STORE</v>
      </c>
      <c r="D68" s="15" t="str">
        <f>'1.Current_View'!D67</f>
        <v>ABHA</v>
      </c>
      <c r="E68" s="15" t="str">
        <f>'1.Current_View'!F67</f>
        <v>Watch</v>
      </c>
      <c r="F68" s="15">
        <f>'1.Current_View'!I67</f>
        <v>0</v>
      </c>
      <c r="G68" s="15">
        <f>'1.Current_View'!J67</f>
        <v>0</v>
      </c>
      <c r="H68" s="15">
        <f>'1.Current_View'!K67</f>
        <v>0</v>
      </c>
      <c r="I68" s="15">
        <f>'1.Current_View'!L67</f>
        <v>0</v>
      </c>
      <c r="J68" s="15">
        <f>'1.Current_View'!M67</f>
        <v>0</v>
      </c>
      <c r="K68" s="15">
        <f>'1.Current_View'!N67</f>
        <v>0</v>
      </c>
      <c r="L68" s="15">
        <f>'1.Current_View'!O67</f>
        <v>0</v>
      </c>
      <c r="M68" s="15">
        <f>'1.Current_View'!P67</f>
        <v>0</v>
      </c>
      <c r="N68" s="15">
        <f>'1.Current_View'!Q67</f>
        <v>0</v>
      </c>
      <c r="O68" s="15">
        <f>'1.Current_View'!R67</f>
        <v>0</v>
      </c>
      <c r="P68" s="15">
        <f>'1.Current_View'!S67</f>
        <v>0</v>
      </c>
      <c r="Q68" s="15">
        <f>'1.Current_View'!T67</f>
        <v>0</v>
      </c>
      <c r="R68" s="15">
        <f>'1.Current_View'!U67</f>
        <v>0</v>
      </c>
      <c r="S68" s="15">
        <f>'1.Current_View'!AC67</f>
        <v>0</v>
      </c>
      <c r="T68" s="15">
        <f ca="1">'1.Current_View'!AE67</f>
        <v>0</v>
      </c>
      <c r="AH68" s="12" t="s">
        <v>55</v>
      </c>
      <c r="AL68">
        <f>'1.Current_View'!A333</f>
        <v>2986425</v>
      </c>
    </row>
    <row r="69" spans="2:38" ht="15.6" x14ac:dyDescent="0.3">
      <c r="B69" s="15">
        <f>'1.Current_View'!A68</f>
        <v>3071507</v>
      </c>
      <c r="C69" s="15" t="str">
        <f>'1.Current_View'!B68</f>
        <v>CEZAR STORE</v>
      </c>
      <c r="D69" s="15" t="str">
        <f>'1.Current_View'!D68</f>
        <v>ABHA</v>
      </c>
      <c r="E69" s="15" t="str">
        <f>'1.Current_View'!F68</f>
        <v>AirPods</v>
      </c>
      <c r="F69" s="15">
        <f>'1.Current_View'!I68</f>
        <v>0</v>
      </c>
      <c r="G69" s="15">
        <f>'1.Current_View'!J68</f>
        <v>2</v>
      </c>
      <c r="H69" s="15">
        <f>'1.Current_View'!K68</f>
        <v>3</v>
      </c>
      <c r="I69" s="15">
        <f>'1.Current_View'!L68</f>
        <v>0</v>
      </c>
      <c r="J69" s="15">
        <f>'1.Current_View'!M68</f>
        <v>1</v>
      </c>
      <c r="K69" s="15">
        <f>'1.Current_View'!N68</f>
        <v>1</v>
      </c>
      <c r="L69" s="15">
        <f>'1.Current_View'!O68</f>
        <v>1</v>
      </c>
      <c r="M69" s="15">
        <f>'1.Current_View'!P68</f>
        <v>1</v>
      </c>
      <c r="N69" s="15">
        <f>'1.Current_View'!Q68</f>
        <v>4</v>
      </c>
      <c r="O69" s="15">
        <f>'1.Current_View'!R68</f>
        <v>3</v>
      </c>
      <c r="P69" s="15">
        <f>'1.Current_View'!S68</f>
        <v>1</v>
      </c>
      <c r="Q69" s="15">
        <f>'1.Current_View'!T68</f>
        <v>0</v>
      </c>
      <c r="R69" s="15">
        <f>'1.Current_View'!U68</f>
        <v>1</v>
      </c>
      <c r="S69" s="15">
        <f>'1.Current_View'!AC68</f>
        <v>18</v>
      </c>
      <c r="T69" s="15">
        <f ca="1">'1.Current_View'!AE68</f>
        <v>9</v>
      </c>
      <c r="AH69" s="12" t="s">
        <v>121</v>
      </c>
      <c r="AL69">
        <f>'1.Current_View'!A338</f>
        <v>2869646</v>
      </c>
    </row>
    <row r="70" spans="2:38" ht="15.6" x14ac:dyDescent="0.3">
      <c r="B70" s="15">
        <f>'1.Current_View'!A69</f>
        <v>3071507</v>
      </c>
      <c r="C70" s="15" t="str">
        <f>'1.Current_View'!B69</f>
        <v>CEZAR STORE</v>
      </c>
      <c r="D70" s="15" t="str">
        <f>'1.Current_View'!D69</f>
        <v>ABHA</v>
      </c>
      <c r="E70" s="15" t="str">
        <f>'1.Current_View'!F69</f>
        <v>Accessories</v>
      </c>
      <c r="F70" s="15">
        <f>'1.Current_View'!I69</f>
        <v>79</v>
      </c>
      <c r="G70" s="15">
        <f>'1.Current_View'!J69</f>
        <v>71</v>
      </c>
      <c r="H70" s="15">
        <f>'1.Current_View'!K69</f>
        <v>28</v>
      </c>
      <c r="I70" s="15">
        <f>'1.Current_View'!L69</f>
        <v>40</v>
      </c>
      <c r="J70" s="15">
        <f>'1.Current_View'!M69</f>
        <v>70</v>
      </c>
      <c r="K70" s="15">
        <f>'1.Current_View'!N69</f>
        <v>74</v>
      </c>
      <c r="L70" s="15">
        <f>'1.Current_View'!O69</f>
        <v>45</v>
      </c>
      <c r="M70" s="15">
        <f>'1.Current_View'!P69</f>
        <v>51</v>
      </c>
      <c r="N70" s="15">
        <f>'1.Current_View'!Q69</f>
        <v>77</v>
      </c>
      <c r="O70" s="15">
        <f>'1.Current_View'!R69</f>
        <v>109</v>
      </c>
      <c r="P70" s="15">
        <f>'1.Current_View'!S69</f>
        <v>59</v>
      </c>
      <c r="Q70" s="15">
        <f>'1.Current_View'!T69</f>
        <v>42</v>
      </c>
      <c r="R70" s="15">
        <f>'1.Current_View'!U69</f>
        <v>86</v>
      </c>
      <c r="S70" s="15">
        <f>'1.Current_View'!AC69</f>
        <v>831</v>
      </c>
      <c r="T70" s="15">
        <f ca="1">'1.Current_View'!AE69</f>
        <v>458</v>
      </c>
      <c r="AH70" s="12" t="s">
        <v>128</v>
      </c>
      <c r="AL70">
        <f>'1.Current_View'!A343</f>
        <v>3649871</v>
      </c>
    </row>
    <row r="71" spans="2:38" ht="15.6" x14ac:dyDescent="0.3">
      <c r="B71" s="15">
        <f>'1.Current_View'!A70</f>
        <v>3370918</v>
      </c>
      <c r="C71" s="15" t="str">
        <f>'1.Current_View'!B70</f>
        <v>AL HAZMI JIZAN</v>
      </c>
      <c r="D71" s="15" t="str">
        <f>'1.Current_View'!D70</f>
        <v>JIZAN</v>
      </c>
      <c r="E71" s="15" t="str">
        <f>'1.Current_View'!F70</f>
        <v>iPhone</v>
      </c>
      <c r="F71" s="15">
        <f>'1.Current_View'!I70</f>
        <v>20</v>
      </c>
      <c r="G71" s="15">
        <f>'1.Current_View'!J70</f>
        <v>23</v>
      </c>
      <c r="H71" s="15">
        <f>'1.Current_View'!K70</f>
        <v>15</v>
      </c>
      <c r="I71" s="15">
        <f>'1.Current_View'!L70</f>
        <v>17</v>
      </c>
      <c r="J71" s="15">
        <f>'1.Current_View'!M70</f>
        <v>6</v>
      </c>
      <c r="K71" s="15">
        <f>'1.Current_View'!N70</f>
        <v>9</v>
      </c>
      <c r="L71" s="15">
        <f>'1.Current_View'!O70</f>
        <v>5</v>
      </c>
      <c r="M71" s="15">
        <f>'1.Current_View'!P70</f>
        <v>13</v>
      </c>
      <c r="N71" s="15">
        <f>'1.Current_View'!Q70</f>
        <v>33</v>
      </c>
      <c r="O71" s="15">
        <f>'1.Current_View'!R70</f>
        <v>31</v>
      </c>
      <c r="P71" s="15">
        <f>'1.Current_View'!S70</f>
        <v>30</v>
      </c>
      <c r="Q71" s="15">
        <f>'1.Current_View'!T70</f>
        <v>29</v>
      </c>
      <c r="R71" s="15">
        <f>'1.Current_View'!U70</f>
        <v>48</v>
      </c>
      <c r="S71" s="15">
        <f>'1.Current_View'!AC70</f>
        <v>279</v>
      </c>
      <c r="T71" s="15">
        <f ca="1">'1.Current_View'!AE70</f>
        <v>108</v>
      </c>
      <c r="AH71" s="12" t="s">
        <v>114</v>
      </c>
      <c r="AL71">
        <f>'1.Current_View'!A348</f>
        <v>3707531</v>
      </c>
    </row>
    <row r="72" spans="2:38" ht="15.6" x14ac:dyDescent="0.3">
      <c r="B72" s="15">
        <f>'1.Current_View'!A71</f>
        <v>3370918</v>
      </c>
      <c r="C72" s="15" t="str">
        <f>'1.Current_View'!B71</f>
        <v>AL HAZMI JIZAN</v>
      </c>
      <c r="D72" s="15" t="str">
        <f>'1.Current_View'!D71</f>
        <v>JIZAN</v>
      </c>
      <c r="E72" s="15" t="str">
        <f>'1.Current_View'!F71</f>
        <v>iPad</v>
      </c>
      <c r="F72" s="15">
        <f>'1.Current_View'!I71</f>
        <v>4</v>
      </c>
      <c r="G72" s="15">
        <f>'1.Current_View'!J71</f>
        <v>3</v>
      </c>
      <c r="H72" s="15">
        <f>'1.Current_View'!K71</f>
        <v>0</v>
      </c>
      <c r="I72" s="15">
        <f>'1.Current_View'!L71</f>
        <v>0</v>
      </c>
      <c r="J72" s="15">
        <f>'1.Current_View'!M71</f>
        <v>0</v>
      </c>
      <c r="K72" s="15">
        <f>'1.Current_View'!N71</f>
        <v>1</v>
      </c>
      <c r="L72" s="15">
        <f>'1.Current_View'!O71</f>
        <v>0</v>
      </c>
      <c r="M72" s="15">
        <f>'1.Current_View'!P71</f>
        <v>2</v>
      </c>
      <c r="N72" s="15">
        <f>'1.Current_View'!Q71</f>
        <v>1</v>
      </c>
      <c r="O72" s="15">
        <f>'1.Current_View'!R71</f>
        <v>4</v>
      </c>
      <c r="P72" s="15">
        <f>'1.Current_View'!S71</f>
        <v>2</v>
      </c>
      <c r="Q72" s="15">
        <f>'1.Current_View'!T71</f>
        <v>1</v>
      </c>
      <c r="R72" s="15">
        <f>'1.Current_View'!U71</f>
        <v>2</v>
      </c>
      <c r="S72" s="15">
        <f>'1.Current_View'!AC71</f>
        <v>20</v>
      </c>
      <c r="T72" s="15">
        <f ca="1">'1.Current_View'!AE71</f>
        <v>10</v>
      </c>
      <c r="AH72" s="12" t="s">
        <v>106</v>
      </c>
      <c r="AL72">
        <f>'1.Current_View'!A353</f>
        <v>2666865</v>
      </c>
    </row>
    <row r="73" spans="2:38" ht="15.6" x14ac:dyDescent="0.3">
      <c r="B73" s="15">
        <f>'1.Current_View'!A72</f>
        <v>3370918</v>
      </c>
      <c r="C73" s="15" t="str">
        <f>'1.Current_View'!B72</f>
        <v>AL HAZMI JIZAN</v>
      </c>
      <c r="D73" s="15" t="str">
        <f>'1.Current_View'!D72</f>
        <v>JIZAN</v>
      </c>
      <c r="E73" s="15" t="str">
        <f>'1.Current_View'!F72</f>
        <v>Watch</v>
      </c>
      <c r="F73" s="15">
        <f>'1.Current_View'!I72</f>
        <v>0</v>
      </c>
      <c r="G73" s="15">
        <f>'1.Current_View'!J72</f>
        <v>0</v>
      </c>
      <c r="H73" s="15">
        <f>'1.Current_View'!K72</f>
        <v>0</v>
      </c>
      <c r="I73" s="15">
        <f>'1.Current_View'!L72</f>
        <v>1</v>
      </c>
      <c r="J73" s="15">
        <f>'1.Current_View'!M72</f>
        <v>0</v>
      </c>
      <c r="K73" s="15">
        <f>'1.Current_View'!N72</f>
        <v>0</v>
      </c>
      <c r="L73" s="15">
        <f>'1.Current_View'!O72</f>
        <v>0</v>
      </c>
      <c r="M73" s="15">
        <f>'1.Current_View'!P72</f>
        <v>1</v>
      </c>
      <c r="N73" s="15">
        <f>'1.Current_View'!Q72</f>
        <v>0</v>
      </c>
      <c r="O73" s="15">
        <f>'1.Current_View'!R72</f>
        <v>0</v>
      </c>
      <c r="P73" s="15">
        <f>'1.Current_View'!S72</f>
        <v>2</v>
      </c>
      <c r="Q73" s="15">
        <f>'1.Current_View'!T72</f>
        <v>1</v>
      </c>
      <c r="R73" s="15">
        <f>'1.Current_View'!U72</f>
        <v>1</v>
      </c>
      <c r="S73" s="15">
        <f>'1.Current_View'!AC72</f>
        <v>6</v>
      </c>
      <c r="T73" s="15">
        <f ca="1">'1.Current_View'!AE72</f>
        <v>2</v>
      </c>
      <c r="AH73" s="12" t="s">
        <v>107</v>
      </c>
      <c r="AL73">
        <f>'1.Current_View'!A358</f>
        <v>2580485</v>
      </c>
    </row>
    <row r="74" spans="2:38" ht="15.6" x14ac:dyDescent="0.3">
      <c r="B74" s="15">
        <f>'1.Current_View'!A73</f>
        <v>3370918</v>
      </c>
      <c r="C74" s="15" t="str">
        <f>'1.Current_View'!B73</f>
        <v>AL HAZMI JIZAN</v>
      </c>
      <c r="D74" s="15" t="str">
        <f>'1.Current_View'!D73</f>
        <v>JIZAN</v>
      </c>
      <c r="E74" s="15" t="str">
        <f>'1.Current_View'!F73</f>
        <v>AirPods</v>
      </c>
      <c r="F74" s="15">
        <f>'1.Current_View'!I73</f>
        <v>2</v>
      </c>
      <c r="G74" s="15">
        <f>'1.Current_View'!J73</f>
        <v>1</v>
      </c>
      <c r="H74" s="15">
        <f>'1.Current_View'!K73</f>
        <v>0</v>
      </c>
      <c r="I74" s="15">
        <f>'1.Current_View'!L73</f>
        <v>1</v>
      </c>
      <c r="J74" s="15">
        <f>'1.Current_View'!M73</f>
        <v>2</v>
      </c>
      <c r="K74" s="15">
        <f>'1.Current_View'!N73</f>
        <v>1</v>
      </c>
      <c r="L74" s="15">
        <f>'1.Current_View'!O73</f>
        <v>0</v>
      </c>
      <c r="M74" s="15">
        <f>'1.Current_View'!P73</f>
        <v>1</v>
      </c>
      <c r="N74" s="15">
        <f>'1.Current_View'!Q73</f>
        <v>1</v>
      </c>
      <c r="O74" s="15">
        <f>'1.Current_View'!R73</f>
        <v>1</v>
      </c>
      <c r="P74" s="15">
        <f>'1.Current_View'!S73</f>
        <v>0</v>
      </c>
      <c r="Q74" s="15">
        <f>'1.Current_View'!T73</f>
        <v>2</v>
      </c>
      <c r="R74" s="15">
        <f>'1.Current_View'!U73</f>
        <v>2</v>
      </c>
      <c r="S74" s="15">
        <f>'1.Current_View'!AC73</f>
        <v>14</v>
      </c>
      <c r="T74" s="15">
        <f ca="1">'1.Current_View'!AE73</f>
        <v>8</v>
      </c>
      <c r="AH74" s="12" t="s">
        <v>96</v>
      </c>
      <c r="AL74">
        <f>'1.Current_View'!A363</f>
        <v>3533826</v>
      </c>
    </row>
    <row r="75" spans="2:38" ht="15.6" x14ac:dyDescent="0.3">
      <c r="B75" s="15">
        <f>'1.Current_View'!A74</f>
        <v>3370918</v>
      </c>
      <c r="C75" s="15" t="str">
        <f>'1.Current_View'!B74</f>
        <v>AL HAZMI JIZAN</v>
      </c>
      <c r="D75" s="15" t="str">
        <f>'1.Current_View'!D74</f>
        <v>JIZAN</v>
      </c>
      <c r="E75" s="15" t="str">
        <f>'1.Current_View'!F74</f>
        <v>Accessories</v>
      </c>
      <c r="F75" s="15">
        <f>'1.Current_View'!I74</f>
        <v>115</v>
      </c>
      <c r="G75" s="15">
        <f>'1.Current_View'!J74</f>
        <v>22</v>
      </c>
      <c r="H75" s="15">
        <f>'1.Current_View'!K74</f>
        <v>111</v>
      </c>
      <c r="I75" s="15">
        <f>'1.Current_View'!L74</f>
        <v>71</v>
      </c>
      <c r="J75" s="15">
        <f>'1.Current_View'!M74</f>
        <v>91</v>
      </c>
      <c r="K75" s="15">
        <f>'1.Current_View'!N74</f>
        <v>86</v>
      </c>
      <c r="L75" s="15">
        <f>'1.Current_View'!O74</f>
        <v>27</v>
      </c>
      <c r="M75" s="15">
        <f>'1.Current_View'!P74</f>
        <v>43</v>
      </c>
      <c r="N75" s="15">
        <f>'1.Current_View'!Q74</f>
        <v>66</v>
      </c>
      <c r="O75" s="15">
        <f>'1.Current_View'!R74</f>
        <v>133</v>
      </c>
      <c r="P75" s="15">
        <f>'1.Current_View'!S74</f>
        <v>94</v>
      </c>
      <c r="Q75" s="15">
        <f>'1.Current_View'!T74</f>
        <v>87</v>
      </c>
      <c r="R75" s="15">
        <f>'1.Current_View'!U74</f>
        <v>120</v>
      </c>
      <c r="S75" s="15">
        <f>'1.Current_View'!AC74</f>
        <v>1066</v>
      </c>
      <c r="T75" s="15">
        <f ca="1">'1.Current_View'!AE74</f>
        <v>566</v>
      </c>
      <c r="AH75" s="12" t="s">
        <v>135</v>
      </c>
      <c r="AL75">
        <f>'1.Current_View'!A368</f>
        <v>3525392</v>
      </c>
    </row>
    <row r="76" spans="2:38" ht="15.6" x14ac:dyDescent="0.3">
      <c r="B76" s="15">
        <f>'1.Current_View'!A75</f>
        <v>3445256</v>
      </c>
      <c r="C76" s="15" t="str">
        <f>'1.Current_View'!B75</f>
        <v>NYAAZIK - BISHA</v>
      </c>
      <c r="D76" s="15" t="str">
        <f>'1.Current_View'!D75</f>
        <v>BISHA</v>
      </c>
      <c r="E76" s="15" t="str">
        <f>'1.Current_View'!F75</f>
        <v>iPhone</v>
      </c>
      <c r="F76" s="15">
        <f>'1.Current_View'!I75</f>
        <v>49</v>
      </c>
      <c r="G76" s="15">
        <f>'1.Current_View'!J75</f>
        <v>38</v>
      </c>
      <c r="H76" s="15">
        <f>'1.Current_View'!K75</f>
        <v>34</v>
      </c>
      <c r="I76" s="15">
        <f>'1.Current_View'!L75</f>
        <v>42</v>
      </c>
      <c r="J76" s="15">
        <f>'1.Current_View'!M75</f>
        <v>60</v>
      </c>
      <c r="K76" s="15">
        <f>'1.Current_View'!N75</f>
        <v>47</v>
      </c>
      <c r="L76" s="15">
        <f>'1.Current_View'!O75</f>
        <v>36</v>
      </c>
      <c r="M76" s="15">
        <f>'1.Current_View'!P75</f>
        <v>37</v>
      </c>
      <c r="N76" s="15">
        <f>'1.Current_View'!Q75</f>
        <v>71</v>
      </c>
      <c r="O76" s="15">
        <f>'1.Current_View'!R75</f>
        <v>52</v>
      </c>
      <c r="P76" s="15">
        <f>'1.Current_View'!S75</f>
        <v>36</v>
      </c>
      <c r="Q76" s="15">
        <f>'1.Current_View'!T75</f>
        <v>30</v>
      </c>
      <c r="R76" s="15">
        <f>'1.Current_View'!U75</f>
        <v>71</v>
      </c>
      <c r="S76" s="15">
        <f>'1.Current_View'!AC75</f>
        <v>603</v>
      </c>
      <c r="T76" s="15">
        <f ca="1">'1.Current_View'!AE75</f>
        <v>343</v>
      </c>
      <c r="AH76" s="12" t="s">
        <v>69</v>
      </c>
      <c r="AL76">
        <f>'1.Current_View'!A373</f>
        <v>2580505</v>
      </c>
    </row>
    <row r="77" spans="2:38" ht="15.6" x14ac:dyDescent="0.3">
      <c r="B77" s="15">
        <f>'1.Current_View'!A76</f>
        <v>3445256</v>
      </c>
      <c r="C77" s="15" t="str">
        <f>'1.Current_View'!B76</f>
        <v>NYAAZIK - BISHA</v>
      </c>
      <c r="D77" s="15" t="str">
        <f>'1.Current_View'!D76</f>
        <v>BISHA</v>
      </c>
      <c r="E77" s="15" t="str">
        <f>'1.Current_View'!F76</f>
        <v>iPad</v>
      </c>
      <c r="F77" s="15">
        <f>'1.Current_View'!I76</f>
        <v>4</v>
      </c>
      <c r="G77" s="15">
        <f>'1.Current_View'!J76</f>
        <v>2</v>
      </c>
      <c r="H77" s="15">
        <f>'1.Current_View'!K76</f>
        <v>1</v>
      </c>
      <c r="I77" s="15">
        <f>'1.Current_View'!L76</f>
        <v>4</v>
      </c>
      <c r="J77" s="15">
        <f>'1.Current_View'!M76</f>
        <v>6</v>
      </c>
      <c r="K77" s="15">
        <f>'1.Current_View'!N76</f>
        <v>3</v>
      </c>
      <c r="L77" s="15">
        <f>'1.Current_View'!O76</f>
        <v>3</v>
      </c>
      <c r="M77" s="15">
        <f>'1.Current_View'!P76</f>
        <v>2</v>
      </c>
      <c r="N77" s="15">
        <f>'1.Current_View'!Q76</f>
        <v>5</v>
      </c>
      <c r="O77" s="15">
        <f>'1.Current_View'!R76</f>
        <v>3</v>
      </c>
      <c r="P77" s="15">
        <f>'1.Current_View'!S76</f>
        <v>2</v>
      </c>
      <c r="Q77" s="15">
        <f>'1.Current_View'!T76</f>
        <v>3</v>
      </c>
      <c r="R77" s="15">
        <f>'1.Current_View'!U76</f>
        <v>3</v>
      </c>
      <c r="S77" s="15">
        <f>'1.Current_View'!AC76</f>
        <v>41</v>
      </c>
      <c r="T77" s="15">
        <f ca="1">'1.Current_View'!AE76</f>
        <v>25</v>
      </c>
      <c r="AH77" s="12" t="s">
        <v>136</v>
      </c>
      <c r="AL77">
        <f>'1.Current_View'!A378</f>
        <v>3395397</v>
      </c>
    </row>
    <row r="78" spans="2:38" ht="15.6" x14ac:dyDescent="0.3">
      <c r="B78" s="15">
        <f>'1.Current_View'!A77</f>
        <v>3445256</v>
      </c>
      <c r="C78" s="15" t="str">
        <f>'1.Current_View'!B77</f>
        <v>NYAAZIK - BISHA</v>
      </c>
      <c r="D78" s="15" t="str">
        <f>'1.Current_View'!D77</f>
        <v>BISHA</v>
      </c>
      <c r="E78" s="15" t="str">
        <f>'1.Current_View'!F77</f>
        <v>Watch</v>
      </c>
      <c r="F78" s="15">
        <f>'1.Current_View'!I77</f>
        <v>1</v>
      </c>
      <c r="G78" s="15">
        <f>'1.Current_View'!J77</f>
        <v>0</v>
      </c>
      <c r="H78" s="15">
        <f>'1.Current_View'!K77</f>
        <v>1</v>
      </c>
      <c r="I78" s="15">
        <f>'1.Current_View'!L77</f>
        <v>1</v>
      </c>
      <c r="J78" s="15">
        <f>'1.Current_View'!M77</f>
        <v>1</v>
      </c>
      <c r="K78" s="15">
        <f>'1.Current_View'!N77</f>
        <v>0</v>
      </c>
      <c r="L78" s="15">
        <f>'1.Current_View'!O77</f>
        <v>1</v>
      </c>
      <c r="M78" s="15">
        <f>'1.Current_View'!P77</f>
        <v>0</v>
      </c>
      <c r="N78" s="15">
        <f>'1.Current_View'!Q77</f>
        <v>1</v>
      </c>
      <c r="O78" s="15">
        <f>'1.Current_View'!R77</f>
        <v>1</v>
      </c>
      <c r="P78" s="15">
        <f>'1.Current_View'!S77</f>
        <v>0</v>
      </c>
      <c r="Q78" s="15">
        <f>'1.Current_View'!T77</f>
        <v>1</v>
      </c>
      <c r="R78" s="15">
        <f>'1.Current_View'!U77</f>
        <v>1</v>
      </c>
      <c r="S78" s="15">
        <f>'1.Current_View'!AC77</f>
        <v>9</v>
      </c>
      <c r="T78" s="15">
        <f ca="1">'1.Current_View'!AE77</f>
        <v>5</v>
      </c>
      <c r="AH78" s="12" t="s">
        <v>115</v>
      </c>
      <c r="AL78">
        <f>'1.Current_View'!A383</f>
        <v>2661725</v>
      </c>
    </row>
    <row r="79" spans="2:38" ht="15.6" x14ac:dyDescent="0.3">
      <c r="B79" s="15">
        <f>'1.Current_View'!A78</f>
        <v>3445256</v>
      </c>
      <c r="C79" s="15" t="str">
        <f>'1.Current_View'!B78</f>
        <v>NYAAZIK - BISHA</v>
      </c>
      <c r="D79" s="15" t="str">
        <f>'1.Current_View'!D78</f>
        <v>BISHA</v>
      </c>
      <c r="E79" s="15" t="str">
        <f>'1.Current_View'!F78</f>
        <v>AirPods</v>
      </c>
      <c r="F79" s="15">
        <f>'1.Current_View'!I78</f>
        <v>3</v>
      </c>
      <c r="G79" s="15">
        <f>'1.Current_View'!J78</f>
        <v>2</v>
      </c>
      <c r="H79" s="15">
        <f>'1.Current_View'!K78</f>
        <v>3</v>
      </c>
      <c r="I79" s="15">
        <f>'1.Current_View'!L78</f>
        <v>3</v>
      </c>
      <c r="J79" s="15">
        <f>'1.Current_View'!M78</f>
        <v>5</v>
      </c>
      <c r="K79" s="15">
        <f>'1.Current_View'!N78</f>
        <v>3</v>
      </c>
      <c r="L79" s="15">
        <f>'1.Current_View'!O78</f>
        <v>3</v>
      </c>
      <c r="M79" s="15">
        <f>'1.Current_View'!P78</f>
        <v>2</v>
      </c>
      <c r="N79" s="15">
        <f>'1.Current_View'!Q78</f>
        <v>4</v>
      </c>
      <c r="O79" s="15">
        <f>'1.Current_View'!R78</f>
        <v>4</v>
      </c>
      <c r="P79" s="15">
        <f>'1.Current_View'!S78</f>
        <v>2</v>
      </c>
      <c r="Q79" s="15">
        <f>'1.Current_View'!T78</f>
        <v>3</v>
      </c>
      <c r="R79" s="15">
        <f>'1.Current_View'!U78</f>
        <v>6</v>
      </c>
      <c r="S79" s="15">
        <f>'1.Current_View'!AC78</f>
        <v>43</v>
      </c>
      <c r="T79" s="15">
        <f ca="1">'1.Current_View'!AE78</f>
        <v>24</v>
      </c>
      <c r="AH79" s="12" t="s">
        <v>129</v>
      </c>
      <c r="AL79">
        <f>'1.Current_View'!A388</f>
        <v>3698137</v>
      </c>
    </row>
    <row r="80" spans="2:38" ht="15.6" x14ac:dyDescent="0.3">
      <c r="B80" s="15">
        <f>'1.Current_View'!A79</f>
        <v>3445256</v>
      </c>
      <c r="C80" s="15" t="str">
        <f>'1.Current_View'!B79</f>
        <v>NYAAZIK - BISHA</v>
      </c>
      <c r="D80" s="15" t="str">
        <f>'1.Current_View'!D79</f>
        <v>BISHA</v>
      </c>
      <c r="E80" s="15" t="str">
        <f>'1.Current_View'!F79</f>
        <v>Accessories</v>
      </c>
      <c r="F80" s="15">
        <f>'1.Current_View'!I79</f>
        <v>56</v>
      </c>
      <c r="G80" s="15">
        <f>'1.Current_View'!J79</f>
        <v>49</v>
      </c>
      <c r="H80" s="15">
        <f>'1.Current_View'!K79</f>
        <v>46</v>
      </c>
      <c r="I80" s="15">
        <f>'1.Current_View'!L79</f>
        <v>57</v>
      </c>
      <c r="J80" s="15">
        <f>'1.Current_View'!M79</f>
        <v>68</v>
      </c>
      <c r="K80" s="15">
        <f>'1.Current_View'!N79</f>
        <v>52</v>
      </c>
      <c r="L80" s="15">
        <f>'1.Current_View'!O79</f>
        <v>46</v>
      </c>
      <c r="M80" s="15">
        <f>'1.Current_View'!P79</f>
        <v>39</v>
      </c>
      <c r="N80" s="15">
        <f>'1.Current_View'!Q79</f>
        <v>67</v>
      </c>
      <c r="O80" s="15">
        <f>'1.Current_View'!R79</f>
        <v>51</v>
      </c>
      <c r="P80" s="15">
        <f>'1.Current_View'!S79</f>
        <v>42</v>
      </c>
      <c r="Q80" s="15">
        <f>'1.Current_View'!T79</f>
        <v>40</v>
      </c>
      <c r="R80" s="15">
        <f>'1.Current_View'!U79</f>
        <v>67</v>
      </c>
      <c r="S80" s="15">
        <f>'1.Current_View'!AC79</f>
        <v>680</v>
      </c>
      <c r="T80" s="15">
        <f ca="1">'1.Current_View'!AE79</f>
        <v>413</v>
      </c>
      <c r="AH80" s="12" t="s">
        <v>104</v>
      </c>
      <c r="AL80">
        <f>'1.Current_View'!A393</f>
        <v>2580666</v>
      </c>
    </row>
    <row r="81" spans="2:38" ht="15.6" x14ac:dyDescent="0.3">
      <c r="B81" s="15">
        <f>'1.Current_View'!A80</f>
        <v>3395390</v>
      </c>
      <c r="C81" s="15" t="str">
        <f>'1.Current_View'!B80</f>
        <v>STAR ROSE</v>
      </c>
      <c r="D81" s="15" t="str">
        <f>'1.Current_View'!D80</f>
        <v>KHAMIS MUSHAIT</v>
      </c>
      <c r="E81" s="15" t="str">
        <f>'1.Current_View'!F80</f>
        <v>iPhone</v>
      </c>
      <c r="F81" s="15">
        <f>'1.Current_View'!I80</f>
        <v>70</v>
      </c>
      <c r="G81" s="15">
        <f>'1.Current_View'!J80</f>
        <v>39</v>
      </c>
      <c r="H81" s="15">
        <f>'1.Current_View'!K80</f>
        <v>55</v>
      </c>
      <c r="I81" s="15">
        <f>'1.Current_View'!L80</f>
        <v>101</v>
      </c>
      <c r="J81" s="15">
        <f>'1.Current_View'!M80</f>
        <v>63</v>
      </c>
      <c r="K81" s="15">
        <f>'1.Current_View'!N80</f>
        <v>78</v>
      </c>
      <c r="L81" s="15">
        <f>'1.Current_View'!O80</f>
        <v>58</v>
      </c>
      <c r="M81" s="15">
        <f>'1.Current_View'!P80</f>
        <v>55</v>
      </c>
      <c r="N81" s="15">
        <f>'1.Current_View'!Q80</f>
        <v>96</v>
      </c>
      <c r="O81" s="15">
        <f>'1.Current_View'!R80</f>
        <v>96</v>
      </c>
      <c r="P81" s="15">
        <f>'1.Current_View'!S80</f>
        <v>71</v>
      </c>
      <c r="Q81" s="15">
        <f>'1.Current_View'!T80</f>
        <v>48</v>
      </c>
      <c r="R81" s="15">
        <f>'1.Current_View'!U80</f>
        <v>108</v>
      </c>
      <c r="S81" s="15">
        <f>'1.Current_View'!AC80</f>
        <v>938</v>
      </c>
      <c r="T81" s="15">
        <f ca="1">'1.Current_View'!AE80</f>
        <v>519</v>
      </c>
      <c r="AH81" s="12" t="s">
        <v>80</v>
      </c>
      <c r="AL81">
        <f>'1.Current_View'!A398</f>
        <v>2580688</v>
      </c>
    </row>
    <row r="82" spans="2:38" ht="15.6" x14ac:dyDescent="0.3">
      <c r="B82" s="15">
        <f>'1.Current_View'!A81</f>
        <v>3395390</v>
      </c>
      <c r="C82" s="15" t="str">
        <f>'1.Current_View'!B81</f>
        <v>STAR ROSE</v>
      </c>
      <c r="D82" s="15" t="str">
        <f>'1.Current_View'!D81</f>
        <v>KHAMIS MUSHAIT</v>
      </c>
      <c r="E82" s="15" t="str">
        <f>'1.Current_View'!F81</f>
        <v>iPad</v>
      </c>
      <c r="F82" s="15">
        <f>'1.Current_View'!I81</f>
        <v>8</v>
      </c>
      <c r="G82" s="15">
        <f>'1.Current_View'!J81</f>
        <v>4</v>
      </c>
      <c r="H82" s="15">
        <f>'1.Current_View'!K81</f>
        <v>3</v>
      </c>
      <c r="I82" s="15">
        <f>'1.Current_View'!L81</f>
        <v>12</v>
      </c>
      <c r="J82" s="15">
        <f>'1.Current_View'!M81</f>
        <v>3</v>
      </c>
      <c r="K82" s="15">
        <f>'1.Current_View'!N81</f>
        <v>2</v>
      </c>
      <c r="L82" s="15">
        <f>'1.Current_View'!O81</f>
        <v>3</v>
      </c>
      <c r="M82" s="15">
        <f>'1.Current_View'!P81</f>
        <v>0</v>
      </c>
      <c r="N82" s="15">
        <f>'1.Current_View'!Q81</f>
        <v>3</v>
      </c>
      <c r="O82" s="15">
        <f>'1.Current_View'!R81</f>
        <v>3</v>
      </c>
      <c r="P82" s="15">
        <f>'1.Current_View'!S81</f>
        <v>7</v>
      </c>
      <c r="Q82" s="15">
        <f>'1.Current_View'!T81</f>
        <v>2</v>
      </c>
      <c r="R82" s="15">
        <f>'1.Current_View'!U81</f>
        <v>10</v>
      </c>
      <c r="S82" s="15">
        <f>'1.Current_View'!AC81</f>
        <v>60</v>
      </c>
      <c r="T82" s="15">
        <f ca="1">'1.Current_View'!AE81</f>
        <v>35</v>
      </c>
      <c r="AH82" s="12" t="s">
        <v>67</v>
      </c>
      <c r="AL82">
        <f>'1.Current_View'!A403</f>
        <v>3395395</v>
      </c>
    </row>
    <row r="83" spans="2:38" ht="15.6" x14ac:dyDescent="0.3">
      <c r="B83" s="15">
        <f>'1.Current_View'!A82</f>
        <v>3395390</v>
      </c>
      <c r="C83" s="15" t="str">
        <f>'1.Current_View'!B82</f>
        <v>STAR ROSE</v>
      </c>
      <c r="D83" s="15" t="str">
        <f>'1.Current_View'!D82</f>
        <v>KHAMIS MUSHAIT</v>
      </c>
      <c r="E83" s="15" t="str">
        <f>'1.Current_View'!F82</f>
        <v>Watch</v>
      </c>
      <c r="F83" s="15">
        <f>'1.Current_View'!I82</f>
        <v>1</v>
      </c>
      <c r="G83" s="15">
        <f>'1.Current_View'!J82</f>
        <v>0</v>
      </c>
      <c r="H83" s="15">
        <f>'1.Current_View'!K82</f>
        <v>0</v>
      </c>
      <c r="I83" s="15">
        <f>'1.Current_View'!L82</f>
        <v>0</v>
      </c>
      <c r="J83" s="15">
        <f>'1.Current_View'!M82</f>
        <v>0</v>
      </c>
      <c r="K83" s="15">
        <f>'1.Current_View'!N82</f>
        <v>0</v>
      </c>
      <c r="L83" s="15">
        <f>'1.Current_View'!O82</f>
        <v>0</v>
      </c>
      <c r="M83" s="15">
        <f>'1.Current_View'!P82</f>
        <v>0</v>
      </c>
      <c r="N83" s="15">
        <f>'1.Current_View'!Q82</f>
        <v>0</v>
      </c>
      <c r="O83" s="15">
        <f>'1.Current_View'!R82</f>
        <v>0</v>
      </c>
      <c r="P83" s="15">
        <f>'1.Current_View'!S82</f>
        <v>0</v>
      </c>
      <c r="Q83" s="15">
        <f>'1.Current_View'!T82</f>
        <v>0</v>
      </c>
      <c r="R83" s="15">
        <f>'1.Current_View'!U82</f>
        <v>0</v>
      </c>
      <c r="S83" s="15">
        <f>'1.Current_View'!AC82</f>
        <v>1</v>
      </c>
      <c r="T83" s="15">
        <f ca="1">'1.Current_View'!AE82</f>
        <v>1</v>
      </c>
      <c r="AH83" s="12" t="s">
        <v>90</v>
      </c>
      <c r="AL83">
        <f>'1.Current_View'!A408</f>
        <v>2533125</v>
      </c>
    </row>
    <row r="84" spans="2:38" x14ac:dyDescent="0.25">
      <c r="B84" s="15">
        <f>'1.Current_View'!A83</f>
        <v>3395390</v>
      </c>
      <c r="C84" s="15" t="str">
        <f>'1.Current_View'!B83</f>
        <v>STAR ROSE</v>
      </c>
      <c r="D84" s="15" t="str">
        <f>'1.Current_View'!D83</f>
        <v>KHAMIS MUSHAIT</v>
      </c>
      <c r="E84" s="15" t="str">
        <f>'1.Current_View'!F83</f>
        <v>AirPods</v>
      </c>
      <c r="F84" s="15">
        <f>'1.Current_View'!I83</f>
        <v>0</v>
      </c>
      <c r="G84" s="15">
        <f>'1.Current_View'!J83</f>
        <v>3</v>
      </c>
      <c r="H84" s="15">
        <f>'1.Current_View'!K83</f>
        <v>1</v>
      </c>
      <c r="I84" s="15">
        <f>'1.Current_View'!L83</f>
        <v>4</v>
      </c>
      <c r="J84" s="15">
        <f>'1.Current_View'!M83</f>
        <v>0</v>
      </c>
      <c r="K84" s="15">
        <f>'1.Current_View'!N83</f>
        <v>2</v>
      </c>
      <c r="L84" s="15">
        <f>'1.Current_View'!O83</f>
        <v>4</v>
      </c>
      <c r="M84" s="15">
        <f>'1.Current_View'!P83</f>
        <v>0</v>
      </c>
      <c r="N84" s="15">
        <f>'1.Current_View'!Q83</f>
        <v>1</v>
      </c>
      <c r="O84" s="15">
        <f>'1.Current_View'!R83</f>
        <v>1</v>
      </c>
      <c r="P84" s="15">
        <f>'1.Current_View'!S83</f>
        <v>1</v>
      </c>
      <c r="Q84" s="15">
        <f>'1.Current_View'!T83</f>
        <v>0</v>
      </c>
      <c r="R84" s="15">
        <f>'1.Current_View'!U83</f>
        <v>1</v>
      </c>
      <c r="S84" s="15">
        <f>'1.Current_View'!AC83</f>
        <v>18</v>
      </c>
      <c r="T84" s="15">
        <f ca="1">'1.Current_View'!AE83</f>
        <v>14</v>
      </c>
    </row>
    <row r="85" spans="2:38" x14ac:dyDescent="0.25">
      <c r="B85" s="15">
        <f>'1.Current_View'!A84</f>
        <v>3395390</v>
      </c>
      <c r="C85" s="15" t="str">
        <f>'1.Current_View'!B84</f>
        <v>STAR ROSE</v>
      </c>
      <c r="D85" s="15" t="str">
        <f>'1.Current_View'!D84</f>
        <v>KHAMIS MUSHAIT</v>
      </c>
      <c r="E85" s="15" t="str">
        <f>'1.Current_View'!F84</f>
        <v>Accessories</v>
      </c>
      <c r="F85" s="15">
        <f>'1.Current_View'!I84</f>
        <v>51</v>
      </c>
      <c r="G85" s="15">
        <f>'1.Current_View'!J84</f>
        <v>18</v>
      </c>
      <c r="H85" s="15">
        <f>'1.Current_View'!K84</f>
        <v>17</v>
      </c>
      <c r="I85" s="15">
        <f>'1.Current_View'!L84</f>
        <v>30</v>
      </c>
      <c r="J85" s="15">
        <f>'1.Current_View'!M84</f>
        <v>20</v>
      </c>
      <c r="K85" s="15">
        <f>'1.Current_View'!N84</f>
        <v>20</v>
      </c>
      <c r="L85" s="15">
        <f>'1.Current_View'!O84</f>
        <v>18</v>
      </c>
      <c r="M85" s="15">
        <f>'1.Current_View'!P84</f>
        <v>33</v>
      </c>
      <c r="N85" s="15">
        <f>'1.Current_View'!Q84</f>
        <v>27</v>
      </c>
      <c r="O85" s="15">
        <f>'1.Current_View'!R84</f>
        <v>27</v>
      </c>
      <c r="P85" s="15">
        <f>'1.Current_View'!S84</f>
        <v>16</v>
      </c>
      <c r="Q85" s="15">
        <f>'1.Current_View'!T84</f>
        <v>19</v>
      </c>
      <c r="R85" s="15">
        <f>'1.Current_View'!U84</f>
        <v>33</v>
      </c>
      <c r="S85" s="15">
        <f>'1.Current_View'!AC84</f>
        <v>329</v>
      </c>
      <c r="T85" s="15">
        <f ca="1">'1.Current_View'!AE84</f>
        <v>207</v>
      </c>
    </row>
    <row r="86" spans="2:38" x14ac:dyDescent="0.25">
      <c r="B86" s="15">
        <f>'1.Current_View'!A85</f>
        <v>3475014</v>
      </c>
      <c r="C86" s="15" t="str">
        <f>'1.Current_View'!B85</f>
        <v>KNOOZ - STORE</v>
      </c>
      <c r="D86" s="15" t="str">
        <f>'1.Current_View'!D85</f>
        <v>MUHAYIL</v>
      </c>
      <c r="E86" s="15" t="str">
        <f>'1.Current_View'!F85</f>
        <v>iPhone</v>
      </c>
      <c r="F86" s="15">
        <f>'1.Current_View'!I85</f>
        <v>90</v>
      </c>
      <c r="G86" s="15">
        <f>'1.Current_View'!J85</f>
        <v>51</v>
      </c>
      <c r="H86" s="15">
        <f>'1.Current_View'!K85</f>
        <v>50</v>
      </c>
      <c r="I86" s="15">
        <f>'1.Current_View'!L85</f>
        <v>52</v>
      </c>
      <c r="J86" s="15">
        <f>'1.Current_View'!M85</f>
        <v>102</v>
      </c>
      <c r="K86" s="15">
        <f>'1.Current_View'!N85</f>
        <v>80</v>
      </c>
      <c r="L86" s="15">
        <f>'1.Current_View'!O85</f>
        <v>53</v>
      </c>
      <c r="M86" s="15">
        <f>'1.Current_View'!P85</f>
        <v>63</v>
      </c>
      <c r="N86" s="15">
        <f>'1.Current_View'!Q85</f>
        <v>78</v>
      </c>
      <c r="O86" s="15">
        <f>'1.Current_View'!R85</f>
        <v>63</v>
      </c>
      <c r="P86" s="15">
        <f>'1.Current_View'!S85</f>
        <v>66</v>
      </c>
      <c r="Q86" s="15">
        <f>'1.Current_View'!T85</f>
        <v>57</v>
      </c>
      <c r="R86" s="15">
        <f>'1.Current_View'!U85</f>
        <v>81</v>
      </c>
      <c r="S86" s="15">
        <f>'1.Current_View'!AC85</f>
        <v>886</v>
      </c>
      <c r="T86" s="15">
        <f ca="1">'1.Current_View'!AE85</f>
        <v>541</v>
      </c>
    </row>
    <row r="87" spans="2:38" x14ac:dyDescent="0.25">
      <c r="B87" s="15">
        <f>'1.Current_View'!A86</f>
        <v>3475014</v>
      </c>
      <c r="C87" s="15" t="str">
        <f>'1.Current_View'!B86</f>
        <v>KNOOZ - STORE</v>
      </c>
      <c r="D87" s="15" t="str">
        <f>'1.Current_View'!D86</f>
        <v>MUHAYIL</v>
      </c>
      <c r="E87" s="15" t="str">
        <f>'1.Current_View'!F86</f>
        <v>iPad</v>
      </c>
      <c r="F87" s="15">
        <f>'1.Current_View'!I86</f>
        <v>7</v>
      </c>
      <c r="G87" s="15">
        <f>'1.Current_View'!J86</f>
        <v>2</v>
      </c>
      <c r="H87" s="15">
        <f>'1.Current_View'!K86</f>
        <v>2</v>
      </c>
      <c r="I87" s="15">
        <f>'1.Current_View'!L86</f>
        <v>5</v>
      </c>
      <c r="J87" s="15">
        <f>'1.Current_View'!M86</f>
        <v>12</v>
      </c>
      <c r="K87" s="15">
        <f>'1.Current_View'!N86</f>
        <v>10</v>
      </c>
      <c r="L87" s="15">
        <f>'1.Current_View'!O86</f>
        <v>3</v>
      </c>
      <c r="M87" s="15">
        <f>'1.Current_View'!P86</f>
        <v>3</v>
      </c>
      <c r="N87" s="15">
        <f>'1.Current_View'!Q86</f>
        <v>5</v>
      </c>
      <c r="O87" s="15">
        <f>'1.Current_View'!R86</f>
        <v>6</v>
      </c>
      <c r="P87" s="15">
        <f>'1.Current_View'!S86</f>
        <v>4</v>
      </c>
      <c r="Q87" s="15">
        <f>'1.Current_View'!T86</f>
        <v>3</v>
      </c>
      <c r="R87" s="15">
        <f>'1.Current_View'!U86</f>
        <v>6</v>
      </c>
      <c r="S87" s="15">
        <f>'1.Current_View'!AC86</f>
        <v>68</v>
      </c>
      <c r="T87" s="15">
        <f ca="1">'1.Current_View'!AE86</f>
        <v>44</v>
      </c>
    </row>
    <row r="88" spans="2:38" x14ac:dyDescent="0.25">
      <c r="B88" s="15">
        <f>'1.Current_View'!A87</f>
        <v>3475014</v>
      </c>
      <c r="C88" s="15" t="str">
        <f>'1.Current_View'!B87</f>
        <v>KNOOZ - STORE</v>
      </c>
      <c r="D88" s="15" t="str">
        <f>'1.Current_View'!D87</f>
        <v>MUHAYIL</v>
      </c>
      <c r="E88" s="15" t="str">
        <f>'1.Current_View'!F87</f>
        <v>Watch</v>
      </c>
      <c r="F88" s="15">
        <f>'1.Current_View'!I87</f>
        <v>5</v>
      </c>
      <c r="G88" s="15">
        <f>'1.Current_View'!J87</f>
        <v>1</v>
      </c>
      <c r="H88" s="15">
        <f>'1.Current_View'!K87</f>
        <v>1</v>
      </c>
      <c r="I88" s="15">
        <f>'1.Current_View'!L87</f>
        <v>2</v>
      </c>
      <c r="J88" s="15">
        <f>'1.Current_View'!M87</f>
        <v>2</v>
      </c>
      <c r="K88" s="15">
        <f>'1.Current_View'!N87</f>
        <v>5</v>
      </c>
      <c r="L88" s="15">
        <f>'1.Current_View'!O87</f>
        <v>2</v>
      </c>
      <c r="M88" s="15">
        <f>'1.Current_View'!P87</f>
        <v>4</v>
      </c>
      <c r="N88" s="15">
        <f>'1.Current_View'!Q87</f>
        <v>1</v>
      </c>
      <c r="O88" s="15">
        <f>'1.Current_View'!R87</f>
        <v>4</v>
      </c>
      <c r="P88" s="15">
        <f>'1.Current_View'!S87</f>
        <v>4</v>
      </c>
      <c r="Q88" s="15">
        <f>'1.Current_View'!T87</f>
        <v>0</v>
      </c>
      <c r="R88" s="15">
        <f>'1.Current_View'!U87</f>
        <v>1</v>
      </c>
      <c r="S88" s="15">
        <f>'1.Current_View'!AC87</f>
        <v>32</v>
      </c>
      <c r="T88" s="15">
        <f ca="1">'1.Current_View'!AE87</f>
        <v>22</v>
      </c>
    </row>
    <row r="89" spans="2:38" x14ac:dyDescent="0.25">
      <c r="B89" s="15">
        <f>'1.Current_View'!A88</f>
        <v>3475014</v>
      </c>
      <c r="C89" s="15" t="str">
        <f>'1.Current_View'!B88</f>
        <v>KNOOZ - STORE</v>
      </c>
      <c r="D89" s="15" t="str">
        <f>'1.Current_View'!D88</f>
        <v>MUHAYIL</v>
      </c>
      <c r="E89" s="15" t="str">
        <f>'1.Current_View'!F88</f>
        <v>AirPods</v>
      </c>
      <c r="F89" s="15">
        <f>'1.Current_View'!I88</f>
        <v>1</v>
      </c>
      <c r="G89" s="15">
        <f>'1.Current_View'!J88</f>
        <v>0</v>
      </c>
      <c r="H89" s="15">
        <f>'1.Current_View'!K88</f>
        <v>9</v>
      </c>
      <c r="I89" s="15">
        <f>'1.Current_View'!L88</f>
        <v>4</v>
      </c>
      <c r="J89" s="15">
        <f>'1.Current_View'!M88</f>
        <v>6</v>
      </c>
      <c r="K89" s="15">
        <f>'1.Current_View'!N88</f>
        <v>5</v>
      </c>
      <c r="L89" s="15">
        <f>'1.Current_View'!O88</f>
        <v>4</v>
      </c>
      <c r="M89" s="15">
        <f>'1.Current_View'!P88</f>
        <v>3</v>
      </c>
      <c r="N89" s="15">
        <f>'1.Current_View'!Q88</f>
        <v>4</v>
      </c>
      <c r="O89" s="15">
        <f>'1.Current_View'!R88</f>
        <v>0</v>
      </c>
      <c r="P89" s="15">
        <f>'1.Current_View'!S88</f>
        <v>2</v>
      </c>
      <c r="Q89" s="15">
        <f>'1.Current_View'!T88</f>
        <v>5</v>
      </c>
      <c r="R89" s="15">
        <f>'1.Current_View'!U88</f>
        <v>1</v>
      </c>
      <c r="S89" s="15">
        <f>'1.Current_View'!AC88</f>
        <v>44</v>
      </c>
      <c r="T89" s="15">
        <f ca="1">'1.Current_View'!AE88</f>
        <v>32</v>
      </c>
    </row>
    <row r="90" spans="2:38" x14ac:dyDescent="0.25">
      <c r="B90" s="15">
        <f>'1.Current_View'!A89</f>
        <v>3475014</v>
      </c>
      <c r="C90" s="15" t="str">
        <f>'1.Current_View'!B89</f>
        <v>KNOOZ - STORE</v>
      </c>
      <c r="D90" s="15" t="str">
        <f>'1.Current_View'!D89</f>
        <v>MUHAYIL</v>
      </c>
      <c r="E90" s="15" t="str">
        <f>'1.Current_View'!F89</f>
        <v>Accessories</v>
      </c>
      <c r="F90" s="15">
        <f>'1.Current_View'!I89</f>
        <v>16</v>
      </c>
      <c r="G90" s="15">
        <f>'1.Current_View'!J89</f>
        <v>13</v>
      </c>
      <c r="H90" s="15">
        <f>'1.Current_View'!K89</f>
        <v>14</v>
      </c>
      <c r="I90" s="15">
        <f>'1.Current_View'!L89</f>
        <v>39</v>
      </c>
      <c r="J90" s="15">
        <f>'1.Current_View'!M89</f>
        <v>43</v>
      </c>
      <c r="K90" s="15">
        <f>'1.Current_View'!N89</f>
        <v>22</v>
      </c>
      <c r="L90" s="15">
        <f>'1.Current_View'!O89</f>
        <v>10</v>
      </c>
      <c r="M90" s="15">
        <f>'1.Current_View'!P89</f>
        <v>16</v>
      </c>
      <c r="N90" s="15">
        <f>'1.Current_View'!Q89</f>
        <v>19</v>
      </c>
      <c r="O90" s="15">
        <f>'1.Current_View'!R89</f>
        <v>11</v>
      </c>
      <c r="P90" s="15">
        <f>'1.Current_View'!S89</f>
        <v>22</v>
      </c>
      <c r="Q90" s="15">
        <f>'1.Current_View'!T89</f>
        <v>18</v>
      </c>
      <c r="R90" s="15">
        <f>'1.Current_View'!U89</f>
        <v>36</v>
      </c>
      <c r="S90" s="15">
        <f>'1.Current_View'!AC89</f>
        <v>279</v>
      </c>
      <c r="T90" s="15">
        <f ca="1">'1.Current_View'!AE89</f>
        <v>173</v>
      </c>
    </row>
    <row r="91" spans="2:38" x14ac:dyDescent="0.25">
      <c r="B91" s="15">
        <f>'1.Current_View'!A90</f>
        <v>1789925</v>
      </c>
      <c r="C91" s="15" t="str">
        <f>'1.Current_View'!B90</f>
        <v>ALHADDAD - MAKKAH 2</v>
      </c>
      <c r="D91" s="15" t="str">
        <f>'1.Current_View'!D90</f>
        <v>MAKKAH</v>
      </c>
      <c r="E91" s="15" t="str">
        <f>'1.Current_View'!F90</f>
        <v>iPhone</v>
      </c>
      <c r="F91" s="15">
        <f>'1.Current_View'!I90</f>
        <v>58</v>
      </c>
      <c r="G91" s="15">
        <f>'1.Current_View'!J90</f>
        <v>48</v>
      </c>
      <c r="H91" s="15">
        <f>'1.Current_View'!K90</f>
        <v>49</v>
      </c>
      <c r="I91" s="15">
        <f>'1.Current_View'!L90</f>
        <v>80</v>
      </c>
      <c r="J91" s="15">
        <f>'1.Current_View'!M90</f>
        <v>84</v>
      </c>
      <c r="K91" s="15">
        <f>'1.Current_View'!N90</f>
        <v>52</v>
      </c>
      <c r="L91" s="15">
        <f>'1.Current_View'!O90</f>
        <v>67</v>
      </c>
      <c r="M91" s="15">
        <f>'1.Current_View'!P90</f>
        <v>59</v>
      </c>
      <c r="N91" s="15">
        <f>'1.Current_View'!Q90</f>
        <v>50</v>
      </c>
      <c r="O91" s="15">
        <f>'1.Current_View'!R90</f>
        <v>57</v>
      </c>
      <c r="P91" s="15">
        <f>'1.Current_View'!S90</f>
        <v>61</v>
      </c>
      <c r="Q91" s="15">
        <f>'1.Current_View'!T90</f>
        <v>28</v>
      </c>
      <c r="R91" s="15">
        <f>'1.Current_View'!U90</f>
        <v>36</v>
      </c>
      <c r="S91" s="15">
        <f>'1.Current_View'!AC90</f>
        <v>729</v>
      </c>
      <c r="T91" s="15">
        <f ca="1">'1.Current_View'!AE90</f>
        <v>497</v>
      </c>
    </row>
    <row r="92" spans="2:38" x14ac:dyDescent="0.25">
      <c r="B92" s="15">
        <f>'1.Current_View'!A91</f>
        <v>1789925</v>
      </c>
      <c r="C92" s="15" t="str">
        <f>'1.Current_View'!B91</f>
        <v>ALHADDAD - MAKKAH 2</v>
      </c>
      <c r="D92" s="15" t="str">
        <f>'1.Current_View'!D91</f>
        <v>MAKKAH</v>
      </c>
      <c r="E92" s="15" t="str">
        <f>'1.Current_View'!F91</f>
        <v>iPad</v>
      </c>
      <c r="F92" s="15">
        <f>'1.Current_View'!I91</f>
        <v>0</v>
      </c>
      <c r="G92" s="15">
        <f>'1.Current_View'!J91</f>
        <v>1</v>
      </c>
      <c r="H92" s="15">
        <f>'1.Current_View'!K91</f>
        <v>0</v>
      </c>
      <c r="I92" s="15">
        <f>'1.Current_View'!L91</f>
        <v>0</v>
      </c>
      <c r="J92" s="15">
        <f>'1.Current_View'!M91</f>
        <v>1</v>
      </c>
      <c r="K92" s="15">
        <f>'1.Current_View'!N91</f>
        <v>0</v>
      </c>
      <c r="L92" s="15">
        <f>'1.Current_View'!O91</f>
        <v>1</v>
      </c>
      <c r="M92" s="15">
        <f>'1.Current_View'!P91</f>
        <v>0</v>
      </c>
      <c r="N92" s="15">
        <f>'1.Current_View'!Q91</f>
        <v>1</v>
      </c>
      <c r="O92" s="15">
        <f>'1.Current_View'!R91</f>
        <v>0</v>
      </c>
      <c r="P92" s="15">
        <f>'1.Current_View'!S91</f>
        <v>0</v>
      </c>
      <c r="Q92" s="15">
        <f>'1.Current_View'!T91</f>
        <v>0</v>
      </c>
      <c r="R92" s="15">
        <f>'1.Current_View'!U91</f>
        <v>0</v>
      </c>
      <c r="S92" s="15">
        <f>'1.Current_View'!AC91</f>
        <v>4</v>
      </c>
      <c r="T92" s="15">
        <f ca="1">'1.Current_View'!AE91</f>
        <v>3</v>
      </c>
    </row>
    <row r="93" spans="2:38" x14ac:dyDescent="0.25">
      <c r="B93" s="15">
        <f>'1.Current_View'!A92</f>
        <v>1789925</v>
      </c>
      <c r="C93" s="15" t="str">
        <f>'1.Current_View'!B92</f>
        <v>ALHADDAD - MAKKAH 2</v>
      </c>
      <c r="D93" s="15" t="str">
        <f>'1.Current_View'!D92</f>
        <v>MAKKAH</v>
      </c>
      <c r="E93" s="15" t="str">
        <f>'1.Current_View'!F92</f>
        <v>Watch</v>
      </c>
      <c r="F93" s="15">
        <f>'1.Current_View'!I92</f>
        <v>3</v>
      </c>
      <c r="G93" s="15">
        <f>'1.Current_View'!J92</f>
        <v>2</v>
      </c>
      <c r="H93" s="15">
        <f>'1.Current_View'!K92</f>
        <v>4</v>
      </c>
      <c r="I93" s="15">
        <f>'1.Current_View'!L92</f>
        <v>3</v>
      </c>
      <c r="J93" s="15">
        <f>'1.Current_View'!M92</f>
        <v>11</v>
      </c>
      <c r="K93" s="15">
        <f>'1.Current_View'!N92</f>
        <v>3</v>
      </c>
      <c r="L93" s="15">
        <f>'1.Current_View'!O92</f>
        <v>5</v>
      </c>
      <c r="M93" s="15">
        <f>'1.Current_View'!P92</f>
        <v>4</v>
      </c>
      <c r="N93" s="15">
        <f>'1.Current_View'!Q92</f>
        <v>4</v>
      </c>
      <c r="O93" s="15">
        <f>'1.Current_View'!R92</f>
        <v>5</v>
      </c>
      <c r="P93" s="15">
        <f>'1.Current_View'!S92</f>
        <v>7</v>
      </c>
      <c r="Q93" s="15">
        <f>'1.Current_View'!T92</f>
        <v>3</v>
      </c>
      <c r="R93" s="15">
        <f>'1.Current_View'!U92</f>
        <v>5</v>
      </c>
      <c r="S93" s="15">
        <f>'1.Current_View'!AC92</f>
        <v>59</v>
      </c>
      <c r="T93" s="15">
        <f ca="1">'1.Current_View'!AE92</f>
        <v>35</v>
      </c>
    </row>
    <row r="94" spans="2:38" x14ac:dyDescent="0.25">
      <c r="B94" s="15">
        <f>'1.Current_View'!A93</f>
        <v>1789925</v>
      </c>
      <c r="C94" s="15" t="str">
        <f>'1.Current_View'!B93</f>
        <v>ALHADDAD - MAKKAH 2</v>
      </c>
      <c r="D94" s="15" t="str">
        <f>'1.Current_View'!D93</f>
        <v>MAKKAH</v>
      </c>
      <c r="E94" s="15" t="str">
        <f>'1.Current_View'!F93</f>
        <v>AirPods</v>
      </c>
      <c r="F94" s="15">
        <f>'1.Current_View'!I93</f>
        <v>2</v>
      </c>
      <c r="G94" s="15">
        <f>'1.Current_View'!J93</f>
        <v>5</v>
      </c>
      <c r="H94" s="15">
        <f>'1.Current_View'!K93</f>
        <v>2</v>
      </c>
      <c r="I94" s="15">
        <f>'1.Current_View'!L93</f>
        <v>3</v>
      </c>
      <c r="J94" s="15">
        <f>'1.Current_View'!M93</f>
        <v>3</v>
      </c>
      <c r="K94" s="15">
        <f>'1.Current_View'!N93</f>
        <v>3</v>
      </c>
      <c r="L94" s="15">
        <f>'1.Current_View'!O93</f>
        <v>4</v>
      </c>
      <c r="M94" s="15">
        <f>'1.Current_View'!P93</f>
        <v>5</v>
      </c>
      <c r="N94" s="15">
        <f>'1.Current_View'!Q93</f>
        <v>4</v>
      </c>
      <c r="O94" s="15">
        <f>'1.Current_View'!R93</f>
        <v>4</v>
      </c>
      <c r="P94" s="15">
        <f>'1.Current_View'!S93</f>
        <v>4</v>
      </c>
      <c r="Q94" s="15">
        <f>'1.Current_View'!T93</f>
        <v>3</v>
      </c>
      <c r="R94" s="15">
        <f>'1.Current_View'!U93</f>
        <v>2</v>
      </c>
      <c r="S94" s="15">
        <f>'1.Current_View'!AC93</f>
        <v>44</v>
      </c>
      <c r="T94" s="15">
        <f ca="1">'1.Current_View'!AE93</f>
        <v>27</v>
      </c>
    </row>
    <row r="95" spans="2:38" x14ac:dyDescent="0.25">
      <c r="B95" s="15">
        <f>'1.Current_View'!A94</f>
        <v>1789925</v>
      </c>
      <c r="C95" s="15" t="str">
        <f>'1.Current_View'!B94</f>
        <v>ALHADDAD - MAKKAH 2</v>
      </c>
      <c r="D95" s="15" t="str">
        <f>'1.Current_View'!D94</f>
        <v>MAKKAH</v>
      </c>
      <c r="E95" s="15" t="str">
        <f>'1.Current_View'!F94</f>
        <v>Accessories</v>
      </c>
      <c r="F95" s="15">
        <f>'1.Current_View'!I94</f>
        <v>39</v>
      </c>
      <c r="G95" s="15">
        <f>'1.Current_View'!J94</f>
        <v>41</v>
      </c>
      <c r="H95" s="15">
        <f>'1.Current_View'!K94</f>
        <v>39</v>
      </c>
      <c r="I95" s="15">
        <f>'1.Current_View'!L94</f>
        <v>36</v>
      </c>
      <c r="J95" s="15">
        <f>'1.Current_View'!M94</f>
        <v>42</v>
      </c>
      <c r="K95" s="15">
        <f>'1.Current_View'!N94</f>
        <v>30</v>
      </c>
      <c r="L95" s="15">
        <f>'1.Current_View'!O94</f>
        <v>31</v>
      </c>
      <c r="M95" s="15">
        <f>'1.Current_View'!P94</f>
        <v>44</v>
      </c>
      <c r="N95" s="15">
        <f>'1.Current_View'!Q94</f>
        <v>44</v>
      </c>
      <c r="O95" s="15">
        <f>'1.Current_View'!R94</f>
        <v>39</v>
      </c>
      <c r="P95" s="15">
        <f>'1.Current_View'!S94</f>
        <v>37</v>
      </c>
      <c r="Q95" s="15">
        <f>'1.Current_View'!T94</f>
        <v>24</v>
      </c>
      <c r="R95" s="15">
        <f>'1.Current_View'!U94</f>
        <v>22</v>
      </c>
      <c r="S95" s="15">
        <f>'1.Current_View'!AC94</f>
        <v>468</v>
      </c>
      <c r="T95" s="15">
        <f ca="1">'1.Current_View'!AE94</f>
        <v>302</v>
      </c>
    </row>
    <row r="96" spans="2:38" x14ac:dyDescent="0.25">
      <c r="B96" s="15">
        <f>'1.Current_View'!A95</f>
        <v>3761253</v>
      </c>
      <c r="C96" s="15" t="str">
        <f>'1.Current_View'!B95</f>
        <v>AL SHABAKA AL SAREYA</v>
      </c>
      <c r="D96" s="15" t="str">
        <f>'1.Current_View'!D95</f>
        <v>JEDDAH</v>
      </c>
      <c r="E96" s="15" t="str">
        <f>'1.Current_View'!F95</f>
        <v>iPhone</v>
      </c>
      <c r="F96" s="15">
        <f>'1.Current_View'!I95</f>
        <v>93</v>
      </c>
      <c r="G96" s="15">
        <f>'1.Current_View'!J95</f>
        <v>83</v>
      </c>
      <c r="H96" s="15">
        <f>'1.Current_View'!K95</f>
        <v>79</v>
      </c>
      <c r="I96" s="15">
        <f>'1.Current_View'!L95</f>
        <v>87</v>
      </c>
      <c r="J96" s="15">
        <f>'1.Current_View'!M95</f>
        <v>113</v>
      </c>
      <c r="K96" s="15">
        <f>'1.Current_View'!N95</f>
        <v>97</v>
      </c>
      <c r="L96" s="15">
        <f>'1.Current_View'!O95</f>
        <v>73</v>
      </c>
      <c r="M96" s="15">
        <f>'1.Current_View'!P95</f>
        <v>65</v>
      </c>
      <c r="N96" s="15">
        <f>'1.Current_View'!Q95</f>
        <v>94</v>
      </c>
      <c r="O96" s="15">
        <f>'1.Current_View'!R95</f>
        <v>110</v>
      </c>
      <c r="P96" s="15">
        <f>'1.Current_View'!S95</f>
        <v>80</v>
      </c>
      <c r="Q96" s="15">
        <f>'1.Current_View'!T95</f>
        <v>80</v>
      </c>
      <c r="R96" s="15">
        <f>'1.Current_View'!U95</f>
        <v>99</v>
      </c>
      <c r="S96" s="15">
        <f>'1.Current_View'!AC95</f>
        <v>1153</v>
      </c>
      <c r="T96" s="15">
        <f ca="1">'1.Current_View'!AE95</f>
        <v>690</v>
      </c>
    </row>
    <row r="97" spans="2:20" x14ac:dyDescent="0.25">
      <c r="B97" s="15">
        <f>'1.Current_View'!A96</f>
        <v>3761253</v>
      </c>
      <c r="C97" s="15" t="str">
        <f>'1.Current_View'!B96</f>
        <v>AL SHABAKA AL SAREYA</v>
      </c>
      <c r="D97" s="15" t="str">
        <f>'1.Current_View'!D96</f>
        <v>JEDDAH</v>
      </c>
      <c r="E97" s="15" t="str">
        <f>'1.Current_View'!F96</f>
        <v>iPad</v>
      </c>
      <c r="F97" s="15">
        <f>'1.Current_View'!I96</f>
        <v>5</v>
      </c>
      <c r="G97" s="15">
        <f>'1.Current_View'!J96</f>
        <v>1</v>
      </c>
      <c r="H97" s="15">
        <f>'1.Current_View'!K96</f>
        <v>0</v>
      </c>
      <c r="I97" s="15">
        <f>'1.Current_View'!L96</f>
        <v>0</v>
      </c>
      <c r="J97" s="15">
        <f>'1.Current_View'!M96</f>
        <v>1</v>
      </c>
      <c r="K97" s="15">
        <f>'1.Current_View'!N96</f>
        <v>0</v>
      </c>
      <c r="L97" s="15">
        <f>'1.Current_View'!O96</f>
        <v>0</v>
      </c>
      <c r="M97" s="15">
        <f>'1.Current_View'!P96</f>
        <v>0</v>
      </c>
      <c r="N97" s="15">
        <f>'1.Current_View'!Q96</f>
        <v>0</v>
      </c>
      <c r="O97" s="15">
        <f>'1.Current_View'!R96</f>
        <v>0</v>
      </c>
      <c r="P97" s="15">
        <f>'1.Current_View'!S96</f>
        <v>5</v>
      </c>
      <c r="Q97" s="15">
        <f>'1.Current_View'!T96</f>
        <v>2</v>
      </c>
      <c r="R97" s="15">
        <f>'1.Current_View'!U96</f>
        <v>1</v>
      </c>
      <c r="S97" s="15">
        <f>'1.Current_View'!AC96</f>
        <v>15</v>
      </c>
      <c r="T97" s="15">
        <f ca="1">'1.Current_View'!AE96</f>
        <v>7</v>
      </c>
    </row>
    <row r="98" spans="2:20" x14ac:dyDescent="0.25">
      <c r="B98" s="15">
        <f>'1.Current_View'!A97</f>
        <v>3761253</v>
      </c>
      <c r="C98" s="15" t="str">
        <f>'1.Current_View'!B97</f>
        <v>AL SHABAKA AL SAREYA</v>
      </c>
      <c r="D98" s="15" t="str">
        <f>'1.Current_View'!D97</f>
        <v>JEDDAH</v>
      </c>
      <c r="E98" s="15" t="str">
        <f>'1.Current_View'!F97</f>
        <v>Watch</v>
      </c>
      <c r="F98" s="15">
        <f>'1.Current_View'!I97</f>
        <v>1</v>
      </c>
      <c r="G98" s="15">
        <f>'1.Current_View'!J97</f>
        <v>0</v>
      </c>
      <c r="H98" s="15">
        <f>'1.Current_View'!K97</f>
        <v>0</v>
      </c>
      <c r="I98" s="15">
        <f>'1.Current_View'!L97</f>
        <v>2</v>
      </c>
      <c r="J98" s="15">
        <f>'1.Current_View'!M97</f>
        <v>1</v>
      </c>
      <c r="K98" s="15">
        <f>'1.Current_View'!N97</f>
        <v>0</v>
      </c>
      <c r="L98" s="15">
        <f>'1.Current_View'!O97</f>
        <v>0</v>
      </c>
      <c r="M98" s="15">
        <f>'1.Current_View'!P97</f>
        <v>0</v>
      </c>
      <c r="N98" s="15">
        <f>'1.Current_View'!Q97</f>
        <v>3</v>
      </c>
      <c r="O98" s="15">
        <f>'1.Current_View'!R97</f>
        <v>1</v>
      </c>
      <c r="P98" s="15">
        <f>'1.Current_View'!S97</f>
        <v>0</v>
      </c>
      <c r="Q98" s="15">
        <f>'1.Current_View'!T97</f>
        <v>0</v>
      </c>
      <c r="R98" s="15">
        <f>'1.Current_View'!U97</f>
        <v>1</v>
      </c>
      <c r="S98" s="15">
        <f>'1.Current_View'!AC97</f>
        <v>9</v>
      </c>
      <c r="T98" s="15">
        <f ca="1">'1.Current_View'!AE97</f>
        <v>4</v>
      </c>
    </row>
    <row r="99" spans="2:20" x14ac:dyDescent="0.25">
      <c r="B99" s="15">
        <f>'1.Current_View'!A98</f>
        <v>3761253</v>
      </c>
      <c r="C99" s="15" t="str">
        <f>'1.Current_View'!B98</f>
        <v>AL SHABAKA AL SAREYA</v>
      </c>
      <c r="D99" s="15" t="str">
        <f>'1.Current_View'!D98</f>
        <v>JEDDAH</v>
      </c>
      <c r="E99" s="15" t="str">
        <f>'1.Current_View'!F98</f>
        <v>AirPods</v>
      </c>
      <c r="F99" s="15">
        <f>'1.Current_View'!I98</f>
        <v>3</v>
      </c>
      <c r="G99" s="15">
        <f>'1.Current_View'!J98</f>
        <v>5</v>
      </c>
      <c r="H99" s="15">
        <f>'1.Current_View'!K98</f>
        <v>3</v>
      </c>
      <c r="I99" s="15">
        <f>'1.Current_View'!L98</f>
        <v>2</v>
      </c>
      <c r="J99" s="15">
        <f>'1.Current_View'!M98</f>
        <v>1</v>
      </c>
      <c r="K99" s="15">
        <f>'1.Current_View'!N98</f>
        <v>1</v>
      </c>
      <c r="L99" s="15">
        <f>'1.Current_View'!O98</f>
        <v>2</v>
      </c>
      <c r="M99" s="15">
        <f>'1.Current_View'!P98</f>
        <v>2</v>
      </c>
      <c r="N99" s="15">
        <f>'1.Current_View'!Q98</f>
        <v>5</v>
      </c>
      <c r="O99" s="15">
        <f>'1.Current_View'!R98</f>
        <v>1</v>
      </c>
      <c r="P99" s="15">
        <f>'1.Current_View'!S98</f>
        <v>2</v>
      </c>
      <c r="Q99" s="15">
        <f>'1.Current_View'!T98</f>
        <v>4</v>
      </c>
      <c r="R99" s="15">
        <f>'1.Current_View'!U98</f>
        <v>0</v>
      </c>
      <c r="S99" s="15">
        <f>'1.Current_View'!AC98</f>
        <v>31</v>
      </c>
      <c r="T99" s="15">
        <f ca="1">'1.Current_View'!AE98</f>
        <v>19</v>
      </c>
    </row>
    <row r="100" spans="2:20" x14ac:dyDescent="0.25">
      <c r="B100" s="15">
        <f>'1.Current_View'!A99</f>
        <v>3761253</v>
      </c>
      <c r="C100" s="15" t="str">
        <f>'1.Current_View'!B99</f>
        <v>AL SHABAKA AL SAREYA</v>
      </c>
      <c r="D100" s="15" t="str">
        <f>'1.Current_View'!D99</f>
        <v>JEDDAH</v>
      </c>
      <c r="E100" s="15" t="str">
        <f>'1.Current_View'!F99</f>
        <v>Accessories</v>
      </c>
      <c r="F100" s="15">
        <f>'1.Current_View'!I99</f>
        <v>0</v>
      </c>
      <c r="G100" s="15">
        <f>'1.Current_View'!J99</f>
        <v>2</v>
      </c>
      <c r="H100" s="15">
        <f>'1.Current_View'!K99</f>
        <v>0</v>
      </c>
      <c r="I100" s="15">
        <f>'1.Current_View'!L99</f>
        <v>0</v>
      </c>
      <c r="J100" s="15">
        <f>'1.Current_View'!M99</f>
        <v>0</v>
      </c>
      <c r="K100" s="15">
        <f>'1.Current_View'!N99</f>
        <v>0</v>
      </c>
      <c r="L100" s="15">
        <f>'1.Current_View'!O99</f>
        <v>0</v>
      </c>
      <c r="M100" s="15">
        <f>'1.Current_View'!P99</f>
        <v>0</v>
      </c>
      <c r="N100" s="15">
        <f>'1.Current_View'!Q99</f>
        <v>0</v>
      </c>
      <c r="O100" s="15">
        <f>'1.Current_View'!R99</f>
        <v>0</v>
      </c>
      <c r="P100" s="15">
        <f>'1.Current_View'!S99</f>
        <v>0</v>
      </c>
      <c r="Q100" s="15">
        <f>'1.Current_View'!T99</f>
        <v>0</v>
      </c>
      <c r="R100" s="15">
        <f>'1.Current_View'!U99</f>
        <v>0</v>
      </c>
      <c r="S100" s="15">
        <f>'1.Current_View'!AC99</f>
        <v>2</v>
      </c>
      <c r="T100" s="15">
        <f ca="1">'1.Current_View'!AE99</f>
        <v>2</v>
      </c>
    </row>
    <row r="101" spans="2:20" x14ac:dyDescent="0.25">
      <c r="B101" s="15">
        <f>'1.Current_View'!A100</f>
        <v>3533827</v>
      </c>
      <c r="C101" s="15" t="str">
        <f>'1.Current_View'!B100</f>
        <v>SADA ALMOSTAQBAL - KHAMIS</v>
      </c>
      <c r="D101" s="15" t="str">
        <f>'1.Current_View'!D100</f>
        <v>KHAMIS MUSHAIT</v>
      </c>
      <c r="E101" s="15" t="str">
        <f>'1.Current_View'!F100</f>
        <v>iPhone</v>
      </c>
      <c r="F101" s="15">
        <f>'1.Current_View'!I100</f>
        <v>29</v>
      </c>
      <c r="G101" s="15">
        <f>'1.Current_View'!J100</f>
        <v>25</v>
      </c>
      <c r="H101" s="15">
        <f>'1.Current_View'!K100</f>
        <v>13</v>
      </c>
      <c r="I101" s="15">
        <f>'1.Current_View'!L100</f>
        <v>39</v>
      </c>
      <c r="J101" s="15">
        <f>'1.Current_View'!M100</f>
        <v>17</v>
      </c>
      <c r="K101" s="15">
        <f>'1.Current_View'!N100</f>
        <v>9</v>
      </c>
      <c r="L101" s="15">
        <f>'1.Current_View'!O100</f>
        <v>20</v>
      </c>
      <c r="M101" s="15">
        <f>'1.Current_View'!P100</f>
        <v>9</v>
      </c>
      <c r="N101" s="15">
        <f>'1.Current_View'!Q100</f>
        <v>29</v>
      </c>
      <c r="O101" s="15">
        <f>'1.Current_View'!R100</f>
        <v>52</v>
      </c>
      <c r="P101" s="15">
        <f>'1.Current_View'!S100</f>
        <v>78</v>
      </c>
      <c r="Q101" s="15">
        <f>'1.Current_View'!T100</f>
        <v>83</v>
      </c>
      <c r="R101" s="15">
        <f>'1.Current_View'!U100</f>
        <v>79</v>
      </c>
      <c r="S101" s="15">
        <f>'1.Current_View'!AC100</f>
        <v>482</v>
      </c>
      <c r="T101" s="15">
        <f ca="1">'1.Current_View'!AE100</f>
        <v>161</v>
      </c>
    </row>
    <row r="102" spans="2:20" x14ac:dyDescent="0.25">
      <c r="B102" s="15">
        <f>'1.Current_View'!A101</f>
        <v>3533827</v>
      </c>
      <c r="C102" s="15" t="str">
        <f>'1.Current_View'!B101</f>
        <v>SADA ALMOSTAQBAL - KHAMIS</v>
      </c>
      <c r="D102" s="15" t="str">
        <f>'1.Current_View'!D101</f>
        <v>KHAMIS MUSHAIT</v>
      </c>
      <c r="E102" s="15" t="str">
        <f>'1.Current_View'!F101</f>
        <v>iPad</v>
      </c>
      <c r="F102" s="15">
        <f>'1.Current_View'!I101</f>
        <v>3</v>
      </c>
      <c r="G102" s="15">
        <f>'1.Current_View'!J101</f>
        <v>4</v>
      </c>
      <c r="H102" s="15">
        <f>'1.Current_View'!K101</f>
        <v>1</v>
      </c>
      <c r="I102" s="15">
        <f>'1.Current_View'!L101</f>
        <v>3</v>
      </c>
      <c r="J102" s="15">
        <f>'1.Current_View'!M101</f>
        <v>5</v>
      </c>
      <c r="K102" s="15">
        <f>'1.Current_View'!N101</f>
        <v>1</v>
      </c>
      <c r="L102" s="15">
        <f>'1.Current_View'!O101</f>
        <v>3</v>
      </c>
      <c r="M102" s="15">
        <f>'1.Current_View'!P101</f>
        <v>0</v>
      </c>
      <c r="N102" s="15">
        <f>'1.Current_View'!Q101</f>
        <v>2</v>
      </c>
      <c r="O102" s="15">
        <f>'1.Current_View'!R101</f>
        <v>5</v>
      </c>
      <c r="P102" s="15">
        <f>'1.Current_View'!S101</f>
        <v>1</v>
      </c>
      <c r="Q102" s="15">
        <f>'1.Current_View'!T101</f>
        <v>5</v>
      </c>
      <c r="R102" s="15">
        <f>'1.Current_View'!U101</f>
        <v>1</v>
      </c>
      <c r="S102" s="15">
        <f>'1.Current_View'!AC101</f>
        <v>34</v>
      </c>
      <c r="T102" s="15">
        <f ca="1">'1.Current_View'!AE101</f>
        <v>20</v>
      </c>
    </row>
    <row r="103" spans="2:20" x14ac:dyDescent="0.25">
      <c r="B103" s="15">
        <f>'1.Current_View'!A102</f>
        <v>3533827</v>
      </c>
      <c r="C103" s="15" t="str">
        <f>'1.Current_View'!B102</f>
        <v>SADA ALMOSTAQBAL - KHAMIS</v>
      </c>
      <c r="D103" s="15" t="str">
        <f>'1.Current_View'!D102</f>
        <v>KHAMIS MUSHAIT</v>
      </c>
      <c r="E103" s="15" t="str">
        <f>'1.Current_View'!F102</f>
        <v>Watch</v>
      </c>
      <c r="F103" s="15">
        <f>'1.Current_View'!I102</f>
        <v>0</v>
      </c>
      <c r="G103" s="15">
        <f>'1.Current_View'!J102</f>
        <v>0</v>
      </c>
      <c r="H103" s="15">
        <f>'1.Current_View'!K102</f>
        <v>0</v>
      </c>
      <c r="I103" s="15">
        <f>'1.Current_View'!L102</f>
        <v>0</v>
      </c>
      <c r="J103" s="15">
        <f>'1.Current_View'!M102</f>
        <v>1</v>
      </c>
      <c r="K103" s="15">
        <f>'1.Current_View'!N102</f>
        <v>0</v>
      </c>
      <c r="L103" s="15">
        <f>'1.Current_View'!O102</f>
        <v>0</v>
      </c>
      <c r="M103" s="15">
        <f>'1.Current_View'!P102</f>
        <v>0</v>
      </c>
      <c r="N103" s="15">
        <f>'1.Current_View'!Q102</f>
        <v>0</v>
      </c>
      <c r="O103" s="15">
        <f>'1.Current_View'!R102</f>
        <v>1</v>
      </c>
      <c r="P103" s="15">
        <f>'1.Current_View'!S102</f>
        <v>14</v>
      </c>
      <c r="Q103" s="15">
        <f>'1.Current_View'!T102</f>
        <v>12</v>
      </c>
      <c r="R103" s="15">
        <f>'1.Current_View'!U102</f>
        <v>0</v>
      </c>
      <c r="S103" s="15">
        <f>'1.Current_View'!AC102</f>
        <v>28</v>
      </c>
      <c r="T103" s="15">
        <f ca="1">'1.Current_View'!AE102</f>
        <v>1</v>
      </c>
    </row>
    <row r="104" spans="2:20" x14ac:dyDescent="0.25">
      <c r="B104" s="15">
        <f>'1.Current_View'!A103</f>
        <v>3533827</v>
      </c>
      <c r="C104" s="15" t="str">
        <f>'1.Current_View'!B103</f>
        <v>SADA ALMOSTAQBAL - KHAMIS</v>
      </c>
      <c r="D104" s="15" t="str">
        <f>'1.Current_View'!D103</f>
        <v>KHAMIS MUSHAIT</v>
      </c>
      <c r="E104" s="15" t="str">
        <f>'1.Current_View'!F103</f>
        <v>AirPods</v>
      </c>
      <c r="F104" s="15">
        <f>'1.Current_View'!I103</f>
        <v>3</v>
      </c>
      <c r="G104" s="15">
        <f>'1.Current_View'!J103</f>
        <v>0</v>
      </c>
      <c r="H104" s="15">
        <f>'1.Current_View'!K103</f>
        <v>3</v>
      </c>
      <c r="I104" s="15">
        <f>'1.Current_View'!L103</f>
        <v>1</v>
      </c>
      <c r="J104" s="15">
        <f>'1.Current_View'!M103</f>
        <v>0</v>
      </c>
      <c r="K104" s="15">
        <f>'1.Current_View'!N103</f>
        <v>0</v>
      </c>
      <c r="L104" s="15">
        <f>'1.Current_View'!O103</f>
        <v>0</v>
      </c>
      <c r="M104" s="15">
        <f>'1.Current_View'!P103</f>
        <v>0</v>
      </c>
      <c r="N104" s="15">
        <f>'1.Current_View'!Q103</f>
        <v>0</v>
      </c>
      <c r="O104" s="15">
        <f>'1.Current_View'!R103</f>
        <v>2</v>
      </c>
      <c r="P104" s="15">
        <f>'1.Current_View'!S103</f>
        <v>12</v>
      </c>
      <c r="Q104" s="15">
        <f>'1.Current_View'!T103</f>
        <v>8</v>
      </c>
      <c r="R104" s="15">
        <f>'1.Current_View'!U103</f>
        <v>0</v>
      </c>
      <c r="S104" s="15">
        <f>'1.Current_View'!AC103</f>
        <v>29</v>
      </c>
      <c r="T104" s="15">
        <f ca="1">'1.Current_View'!AE103</f>
        <v>7</v>
      </c>
    </row>
    <row r="105" spans="2:20" x14ac:dyDescent="0.25">
      <c r="B105" s="15">
        <f>'1.Current_View'!A104</f>
        <v>3533827</v>
      </c>
      <c r="C105" s="15" t="str">
        <f>'1.Current_View'!B104</f>
        <v>SADA ALMOSTAQBAL - KHAMIS</v>
      </c>
      <c r="D105" s="15" t="str">
        <f>'1.Current_View'!D104</f>
        <v>KHAMIS MUSHAIT</v>
      </c>
      <c r="E105" s="15" t="str">
        <f>'1.Current_View'!F104</f>
        <v>Beats</v>
      </c>
      <c r="F105" s="15">
        <f>'1.Current_View'!I104</f>
        <v>0</v>
      </c>
      <c r="G105" s="15">
        <f>'1.Current_View'!J104</f>
        <v>0</v>
      </c>
      <c r="H105" s="15">
        <f>'1.Current_View'!K104</f>
        <v>0</v>
      </c>
      <c r="I105" s="15">
        <f>'1.Current_View'!L104</f>
        <v>0</v>
      </c>
      <c r="J105" s="15">
        <f>'1.Current_View'!M104</f>
        <v>0</v>
      </c>
      <c r="K105" s="15">
        <f>'1.Current_View'!N104</f>
        <v>0</v>
      </c>
      <c r="L105" s="15">
        <f>'1.Current_View'!O104</f>
        <v>0</v>
      </c>
      <c r="M105" s="15">
        <f>'1.Current_View'!P104</f>
        <v>0</v>
      </c>
      <c r="N105" s="15">
        <f>'1.Current_View'!Q104</f>
        <v>0</v>
      </c>
      <c r="O105" s="15">
        <f>'1.Current_View'!R104</f>
        <v>0</v>
      </c>
      <c r="P105" s="15">
        <f>'1.Current_View'!S104</f>
        <v>0</v>
      </c>
      <c r="Q105" s="15">
        <f>'1.Current_View'!T104</f>
        <v>0</v>
      </c>
      <c r="R105" s="15">
        <f>'1.Current_View'!U104</f>
        <v>0</v>
      </c>
      <c r="S105" s="15">
        <f>'1.Current_View'!AC104</f>
        <v>0</v>
      </c>
      <c r="T105" s="15">
        <f ca="1">'1.Current_View'!AE104</f>
        <v>0</v>
      </c>
    </row>
    <row r="106" spans="2:20" x14ac:dyDescent="0.25">
      <c r="B106" s="15">
        <f>'1.Current_View'!A105</f>
        <v>3533827</v>
      </c>
      <c r="C106" s="15" t="str">
        <f>'1.Current_View'!B105</f>
        <v>SADA ALMOSTAQBAL - KHAMIS</v>
      </c>
      <c r="D106" s="15" t="str">
        <f>'1.Current_View'!D105</f>
        <v>KHAMIS MUSHAIT</v>
      </c>
      <c r="E106" s="15" t="str">
        <f>'1.Current_View'!F105</f>
        <v>Accessories</v>
      </c>
      <c r="F106" s="15">
        <f>'1.Current_View'!I105</f>
        <v>25</v>
      </c>
      <c r="G106" s="15">
        <f>'1.Current_View'!J105</f>
        <v>34</v>
      </c>
      <c r="H106" s="15">
        <f>'1.Current_View'!K105</f>
        <v>30</v>
      </c>
      <c r="I106" s="15">
        <f>'1.Current_View'!L105</f>
        <v>24</v>
      </c>
      <c r="J106" s="15">
        <f>'1.Current_View'!M105</f>
        <v>22</v>
      </c>
      <c r="K106" s="15">
        <f>'1.Current_View'!N105</f>
        <v>14</v>
      </c>
      <c r="L106" s="15">
        <f>'1.Current_View'!O105</f>
        <v>7</v>
      </c>
      <c r="M106" s="15">
        <f>'1.Current_View'!P105</f>
        <v>182</v>
      </c>
      <c r="N106" s="15">
        <f>'1.Current_View'!Q105</f>
        <v>15</v>
      </c>
      <c r="O106" s="15">
        <f>'1.Current_View'!R105</f>
        <v>23</v>
      </c>
      <c r="P106" s="15">
        <f>'1.Current_View'!S105</f>
        <v>62</v>
      </c>
      <c r="Q106" s="15">
        <f>'1.Current_View'!T105</f>
        <v>91</v>
      </c>
      <c r="R106" s="15">
        <f>'1.Current_View'!U105</f>
        <v>85</v>
      </c>
      <c r="S106" s="15">
        <f>'1.Current_View'!AC105</f>
        <v>614</v>
      </c>
      <c r="T106" s="15">
        <f ca="1">'1.Current_View'!AE105</f>
        <v>338</v>
      </c>
    </row>
    <row r="107" spans="2:20" x14ac:dyDescent="0.25">
      <c r="B107" s="15">
        <f>'1.Current_View'!A106</f>
        <v>1789022</v>
      </c>
      <c r="C107" s="15" t="str">
        <f>'1.Current_View'!B106</f>
        <v>AL RASAEL PALESTINE</v>
      </c>
      <c r="D107" s="15" t="str">
        <f>'1.Current_View'!D106</f>
        <v>JEDDAH</v>
      </c>
      <c r="E107" s="15" t="str">
        <f>'1.Current_View'!F106</f>
        <v>iPhone</v>
      </c>
      <c r="F107" s="15">
        <f>'1.Current_View'!I106</f>
        <v>31</v>
      </c>
      <c r="G107" s="15">
        <f>'1.Current_View'!J106</f>
        <v>38</v>
      </c>
      <c r="H107" s="15">
        <f>'1.Current_View'!K106</f>
        <v>31</v>
      </c>
      <c r="I107" s="15">
        <f>'1.Current_View'!L106</f>
        <v>51</v>
      </c>
      <c r="J107" s="15">
        <f>'1.Current_View'!M106</f>
        <v>41</v>
      </c>
      <c r="K107" s="15">
        <f>'1.Current_View'!N106</f>
        <v>30</v>
      </c>
      <c r="L107" s="15">
        <f>'1.Current_View'!O106</f>
        <v>23</v>
      </c>
      <c r="M107" s="15">
        <f>'1.Current_View'!P106</f>
        <v>26</v>
      </c>
      <c r="N107" s="15">
        <f>'1.Current_View'!Q106</f>
        <v>58</v>
      </c>
      <c r="O107" s="15">
        <f>'1.Current_View'!R106</f>
        <v>42</v>
      </c>
      <c r="P107" s="15">
        <f>'1.Current_View'!S106</f>
        <v>21</v>
      </c>
      <c r="Q107" s="15">
        <f>'1.Current_View'!T106</f>
        <v>22</v>
      </c>
      <c r="R107" s="15">
        <f>'1.Current_View'!U106</f>
        <v>59</v>
      </c>
      <c r="S107" s="15">
        <f>'1.Current_View'!AC106</f>
        <v>473</v>
      </c>
      <c r="T107" s="15">
        <f ca="1">'1.Current_View'!AE106</f>
        <v>271</v>
      </c>
    </row>
    <row r="108" spans="2:20" x14ac:dyDescent="0.25">
      <c r="B108" s="15">
        <f>'1.Current_View'!A107</f>
        <v>1789022</v>
      </c>
      <c r="C108" s="15" t="str">
        <f>'1.Current_View'!B107</f>
        <v>AL RASAEL PALESTINE</v>
      </c>
      <c r="D108" s="15" t="str">
        <f>'1.Current_View'!D107</f>
        <v>JEDDAH</v>
      </c>
      <c r="E108" s="15" t="str">
        <f>'1.Current_View'!F107</f>
        <v>iPad</v>
      </c>
      <c r="F108" s="15">
        <f>'1.Current_View'!I107</f>
        <v>4</v>
      </c>
      <c r="G108" s="15">
        <f>'1.Current_View'!J107</f>
        <v>5</v>
      </c>
      <c r="H108" s="15">
        <f>'1.Current_View'!K107</f>
        <v>4</v>
      </c>
      <c r="I108" s="15">
        <f>'1.Current_View'!L107</f>
        <v>0</v>
      </c>
      <c r="J108" s="15">
        <f>'1.Current_View'!M107</f>
        <v>5</v>
      </c>
      <c r="K108" s="15">
        <f>'1.Current_View'!N107</f>
        <v>2</v>
      </c>
      <c r="L108" s="15">
        <f>'1.Current_View'!O107</f>
        <v>0</v>
      </c>
      <c r="M108" s="15">
        <f>'1.Current_View'!P107</f>
        <v>3</v>
      </c>
      <c r="N108" s="15">
        <f>'1.Current_View'!Q107</f>
        <v>3</v>
      </c>
      <c r="O108" s="15">
        <f>'1.Current_View'!R107</f>
        <v>7</v>
      </c>
      <c r="P108" s="15">
        <f>'1.Current_View'!S107</f>
        <v>3</v>
      </c>
      <c r="Q108" s="15">
        <f>'1.Current_View'!T107</f>
        <v>0</v>
      </c>
      <c r="R108" s="15">
        <f>'1.Current_View'!U107</f>
        <v>4</v>
      </c>
      <c r="S108" s="15">
        <f>'1.Current_View'!AC107</f>
        <v>40</v>
      </c>
      <c r="T108" s="15">
        <f ca="1">'1.Current_View'!AE107</f>
        <v>23</v>
      </c>
    </row>
    <row r="109" spans="2:20" x14ac:dyDescent="0.25">
      <c r="B109" s="15">
        <f>'1.Current_View'!A108</f>
        <v>1789022</v>
      </c>
      <c r="C109" s="15" t="str">
        <f>'1.Current_View'!B108</f>
        <v>AL RASAEL PALESTINE</v>
      </c>
      <c r="D109" s="15" t="str">
        <f>'1.Current_View'!D108</f>
        <v>JEDDAH</v>
      </c>
      <c r="E109" s="15" t="str">
        <f>'1.Current_View'!F108</f>
        <v>Watch</v>
      </c>
      <c r="F109" s="15">
        <f>'1.Current_View'!I108</f>
        <v>0</v>
      </c>
      <c r="G109" s="15">
        <f>'1.Current_View'!J108</f>
        <v>4</v>
      </c>
      <c r="H109" s="15">
        <f>'1.Current_View'!K108</f>
        <v>2</v>
      </c>
      <c r="I109" s="15">
        <f>'1.Current_View'!L108</f>
        <v>3</v>
      </c>
      <c r="J109" s="15">
        <f>'1.Current_View'!M108</f>
        <v>0</v>
      </c>
      <c r="K109" s="15">
        <f>'1.Current_View'!N108</f>
        <v>2</v>
      </c>
      <c r="L109" s="15">
        <f>'1.Current_View'!O108</f>
        <v>0</v>
      </c>
      <c r="M109" s="15">
        <f>'1.Current_View'!P108</f>
        <v>0</v>
      </c>
      <c r="N109" s="15">
        <f>'1.Current_View'!Q108</f>
        <v>4</v>
      </c>
      <c r="O109" s="15">
        <f>'1.Current_View'!R108</f>
        <v>4</v>
      </c>
      <c r="P109" s="15">
        <f>'1.Current_View'!S108</f>
        <v>2</v>
      </c>
      <c r="Q109" s="15">
        <f>'1.Current_View'!T108</f>
        <v>0</v>
      </c>
      <c r="R109" s="15">
        <f>'1.Current_View'!U108</f>
        <v>5</v>
      </c>
      <c r="S109" s="15">
        <f>'1.Current_View'!AC108</f>
        <v>26</v>
      </c>
      <c r="T109" s="15">
        <f ca="1">'1.Current_View'!AE108</f>
        <v>11</v>
      </c>
    </row>
    <row r="110" spans="2:20" x14ac:dyDescent="0.25">
      <c r="B110" s="15">
        <f>'1.Current_View'!A109</f>
        <v>1789022</v>
      </c>
      <c r="C110" s="15" t="str">
        <f>'1.Current_View'!B109</f>
        <v>AL RASAEL PALESTINE</v>
      </c>
      <c r="D110" s="15" t="str">
        <f>'1.Current_View'!D109</f>
        <v>JEDDAH</v>
      </c>
      <c r="E110" s="15" t="str">
        <f>'1.Current_View'!F109</f>
        <v>AirPods</v>
      </c>
      <c r="F110" s="15">
        <f>'1.Current_View'!I109</f>
        <v>17</v>
      </c>
      <c r="G110" s="15">
        <f>'1.Current_View'!J109</f>
        <v>18</v>
      </c>
      <c r="H110" s="15">
        <f>'1.Current_View'!K109</f>
        <v>12</v>
      </c>
      <c r="I110" s="15">
        <f>'1.Current_View'!L109</f>
        <v>22</v>
      </c>
      <c r="J110" s="15">
        <f>'1.Current_View'!M109</f>
        <v>12</v>
      </c>
      <c r="K110" s="15">
        <f>'1.Current_View'!N109</f>
        <v>6</v>
      </c>
      <c r="L110" s="15">
        <f>'1.Current_View'!O109</f>
        <v>20</v>
      </c>
      <c r="M110" s="15">
        <f>'1.Current_View'!P109</f>
        <v>15</v>
      </c>
      <c r="N110" s="15">
        <f>'1.Current_View'!Q109</f>
        <v>5</v>
      </c>
      <c r="O110" s="15">
        <f>'1.Current_View'!R109</f>
        <v>17</v>
      </c>
      <c r="P110" s="15">
        <f>'1.Current_View'!S109</f>
        <v>6</v>
      </c>
      <c r="Q110" s="15">
        <f>'1.Current_View'!T109</f>
        <v>0</v>
      </c>
      <c r="R110" s="15">
        <f>'1.Current_View'!U109</f>
        <v>9</v>
      </c>
      <c r="S110" s="15">
        <f>'1.Current_View'!AC109</f>
        <v>159</v>
      </c>
      <c r="T110" s="15">
        <f ca="1">'1.Current_View'!AE109</f>
        <v>122</v>
      </c>
    </row>
    <row r="111" spans="2:20" x14ac:dyDescent="0.25">
      <c r="B111" s="15">
        <f>'1.Current_View'!A110</f>
        <v>1789022</v>
      </c>
      <c r="C111" s="15" t="str">
        <f>'1.Current_View'!B110</f>
        <v>AL RASAEL PALESTINE</v>
      </c>
      <c r="D111" s="15" t="str">
        <f>'1.Current_View'!D110</f>
        <v>JEDDAH</v>
      </c>
      <c r="E111" s="15" t="str">
        <f>'1.Current_View'!F110</f>
        <v>Accessories</v>
      </c>
      <c r="F111" s="15">
        <f>'1.Current_View'!I110</f>
        <v>14</v>
      </c>
      <c r="G111" s="15">
        <f>'1.Current_View'!J110</f>
        <v>28</v>
      </c>
      <c r="H111" s="15">
        <f>'1.Current_View'!K110</f>
        <v>15</v>
      </c>
      <c r="I111" s="15">
        <f>'1.Current_View'!L110</f>
        <v>76</v>
      </c>
      <c r="J111" s="15">
        <f>'1.Current_View'!M110</f>
        <v>14</v>
      </c>
      <c r="K111" s="15">
        <f>'1.Current_View'!N110</f>
        <v>23</v>
      </c>
      <c r="L111" s="15">
        <f>'1.Current_View'!O110</f>
        <v>19</v>
      </c>
      <c r="M111" s="15">
        <f>'1.Current_View'!P110</f>
        <v>45</v>
      </c>
      <c r="N111" s="15">
        <f>'1.Current_View'!Q110</f>
        <v>81</v>
      </c>
      <c r="O111" s="15">
        <f>'1.Current_View'!R110</f>
        <v>51</v>
      </c>
      <c r="P111" s="15">
        <f>'1.Current_View'!S110</f>
        <v>17</v>
      </c>
      <c r="Q111" s="15">
        <f>'1.Current_View'!T110</f>
        <v>27</v>
      </c>
      <c r="R111" s="15">
        <f>'1.Current_View'!U110</f>
        <v>38</v>
      </c>
      <c r="S111" s="15">
        <f>'1.Current_View'!AC110</f>
        <v>448</v>
      </c>
      <c r="T111" s="15">
        <f ca="1">'1.Current_View'!AE110</f>
        <v>234</v>
      </c>
    </row>
    <row r="112" spans="2:20" x14ac:dyDescent="0.25">
      <c r="B112" s="15">
        <f>'1.Current_View'!A111</f>
        <v>3363521</v>
      </c>
      <c r="C112" s="15" t="str">
        <f>'1.Current_View'!B111</f>
        <v>BAYANAT EL HATEF</v>
      </c>
      <c r="D112" s="15" t="str">
        <f>'1.Current_View'!D111</f>
        <v>KHAMIS MUSHAIT</v>
      </c>
      <c r="E112" s="15" t="str">
        <f>'1.Current_View'!F111</f>
        <v>iPhone</v>
      </c>
      <c r="F112" s="15">
        <f>'1.Current_View'!I111</f>
        <v>28</v>
      </c>
      <c r="G112" s="15">
        <f>'1.Current_View'!J111</f>
        <v>30</v>
      </c>
      <c r="H112" s="15">
        <f>'1.Current_View'!K111</f>
        <v>46</v>
      </c>
      <c r="I112" s="15">
        <f>'1.Current_View'!L111</f>
        <v>40</v>
      </c>
      <c r="J112" s="15">
        <f>'1.Current_View'!M111</f>
        <v>37</v>
      </c>
      <c r="K112" s="15">
        <f>'1.Current_View'!N111</f>
        <v>28</v>
      </c>
      <c r="L112" s="15">
        <f>'1.Current_View'!O111</f>
        <v>26</v>
      </c>
      <c r="M112" s="15">
        <f>'1.Current_View'!P111</f>
        <v>27</v>
      </c>
      <c r="N112" s="15">
        <f>'1.Current_View'!Q111</f>
        <v>28</v>
      </c>
      <c r="O112" s="15">
        <f>'1.Current_View'!R111</f>
        <v>30</v>
      </c>
      <c r="P112" s="15">
        <f>'1.Current_View'!S111</f>
        <v>33</v>
      </c>
      <c r="Q112" s="15">
        <f>'1.Current_View'!T111</f>
        <v>30</v>
      </c>
      <c r="R112" s="15">
        <f>'1.Current_View'!U111</f>
        <v>65</v>
      </c>
      <c r="S112" s="15">
        <f>'1.Current_View'!AC111</f>
        <v>448</v>
      </c>
      <c r="T112" s="15">
        <f ca="1">'1.Current_View'!AE111</f>
        <v>262</v>
      </c>
    </row>
    <row r="113" spans="2:20" x14ac:dyDescent="0.25">
      <c r="B113" s="15">
        <f>'1.Current_View'!A112</f>
        <v>3363521</v>
      </c>
      <c r="C113" s="15" t="str">
        <f>'1.Current_View'!B112</f>
        <v>BAYANAT EL HATEF</v>
      </c>
      <c r="D113" s="15" t="str">
        <f>'1.Current_View'!D112</f>
        <v>KHAMIS MUSHAIT</v>
      </c>
      <c r="E113" s="15" t="str">
        <f>'1.Current_View'!F112</f>
        <v>iPad</v>
      </c>
      <c r="F113" s="15">
        <f>'1.Current_View'!I112</f>
        <v>5</v>
      </c>
      <c r="G113" s="15">
        <f>'1.Current_View'!J112</f>
        <v>6</v>
      </c>
      <c r="H113" s="15">
        <f>'1.Current_View'!K112</f>
        <v>0</v>
      </c>
      <c r="I113" s="15">
        <f>'1.Current_View'!L112</f>
        <v>1</v>
      </c>
      <c r="J113" s="15">
        <f>'1.Current_View'!M112</f>
        <v>4</v>
      </c>
      <c r="K113" s="15">
        <f>'1.Current_View'!N112</f>
        <v>5</v>
      </c>
      <c r="L113" s="15">
        <f>'1.Current_View'!O112</f>
        <v>4</v>
      </c>
      <c r="M113" s="15">
        <f>'1.Current_View'!P112</f>
        <v>0</v>
      </c>
      <c r="N113" s="15">
        <f>'1.Current_View'!Q112</f>
        <v>4</v>
      </c>
      <c r="O113" s="15">
        <f>'1.Current_View'!R112</f>
        <v>5</v>
      </c>
      <c r="P113" s="15">
        <f>'1.Current_View'!S112</f>
        <v>3</v>
      </c>
      <c r="Q113" s="15">
        <f>'1.Current_View'!T112</f>
        <v>6</v>
      </c>
      <c r="R113" s="15">
        <f>'1.Current_View'!U112</f>
        <v>3</v>
      </c>
      <c r="S113" s="15">
        <f>'1.Current_View'!AC112</f>
        <v>46</v>
      </c>
      <c r="T113" s="15">
        <f ca="1">'1.Current_View'!AE112</f>
        <v>25</v>
      </c>
    </row>
    <row r="114" spans="2:20" x14ac:dyDescent="0.25">
      <c r="B114" s="15">
        <f>'1.Current_View'!A113</f>
        <v>3363521</v>
      </c>
      <c r="C114" s="15" t="str">
        <f>'1.Current_View'!B113</f>
        <v>BAYANAT EL HATEF</v>
      </c>
      <c r="D114" s="15" t="str">
        <f>'1.Current_View'!D113</f>
        <v>KHAMIS MUSHAIT</v>
      </c>
      <c r="E114" s="15" t="str">
        <f>'1.Current_View'!F113</f>
        <v>Watch</v>
      </c>
      <c r="F114" s="15">
        <f>'1.Current_View'!I113</f>
        <v>1</v>
      </c>
      <c r="G114" s="15">
        <f>'1.Current_View'!J113</f>
        <v>0</v>
      </c>
      <c r="H114" s="15">
        <f>'1.Current_View'!K113</f>
        <v>0</v>
      </c>
      <c r="I114" s="15">
        <f>'1.Current_View'!L113</f>
        <v>1</v>
      </c>
      <c r="J114" s="15">
        <f>'1.Current_View'!M113</f>
        <v>0</v>
      </c>
      <c r="K114" s="15">
        <f>'1.Current_View'!N113</f>
        <v>0</v>
      </c>
      <c r="L114" s="15">
        <f>'1.Current_View'!O113</f>
        <v>0</v>
      </c>
      <c r="M114" s="15">
        <f>'1.Current_View'!P113</f>
        <v>1</v>
      </c>
      <c r="N114" s="15">
        <f>'1.Current_View'!Q113</f>
        <v>0</v>
      </c>
      <c r="O114" s="15">
        <f>'1.Current_View'!R113</f>
        <v>0</v>
      </c>
      <c r="P114" s="15">
        <f>'1.Current_View'!S113</f>
        <v>0</v>
      </c>
      <c r="Q114" s="15">
        <f>'1.Current_View'!T113</f>
        <v>0</v>
      </c>
      <c r="R114" s="15">
        <f>'1.Current_View'!U113</f>
        <v>1</v>
      </c>
      <c r="S114" s="15">
        <f>'1.Current_View'!AC113</f>
        <v>4</v>
      </c>
      <c r="T114" s="15">
        <f ca="1">'1.Current_View'!AE113</f>
        <v>3</v>
      </c>
    </row>
    <row r="115" spans="2:20" x14ac:dyDescent="0.25">
      <c r="B115" s="15">
        <f>'1.Current_View'!A114</f>
        <v>3363521</v>
      </c>
      <c r="C115" s="15" t="str">
        <f>'1.Current_View'!B114</f>
        <v>BAYANAT EL HATEF</v>
      </c>
      <c r="D115" s="15" t="str">
        <f>'1.Current_View'!D114</f>
        <v>KHAMIS MUSHAIT</v>
      </c>
      <c r="E115" s="15" t="str">
        <f>'1.Current_View'!F114</f>
        <v>AirPods</v>
      </c>
      <c r="F115" s="15">
        <f>'1.Current_View'!I114</f>
        <v>5</v>
      </c>
      <c r="G115" s="15">
        <f>'1.Current_View'!J114</f>
        <v>4</v>
      </c>
      <c r="H115" s="15">
        <f>'1.Current_View'!K114</f>
        <v>5</v>
      </c>
      <c r="I115" s="15">
        <f>'1.Current_View'!L114</f>
        <v>2</v>
      </c>
      <c r="J115" s="15">
        <f>'1.Current_View'!M114</f>
        <v>1</v>
      </c>
      <c r="K115" s="15">
        <f>'1.Current_View'!N114</f>
        <v>1</v>
      </c>
      <c r="L115" s="15">
        <f>'1.Current_View'!O114</f>
        <v>3</v>
      </c>
      <c r="M115" s="15">
        <f>'1.Current_View'!P114</f>
        <v>5</v>
      </c>
      <c r="N115" s="15">
        <f>'1.Current_View'!Q114</f>
        <v>2</v>
      </c>
      <c r="O115" s="15">
        <f>'1.Current_View'!R114</f>
        <v>0</v>
      </c>
      <c r="P115" s="15">
        <f>'1.Current_View'!S114</f>
        <v>2</v>
      </c>
      <c r="Q115" s="15">
        <f>'1.Current_View'!T114</f>
        <v>4</v>
      </c>
      <c r="R115" s="15">
        <f>'1.Current_View'!U114</f>
        <v>0</v>
      </c>
      <c r="S115" s="15">
        <f>'1.Current_View'!AC114</f>
        <v>34</v>
      </c>
      <c r="T115" s="15">
        <f ca="1">'1.Current_View'!AE114</f>
        <v>26</v>
      </c>
    </row>
    <row r="116" spans="2:20" x14ac:dyDescent="0.25">
      <c r="B116" s="15">
        <f>'1.Current_View'!A115</f>
        <v>3363521</v>
      </c>
      <c r="C116" s="15" t="str">
        <f>'1.Current_View'!B115</f>
        <v>BAYANAT EL HATEF</v>
      </c>
      <c r="D116" s="15" t="str">
        <f>'1.Current_View'!D115</f>
        <v>KHAMIS MUSHAIT</v>
      </c>
      <c r="E116" s="15" t="str">
        <f>'1.Current_View'!F115</f>
        <v>Accessories</v>
      </c>
      <c r="F116" s="15">
        <f>'1.Current_View'!I115</f>
        <v>108</v>
      </c>
      <c r="G116" s="15">
        <f>'1.Current_View'!J115</f>
        <v>37</v>
      </c>
      <c r="H116" s="15">
        <f>'1.Current_View'!K115</f>
        <v>37</v>
      </c>
      <c r="I116" s="15">
        <f>'1.Current_View'!L115</f>
        <v>34</v>
      </c>
      <c r="J116" s="15">
        <f>'1.Current_View'!M115</f>
        <v>44</v>
      </c>
      <c r="K116" s="15">
        <f>'1.Current_View'!N115</f>
        <v>27</v>
      </c>
      <c r="L116" s="15">
        <f>'1.Current_View'!O115</f>
        <v>33</v>
      </c>
      <c r="M116" s="15">
        <f>'1.Current_View'!P115</f>
        <v>31</v>
      </c>
      <c r="N116" s="15">
        <f>'1.Current_View'!Q115</f>
        <v>40</v>
      </c>
      <c r="O116" s="15">
        <f>'1.Current_View'!R115</f>
        <v>34</v>
      </c>
      <c r="P116" s="15">
        <f>'1.Current_View'!S115</f>
        <v>44</v>
      </c>
      <c r="Q116" s="15">
        <f>'1.Current_View'!T115</f>
        <v>37</v>
      </c>
      <c r="R116" s="15">
        <f>'1.Current_View'!U115</f>
        <v>93</v>
      </c>
      <c r="S116" s="15">
        <f>'1.Current_View'!AC115</f>
        <v>599</v>
      </c>
      <c r="T116" s="15">
        <f ca="1">'1.Current_View'!AE115</f>
        <v>351</v>
      </c>
    </row>
    <row r="117" spans="2:20" x14ac:dyDescent="0.25">
      <c r="B117" s="15">
        <f>'1.Current_View'!A116</f>
        <v>1788114</v>
      </c>
      <c r="C117" s="15" t="str">
        <f>'1.Current_View'!B116</f>
        <v>SPEED CALL - AL AMIR CENTER</v>
      </c>
      <c r="D117" s="15" t="str">
        <f>'1.Current_View'!D116</f>
        <v>JEDDAH</v>
      </c>
      <c r="E117" s="15" t="str">
        <f>'1.Current_View'!F116</f>
        <v>iPhone</v>
      </c>
      <c r="F117" s="15">
        <f>'1.Current_View'!I116</f>
        <v>20</v>
      </c>
      <c r="G117" s="15">
        <f>'1.Current_View'!J116</f>
        <v>43</v>
      </c>
      <c r="H117" s="15">
        <f>'1.Current_View'!K116</f>
        <v>45</v>
      </c>
      <c r="I117" s="15">
        <f>'1.Current_View'!L116</f>
        <v>12</v>
      </c>
      <c r="J117" s="15">
        <f>'1.Current_View'!M116</f>
        <v>41</v>
      </c>
      <c r="K117" s="15">
        <f>'1.Current_View'!N116</f>
        <v>43</v>
      </c>
      <c r="L117" s="15">
        <f>'1.Current_View'!O116</f>
        <v>34</v>
      </c>
      <c r="M117" s="15">
        <f>'1.Current_View'!P116</f>
        <v>50</v>
      </c>
      <c r="N117" s="15">
        <f>'1.Current_View'!Q116</f>
        <v>40</v>
      </c>
      <c r="O117" s="15">
        <f>'1.Current_View'!R116</f>
        <v>52</v>
      </c>
      <c r="P117" s="15">
        <f>'1.Current_View'!S116</f>
        <v>37</v>
      </c>
      <c r="Q117" s="15">
        <f>'1.Current_View'!T116</f>
        <v>26</v>
      </c>
      <c r="R117" s="15">
        <f>'1.Current_View'!U116</f>
        <v>53</v>
      </c>
      <c r="S117" s="15">
        <f>'1.Current_View'!AC116</f>
        <v>496</v>
      </c>
      <c r="T117" s="15">
        <f ca="1">'1.Current_View'!AE116</f>
        <v>288</v>
      </c>
    </row>
    <row r="118" spans="2:20" x14ac:dyDescent="0.25">
      <c r="B118" s="15">
        <f>'1.Current_View'!A117</f>
        <v>1788114</v>
      </c>
      <c r="C118" s="15" t="str">
        <f>'1.Current_View'!B117</f>
        <v>SPEED CALL - AL AMIR CENTER</v>
      </c>
      <c r="D118" s="15" t="str">
        <f>'1.Current_View'!D117</f>
        <v>JEDDAH</v>
      </c>
      <c r="E118" s="15" t="str">
        <f>'1.Current_View'!F117</f>
        <v>iPad</v>
      </c>
      <c r="F118" s="15">
        <f>'1.Current_View'!I117</f>
        <v>10</v>
      </c>
      <c r="G118" s="15">
        <f>'1.Current_View'!J117</f>
        <v>4</v>
      </c>
      <c r="H118" s="15">
        <f>'1.Current_View'!K117</f>
        <v>1</v>
      </c>
      <c r="I118" s="15">
        <f>'1.Current_View'!L117</f>
        <v>0</v>
      </c>
      <c r="J118" s="15">
        <f>'1.Current_View'!M117</f>
        <v>5</v>
      </c>
      <c r="K118" s="15">
        <f>'1.Current_View'!N117</f>
        <v>8</v>
      </c>
      <c r="L118" s="15">
        <f>'1.Current_View'!O117</f>
        <v>5</v>
      </c>
      <c r="M118" s="15">
        <f>'1.Current_View'!P117</f>
        <v>7</v>
      </c>
      <c r="N118" s="15">
        <f>'1.Current_View'!Q117</f>
        <v>5</v>
      </c>
      <c r="O118" s="15">
        <f>'1.Current_View'!R117</f>
        <v>5</v>
      </c>
      <c r="P118" s="15">
        <f>'1.Current_View'!S117</f>
        <v>4</v>
      </c>
      <c r="Q118" s="15">
        <f>'1.Current_View'!T117</f>
        <v>2</v>
      </c>
      <c r="R118" s="15">
        <f>'1.Current_View'!U117</f>
        <v>2</v>
      </c>
      <c r="S118" s="15">
        <f>'1.Current_View'!AC117</f>
        <v>58</v>
      </c>
      <c r="T118" s="15">
        <f ca="1">'1.Current_View'!AE117</f>
        <v>40</v>
      </c>
    </row>
    <row r="119" spans="2:20" x14ac:dyDescent="0.25">
      <c r="B119" s="15">
        <f>'1.Current_View'!A118</f>
        <v>1788114</v>
      </c>
      <c r="C119" s="15" t="str">
        <f>'1.Current_View'!B118</f>
        <v>SPEED CALL - AL AMIR CENTER</v>
      </c>
      <c r="D119" s="15" t="str">
        <f>'1.Current_View'!D118</f>
        <v>JEDDAH</v>
      </c>
      <c r="E119" s="15" t="str">
        <f>'1.Current_View'!F118</f>
        <v>Watch</v>
      </c>
      <c r="F119" s="15">
        <f>'1.Current_View'!I118</f>
        <v>0</v>
      </c>
      <c r="G119" s="15">
        <f>'1.Current_View'!J118</f>
        <v>0</v>
      </c>
      <c r="H119" s="15">
        <f>'1.Current_View'!K118</f>
        <v>0</v>
      </c>
      <c r="I119" s="15">
        <f>'1.Current_View'!L118</f>
        <v>0</v>
      </c>
      <c r="J119" s="15">
        <f>'1.Current_View'!M118</f>
        <v>0</v>
      </c>
      <c r="K119" s="15">
        <f>'1.Current_View'!N118</f>
        <v>1</v>
      </c>
      <c r="L119" s="15">
        <f>'1.Current_View'!O118</f>
        <v>0</v>
      </c>
      <c r="M119" s="15">
        <f>'1.Current_View'!P118</f>
        <v>2</v>
      </c>
      <c r="N119" s="15">
        <f>'1.Current_View'!Q118</f>
        <v>0</v>
      </c>
      <c r="O119" s="15">
        <f>'1.Current_View'!R118</f>
        <v>0</v>
      </c>
      <c r="P119" s="15">
        <f>'1.Current_View'!S118</f>
        <v>0</v>
      </c>
      <c r="Q119" s="15">
        <f>'1.Current_View'!T118</f>
        <v>0</v>
      </c>
      <c r="R119" s="15">
        <f>'1.Current_View'!U118</f>
        <v>0</v>
      </c>
      <c r="S119" s="15">
        <f>'1.Current_View'!AC118</f>
        <v>3</v>
      </c>
      <c r="T119" s="15">
        <f ca="1">'1.Current_View'!AE118</f>
        <v>3</v>
      </c>
    </row>
    <row r="120" spans="2:20" x14ac:dyDescent="0.25">
      <c r="B120" s="15">
        <f>'1.Current_View'!A119</f>
        <v>1788114</v>
      </c>
      <c r="C120" s="15" t="str">
        <f>'1.Current_View'!B119</f>
        <v>SPEED CALL - AL AMIR CENTER</v>
      </c>
      <c r="D120" s="15" t="str">
        <f>'1.Current_View'!D119</f>
        <v>JEDDAH</v>
      </c>
      <c r="E120" s="15" t="str">
        <f>'1.Current_View'!F119</f>
        <v>AirPods</v>
      </c>
      <c r="F120" s="15">
        <f>'1.Current_View'!I119</f>
        <v>2</v>
      </c>
      <c r="G120" s="15">
        <f>'1.Current_View'!J119</f>
        <v>0</v>
      </c>
      <c r="H120" s="15">
        <f>'1.Current_View'!K119</f>
        <v>5</v>
      </c>
      <c r="I120" s="15">
        <f>'1.Current_View'!L119</f>
        <v>0</v>
      </c>
      <c r="J120" s="15">
        <f>'1.Current_View'!M119</f>
        <v>1</v>
      </c>
      <c r="K120" s="15">
        <f>'1.Current_View'!N119</f>
        <v>7</v>
      </c>
      <c r="L120" s="15">
        <f>'1.Current_View'!O119</f>
        <v>5</v>
      </c>
      <c r="M120" s="15">
        <f>'1.Current_View'!P119</f>
        <v>5</v>
      </c>
      <c r="N120" s="15">
        <f>'1.Current_View'!Q119</f>
        <v>1</v>
      </c>
      <c r="O120" s="15">
        <f>'1.Current_View'!R119</f>
        <v>0</v>
      </c>
      <c r="P120" s="15">
        <f>'1.Current_View'!S119</f>
        <v>0</v>
      </c>
      <c r="Q120" s="15">
        <f>'1.Current_View'!T119</f>
        <v>0</v>
      </c>
      <c r="R120" s="15">
        <f>'1.Current_View'!U119</f>
        <v>0</v>
      </c>
      <c r="S120" s="15">
        <f>'1.Current_View'!AC119</f>
        <v>26</v>
      </c>
      <c r="T120" s="15">
        <f ca="1">'1.Current_View'!AE119</f>
        <v>25</v>
      </c>
    </row>
    <row r="121" spans="2:20" x14ac:dyDescent="0.25">
      <c r="B121" s="15">
        <f>'1.Current_View'!A120</f>
        <v>1788114</v>
      </c>
      <c r="C121" s="15" t="str">
        <f>'1.Current_View'!B120</f>
        <v>SPEED CALL - AL AMIR CENTER</v>
      </c>
      <c r="D121" s="15" t="str">
        <f>'1.Current_View'!D120</f>
        <v>JEDDAH</v>
      </c>
      <c r="E121" s="15" t="str">
        <f>'1.Current_View'!F120</f>
        <v>Accessories</v>
      </c>
      <c r="F121" s="15">
        <f>'1.Current_View'!I120</f>
        <v>12</v>
      </c>
      <c r="G121" s="15">
        <f>'1.Current_View'!J120</f>
        <v>17</v>
      </c>
      <c r="H121" s="15">
        <f>'1.Current_View'!K120</f>
        <v>2</v>
      </c>
      <c r="I121" s="15">
        <f>'1.Current_View'!L120</f>
        <v>10</v>
      </c>
      <c r="J121" s="15">
        <f>'1.Current_View'!M120</f>
        <v>64</v>
      </c>
      <c r="K121" s="15">
        <f>'1.Current_View'!N120</f>
        <v>65</v>
      </c>
      <c r="L121" s="15">
        <f>'1.Current_View'!O120</f>
        <v>12</v>
      </c>
      <c r="M121" s="15">
        <f>'1.Current_View'!P120</f>
        <v>75</v>
      </c>
      <c r="N121" s="15">
        <f>'1.Current_View'!Q120</f>
        <v>43</v>
      </c>
      <c r="O121" s="15">
        <f>'1.Current_View'!R120</f>
        <v>115</v>
      </c>
      <c r="P121" s="15">
        <f>'1.Current_View'!S120</f>
        <v>45</v>
      </c>
      <c r="Q121" s="15">
        <f>'1.Current_View'!T120</f>
        <v>20</v>
      </c>
      <c r="R121" s="15">
        <f>'1.Current_View'!U120</f>
        <v>66</v>
      </c>
      <c r="S121" s="15">
        <f>'1.Current_View'!AC120</f>
        <v>546</v>
      </c>
      <c r="T121" s="15">
        <f ca="1">'1.Current_View'!AE120</f>
        <v>257</v>
      </c>
    </row>
    <row r="122" spans="2:20" x14ac:dyDescent="0.25">
      <c r="B122" s="15">
        <f>'1.Current_View'!A121</f>
        <v>3454299</v>
      </c>
      <c r="C122" s="15" t="str">
        <f>'1.Current_View'!B121</f>
        <v>FUTURE WORLD - STORE</v>
      </c>
      <c r="D122" s="15" t="str">
        <f>'1.Current_View'!D121</f>
        <v>AL QUNFUDHAH</v>
      </c>
      <c r="E122" s="15" t="str">
        <f>'1.Current_View'!F121</f>
        <v>iPhone</v>
      </c>
      <c r="F122" s="15">
        <f>'1.Current_View'!I121</f>
        <v>46</v>
      </c>
      <c r="G122" s="15">
        <f>'1.Current_View'!J121</f>
        <v>34</v>
      </c>
      <c r="H122" s="15">
        <f>'1.Current_View'!K121</f>
        <v>25</v>
      </c>
      <c r="I122" s="15">
        <f>'1.Current_View'!L121</f>
        <v>33</v>
      </c>
      <c r="J122" s="15">
        <f>'1.Current_View'!M121</f>
        <v>37</v>
      </c>
      <c r="K122" s="15">
        <f>'1.Current_View'!N121</f>
        <v>27</v>
      </c>
      <c r="L122" s="15">
        <f>'1.Current_View'!O121</f>
        <v>21</v>
      </c>
      <c r="M122" s="15">
        <f>'1.Current_View'!P121</f>
        <v>20</v>
      </c>
      <c r="N122" s="15">
        <f>'1.Current_View'!Q121</f>
        <v>42</v>
      </c>
      <c r="O122" s="15">
        <f>'1.Current_View'!R121</f>
        <v>40</v>
      </c>
      <c r="P122" s="15">
        <f>'1.Current_View'!S121</f>
        <v>39</v>
      </c>
      <c r="Q122" s="15">
        <f>'1.Current_View'!T121</f>
        <v>32</v>
      </c>
      <c r="R122" s="15">
        <f>'1.Current_View'!U121</f>
        <v>47</v>
      </c>
      <c r="S122" s="15">
        <f>'1.Current_View'!AC121</f>
        <v>443</v>
      </c>
      <c r="T122" s="15">
        <f ca="1">'1.Current_View'!AE121</f>
        <v>243</v>
      </c>
    </row>
    <row r="123" spans="2:20" x14ac:dyDescent="0.25">
      <c r="B123" s="15">
        <f>'1.Current_View'!A122</f>
        <v>3454299</v>
      </c>
      <c r="C123" s="15" t="str">
        <f>'1.Current_View'!B122</f>
        <v>FUTURE WORLD - STORE</v>
      </c>
      <c r="D123" s="15" t="str">
        <f>'1.Current_View'!D122</f>
        <v>AL QUNFUDHAH</v>
      </c>
      <c r="E123" s="15" t="str">
        <f>'1.Current_View'!F122</f>
        <v>iPad</v>
      </c>
      <c r="F123" s="15">
        <f>'1.Current_View'!I122</f>
        <v>2</v>
      </c>
      <c r="G123" s="15">
        <f>'1.Current_View'!J122</f>
        <v>3</v>
      </c>
      <c r="H123" s="15">
        <f>'1.Current_View'!K122</f>
        <v>2</v>
      </c>
      <c r="I123" s="15">
        <f>'1.Current_View'!L122</f>
        <v>1</v>
      </c>
      <c r="J123" s="15">
        <f>'1.Current_View'!M122</f>
        <v>1</v>
      </c>
      <c r="K123" s="15">
        <f>'1.Current_View'!N122</f>
        <v>2</v>
      </c>
      <c r="L123" s="15">
        <f>'1.Current_View'!O122</f>
        <v>1</v>
      </c>
      <c r="M123" s="15">
        <f>'1.Current_View'!P122</f>
        <v>2</v>
      </c>
      <c r="N123" s="15">
        <f>'1.Current_View'!Q122</f>
        <v>5</v>
      </c>
      <c r="O123" s="15">
        <f>'1.Current_View'!R122</f>
        <v>2</v>
      </c>
      <c r="P123" s="15">
        <f>'1.Current_View'!S122</f>
        <v>2</v>
      </c>
      <c r="Q123" s="15">
        <f>'1.Current_View'!T122</f>
        <v>2</v>
      </c>
      <c r="R123" s="15">
        <f>'1.Current_View'!U122</f>
        <v>3</v>
      </c>
      <c r="S123" s="15">
        <f>'1.Current_View'!AC122</f>
        <v>28</v>
      </c>
      <c r="T123" s="15">
        <f ca="1">'1.Current_View'!AE122</f>
        <v>14</v>
      </c>
    </row>
    <row r="124" spans="2:20" x14ac:dyDescent="0.25">
      <c r="B124" s="15">
        <f>'1.Current_View'!A123</f>
        <v>3454299</v>
      </c>
      <c r="C124" s="15" t="str">
        <f>'1.Current_View'!B123</f>
        <v>FUTURE WORLD - STORE</v>
      </c>
      <c r="D124" s="15" t="str">
        <f>'1.Current_View'!D123</f>
        <v>AL QUNFUDHAH</v>
      </c>
      <c r="E124" s="15" t="str">
        <f>'1.Current_View'!F123</f>
        <v>Watch</v>
      </c>
      <c r="F124" s="15">
        <f>'1.Current_View'!I123</f>
        <v>0</v>
      </c>
      <c r="G124" s="15">
        <f>'1.Current_View'!J123</f>
        <v>0</v>
      </c>
      <c r="H124" s="15">
        <f>'1.Current_View'!K123</f>
        <v>0</v>
      </c>
      <c r="I124" s="15">
        <f>'1.Current_View'!L123</f>
        <v>0</v>
      </c>
      <c r="J124" s="15">
        <f>'1.Current_View'!M123</f>
        <v>0</v>
      </c>
      <c r="K124" s="15">
        <f>'1.Current_View'!N123</f>
        <v>0</v>
      </c>
      <c r="L124" s="15">
        <f>'1.Current_View'!O123</f>
        <v>0</v>
      </c>
      <c r="M124" s="15">
        <f>'1.Current_View'!P123</f>
        <v>0</v>
      </c>
      <c r="N124" s="15">
        <f>'1.Current_View'!Q123</f>
        <v>0</v>
      </c>
      <c r="O124" s="15">
        <f>'1.Current_View'!R123</f>
        <v>0</v>
      </c>
      <c r="P124" s="15">
        <f>'1.Current_View'!S123</f>
        <v>0</v>
      </c>
      <c r="Q124" s="15">
        <f>'1.Current_View'!T123</f>
        <v>0</v>
      </c>
      <c r="R124" s="15">
        <f>'1.Current_View'!U123</f>
        <v>0</v>
      </c>
      <c r="S124" s="15">
        <f>'1.Current_View'!AC123</f>
        <v>0</v>
      </c>
      <c r="T124" s="15">
        <f ca="1">'1.Current_View'!AE123</f>
        <v>0</v>
      </c>
    </row>
    <row r="125" spans="2:20" x14ac:dyDescent="0.25">
      <c r="B125" s="15">
        <f>'1.Current_View'!A124</f>
        <v>3454299</v>
      </c>
      <c r="C125" s="15" t="str">
        <f>'1.Current_View'!B124</f>
        <v>FUTURE WORLD - STORE</v>
      </c>
      <c r="D125" s="15" t="str">
        <f>'1.Current_View'!D124</f>
        <v>AL QUNFUDHAH</v>
      </c>
      <c r="E125" s="15" t="str">
        <f>'1.Current_View'!F124</f>
        <v>AirPods</v>
      </c>
      <c r="F125" s="15">
        <f>'1.Current_View'!I124</f>
        <v>1</v>
      </c>
      <c r="G125" s="15">
        <f>'1.Current_View'!J124</f>
        <v>0</v>
      </c>
      <c r="H125" s="15">
        <f>'1.Current_View'!K124</f>
        <v>0</v>
      </c>
      <c r="I125" s="15">
        <f>'1.Current_View'!L124</f>
        <v>2</v>
      </c>
      <c r="J125" s="15">
        <f>'1.Current_View'!M124</f>
        <v>0</v>
      </c>
      <c r="K125" s="15">
        <f>'1.Current_View'!N124</f>
        <v>0</v>
      </c>
      <c r="L125" s="15">
        <f>'1.Current_View'!O124</f>
        <v>3</v>
      </c>
      <c r="M125" s="15">
        <f>'1.Current_View'!P124</f>
        <v>1</v>
      </c>
      <c r="N125" s="15">
        <f>'1.Current_View'!Q124</f>
        <v>2</v>
      </c>
      <c r="O125" s="15">
        <f>'1.Current_View'!R124</f>
        <v>1</v>
      </c>
      <c r="P125" s="15">
        <f>'1.Current_View'!S124</f>
        <v>1</v>
      </c>
      <c r="Q125" s="15">
        <f>'1.Current_View'!T124</f>
        <v>2</v>
      </c>
      <c r="R125" s="15">
        <f>'1.Current_View'!U124</f>
        <v>1</v>
      </c>
      <c r="S125" s="15">
        <f>'1.Current_View'!AC124</f>
        <v>14</v>
      </c>
      <c r="T125" s="15">
        <f ca="1">'1.Current_View'!AE124</f>
        <v>7</v>
      </c>
    </row>
    <row r="126" spans="2:20" x14ac:dyDescent="0.25">
      <c r="B126" s="15">
        <f>'1.Current_View'!A125</f>
        <v>3454299</v>
      </c>
      <c r="C126" s="15" t="str">
        <f>'1.Current_View'!B125</f>
        <v>FUTURE WORLD - STORE</v>
      </c>
      <c r="D126" s="15" t="str">
        <f>'1.Current_View'!D125</f>
        <v>AL QUNFUDHAH</v>
      </c>
      <c r="E126" s="15" t="str">
        <f>'1.Current_View'!F125</f>
        <v>Accessories</v>
      </c>
      <c r="F126" s="15">
        <f>'1.Current_View'!I125</f>
        <v>26</v>
      </c>
      <c r="G126" s="15">
        <f>'1.Current_View'!J125</f>
        <v>34</v>
      </c>
      <c r="H126" s="15">
        <f>'1.Current_View'!K125</f>
        <v>45</v>
      </c>
      <c r="I126" s="15">
        <f>'1.Current_View'!L125</f>
        <v>51</v>
      </c>
      <c r="J126" s="15">
        <f>'1.Current_View'!M125</f>
        <v>71</v>
      </c>
      <c r="K126" s="15">
        <f>'1.Current_View'!N125</f>
        <v>46</v>
      </c>
      <c r="L126" s="15">
        <f>'1.Current_View'!O125</f>
        <v>26</v>
      </c>
      <c r="M126" s="15">
        <f>'1.Current_View'!P125</f>
        <v>52</v>
      </c>
      <c r="N126" s="15">
        <f>'1.Current_View'!Q125</f>
        <v>61</v>
      </c>
      <c r="O126" s="15">
        <f>'1.Current_View'!R125</f>
        <v>50</v>
      </c>
      <c r="P126" s="15">
        <f>'1.Current_View'!S125</f>
        <v>56</v>
      </c>
      <c r="Q126" s="15">
        <f>'1.Current_View'!T125</f>
        <v>33</v>
      </c>
      <c r="R126" s="15">
        <f>'1.Current_View'!U125</f>
        <v>62</v>
      </c>
      <c r="S126" s="15">
        <f>'1.Current_View'!AC125</f>
        <v>613</v>
      </c>
      <c r="T126" s="15">
        <f ca="1">'1.Current_View'!AE125</f>
        <v>351</v>
      </c>
    </row>
    <row r="127" spans="2:20" x14ac:dyDescent="0.25">
      <c r="B127" s="15">
        <f>'1.Current_View'!A126</f>
        <v>3683218</v>
      </c>
      <c r="C127" s="15" t="str">
        <f>'1.Current_View'!B126</f>
        <v>THORAYA AL JANOUB  - STORE</v>
      </c>
      <c r="D127" s="15" t="str">
        <f>'1.Current_View'!D126</f>
        <v>AHAD ALMASARIHAH</v>
      </c>
      <c r="E127" s="15" t="str">
        <f>'1.Current_View'!F126</f>
        <v>iPhone</v>
      </c>
      <c r="F127" s="15">
        <f>'1.Current_View'!I126</f>
        <v>39</v>
      </c>
      <c r="G127" s="15">
        <f>'1.Current_View'!J126</f>
        <v>34</v>
      </c>
      <c r="H127" s="15">
        <f>'1.Current_View'!K126</f>
        <v>28</v>
      </c>
      <c r="I127" s="15">
        <f>'1.Current_View'!L126</f>
        <v>43</v>
      </c>
      <c r="J127" s="15">
        <f>'1.Current_View'!M126</f>
        <v>39</v>
      </c>
      <c r="K127" s="15">
        <f>'1.Current_View'!N126</f>
        <v>15</v>
      </c>
      <c r="L127" s="15">
        <f>'1.Current_View'!O126</f>
        <v>31</v>
      </c>
      <c r="M127" s="15">
        <f>'1.Current_View'!P126</f>
        <v>22</v>
      </c>
      <c r="N127" s="15">
        <f>'1.Current_View'!Q126</f>
        <v>42</v>
      </c>
      <c r="O127" s="15">
        <f>'1.Current_View'!R126</f>
        <v>47</v>
      </c>
      <c r="P127" s="15">
        <f>'1.Current_View'!S126</f>
        <v>35</v>
      </c>
      <c r="Q127" s="15">
        <f>'1.Current_View'!T126</f>
        <v>29</v>
      </c>
      <c r="R127" s="15">
        <f>'1.Current_View'!U126</f>
        <v>51</v>
      </c>
      <c r="S127" s="15">
        <f>'1.Current_View'!AC126</f>
        <v>455</v>
      </c>
      <c r="T127" s="15">
        <f ca="1">'1.Current_View'!AE126</f>
        <v>251</v>
      </c>
    </row>
    <row r="128" spans="2:20" x14ac:dyDescent="0.25">
      <c r="B128" s="15">
        <f>'1.Current_View'!A127</f>
        <v>3683218</v>
      </c>
      <c r="C128" s="15" t="str">
        <f>'1.Current_View'!B127</f>
        <v>THORAYA AL JANOUB  - STORE</v>
      </c>
      <c r="D128" s="15" t="str">
        <f>'1.Current_View'!D127</f>
        <v>AHAD ALMASARIHAH</v>
      </c>
      <c r="E128" s="15" t="str">
        <f>'1.Current_View'!F127</f>
        <v>iPad</v>
      </c>
      <c r="F128" s="15">
        <f>'1.Current_View'!I127</f>
        <v>2</v>
      </c>
      <c r="G128" s="15">
        <f>'1.Current_View'!J127</f>
        <v>6</v>
      </c>
      <c r="H128" s="15">
        <f>'1.Current_View'!K127</f>
        <v>3</v>
      </c>
      <c r="I128" s="15">
        <f>'1.Current_View'!L127</f>
        <v>4</v>
      </c>
      <c r="J128" s="15">
        <f>'1.Current_View'!M127</f>
        <v>2</v>
      </c>
      <c r="K128" s="15">
        <f>'1.Current_View'!N127</f>
        <v>0</v>
      </c>
      <c r="L128" s="15">
        <f>'1.Current_View'!O127</f>
        <v>3</v>
      </c>
      <c r="M128" s="15">
        <f>'1.Current_View'!P127</f>
        <v>2</v>
      </c>
      <c r="N128" s="15">
        <f>'1.Current_View'!Q127</f>
        <v>7</v>
      </c>
      <c r="O128" s="15">
        <f>'1.Current_View'!R127</f>
        <v>8</v>
      </c>
      <c r="P128" s="15">
        <f>'1.Current_View'!S127</f>
        <v>1</v>
      </c>
      <c r="Q128" s="15">
        <f>'1.Current_View'!T127</f>
        <v>4</v>
      </c>
      <c r="R128" s="15">
        <f>'1.Current_View'!U127</f>
        <v>3</v>
      </c>
      <c r="S128" s="15">
        <f>'1.Current_View'!AC127</f>
        <v>45</v>
      </c>
      <c r="T128" s="15">
        <f ca="1">'1.Current_View'!AE127</f>
        <v>22</v>
      </c>
    </row>
    <row r="129" spans="2:20" x14ac:dyDescent="0.25">
      <c r="B129" s="15">
        <f>'1.Current_View'!A128</f>
        <v>3683218</v>
      </c>
      <c r="C129" s="15" t="str">
        <f>'1.Current_View'!B128</f>
        <v>THORAYA AL JANOUB  - STORE</v>
      </c>
      <c r="D129" s="15" t="str">
        <f>'1.Current_View'!D128</f>
        <v>AHAD ALMASARIHAH</v>
      </c>
      <c r="E129" s="15" t="str">
        <f>'1.Current_View'!F128</f>
        <v>Watch</v>
      </c>
      <c r="F129" s="15">
        <f>'1.Current_View'!I128</f>
        <v>0</v>
      </c>
      <c r="G129" s="15">
        <f>'1.Current_View'!J128</f>
        <v>0</v>
      </c>
      <c r="H129" s="15">
        <f>'1.Current_View'!K128</f>
        <v>0</v>
      </c>
      <c r="I129" s="15">
        <f>'1.Current_View'!L128</f>
        <v>1</v>
      </c>
      <c r="J129" s="15">
        <f>'1.Current_View'!M128</f>
        <v>0</v>
      </c>
      <c r="K129" s="15">
        <f>'1.Current_View'!N128</f>
        <v>0</v>
      </c>
      <c r="L129" s="15">
        <f>'1.Current_View'!O128</f>
        <v>0</v>
      </c>
      <c r="M129" s="15">
        <f>'1.Current_View'!P128</f>
        <v>2</v>
      </c>
      <c r="N129" s="15">
        <f>'1.Current_View'!Q128</f>
        <v>3</v>
      </c>
      <c r="O129" s="15">
        <f>'1.Current_View'!R128</f>
        <v>0</v>
      </c>
      <c r="P129" s="15">
        <f>'1.Current_View'!S128</f>
        <v>0</v>
      </c>
      <c r="Q129" s="15">
        <f>'1.Current_View'!T128</f>
        <v>1</v>
      </c>
      <c r="R129" s="15">
        <f>'1.Current_View'!U128</f>
        <v>0</v>
      </c>
      <c r="S129" s="15">
        <f>'1.Current_View'!AC128</f>
        <v>7</v>
      </c>
      <c r="T129" s="15">
        <f ca="1">'1.Current_View'!AE128</f>
        <v>3</v>
      </c>
    </row>
    <row r="130" spans="2:20" x14ac:dyDescent="0.25">
      <c r="B130" s="15">
        <f>'1.Current_View'!A129</f>
        <v>3683218</v>
      </c>
      <c r="C130" s="15" t="str">
        <f>'1.Current_View'!B129</f>
        <v>THORAYA AL JANOUB  - STORE</v>
      </c>
      <c r="D130" s="15" t="str">
        <f>'1.Current_View'!D129</f>
        <v>AHAD ALMASARIHAH</v>
      </c>
      <c r="E130" s="15" t="str">
        <f>'1.Current_View'!F129</f>
        <v>AirPods</v>
      </c>
      <c r="F130" s="15">
        <f>'1.Current_View'!I129</f>
        <v>7</v>
      </c>
      <c r="G130" s="15">
        <f>'1.Current_View'!J129</f>
        <v>3</v>
      </c>
      <c r="H130" s="15">
        <f>'1.Current_View'!K129</f>
        <v>4</v>
      </c>
      <c r="I130" s="15">
        <f>'1.Current_View'!L129</f>
        <v>6</v>
      </c>
      <c r="J130" s="15">
        <f>'1.Current_View'!M129</f>
        <v>3</v>
      </c>
      <c r="K130" s="15">
        <f>'1.Current_View'!N129</f>
        <v>2</v>
      </c>
      <c r="L130" s="15">
        <f>'1.Current_View'!O129</f>
        <v>1</v>
      </c>
      <c r="M130" s="15">
        <f>'1.Current_View'!P129</f>
        <v>2</v>
      </c>
      <c r="N130" s="15">
        <f>'1.Current_View'!Q129</f>
        <v>6</v>
      </c>
      <c r="O130" s="15">
        <f>'1.Current_View'!R129</f>
        <v>2</v>
      </c>
      <c r="P130" s="15">
        <f>'1.Current_View'!S129</f>
        <v>3</v>
      </c>
      <c r="Q130" s="15">
        <f>'1.Current_View'!T129</f>
        <v>3</v>
      </c>
      <c r="R130" s="15">
        <f>'1.Current_View'!U129</f>
        <v>1</v>
      </c>
      <c r="S130" s="15">
        <f>'1.Current_View'!AC129</f>
        <v>43</v>
      </c>
      <c r="T130" s="15">
        <f ca="1">'1.Current_View'!AE129</f>
        <v>28</v>
      </c>
    </row>
    <row r="131" spans="2:20" x14ac:dyDescent="0.25">
      <c r="B131" s="15">
        <f>'1.Current_View'!A130</f>
        <v>3683218</v>
      </c>
      <c r="C131" s="15" t="str">
        <f>'1.Current_View'!B130</f>
        <v>THORAYA AL JANOUB  - STORE</v>
      </c>
      <c r="D131" s="15" t="str">
        <f>'1.Current_View'!D130</f>
        <v>AHAD ALMASARIHAH</v>
      </c>
      <c r="E131" s="15" t="str">
        <f>'1.Current_View'!F130</f>
        <v>Accessories</v>
      </c>
      <c r="F131" s="15">
        <f>'1.Current_View'!I130</f>
        <v>29</v>
      </c>
      <c r="G131" s="15">
        <f>'1.Current_View'!J130</f>
        <v>22</v>
      </c>
      <c r="H131" s="15">
        <f>'1.Current_View'!K130</f>
        <v>31</v>
      </c>
      <c r="I131" s="15">
        <f>'1.Current_View'!L130</f>
        <v>54</v>
      </c>
      <c r="J131" s="15">
        <f>'1.Current_View'!M130</f>
        <v>26</v>
      </c>
      <c r="K131" s="15">
        <f>'1.Current_View'!N130</f>
        <v>14</v>
      </c>
      <c r="L131" s="15">
        <f>'1.Current_View'!O130</f>
        <v>9</v>
      </c>
      <c r="M131" s="15">
        <f>'1.Current_View'!P130</f>
        <v>25</v>
      </c>
      <c r="N131" s="15">
        <f>'1.Current_View'!Q130</f>
        <v>57</v>
      </c>
      <c r="O131" s="15">
        <f>'1.Current_View'!R130</f>
        <v>44</v>
      </c>
      <c r="P131" s="15">
        <f>'1.Current_View'!S130</f>
        <v>48</v>
      </c>
      <c r="Q131" s="15">
        <f>'1.Current_View'!T130</f>
        <v>55</v>
      </c>
      <c r="R131" s="15">
        <f>'1.Current_View'!U130</f>
        <v>63</v>
      </c>
      <c r="S131" s="15">
        <f>'1.Current_View'!AC130</f>
        <v>477</v>
      </c>
      <c r="T131" s="15">
        <f ca="1">'1.Current_View'!AE130</f>
        <v>210</v>
      </c>
    </row>
    <row r="132" spans="2:20" x14ac:dyDescent="0.25">
      <c r="B132" s="15">
        <f>'1.Current_View'!A131</f>
        <v>3683217</v>
      </c>
      <c r="C132" s="15" t="str">
        <f>'1.Current_View'!B131</f>
        <v>NAGHAM STORE</v>
      </c>
      <c r="D132" s="15" t="str">
        <f>'1.Current_View'!D131</f>
        <v>MAKKAH</v>
      </c>
      <c r="E132" s="15" t="str">
        <f>'1.Current_View'!F131</f>
        <v>iPhone</v>
      </c>
      <c r="F132" s="15">
        <f>'1.Current_View'!I131</f>
        <v>90</v>
      </c>
      <c r="G132" s="15">
        <f>'1.Current_View'!J131</f>
        <v>72</v>
      </c>
      <c r="H132" s="15">
        <f>'1.Current_View'!K131</f>
        <v>70</v>
      </c>
      <c r="I132" s="15">
        <f>'1.Current_View'!L131</f>
        <v>90</v>
      </c>
      <c r="J132" s="15">
        <f>'1.Current_View'!M131</f>
        <v>70</v>
      </c>
      <c r="K132" s="15">
        <f>'1.Current_View'!N131</f>
        <v>62</v>
      </c>
      <c r="L132" s="15">
        <f>'1.Current_View'!O131</f>
        <v>64</v>
      </c>
      <c r="M132" s="15">
        <f>'1.Current_View'!P131</f>
        <v>84</v>
      </c>
      <c r="N132" s="15">
        <f>'1.Current_View'!Q131</f>
        <v>99</v>
      </c>
      <c r="O132" s="15">
        <f>'1.Current_View'!R131</f>
        <v>81</v>
      </c>
      <c r="P132" s="15">
        <f>'1.Current_View'!S131</f>
        <v>41</v>
      </c>
      <c r="Q132" s="15">
        <f>'1.Current_View'!T131</f>
        <v>18</v>
      </c>
      <c r="R132" s="15">
        <f>'1.Current_View'!U131</f>
        <v>68</v>
      </c>
      <c r="S132" s="15">
        <f>'1.Current_View'!AC131</f>
        <v>909</v>
      </c>
      <c r="T132" s="15">
        <f ca="1">'1.Current_View'!AE131</f>
        <v>602</v>
      </c>
    </row>
    <row r="133" spans="2:20" x14ac:dyDescent="0.25">
      <c r="B133" s="15">
        <f>'1.Current_View'!A132</f>
        <v>3683217</v>
      </c>
      <c r="C133" s="15" t="str">
        <f>'1.Current_View'!B132</f>
        <v>NAGHAM STORE</v>
      </c>
      <c r="D133" s="15" t="str">
        <f>'1.Current_View'!D132</f>
        <v>MAKKAH</v>
      </c>
      <c r="E133" s="15" t="str">
        <f>'1.Current_View'!F132</f>
        <v>iPad</v>
      </c>
      <c r="F133" s="15">
        <f>'1.Current_View'!I132</f>
        <v>4</v>
      </c>
      <c r="G133" s="15">
        <f>'1.Current_View'!J132</f>
        <v>5</v>
      </c>
      <c r="H133" s="15">
        <f>'1.Current_View'!K132</f>
        <v>0</v>
      </c>
      <c r="I133" s="15">
        <f>'1.Current_View'!L132</f>
        <v>3</v>
      </c>
      <c r="J133" s="15">
        <f>'1.Current_View'!M132</f>
        <v>4</v>
      </c>
      <c r="K133" s="15">
        <f>'1.Current_View'!N132</f>
        <v>4</v>
      </c>
      <c r="L133" s="15">
        <f>'1.Current_View'!O132</f>
        <v>2</v>
      </c>
      <c r="M133" s="15">
        <f>'1.Current_View'!P132</f>
        <v>3</v>
      </c>
      <c r="N133" s="15">
        <f>'1.Current_View'!Q132</f>
        <v>3</v>
      </c>
      <c r="O133" s="15">
        <f>'1.Current_View'!R132</f>
        <v>5</v>
      </c>
      <c r="P133" s="15">
        <f>'1.Current_View'!S132</f>
        <v>5</v>
      </c>
      <c r="Q133" s="15">
        <f>'1.Current_View'!T132</f>
        <v>3</v>
      </c>
      <c r="R133" s="15">
        <f>'1.Current_View'!U132</f>
        <v>6</v>
      </c>
      <c r="S133" s="15">
        <f>'1.Current_View'!AC132</f>
        <v>47</v>
      </c>
      <c r="T133" s="15">
        <f ca="1">'1.Current_View'!AE132</f>
        <v>25</v>
      </c>
    </row>
    <row r="134" spans="2:20" x14ac:dyDescent="0.25">
      <c r="B134" s="15">
        <f>'1.Current_View'!A133</f>
        <v>3683217</v>
      </c>
      <c r="C134" s="15" t="str">
        <f>'1.Current_View'!B133</f>
        <v>NAGHAM STORE</v>
      </c>
      <c r="D134" s="15" t="str">
        <f>'1.Current_View'!D133</f>
        <v>MAKKAH</v>
      </c>
      <c r="E134" s="15" t="str">
        <f>'1.Current_View'!F133</f>
        <v>Watch</v>
      </c>
      <c r="F134" s="15">
        <f>'1.Current_View'!I133</f>
        <v>3</v>
      </c>
      <c r="G134" s="15">
        <f>'1.Current_View'!J133</f>
        <v>2</v>
      </c>
      <c r="H134" s="15">
        <f>'1.Current_View'!K133</f>
        <v>1</v>
      </c>
      <c r="I134" s="15">
        <f>'1.Current_View'!L133</f>
        <v>3</v>
      </c>
      <c r="J134" s="15">
        <f>'1.Current_View'!M133</f>
        <v>6</v>
      </c>
      <c r="K134" s="15">
        <f>'1.Current_View'!N133</f>
        <v>0</v>
      </c>
      <c r="L134" s="15">
        <f>'1.Current_View'!O133</f>
        <v>2</v>
      </c>
      <c r="M134" s="15">
        <f>'1.Current_View'!P133</f>
        <v>1</v>
      </c>
      <c r="N134" s="15">
        <f>'1.Current_View'!Q133</f>
        <v>0</v>
      </c>
      <c r="O134" s="15">
        <f>'1.Current_View'!R133</f>
        <v>1</v>
      </c>
      <c r="P134" s="15">
        <f>'1.Current_View'!S133</f>
        <v>1</v>
      </c>
      <c r="Q134" s="15">
        <f>'1.Current_View'!T133</f>
        <v>2</v>
      </c>
      <c r="R134" s="15">
        <f>'1.Current_View'!U133</f>
        <v>0</v>
      </c>
      <c r="S134" s="15">
        <f>'1.Current_View'!AC133</f>
        <v>22</v>
      </c>
      <c r="T134" s="15">
        <f ca="1">'1.Current_View'!AE133</f>
        <v>18</v>
      </c>
    </row>
    <row r="135" spans="2:20" x14ac:dyDescent="0.25">
      <c r="B135" s="15">
        <f>'1.Current_View'!A134</f>
        <v>3683217</v>
      </c>
      <c r="C135" s="15" t="str">
        <f>'1.Current_View'!B134</f>
        <v>NAGHAM STORE</v>
      </c>
      <c r="D135" s="15" t="str">
        <f>'1.Current_View'!D134</f>
        <v>MAKKAH</v>
      </c>
      <c r="E135" s="15" t="str">
        <f>'1.Current_View'!F134</f>
        <v>AirPods</v>
      </c>
      <c r="F135" s="15">
        <f>'1.Current_View'!I134</f>
        <v>3</v>
      </c>
      <c r="G135" s="15">
        <f>'1.Current_View'!J134</f>
        <v>1</v>
      </c>
      <c r="H135" s="15">
        <f>'1.Current_View'!K134</f>
        <v>3</v>
      </c>
      <c r="I135" s="15">
        <f>'1.Current_View'!L134</f>
        <v>4</v>
      </c>
      <c r="J135" s="15">
        <f>'1.Current_View'!M134</f>
        <v>7</v>
      </c>
      <c r="K135" s="15">
        <f>'1.Current_View'!N134</f>
        <v>3</v>
      </c>
      <c r="L135" s="15">
        <f>'1.Current_View'!O134</f>
        <v>2</v>
      </c>
      <c r="M135" s="15">
        <f>'1.Current_View'!P134</f>
        <v>2</v>
      </c>
      <c r="N135" s="15">
        <f>'1.Current_View'!Q134</f>
        <v>3</v>
      </c>
      <c r="O135" s="15">
        <f>'1.Current_View'!R134</f>
        <v>3</v>
      </c>
      <c r="P135" s="15">
        <f>'1.Current_View'!S134</f>
        <v>5</v>
      </c>
      <c r="Q135" s="15">
        <f>'1.Current_View'!T134</f>
        <v>3</v>
      </c>
      <c r="R135" s="15">
        <f>'1.Current_View'!U134</f>
        <v>3</v>
      </c>
      <c r="S135" s="15">
        <f>'1.Current_View'!AC134</f>
        <v>42</v>
      </c>
      <c r="T135" s="15">
        <f ca="1">'1.Current_View'!AE134</f>
        <v>25</v>
      </c>
    </row>
    <row r="136" spans="2:20" x14ac:dyDescent="0.25">
      <c r="B136" s="15">
        <f>'1.Current_View'!A135</f>
        <v>3683217</v>
      </c>
      <c r="C136" s="15" t="str">
        <f>'1.Current_View'!B135</f>
        <v>NAGHAM STORE</v>
      </c>
      <c r="D136" s="15" t="str">
        <f>'1.Current_View'!D135</f>
        <v>MAKKAH</v>
      </c>
      <c r="E136" s="15" t="str">
        <f>'1.Current_View'!F135</f>
        <v>Accessories</v>
      </c>
      <c r="F136" s="15">
        <f>'1.Current_View'!I135</f>
        <v>0</v>
      </c>
      <c r="G136" s="15">
        <f>'1.Current_View'!J135</f>
        <v>0</v>
      </c>
      <c r="H136" s="15">
        <f>'1.Current_View'!K135</f>
        <v>0</v>
      </c>
      <c r="I136" s="15">
        <f>'1.Current_View'!L135</f>
        <v>0</v>
      </c>
      <c r="J136" s="15">
        <f>'1.Current_View'!M135</f>
        <v>0</v>
      </c>
      <c r="K136" s="15">
        <f>'1.Current_View'!N135</f>
        <v>0</v>
      </c>
      <c r="L136" s="15">
        <f>'1.Current_View'!O135</f>
        <v>0</v>
      </c>
      <c r="M136" s="15">
        <f>'1.Current_View'!P135</f>
        <v>0</v>
      </c>
      <c r="N136" s="15">
        <f>'1.Current_View'!Q135</f>
        <v>0</v>
      </c>
      <c r="O136" s="15">
        <f>'1.Current_View'!R135</f>
        <v>1</v>
      </c>
      <c r="P136" s="15">
        <f>'1.Current_View'!S135</f>
        <v>0</v>
      </c>
      <c r="Q136" s="15">
        <f>'1.Current_View'!T135</f>
        <v>0</v>
      </c>
      <c r="R136" s="15">
        <f>'1.Current_View'!U135</f>
        <v>0</v>
      </c>
      <c r="S136" s="15">
        <f>'1.Current_View'!AC135</f>
        <v>1</v>
      </c>
      <c r="T136" s="15">
        <f ca="1">'1.Current_View'!AE135</f>
        <v>0</v>
      </c>
    </row>
    <row r="137" spans="2:20" x14ac:dyDescent="0.25">
      <c r="B137" s="15">
        <f>'1.Current_View'!A136</f>
        <v>2055768</v>
      </c>
      <c r="C137" s="15" t="str">
        <f>'1.Current_View'!B136</f>
        <v>NAJD - AMIR CENTER</v>
      </c>
      <c r="D137" s="15" t="str">
        <f>'1.Current_View'!D136</f>
        <v>JEDDAH</v>
      </c>
      <c r="E137" s="15" t="str">
        <f>'1.Current_View'!F136</f>
        <v>iPhone</v>
      </c>
      <c r="F137" s="15">
        <f>'1.Current_View'!I136</f>
        <v>22</v>
      </c>
      <c r="G137" s="15">
        <f>'1.Current_View'!J136</f>
        <v>29</v>
      </c>
      <c r="H137" s="15">
        <f>'1.Current_View'!K136</f>
        <v>57</v>
      </c>
      <c r="I137" s="15">
        <f>'1.Current_View'!L136</f>
        <v>92</v>
      </c>
      <c r="J137" s="15">
        <f>'1.Current_View'!M136</f>
        <v>82</v>
      </c>
      <c r="K137" s="15">
        <f>'1.Current_View'!N136</f>
        <v>136</v>
      </c>
      <c r="L137" s="15">
        <f>'1.Current_View'!O136</f>
        <v>100</v>
      </c>
      <c r="M137" s="15">
        <f>'1.Current_View'!P136</f>
        <v>64</v>
      </c>
      <c r="N137" s="15">
        <f>'1.Current_View'!Q136</f>
        <v>56</v>
      </c>
      <c r="O137" s="15">
        <f>'1.Current_View'!R136</f>
        <v>23</v>
      </c>
      <c r="P137" s="15">
        <f>'1.Current_View'!S136</f>
        <v>42</v>
      </c>
      <c r="Q137" s="15">
        <f>'1.Current_View'!T136</f>
        <v>21</v>
      </c>
      <c r="R137" s="15">
        <f>'1.Current_View'!U136</f>
        <v>25</v>
      </c>
      <c r="S137" s="15">
        <f>'1.Current_View'!AC136</f>
        <v>749</v>
      </c>
      <c r="T137" s="15">
        <f ca="1">'1.Current_View'!AE136</f>
        <v>582</v>
      </c>
    </row>
    <row r="138" spans="2:20" x14ac:dyDescent="0.25">
      <c r="B138" s="15">
        <f>'1.Current_View'!A137</f>
        <v>2055768</v>
      </c>
      <c r="C138" s="15" t="str">
        <f>'1.Current_View'!B137</f>
        <v>NAJD - AMIR CENTER</v>
      </c>
      <c r="D138" s="15" t="str">
        <f>'1.Current_View'!D137</f>
        <v>JEDDAH</v>
      </c>
      <c r="E138" s="15" t="str">
        <f>'1.Current_View'!F137</f>
        <v>iPad</v>
      </c>
      <c r="F138" s="15">
        <f>'1.Current_View'!I137</f>
        <v>0</v>
      </c>
      <c r="G138" s="15">
        <f>'1.Current_View'!J137</f>
        <v>0</v>
      </c>
      <c r="H138" s="15">
        <f>'1.Current_View'!K137</f>
        <v>0</v>
      </c>
      <c r="I138" s="15">
        <f>'1.Current_View'!L137</f>
        <v>16</v>
      </c>
      <c r="J138" s="15">
        <f>'1.Current_View'!M137</f>
        <v>5</v>
      </c>
      <c r="K138" s="15">
        <f>'1.Current_View'!N137</f>
        <v>4</v>
      </c>
      <c r="L138" s="15">
        <f>'1.Current_View'!O137</f>
        <v>2</v>
      </c>
      <c r="M138" s="15">
        <f>'1.Current_View'!P137</f>
        <v>1</v>
      </c>
      <c r="N138" s="15">
        <f>'1.Current_View'!Q137</f>
        <v>0</v>
      </c>
      <c r="O138" s="15">
        <f>'1.Current_View'!R137</f>
        <v>2</v>
      </c>
      <c r="P138" s="15">
        <f>'1.Current_View'!S137</f>
        <v>1</v>
      </c>
      <c r="Q138" s="15">
        <f>'1.Current_View'!T137</f>
        <v>1</v>
      </c>
      <c r="R138" s="15">
        <f>'1.Current_View'!U137</f>
        <v>0</v>
      </c>
      <c r="S138" s="15">
        <f>'1.Current_View'!AC137</f>
        <v>32</v>
      </c>
      <c r="T138" s="15">
        <f ca="1">'1.Current_View'!AE137</f>
        <v>28</v>
      </c>
    </row>
    <row r="139" spans="2:20" x14ac:dyDescent="0.25">
      <c r="B139" s="15">
        <f>'1.Current_View'!A138</f>
        <v>2055768</v>
      </c>
      <c r="C139" s="15" t="str">
        <f>'1.Current_View'!B138</f>
        <v>NAJD - AMIR CENTER</v>
      </c>
      <c r="D139" s="15" t="str">
        <f>'1.Current_View'!D138</f>
        <v>JEDDAH</v>
      </c>
      <c r="E139" s="15" t="str">
        <f>'1.Current_View'!F138</f>
        <v>Watch</v>
      </c>
      <c r="F139" s="15">
        <f>'1.Current_View'!I138</f>
        <v>0</v>
      </c>
      <c r="G139" s="15">
        <f>'1.Current_View'!J138</f>
        <v>0</v>
      </c>
      <c r="H139" s="15">
        <f>'1.Current_View'!K138</f>
        <v>0</v>
      </c>
      <c r="I139" s="15">
        <f>'1.Current_View'!L138</f>
        <v>3</v>
      </c>
      <c r="J139" s="15">
        <f>'1.Current_View'!M138</f>
        <v>2</v>
      </c>
      <c r="K139" s="15">
        <f>'1.Current_View'!N138</f>
        <v>0</v>
      </c>
      <c r="L139" s="15">
        <f>'1.Current_View'!O138</f>
        <v>2</v>
      </c>
      <c r="M139" s="15">
        <f>'1.Current_View'!P138</f>
        <v>0</v>
      </c>
      <c r="N139" s="15">
        <f>'1.Current_View'!Q138</f>
        <v>2</v>
      </c>
      <c r="O139" s="15">
        <f>'1.Current_View'!R138</f>
        <v>1</v>
      </c>
      <c r="P139" s="15">
        <f>'1.Current_View'!S138</f>
        <v>0</v>
      </c>
      <c r="Q139" s="15">
        <f>'1.Current_View'!T138</f>
        <v>0</v>
      </c>
      <c r="R139" s="15">
        <f>'1.Current_View'!U138</f>
        <v>0</v>
      </c>
      <c r="S139" s="15">
        <f>'1.Current_View'!AC138</f>
        <v>10</v>
      </c>
      <c r="T139" s="15">
        <f ca="1">'1.Current_View'!AE138</f>
        <v>7</v>
      </c>
    </row>
    <row r="140" spans="2:20" x14ac:dyDescent="0.25">
      <c r="B140" s="15">
        <f>'1.Current_View'!A139</f>
        <v>2055768</v>
      </c>
      <c r="C140" s="15" t="str">
        <f>'1.Current_View'!B139</f>
        <v>NAJD - AMIR CENTER</v>
      </c>
      <c r="D140" s="15" t="str">
        <f>'1.Current_View'!D139</f>
        <v>JEDDAH</v>
      </c>
      <c r="E140" s="15" t="str">
        <f>'1.Current_View'!F139</f>
        <v>AirPods</v>
      </c>
      <c r="F140" s="15">
        <f>'1.Current_View'!I139</f>
        <v>0</v>
      </c>
      <c r="G140" s="15">
        <f>'1.Current_View'!J139</f>
        <v>0</v>
      </c>
      <c r="H140" s="15">
        <f>'1.Current_View'!K139</f>
        <v>0</v>
      </c>
      <c r="I140" s="15">
        <f>'1.Current_View'!L139</f>
        <v>0</v>
      </c>
      <c r="J140" s="15">
        <f>'1.Current_View'!M139</f>
        <v>0</v>
      </c>
      <c r="K140" s="15">
        <f>'1.Current_View'!N139</f>
        <v>29</v>
      </c>
      <c r="L140" s="15">
        <f>'1.Current_View'!O139</f>
        <v>13</v>
      </c>
      <c r="M140" s="15">
        <f>'1.Current_View'!P139</f>
        <v>10</v>
      </c>
      <c r="N140" s="15">
        <f>'1.Current_View'!Q139</f>
        <v>10</v>
      </c>
      <c r="O140" s="15">
        <f>'1.Current_View'!R139</f>
        <v>3</v>
      </c>
      <c r="P140" s="15">
        <f>'1.Current_View'!S139</f>
        <v>13</v>
      </c>
      <c r="Q140" s="15">
        <f>'1.Current_View'!T139</f>
        <v>17</v>
      </c>
      <c r="R140" s="15">
        <f>'1.Current_View'!U139</f>
        <v>6</v>
      </c>
      <c r="S140" s="15">
        <f>'1.Current_View'!AC139</f>
        <v>101</v>
      </c>
      <c r="T140" s="15">
        <f ca="1">'1.Current_View'!AE139</f>
        <v>52</v>
      </c>
    </row>
    <row r="141" spans="2:20" x14ac:dyDescent="0.25">
      <c r="B141" s="15">
        <f>'1.Current_View'!A140</f>
        <v>2055768</v>
      </c>
      <c r="C141" s="15" t="str">
        <f>'1.Current_View'!B140</f>
        <v>NAJD - AMIR CENTER</v>
      </c>
      <c r="D141" s="15" t="str">
        <f>'1.Current_View'!D140</f>
        <v>JEDDAH</v>
      </c>
      <c r="E141" s="15" t="str">
        <f>'1.Current_View'!F140</f>
        <v>Accessories</v>
      </c>
      <c r="F141" s="15">
        <f>'1.Current_View'!I140</f>
        <v>0</v>
      </c>
      <c r="G141" s="15">
        <f>'1.Current_View'!J140</f>
        <v>4</v>
      </c>
      <c r="H141" s="15">
        <f>'1.Current_View'!K140</f>
        <v>3</v>
      </c>
      <c r="I141" s="15">
        <f>'1.Current_View'!L140</f>
        <v>8</v>
      </c>
      <c r="J141" s="15">
        <f>'1.Current_View'!M140</f>
        <v>7</v>
      </c>
      <c r="K141" s="15">
        <f>'1.Current_View'!N140</f>
        <v>12</v>
      </c>
      <c r="L141" s="15">
        <f>'1.Current_View'!O140</f>
        <v>15</v>
      </c>
      <c r="M141" s="15">
        <f>'1.Current_View'!P140</f>
        <v>5</v>
      </c>
      <c r="N141" s="15">
        <f>'1.Current_View'!Q140</f>
        <v>10</v>
      </c>
      <c r="O141" s="15">
        <f>'1.Current_View'!R140</f>
        <v>4</v>
      </c>
      <c r="P141" s="15">
        <f>'1.Current_View'!S140</f>
        <v>13</v>
      </c>
      <c r="Q141" s="15">
        <f>'1.Current_View'!T140</f>
        <v>8</v>
      </c>
      <c r="R141" s="15">
        <f>'1.Current_View'!U140</f>
        <v>7</v>
      </c>
      <c r="S141" s="15">
        <f>'1.Current_View'!AC140</f>
        <v>96</v>
      </c>
      <c r="T141" s="15">
        <f ca="1">'1.Current_View'!AE140</f>
        <v>54</v>
      </c>
    </row>
    <row r="142" spans="2:20" x14ac:dyDescent="0.25">
      <c r="B142" s="15">
        <f>'1.Current_View'!A141</f>
        <v>3454296</v>
      </c>
      <c r="C142" s="15" t="str">
        <f>'1.Current_View'!B141</f>
        <v>FAST NET - STORE</v>
      </c>
      <c r="D142" s="15" t="str">
        <f>'1.Current_View'!D141</f>
        <v>AL BAHA</v>
      </c>
      <c r="E142" s="15" t="str">
        <f>'1.Current_View'!F141</f>
        <v>iPhone</v>
      </c>
      <c r="F142" s="15">
        <f>'1.Current_View'!I141</f>
        <v>40</v>
      </c>
      <c r="G142" s="15">
        <f>'1.Current_View'!J141</f>
        <v>30</v>
      </c>
      <c r="H142" s="15">
        <f>'1.Current_View'!K141</f>
        <v>27</v>
      </c>
      <c r="I142" s="15">
        <f>'1.Current_View'!L141</f>
        <v>31</v>
      </c>
      <c r="J142" s="15">
        <f>'1.Current_View'!M141</f>
        <v>34</v>
      </c>
      <c r="K142" s="15">
        <f>'1.Current_View'!N141</f>
        <v>29</v>
      </c>
      <c r="L142" s="15">
        <f>'1.Current_View'!O141</f>
        <v>28</v>
      </c>
      <c r="M142" s="15">
        <f>'1.Current_View'!P141</f>
        <v>34</v>
      </c>
      <c r="N142" s="15">
        <f>'1.Current_View'!Q141</f>
        <v>77</v>
      </c>
      <c r="O142" s="15">
        <f>'1.Current_View'!R141</f>
        <v>38</v>
      </c>
      <c r="P142" s="15">
        <f>'1.Current_View'!S141</f>
        <v>30</v>
      </c>
      <c r="Q142" s="15">
        <f>'1.Current_View'!T141</f>
        <v>33</v>
      </c>
      <c r="R142" s="15">
        <f>'1.Current_View'!U141</f>
        <v>48</v>
      </c>
      <c r="S142" s="15">
        <f>'1.Current_View'!AC141</f>
        <v>479</v>
      </c>
      <c r="T142" s="15">
        <f ca="1">'1.Current_View'!AE141</f>
        <v>253</v>
      </c>
    </row>
    <row r="143" spans="2:20" x14ac:dyDescent="0.25">
      <c r="B143" s="15">
        <f>'1.Current_View'!A142</f>
        <v>3454296</v>
      </c>
      <c r="C143" s="15" t="str">
        <f>'1.Current_View'!B142</f>
        <v>FAST NET - STORE</v>
      </c>
      <c r="D143" s="15" t="str">
        <f>'1.Current_View'!D142</f>
        <v>AL BAHA</v>
      </c>
      <c r="E143" s="15" t="str">
        <f>'1.Current_View'!F142</f>
        <v>iPad</v>
      </c>
      <c r="F143" s="15">
        <f>'1.Current_View'!I142</f>
        <v>4</v>
      </c>
      <c r="G143" s="15">
        <f>'1.Current_View'!J142</f>
        <v>5</v>
      </c>
      <c r="H143" s="15">
        <f>'1.Current_View'!K142</f>
        <v>3</v>
      </c>
      <c r="I143" s="15">
        <f>'1.Current_View'!L142</f>
        <v>4</v>
      </c>
      <c r="J143" s="15">
        <f>'1.Current_View'!M142</f>
        <v>3</v>
      </c>
      <c r="K143" s="15">
        <f>'1.Current_View'!N142</f>
        <v>4</v>
      </c>
      <c r="L143" s="15">
        <f>'1.Current_View'!O142</f>
        <v>1</v>
      </c>
      <c r="M143" s="15">
        <f>'1.Current_View'!P142</f>
        <v>3</v>
      </c>
      <c r="N143" s="15">
        <f>'1.Current_View'!Q142</f>
        <v>6</v>
      </c>
      <c r="O143" s="15">
        <f>'1.Current_View'!R142</f>
        <v>4</v>
      </c>
      <c r="P143" s="15">
        <f>'1.Current_View'!S142</f>
        <v>1</v>
      </c>
      <c r="Q143" s="15">
        <f>'1.Current_View'!T142</f>
        <v>2</v>
      </c>
      <c r="R143" s="15">
        <f>'1.Current_View'!U142</f>
        <v>4</v>
      </c>
      <c r="S143" s="15">
        <f>'1.Current_View'!AC142</f>
        <v>44</v>
      </c>
      <c r="T143" s="15">
        <f ca="1">'1.Current_View'!AE142</f>
        <v>27</v>
      </c>
    </row>
    <row r="144" spans="2:20" x14ac:dyDescent="0.25">
      <c r="B144" s="15">
        <f>'1.Current_View'!A143</f>
        <v>3454296</v>
      </c>
      <c r="C144" s="15" t="str">
        <f>'1.Current_View'!B143</f>
        <v>FAST NET - STORE</v>
      </c>
      <c r="D144" s="15" t="str">
        <f>'1.Current_View'!D143</f>
        <v>AL BAHA</v>
      </c>
      <c r="E144" s="15" t="str">
        <f>'1.Current_View'!F143</f>
        <v>Watch</v>
      </c>
      <c r="F144" s="15">
        <f>'1.Current_View'!I143</f>
        <v>2</v>
      </c>
      <c r="G144" s="15">
        <f>'1.Current_View'!J143</f>
        <v>1</v>
      </c>
      <c r="H144" s="15">
        <f>'1.Current_View'!K143</f>
        <v>0</v>
      </c>
      <c r="I144" s="15">
        <f>'1.Current_View'!L143</f>
        <v>1</v>
      </c>
      <c r="J144" s="15">
        <f>'1.Current_View'!M143</f>
        <v>0</v>
      </c>
      <c r="K144" s="15">
        <f>'1.Current_View'!N143</f>
        <v>2</v>
      </c>
      <c r="L144" s="15">
        <f>'1.Current_View'!O143</f>
        <v>2</v>
      </c>
      <c r="M144" s="15">
        <f>'1.Current_View'!P143</f>
        <v>1</v>
      </c>
      <c r="N144" s="15">
        <f>'1.Current_View'!Q143</f>
        <v>3</v>
      </c>
      <c r="O144" s="15">
        <f>'1.Current_View'!R143</f>
        <v>1</v>
      </c>
      <c r="P144" s="15">
        <f>'1.Current_View'!S143</f>
        <v>0</v>
      </c>
      <c r="Q144" s="15">
        <f>'1.Current_View'!T143</f>
        <v>2</v>
      </c>
      <c r="R144" s="15">
        <f>'1.Current_View'!U143</f>
        <v>0</v>
      </c>
      <c r="S144" s="15">
        <f>'1.Current_View'!AC143</f>
        <v>15</v>
      </c>
      <c r="T144" s="15">
        <f ca="1">'1.Current_View'!AE143</f>
        <v>9</v>
      </c>
    </row>
    <row r="145" spans="2:20" x14ac:dyDescent="0.25">
      <c r="B145" s="15">
        <f>'1.Current_View'!A144</f>
        <v>3454296</v>
      </c>
      <c r="C145" s="15" t="str">
        <f>'1.Current_View'!B144</f>
        <v>FAST NET - STORE</v>
      </c>
      <c r="D145" s="15" t="str">
        <f>'1.Current_View'!D144</f>
        <v>AL BAHA</v>
      </c>
      <c r="E145" s="15" t="str">
        <f>'1.Current_View'!F144</f>
        <v>AirPods</v>
      </c>
      <c r="F145" s="15">
        <f>'1.Current_View'!I144</f>
        <v>5</v>
      </c>
      <c r="G145" s="15">
        <f>'1.Current_View'!J144</f>
        <v>2</v>
      </c>
      <c r="H145" s="15">
        <f>'1.Current_View'!K144</f>
        <v>0</v>
      </c>
      <c r="I145" s="15">
        <f>'1.Current_View'!L144</f>
        <v>4</v>
      </c>
      <c r="J145" s="15">
        <f>'1.Current_View'!M144</f>
        <v>3</v>
      </c>
      <c r="K145" s="15">
        <f>'1.Current_View'!N144</f>
        <v>2</v>
      </c>
      <c r="L145" s="15">
        <f>'1.Current_View'!O144</f>
        <v>1</v>
      </c>
      <c r="M145" s="15">
        <f>'1.Current_View'!P144</f>
        <v>3</v>
      </c>
      <c r="N145" s="15">
        <f>'1.Current_View'!Q144</f>
        <v>2</v>
      </c>
      <c r="O145" s="15">
        <f>'1.Current_View'!R144</f>
        <v>1</v>
      </c>
      <c r="P145" s="15">
        <f>'1.Current_View'!S144</f>
        <v>1</v>
      </c>
      <c r="Q145" s="15">
        <f>'1.Current_View'!T144</f>
        <v>2</v>
      </c>
      <c r="R145" s="15">
        <f>'1.Current_View'!U144</f>
        <v>3</v>
      </c>
      <c r="S145" s="15">
        <f>'1.Current_View'!AC144</f>
        <v>29</v>
      </c>
      <c r="T145" s="15">
        <f ca="1">'1.Current_View'!AE144</f>
        <v>20</v>
      </c>
    </row>
    <row r="146" spans="2:20" x14ac:dyDescent="0.25">
      <c r="B146" s="15">
        <f>'1.Current_View'!A145</f>
        <v>3454296</v>
      </c>
      <c r="C146" s="15" t="str">
        <f>'1.Current_View'!B145</f>
        <v>FAST NET - STORE</v>
      </c>
      <c r="D146" s="15" t="str">
        <f>'1.Current_View'!D145</f>
        <v>AL BAHA</v>
      </c>
      <c r="E146" s="15" t="str">
        <f>'1.Current_View'!F145</f>
        <v>Accessories</v>
      </c>
      <c r="F146" s="15">
        <f>'1.Current_View'!I145</f>
        <v>35</v>
      </c>
      <c r="G146" s="15">
        <f>'1.Current_View'!J145</f>
        <v>25</v>
      </c>
      <c r="H146" s="15">
        <f>'1.Current_View'!K145</f>
        <v>23</v>
      </c>
      <c r="I146" s="15">
        <f>'1.Current_View'!L145</f>
        <v>27</v>
      </c>
      <c r="J146" s="15">
        <f>'1.Current_View'!M145</f>
        <v>30</v>
      </c>
      <c r="K146" s="15">
        <f>'1.Current_View'!N145</f>
        <v>23</v>
      </c>
      <c r="L146" s="15">
        <f>'1.Current_View'!O145</f>
        <v>26</v>
      </c>
      <c r="M146" s="15">
        <f>'1.Current_View'!P145</f>
        <v>30</v>
      </c>
      <c r="N146" s="15">
        <f>'1.Current_View'!Q145</f>
        <v>61</v>
      </c>
      <c r="O146" s="15">
        <f>'1.Current_View'!R145</f>
        <v>31</v>
      </c>
      <c r="P146" s="15">
        <f>'1.Current_View'!S145</f>
        <v>29</v>
      </c>
      <c r="Q146" s="15">
        <f>'1.Current_View'!T145</f>
        <v>31</v>
      </c>
      <c r="R146" s="15">
        <f>'1.Current_View'!U145</f>
        <v>43</v>
      </c>
      <c r="S146" s="15">
        <f>'1.Current_View'!AC145</f>
        <v>414</v>
      </c>
      <c r="T146" s="15">
        <f ca="1">'1.Current_View'!AE145</f>
        <v>219</v>
      </c>
    </row>
    <row r="147" spans="2:20" x14ac:dyDescent="0.25">
      <c r="B147" s="15">
        <f>'1.Current_View'!A146</f>
        <v>3476885</v>
      </c>
      <c r="C147" s="15" t="str">
        <f>'1.Current_View'!B146</f>
        <v>AL FURSAN 2</v>
      </c>
      <c r="D147" s="15" t="str">
        <f>'1.Current_View'!D146</f>
        <v>KHAMIS MUSHAIT</v>
      </c>
      <c r="E147" s="15" t="str">
        <f>'1.Current_View'!F146</f>
        <v>iPhone</v>
      </c>
      <c r="F147" s="15">
        <f>'1.Current_View'!I146</f>
        <v>21</v>
      </c>
      <c r="G147" s="15">
        <f>'1.Current_View'!J146</f>
        <v>26</v>
      </c>
      <c r="H147" s="15">
        <f>'1.Current_View'!K146</f>
        <v>24</v>
      </c>
      <c r="I147" s="15">
        <f>'1.Current_View'!L146</f>
        <v>26</v>
      </c>
      <c r="J147" s="15">
        <f>'1.Current_View'!M146</f>
        <v>34</v>
      </c>
      <c r="K147" s="15">
        <f>'1.Current_View'!N146</f>
        <v>31</v>
      </c>
      <c r="L147" s="15">
        <f>'1.Current_View'!O146</f>
        <v>25</v>
      </c>
      <c r="M147" s="15">
        <f>'1.Current_View'!P146</f>
        <v>24</v>
      </c>
      <c r="N147" s="15">
        <f>'1.Current_View'!Q146</f>
        <v>46</v>
      </c>
      <c r="O147" s="15">
        <f>'1.Current_View'!R146</f>
        <v>45</v>
      </c>
      <c r="P147" s="15">
        <f>'1.Current_View'!S146</f>
        <v>39</v>
      </c>
      <c r="Q147" s="15">
        <f>'1.Current_View'!T146</f>
        <v>38</v>
      </c>
      <c r="R147" s="15">
        <f>'1.Current_View'!U146</f>
        <v>40</v>
      </c>
      <c r="S147" s="15">
        <f>'1.Current_View'!AC146</f>
        <v>419</v>
      </c>
      <c r="T147" s="15">
        <f ca="1">'1.Current_View'!AE146</f>
        <v>211</v>
      </c>
    </row>
    <row r="148" spans="2:20" x14ac:dyDescent="0.25">
      <c r="B148" s="15">
        <f>'1.Current_View'!A147</f>
        <v>3476885</v>
      </c>
      <c r="C148" s="15" t="str">
        <f>'1.Current_View'!B147</f>
        <v>AL FURSAN 2</v>
      </c>
      <c r="D148" s="15" t="str">
        <f>'1.Current_View'!D147</f>
        <v>KHAMIS MUSHAIT</v>
      </c>
      <c r="E148" s="15" t="str">
        <f>'1.Current_View'!F147</f>
        <v>iPad</v>
      </c>
      <c r="F148" s="15">
        <f>'1.Current_View'!I147</f>
        <v>2</v>
      </c>
      <c r="G148" s="15">
        <f>'1.Current_View'!J147</f>
        <v>1</v>
      </c>
      <c r="H148" s="15">
        <f>'1.Current_View'!K147</f>
        <v>2</v>
      </c>
      <c r="I148" s="15">
        <f>'1.Current_View'!L147</f>
        <v>1</v>
      </c>
      <c r="J148" s="15">
        <f>'1.Current_View'!M147</f>
        <v>2</v>
      </c>
      <c r="K148" s="15">
        <f>'1.Current_View'!N147</f>
        <v>3</v>
      </c>
      <c r="L148" s="15">
        <f>'1.Current_View'!O147</f>
        <v>4</v>
      </c>
      <c r="M148" s="15">
        <f>'1.Current_View'!P147</f>
        <v>1</v>
      </c>
      <c r="N148" s="15">
        <f>'1.Current_View'!Q147</f>
        <v>4</v>
      </c>
      <c r="O148" s="15">
        <f>'1.Current_View'!R147</f>
        <v>2</v>
      </c>
      <c r="P148" s="15">
        <f>'1.Current_View'!S147</f>
        <v>2</v>
      </c>
      <c r="Q148" s="15">
        <f>'1.Current_View'!T147</f>
        <v>3</v>
      </c>
      <c r="R148" s="15">
        <f>'1.Current_View'!U147</f>
        <v>1</v>
      </c>
      <c r="S148" s="15">
        <f>'1.Current_View'!AC147</f>
        <v>28</v>
      </c>
      <c r="T148" s="15">
        <f ca="1">'1.Current_View'!AE147</f>
        <v>16</v>
      </c>
    </row>
    <row r="149" spans="2:20" x14ac:dyDescent="0.25">
      <c r="B149" s="15">
        <f>'1.Current_View'!A148</f>
        <v>3476885</v>
      </c>
      <c r="C149" s="15" t="str">
        <f>'1.Current_View'!B148</f>
        <v>AL FURSAN 2</v>
      </c>
      <c r="D149" s="15" t="str">
        <f>'1.Current_View'!D148</f>
        <v>KHAMIS MUSHAIT</v>
      </c>
      <c r="E149" s="15" t="str">
        <f>'1.Current_View'!F148</f>
        <v>Watch</v>
      </c>
      <c r="F149" s="15">
        <f>'1.Current_View'!I148</f>
        <v>0</v>
      </c>
      <c r="G149" s="15">
        <f>'1.Current_View'!J148</f>
        <v>0</v>
      </c>
      <c r="H149" s="15">
        <f>'1.Current_View'!K148</f>
        <v>1</v>
      </c>
      <c r="I149" s="15">
        <f>'1.Current_View'!L148</f>
        <v>0</v>
      </c>
      <c r="J149" s="15">
        <f>'1.Current_View'!M148</f>
        <v>0</v>
      </c>
      <c r="K149" s="15">
        <f>'1.Current_View'!N148</f>
        <v>0</v>
      </c>
      <c r="L149" s="15">
        <f>'1.Current_View'!O148</f>
        <v>0</v>
      </c>
      <c r="M149" s="15">
        <f>'1.Current_View'!P148</f>
        <v>0</v>
      </c>
      <c r="N149" s="15">
        <f>'1.Current_View'!Q148</f>
        <v>0</v>
      </c>
      <c r="O149" s="15">
        <f>'1.Current_View'!R148</f>
        <v>0</v>
      </c>
      <c r="P149" s="15">
        <f>'1.Current_View'!S148</f>
        <v>0</v>
      </c>
      <c r="Q149" s="15">
        <f>'1.Current_View'!T148</f>
        <v>0</v>
      </c>
      <c r="R149" s="15">
        <f>'1.Current_View'!U148</f>
        <v>0</v>
      </c>
      <c r="S149" s="15">
        <f>'1.Current_View'!AC148</f>
        <v>1</v>
      </c>
      <c r="T149" s="15">
        <f ca="1">'1.Current_View'!AE148</f>
        <v>1</v>
      </c>
    </row>
    <row r="150" spans="2:20" x14ac:dyDescent="0.25">
      <c r="B150" s="15">
        <f>'1.Current_View'!A149</f>
        <v>3476885</v>
      </c>
      <c r="C150" s="15" t="str">
        <f>'1.Current_View'!B149</f>
        <v>AL FURSAN 2</v>
      </c>
      <c r="D150" s="15" t="str">
        <f>'1.Current_View'!D149</f>
        <v>KHAMIS MUSHAIT</v>
      </c>
      <c r="E150" s="15" t="str">
        <f>'1.Current_View'!F149</f>
        <v>AirPods</v>
      </c>
      <c r="F150" s="15">
        <f>'1.Current_View'!I149</f>
        <v>1</v>
      </c>
      <c r="G150" s="15">
        <f>'1.Current_View'!J149</f>
        <v>1</v>
      </c>
      <c r="H150" s="15">
        <f>'1.Current_View'!K149</f>
        <v>0</v>
      </c>
      <c r="I150" s="15">
        <f>'1.Current_View'!L149</f>
        <v>5</v>
      </c>
      <c r="J150" s="15">
        <f>'1.Current_View'!M149</f>
        <v>3</v>
      </c>
      <c r="K150" s="15">
        <f>'1.Current_View'!N149</f>
        <v>3</v>
      </c>
      <c r="L150" s="15">
        <f>'1.Current_View'!O149</f>
        <v>4</v>
      </c>
      <c r="M150" s="15">
        <f>'1.Current_View'!P149</f>
        <v>2</v>
      </c>
      <c r="N150" s="15">
        <f>'1.Current_View'!Q149</f>
        <v>11</v>
      </c>
      <c r="O150" s="15">
        <f>'1.Current_View'!R149</f>
        <v>10</v>
      </c>
      <c r="P150" s="15">
        <f>'1.Current_View'!S149</f>
        <v>6</v>
      </c>
      <c r="Q150" s="15">
        <f>'1.Current_View'!T149</f>
        <v>10</v>
      </c>
      <c r="R150" s="15">
        <f>'1.Current_View'!U149</f>
        <v>1</v>
      </c>
      <c r="S150" s="15">
        <f>'1.Current_View'!AC149</f>
        <v>57</v>
      </c>
      <c r="T150" s="15">
        <f ca="1">'1.Current_View'!AE149</f>
        <v>19</v>
      </c>
    </row>
    <row r="151" spans="2:20" x14ac:dyDescent="0.25">
      <c r="B151" s="15">
        <f>'1.Current_View'!A150</f>
        <v>3476885</v>
      </c>
      <c r="C151" s="15" t="str">
        <f>'1.Current_View'!B150</f>
        <v>AL FURSAN 2</v>
      </c>
      <c r="D151" s="15" t="str">
        <f>'1.Current_View'!D150</f>
        <v>KHAMIS MUSHAIT</v>
      </c>
      <c r="E151" s="15" t="str">
        <f>'1.Current_View'!F150</f>
        <v>Accessories</v>
      </c>
      <c r="F151" s="15">
        <f>'1.Current_View'!I150</f>
        <v>44</v>
      </c>
      <c r="G151" s="15">
        <f>'1.Current_View'!J150</f>
        <v>36</v>
      </c>
      <c r="H151" s="15">
        <f>'1.Current_View'!K150</f>
        <v>24</v>
      </c>
      <c r="I151" s="15">
        <f>'1.Current_View'!L150</f>
        <v>39</v>
      </c>
      <c r="J151" s="15">
        <f>'1.Current_View'!M150</f>
        <v>39</v>
      </c>
      <c r="K151" s="15">
        <f>'1.Current_View'!N150</f>
        <v>32</v>
      </c>
      <c r="L151" s="15">
        <f>'1.Current_View'!O150</f>
        <v>29</v>
      </c>
      <c r="M151" s="15">
        <f>'1.Current_View'!P150</f>
        <v>18</v>
      </c>
      <c r="N151" s="15">
        <f>'1.Current_View'!Q150</f>
        <v>79</v>
      </c>
      <c r="O151" s="15">
        <f>'1.Current_View'!R150</f>
        <v>45</v>
      </c>
      <c r="P151" s="15">
        <f>'1.Current_View'!S150</f>
        <v>33</v>
      </c>
      <c r="Q151" s="15">
        <f>'1.Current_View'!T150</f>
        <v>32</v>
      </c>
      <c r="R151" s="15">
        <f>'1.Current_View'!U150</f>
        <v>17</v>
      </c>
      <c r="S151" s="15">
        <f>'1.Current_View'!AC150</f>
        <v>467</v>
      </c>
      <c r="T151" s="15">
        <f ca="1">'1.Current_View'!AE150</f>
        <v>261</v>
      </c>
    </row>
    <row r="152" spans="2:20" x14ac:dyDescent="0.25">
      <c r="B152" s="15">
        <f>'1.Current_View'!A151</f>
        <v>3071606</v>
      </c>
      <c r="C152" s="15" t="str">
        <f>'1.Current_View'!B151</f>
        <v>BRAND PHONE</v>
      </c>
      <c r="D152" s="15" t="str">
        <f>'1.Current_View'!D151</f>
        <v>JEDDAH</v>
      </c>
      <c r="E152" s="15" t="str">
        <f>'1.Current_View'!F151</f>
        <v>iPhone</v>
      </c>
      <c r="F152" s="15">
        <f>'1.Current_View'!I151</f>
        <v>32</v>
      </c>
      <c r="G152" s="15">
        <f>'1.Current_View'!J151</f>
        <v>23</v>
      </c>
      <c r="H152" s="15">
        <f>'1.Current_View'!K151</f>
        <v>29</v>
      </c>
      <c r="I152" s="15">
        <f>'1.Current_View'!L151</f>
        <v>33</v>
      </c>
      <c r="J152" s="15">
        <f>'1.Current_View'!M151</f>
        <v>25</v>
      </c>
      <c r="K152" s="15">
        <f>'1.Current_View'!N151</f>
        <v>21</v>
      </c>
      <c r="L152" s="15">
        <f>'1.Current_View'!O151</f>
        <v>22</v>
      </c>
      <c r="M152" s="15">
        <f>'1.Current_View'!P151</f>
        <v>18</v>
      </c>
      <c r="N152" s="15">
        <f>'1.Current_View'!Q151</f>
        <v>40</v>
      </c>
      <c r="O152" s="15">
        <f>'1.Current_View'!R151</f>
        <v>45</v>
      </c>
      <c r="P152" s="15">
        <f>'1.Current_View'!S151</f>
        <v>37</v>
      </c>
      <c r="Q152" s="15">
        <f>'1.Current_View'!T151</f>
        <v>29</v>
      </c>
      <c r="R152" s="15">
        <f>'1.Current_View'!U151</f>
        <v>40</v>
      </c>
      <c r="S152" s="15">
        <f>'1.Current_View'!AC151</f>
        <v>394</v>
      </c>
      <c r="T152" s="15">
        <f ca="1">'1.Current_View'!AE151</f>
        <v>203</v>
      </c>
    </row>
    <row r="153" spans="2:20" x14ac:dyDescent="0.25">
      <c r="B153" s="15">
        <f>'1.Current_View'!A152</f>
        <v>3071606</v>
      </c>
      <c r="C153" s="15" t="str">
        <f>'1.Current_View'!B152</f>
        <v>BRAND PHONE</v>
      </c>
      <c r="D153" s="15" t="str">
        <f>'1.Current_View'!D152</f>
        <v>JEDDAH</v>
      </c>
      <c r="E153" s="15" t="str">
        <f>'1.Current_View'!F152</f>
        <v>iPad</v>
      </c>
      <c r="F153" s="15">
        <f>'1.Current_View'!I152</f>
        <v>3</v>
      </c>
      <c r="G153" s="15">
        <f>'1.Current_View'!J152</f>
        <v>10</v>
      </c>
      <c r="H153" s="15">
        <f>'1.Current_View'!K152</f>
        <v>16</v>
      </c>
      <c r="I153" s="15">
        <f>'1.Current_View'!L152</f>
        <v>8</v>
      </c>
      <c r="J153" s="15">
        <f>'1.Current_View'!M152</f>
        <v>12</v>
      </c>
      <c r="K153" s="15">
        <f>'1.Current_View'!N152</f>
        <v>7</v>
      </c>
      <c r="L153" s="15">
        <f>'1.Current_View'!O152</f>
        <v>10</v>
      </c>
      <c r="M153" s="15">
        <f>'1.Current_View'!P152</f>
        <v>7</v>
      </c>
      <c r="N153" s="15">
        <f>'1.Current_View'!Q152</f>
        <v>12</v>
      </c>
      <c r="O153" s="15">
        <f>'1.Current_View'!R152</f>
        <v>20</v>
      </c>
      <c r="P153" s="15">
        <f>'1.Current_View'!S152</f>
        <v>22</v>
      </c>
      <c r="Q153" s="15">
        <f>'1.Current_View'!T152</f>
        <v>13</v>
      </c>
      <c r="R153" s="15">
        <f>'1.Current_View'!U152</f>
        <v>23</v>
      </c>
      <c r="S153" s="15">
        <f>'1.Current_View'!AC152</f>
        <v>163</v>
      </c>
      <c r="T153" s="15">
        <f ca="1">'1.Current_View'!AE152</f>
        <v>73</v>
      </c>
    </row>
    <row r="154" spans="2:20" x14ac:dyDescent="0.25">
      <c r="B154" s="15">
        <f>'1.Current_View'!A153</f>
        <v>3071606</v>
      </c>
      <c r="C154" s="15" t="str">
        <f>'1.Current_View'!B153</f>
        <v>BRAND PHONE</v>
      </c>
      <c r="D154" s="15" t="str">
        <f>'1.Current_View'!D153</f>
        <v>JEDDAH</v>
      </c>
      <c r="E154" s="15" t="str">
        <f>'1.Current_View'!F153</f>
        <v>Watch</v>
      </c>
      <c r="F154" s="15">
        <f>'1.Current_View'!I153</f>
        <v>6</v>
      </c>
      <c r="G154" s="15">
        <f>'1.Current_View'!J153</f>
        <v>6</v>
      </c>
      <c r="H154" s="15">
        <f>'1.Current_View'!K153</f>
        <v>3</v>
      </c>
      <c r="I154" s="15">
        <f>'1.Current_View'!L153</f>
        <v>8</v>
      </c>
      <c r="J154" s="15">
        <f>'1.Current_View'!M153</f>
        <v>6</v>
      </c>
      <c r="K154" s="15">
        <f>'1.Current_View'!N153</f>
        <v>3</v>
      </c>
      <c r="L154" s="15">
        <f>'1.Current_View'!O153</f>
        <v>3</v>
      </c>
      <c r="M154" s="15">
        <f>'1.Current_View'!P153</f>
        <v>2</v>
      </c>
      <c r="N154" s="15">
        <f>'1.Current_View'!Q153</f>
        <v>8</v>
      </c>
      <c r="O154" s="15">
        <f>'1.Current_View'!R153</f>
        <v>9</v>
      </c>
      <c r="P154" s="15">
        <f>'1.Current_View'!S153</f>
        <v>3</v>
      </c>
      <c r="Q154" s="15">
        <f>'1.Current_View'!T153</f>
        <v>10</v>
      </c>
      <c r="R154" s="15">
        <f>'1.Current_View'!U153</f>
        <v>5</v>
      </c>
      <c r="S154" s="15">
        <f>'1.Current_View'!AC153</f>
        <v>72</v>
      </c>
      <c r="T154" s="15">
        <f ca="1">'1.Current_View'!AE153</f>
        <v>37</v>
      </c>
    </row>
    <row r="155" spans="2:20" x14ac:dyDescent="0.25">
      <c r="B155" s="15">
        <f>'1.Current_View'!A154</f>
        <v>3071606</v>
      </c>
      <c r="C155" s="15" t="str">
        <f>'1.Current_View'!B154</f>
        <v>BRAND PHONE</v>
      </c>
      <c r="D155" s="15" t="str">
        <f>'1.Current_View'!D154</f>
        <v>JEDDAH</v>
      </c>
      <c r="E155" s="15" t="str">
        <f>'1.Current_View'!F154</f>
        <v>AirPods</v>
      </c>
      <c r="F155" s="15">
        <f>'1.Current_View'!I154</f>
        <v>2</v>
      </c>
      <c r="G155" s="15">
        <f>'1.Current_View'!J154</f>
        <v>2</v>
      </c>
      <c r="H155" s="15">
        <f>'1.Current_View'!K154</f>
        <v>1</v>
      </c>
      <c r="I155" s="15">
        <f>'1.Current_View'!L154</f>
        <v>3</v>
      </c>
      <c r="J155" s="15">
        <f>'1.Current_View'!M154</f>
        <v>3</v>
      </c>
      <c r="K155" s="15">
        <f>'1.Current_View'!N154</f>
        <v>1</v>
      </c>
      <c r="L155" s="15">
        <f>'1.Current_View'!O154</f>
        <v>0</v>
      </c>
      <c r="M155" s="15">
        <f>'1.Current_View'!P154</f>
        <v>1</v>
      </c>
      <c r="N155" s="15">
        <f>'1.Current_View'!Q154</f>
        <v>6</v>
      </c>
      <c r="O155" s="15">
        <f>'1.Current_View'!R154</f>
        <v>2</v>
      </c>
      <c r="P155" s="15">
        <f>'1.Current_View'!S154</f>
        <v>3</v>
      </c>
      <c r="Q155" s="15">
        <f>'1.Current_View'!T154</f>
        <v>2</v>
      </c>
      <c r="R155" s="15">
        <f>'1.Current_View'!U154</f>
        <v>0</v>
      </c>
      <c r="S155" s="15">
        <f>'1.Current_View'!AC154</f>
        <v>26</v>
      </c>
      <c r="T155" s="15">
        <f ca="1">'1.Current_View'!AE154</f>
        <v>13</v>
      </c>
    </row>
    <row r="156" spans="2:20" x14ac:dyDescent="0.25">
      <c r="B156" s="15">
        <f>'1.Current_View'!A155</f>
        <v>3071606</v>
      </c>
      <c r="C156" s="15" t="str">
        <f>'1.Current_View'!B155</f>
        <v>BRAND PHONE</v>
      </c>
      <c r="D156" s="15" t="str">
        <f>'1.Current_View'!D155</f>
        <v>JEDDAH</v>
      </c>
      <c r="E156" s="15" t="str">
        <f>'1.Current_View'!F155</f>
        <v>Beats</v>
      </c>
      <c r="F156" s="15">
        <f>'1.Current_View'!I155</f>
        <v>0</v>
      </c>
      <c r="G156" s="15">
        <f>'1.Current_View'!J155</f>
        <v>0</v>
      </c>
      <c r="H156" s="15">
        <f>'1.Current_View'!K155</f>
        <v>0</v>
      </c>
      <c r="I156" s="15">
        <f>'1.Current_View'!L155</f>
        <v>0</v>
      </c>
      <c r="J156" s="15">
        <f>'1.Current_View'!M155</f>
        <v>0</v>
      </c>
      <c r="K156" s="15">
        <f>'1.Current_View'!N155</f>
        <v>0</v>
      </c>
      <c r="L156" s="15">
        <f>'1.Current_View'!O155</f>
        <v>0</v>
      </c>
      <c r="M156" s="15">
        <f>'1.Current_View'!P155</f>
        <v>0</v>
      </c>
      <c r="N156" s="15">
        <f>'1.Current_View'!Q155</f>
        <v>0</v>
      </c>
      <c r="O156" s="15">
        <f>'1.Current_View'!R155</f>
        <v>0</v>
      </c>
      <c r="P156" s="15">
        <f>'1.Current_View'!S155</f>
        <v>0</v>
      </c>
      <c r="Q156" s="15">
        <f>'1.Current_View'!T155</f>
        <v>0</v>
      </c>
      <c r="R156" s="15">
        <f>'1.Current_View'!U155</f>
        <v>0</v>
      </c>
      <c r="S156" s="15">
        <f>'1.Current_View'!AC155</f>
        <v>0</v>
      </c>
      <c r="T156" s="15">
        <f ca="1">'1.Current_View'!AE155</f>
        <v>0</v>
      </c>
    </row>
    <row r="157" spans="2:20" x14ac:dyDescent="0.25">
      <c r="B157" s="15">
        <f>'1.Current_View'!A156</f>
        <v>3071606</v>
      </c>
      <c r="C157" s="15" t="str">
        <f>'1.Current_View'!B156</f>
        <v>BRAND PHONE</v>
      </c>
      <c r="D157" s="15" t="str">
        <f>'1.Current_View'!D156</f>
        <v>JEDDAH</v>
      </c>
      <c r="E157" s="15" t="str">
        <f>'1.Current_View'!F156</f>
        <v>Accessories</v>
      </c>
      <c r="F157" s="15">
        <f>'1.Current_View'!I156</f>
        <v>14</v>
      </c>
      <c r="G157" s="15">
        <f>'1.Current_View'!J156</f>
        <v>38</v>
      </c>
      <c r="H157" s="15">
        <f>'1.Current_View'!K156</f>
        <v>22</v>
      </c>
      <c r="I157" s="15">
        <f>'1.Current_View'!L156</f>
        <v>18</v>
      </c>
      <c r="J157" s="15">
        <f>'1.Current_View'!M156</f>
        <v>16</v>
      </c>
      <c r="K157" s="15">
        <f>'1.Current_View'!N156</f>
        <v>19</v>
      </c>
      <c r="L157" s="15">
        <f>'1.Current_View'!O156</f>
        <v>19</v>
      </c>
      <c r="M157" s="15">
        <f>'1.Current_View'!P156</f>
        <v>12</v>
      </c>
      <c r="N157" s="15">
        <f>'1.Current_View'!Q156</f>
        <v>38</v>
      </c>
      <c r="O157" s="15">
        <f>'1.Current_View'!R156</f>
        <v>40</v>
      </c>
      <c r="P157" s="15">
        <f>'1.Current_View'!S156</f>
        <v>32</v>
      </c>
      <c r="Q157" s="15">
        <f>'1.Current_View'!T156</f>
        <v>16</v>
      </c>
      <c r="R157" s="15">
        <f>'1.Current_View'!U156</f>
        <v>26</v>
      </c>
      <c r="S157" s="15">
        <f>'1.Current_View'!AC156</f>
        <v>310</v>
      </c>
      <c r="T157" s="15">
        <f ca="1">'1.Current_View'!AE156</f>
        <v>158</v>
      </c>
    </row>
    <row r="158" spans="2:20" x14ac:dyDescent="0.25">
      <c r="B158" s="15">
        <f>'1.Current_View'!A157</f>
        <v>3683179</v>
      </c>
      <c r="C158" s="15" t="str">
        <f>'1.Current_View'!B157</f>
        <v>MASHAEL AL JANOUB - STORE</v>
      </c>
      <c r="D158" s="15" t="str">
        <f>'1.Current_View'!D157</f>
        <v>JIZAN</v>
      </c>
      <c r="E158" s="15" t="str">
        <f>'1.Current_View'!F157</f>
        <v>iPhone</v>
      </c>
      <c r="F158" s="15">
        <f>'1.Current_View'!I157</f>
        <v>22</v>
      </c>
      <c r="G158" s="15">
        <f>'1.Current_View'!J157</f>
        <v>27</v>
      </c>
      <c r="H158" s="15">
        <f>'1.Current_View'!K157</f>
        <v>30</v>
      </c>
      <c r="I158" s="15">
        <f>'1.Current_View'!L157</f>
        <v>32</v>
      </c>
      <c r="J158" s="15">
        <f>'1.Current_View'!M157</f>
        <v>28</v>
      </c>
      <c r="K158" s="15">
        <f>'1.Current_View'!N157</f>
        <v>31</v>
      </c>
      <c r="L158" s="15">
        <f>'1.Current_View'!O157</f>
        <v>18</v>
      </c>
      <c r="M158" s="15">
        <f>'1.Current_View'!P157</f>
        <v>23</v>
      </c>
      <c r="N158" s="15">
        <f>'1.Current_View'!Q157</f>
        <v>31</v>
      </c>
      <c r="O158" s="15">
        <f>'1.Current_View'!R157</f>
        <v>29</v>
      </c>
      <c r="P158" s="15">
        <f>'1.Current_View'!S157</f>
        <v>31</v>
      </c>
      <c r="Q158" s="15">
        <f>'1.Current_View'!T157</f>
        <v>10</v>
      </c>
      <c r="R158" s="15">
        <f>'1.Current_View'!U157</f>
        <v>54</v>
      </c>
      <c r="S158" s="15">
        <f>'1.Current_View'!AC157</f>
        <v>366</v>
      </c>
      <c r="T158" s="15">
        <f ca="1">'1.Current_View'!AE157</f>
        <v>211</v>
      </c>
    </row>
    <row r="159" spans="2:20" x14ac:dyDescent="0.25">
      <c r="B159" s="15">
        <f>'1.Current_View'!A158</f>
        <v>3683179</v>
      </c>
      <c r="C159" s="15" t="str">
        <f>'1.Current_View'!B158</f>
        <v>MASHAEL AL JANOUB - STORE</v>
      </c>
      <c r="D159" s="15" t="str">
        <f>'1.Current_View'!D158</f>
        <v>JIZAN</v>
      </c>
      <c r="E159" s="15" t="str">
        <f>'1.Current_View'!F158</f>
        <v>iPad</v>
      </c>
      <c r="F159" s="15">
        <f>'1.Current_View'!I158</f>
        <v>3</v>
      </c>
      <c r="G159" s="15">
        <f>'1.Current_View'!J158</f>
        <v>2</v>
      </c>
      <c r="H159" s="15">
        <f>'1.Current_View'!K158</f>
        <v>5</v>
      </c>
      <c r="I159" s="15">
        <f>'1.Current_View'!L158</f>
        <v>2</v>
      </c>
      <c r="J159" s="15">
        <f>'1.Current_View'!M158</f>
        <v>3</v>
      </c>
      <c r="K159" s="15">
        <f>'1.Current_View'!N158</f>
        <v>2</v>
      </c>
      <c r="L159" s="15">
        <f>'1.Current_View'!O158</f>
        <v>2</v>
      </c>
      <c r="M159" s="15">
        <f>'1.Current_View'!P158</f>
        <v>1</v>
      </c>
      <c r="N159" s="15">
        <f>'1.Current_View'!Q158</f>
        <v>3</v>
      </c>
      <c r="O159" s="15">
        <f>'1.Current_View'!R158</f>
        <v>4</v>
      </c>
      <c r="P159" s="15">
        <f>'1.Current_View'!S158</f>
        <v>2</v>
      </c>
      <c r="Q159" s="15">
        <f>'1.Current_View'!T158</f>
        <v>1</v>
      </c>
      <c r="R159" s="15">
        <f>'1.Current_View'!U158</f>
        <v>6</v>
      </c>
      <c r="S159" s="15">
        <f>'1.Current_View'!AC158</f>
        <v>36</v>
      </c>
      <c r="T159" s="15">
        <f ca="1">'1.Current_View'!AE158</f>
        <v>20</v>
      </c>
    </row>
    <row r="160" spans="2:20" x14ac:dyDescent="0.25">
      <c r="B160" s="15">
        <f>'1.Current_View'!A159</f>
        <v>3683179</v>
      </c>
      <c r="C160" s="15" t="str">
        <f>'1.Current_View'!B159</f>
        <v>MASHAEL AL JANOUB - STORE</v>
      </c>
      <c r="D160" s="15" t="str">
        <f>'1.Current_View'!D159</f>
        <v>JIZAN</v>
      </c>
      <c r="E160" s="15" t="str">
        <f>'1.Current_View'!F159</f>
        <v>Watch</v>
      </c>
      <c r="F160" s="15">
        <f>'1.Current_View'!I159</f>
        <v>0</v>
      </c>
      <c r="G160" s="15">
        <f>'1.Current_View'!J159</f>
        <v>0</v>
      </c>
      <c r="H160" s="15">
        <f>'1.Current_View'!K159</f>
        <v>0</v>
      </c>
      <c r="I160" s="15">
        <f>'1.Current_View'!L159</f>
        <v>0</v>
      </c>
      <c r="J160" s="15">
        <f>'1.Current_View'!M159</f>
        <v>0</v>
      </c>
      <c r="K160" s="15">
        <f>'1.Current_View'!N159</f>
        <v>0</v>
      </c>
      <c r="L160" s="15">
        <f>'1.Current_View'!O159</f>
        <v>0</v>
      </c>
      <c r="M160" s="15">
        <f>'1.Current_View'!P159</f>
        <v>1</v>
      </c>
      <c r="N160" s="15">
        <f>'1.Current_View'!Q159</f>
        <v>0</v>
      </c>
      <c r="O160" s="15">
        <f>'1.Current_View'!R159</f>
        <v>0</v>
      </c>
      <c r="P160" s="15">
        <f>'1.Current_View'!S159</f>
        <v>0</v>
      </c>
      <c r="Q160" s="15">
        <f>'1.Current_View'!T159</f>
        <v>0</v>
      </c>
      <c r="R160" s="15">
        <f>'1.Current_View'!U159</f>
        <v>0</v>
      </c>
      <c r="S160" s="15">
        <f>'1.Current_View'!AC159</f>
        <v>1</v>
      </c>
      <c r="T160" s="15">
        <f ca="1">'1.Current_View'!AE159</f>
        <v>1</v>
      </c>
    </row>
    <row r="161" spans="2:20" x14ac:dyDescent="0.25">
      <c r="B161" s="15">
        <f>'1.Current_View'!A160</f>
        <v>3683179</v>
      </c>
      <c r="C161" s="15" t="str">
        <f>'1.Current_View'!B160</f>
        <v>MASHAEL AL JANOUB - STORE</v>
      </c>
      <c r="D161" s="15" t="str">
        <f>'1.Current_View'!D160</f>
        <v>JIZAN</v>
      </c>
      <c r="E161" s="15" t="str">
        <f>'1.Current_View'!F160</f>
        <v>AirPods</v>
      </c>
      <c r="F161" s="15">
        <f>'1.Current_View'!I160</f>
        <v>0</v>
      </c>
      <c r="G161" s="15">
        <f>'1.Current_View'!J160</f>
        <v>2</v>
      </c>
      <c r="H161" s="15">
        <f>'1.Current_View'!K160</f>
        <v>3</v>
      </c>
      <c r="I161" s="15">
        <f>'1.Current_View'!L160</f>
        <v>3</v>
      </c>
      <c r="J161" s="15">
        <f>'1.Current_View'!M160</f>
        <v>0</v>
      </c>
      <c r="K161" s="15">
        <f>'1.Current_View'!N160</f>
        <v>0</v>
      </c>
      <c r="L161" s="15">
        <f>'1.Current_View'!O160</f>
        <v>0</v>
      </c>
      <c r="M161" s="15">
        <f>'1.Current_View'!P160</f>
        <v>0</v>
      </c>
      <c r="N161" s="15">
        <f>'1.Current_View'!Q160</f>
        <v>0</v>
      </c>
      <c r="O161" s="15">
        <f>'1.Current_View'!R160</f>
        <v>1</v>
      </c>
      <c r="P161" s="15">
        <f>'1.Current_View'!S160</f>
        <v>1</v>
      </c>
      <c r="Q161" s="15">
        <f>'1.Current_View'!T160</f>
        <v>0</v>
      </c>
      <c r="R161" s="15">
        <f>'1.Current_View'!U160</f>
        <v>0</v>
      </c>
      <c r="S161" s="15">
        <f>'1.Current_View'!AC160</f>
        <v>10</v>
      </c>
      <c r="T161" s="15">
        <f ca="1">'1.Current_View'!AE160</f>
        <v>8</v>
      </c>
    </row>
    <row r="162" spans="2:20" x14ac:dyDescent="0.25">
      <c r="B162" s="15">
        <f>'1.Current_View'!A161</f>
        <v>3683179</v>
      </c>
      <c r="C162" s="15" t="str">
        <f>'1.Current_View'!B161</f>
        <v>MASHAEL AL JANOUB - STORE</v>
      </c>
      <c r="D162" s="15" t="str">
        <f>'1.Current_View'!D161</f>
        <v>JIZAN</v>
      </c>
      <c r="E162" s="15" t="str">
        <f>'1.Current_View'!F161</f>
        <v>Accessories</v>
      </c>
      <c r="F162" s="15">
        <f>'1.Current_View'!I161</f>
        <v>47</v>
      </c>
      <c r="G162" s="15">
        <f>'1.Current_View'!J161</f>
        <v>37</v>
      </c>
      <c r="H162" s="15">
        <f>'1.Current_View'!K161</f>
        <v>49</v>
      </c>
      <c r="I162" s="15">
        <f>'1.Current_View'!L161</f>
        <v>42</v>
      </c>
      <c r="J162" s="15">
        <f>'1.Current_View'!M161</f>
        <v>41</v>
      </c>
      <c r="K162" s="15">
        <f>'1.Current_View'!N161</f>
        <v>39</v>
      </c>
      <c r="L162" s="15">
        <f>'1.Current_View'!O161</f>
        <v>31</v>
      </c>
      <c r="M162" s="15">
        <f>'1.Current_View'!P161</f>
        <v>38</v>
      </c>
      <c r="N162" s="15">
        <f>'1.Current_View'!Q161</f>
        <v>47</v>
      </c>
      <c r="O162" s="15">
        <f>'1.Current_View'!R161</f>
        <v>44</v>
      </c>
      <c r="P162" s="15">
        <f>'1.Current_View'!S161</f>
        <v>49</v>
      </c>
      <c r="Q162" s="15">
        <f>'1.Current_View'!T161</f>
        <v>18</v>
      </c>
      <c r="R162" s="15">
        <f>'1.Current_View'!U161</f>
        <v>66</v>
      </c>
      <c r="S162" s="15">
        <f>'1.Current_View'!AC161</f>
        <v>548</v>
      </c>
      <c r="T162" s="15">
        <f ca="1">'1.Current_View'!AE161</f>
        <v>324</v>
      </c>
    </row>
    <row r="163" spans="2:20" x14ac:dyDescent="0.25">
      <c r="B163" s="15">
        <f>'1.Current_View'!A162</f>
        <v>3445278</v>
      </c>
      <c r="C163" s="15" t="str">
        <f>'1.Current_View'!B162</f>
        <v>STICKER - BAHA</v>
      </c>
      <c r="D163" s="15" t="str">
        <f>'1.Current_View'!D162</f>
        <v>AL BAHA</v>
      </c>
      <c r="E163" s="15" t="str">
        <f>'1.Current_View'!F162</f>
        <v>iPhone</v>
      </c>
      <c r="F163" s="15">
        <f>'1.Current_View'!I162</f>
        <v>25</v>
      </c>
      <c r="G163" s="15">
        <f>'1.Current_View'!J162</f>
        <v>19</v>
      </c>
      <c r="H163" s="15">
        <f>'1.Current_View'!K162</f>
        <v>21</v>
      </c>
      <c r="I163" s="15">
        <f>'1.Current_View'!L162</f>
        <v>25</v>
      </c>
      <c r="J163" s="15">
        <f>'1.Current_View'!M162</f>
        <v>29</v>
      </c>
      <c r="K163" s="15">
        <f>'1.Current_View'!N162</f>
        <v>26</v>
      </c>
      <c r="L163" s="15">
        <f>'1.Current_View'!O162</f>
        <v>18</v>
      </c>
      <c r="M163" s="15">
        <f>'1.Current_View'!P162</f>
        <v>20</v>
      </c>
      <c r="N163" s="15">
        <f>'1.Current_View'!Q162</f>
        <v>33</v>
      </c>
      <c r="O163" s="15">
        <f>'1.Current_View'!R162</f>
        <v>28</v>
      </c>
      <c r="P163" s="15">
        <f>'1.Current_View'!S162</f>
        <v>22</v>
      </c>
      <c r="Q163" s="15">
        <f>'1.Current_View'!T162</f>
        <v>17</v>
      </c>
      <c r="R163" s="15">
        <f>'1.Current_View'!U162</f>
        <v>33</v>
      </c>
      <c r="S163" s="15">
        <f>'1.Current_View'!AC162</f>
        <v>316</v>
      </c>
      <c r="T163" s="15">
        <f ca="1">'1.Current_View'!AE162</f>
        <v>183</v>
      </c>
    </row>
    <row r="164" spans="2:20" x14ac:dyDescent="0.25">
      <c r="B164" s="15">
        <f>'1.Current_View'!A163</f>
        <v>3445278</v>
      </c>
      <c r="C164" s="15" t="str">
        <f>'1.Current_View'!B163</f>
        <v>STICKER - BAHA</v>
      </c>
      <c r="D164" s="15" t="str">
        <f>'1.Current_View'!D163</f>
        <v>AL BAHA</v>
      </c>
      <c r="E164" s="15" t="str">
        <f>'1.Current_View'!F163</f>
        <v>iPad</v>
      </c>
      <c r="F164" s="15">
        <f>'1.Current_View'!I163</f>
        <v>1</v>
      </c>
      <c r="G164" s="15">
        <f>'1.Current_View'!J163</f>
        <v>1</v>
      </c>
      <c r="H164" s="15">
        <f>'1.Current_View'!K163</f>
        <v>1</v>
      </c>
      <c r="I164" s="15">
        <f>'1.Current_View'!L163</f>
        <v>3</v>
      </c>
      <c r="J164" s="15">
        <f>'1.Current_View'!M163</f>
        <v>7</v>
      </c>
      <c r="K164" s="15">
        <f>'1.Current_View'!N163</f>
        <v>2</v>
      </c>
      <c r="L164" s="15">
        <f>'1.Current_View'!O163</f>
        <v>0</v>
      </c>
      <c r="M164" s="15">
        <f>'1.Current_View'!P163</f>
        <v>2</v>
      </c>
      <c r="N164" s="15">
        <f>'1.Current_View'!Q163</f>
        <v>4</v>
      </c>
      <c r="O164" s="15">
        <f>'1.Current_View'!R163</f>
        <v>1</v>
      </c>
      <c r="P164" s="15">
        <f>'1.Current_View'!S163</f>
        <v>2</v>
      </c>
      <c r="Q164" s="15">
        <f>'1.Current_View'!T163</f>
        <v>2</v>
      </c>
      <c r="R164" s="15">
        <f>'1.Current_View'!U163</f>
        <v>3</v>
      </c>
      <c r="S164" s="15">
        <f>'1.Current_View'!AC163</f>
        <v>29</v>
      </c>
      <c r="T164" s="15">
        <f ca="1">'1.Current_View'!AE163</f>
        <v>17</v>
      </c>
    </row>
    <row r="165" spans="2:20" x14ac:dyDescent="0.25">
      <c r="B165" s="15">
        <f>'1.Current_View'!A164</f>
        <v>3445278</v>
      </c>
      <c r="C165" s="15" t="str">
        <f>'1.Current_View'!B164</f>
        <v>STICKER - BAHA</v>
      </c>
      <c r="D165" s="15" t="str">
        <f>'1.Current_View'!D164</f>
        <v>AL BAHA</v>
      </c>
      <c r="E165" s="15" t="str">
        <f>'1.Current_View'!F164</f>
        <v>Watch</v>
      </c>
      <c r="F165" s="15">
        <f>'1.Current_View'!I164</f>
        <v>0</v>
      </c>
      <c r="G165" s="15">
        <f>'1.Current_View'!J164</f>
        <v>0</v>
      </c>
      <c r="H165" s="15">
        <f>'1.Current_View'!K164</f>
        <v>0</v>
      </c>
      <c r="I165" s="15">
        <f>'1.Current_View'!L164</f>
        <v>0</v>
      </c>
      <c r="J165" s="15">
        <f>'1.Current_View'!M164</f>
        <v>0</v>
      </c>
      <c r="K165" s="15">
        <f>'1.Current_View'!N164</f>
        <v>2</v>
      </c>
      <c r="L165" s="15">
        <f>'1.Current_View'!O164</f>
        <v>4</v>
      </c>
      <c r="M165" s="15">
        <f>'1.Current_View'!P164</f>
        <v>0</v>
      </c>
      <c r="N165" s="15">
        <f>'1.Current_View'!Q164</f>
        <v>0</v>
      </c>
      <c r="O165" s="15">
        <f>'1.Current_View'!R164</f>
        <v>2</v>
      </c>
      <c r="P165" s="15">
        <f>'1.Current_View'!S164</f>
        <v>1</v>
      </c>
      <c r="Q165" s="15">
        <f>'1.Current_View'!T164</f>
        <v>1</v>
      </c>
      <c r="R165" s="15">
        <f>'1.Current_View'!U164</f>
        <v>3</v>
      </c>
      <c r="S165" s="15">
        <f>'1.Current_View'!AC164</f>
        <v>13</v>
      </c>
      <c r="T165" s="15">
        <f ca="1">'1.Current_View'!AE164</f>
        <v>6</v>
      </c>
    </row>
    <row r="166" spans="2:20" x14ac:dyDescent="0.25">
      <c r="B166" s="15">
        <f>'1.Current_View'!A165</f>
        <v>3445278</v>
      </c>
      <c r="C166" s="15" t="str">
        <f>'1.Current_View'!B165</f>
        <v>STICKER - BAHA</v>
      </c>
      <c r="D166" s="15" t="str">
        <f>'1.Current_View'!D165</f>
        <v>AL BAHA</v>
      </c>
      <c r="E166" s="15" t="str">
        <f>'1.Current_View'!F165</f>
        <v>AirPods</v>
      </c>
      <c r="F166" s="15">
        <f>'1.Current_View'!I165</f>
        <v>1</v>
      </c>
      <c r="G166" s="15">
        <f>'1.Current_View'!J165</f>
        <v>1</v>
      </c>
      <c r="H166" s="15">
        <f>'1.Current_View'!K165</f>
        <v>0</v>
      </c>
      <c r="I166" s="15">
        <f>'1.Current_View'!L165</f>
        <v>2</v>
      </c>
      <c r="J166" s="15">
        <f>'1.Current_View'!M165</f>
        <v>1</v>
      </c>
      <c r="K166" s="15">
        <f>'1.Current_View'!N165</f>
        <v>2</v>
      </c>
      <c r="L166" s="15">
        <f>'1.Current_View'!O165</f>
        <v>2</v>
      </c>
      <c r="M166" s="15">
        <f>'1.Current_View'!P165</f>
        <v>4</v>
      </c>
      <c r="N166" s="15">
        <f>'1.Current_View'!Q165</f>
        <v>4</v>
      </c>
      <c r="O166" s="15">
        <f>'1.Current_View'!R165</f>
        <v>1</v>
      </c>
      <c r="P166" s="15">
        <f>'1.Current_View'!S165</f>
        <v>3</v>
      </c>
      <c r="Q166" s="15">
        <f>'1.Current_View'!T165</f>
        <v>2</v>
      </c>
      <c r="R166" s="15">
        <f>'1.Current_View'!U165</f>
        <v>2</v>
      </c>
      <c r="S166" s="15">
        <f>'1.Current_View'!AC165</f>
        <v>25</v>
      </c>
      <c r="T166" s="15">
        <f ca="1">'1.Current_View'!AE165</f>
        <v>13</v>
      </c>
    </row>
    <row r="167" spans="2:20" x14ac:dyDescent="0.25">
      <c r="B167" s="15">
        <f>'1.Current_View'!A166</f>
        <v>3445278</v>
      </c>
      <c r="C167" s="15" t="str">
        <f>'1.Current_View'!B166</f>
        <v>STICKER - BAHA</v>
      </c>
      <c r="D167" s="15" t="str">
        <f>'1.Current_View'!D166</f>
        <v>AL BAHA</v>
      </c>
      <c r="E167" s="15" t="str">
        <f>'1.Current_View'!F166</f>
        <v>Accessories</v>
      </c>
      <c r="F167" s="15">
        <f>'1.Current_View'!I166</f>
        <v>28</v>
      </c>
      <c r="G167" s="15">
        <f>'1.Current_View'!J166</f>
        <v>28</v>
      </c>
      <c r="H167" s="15">
        <f>'1.Current_View'!K166</f>
        <v>24</v>
      </c>
      <c r="I167" s="15">
        <f>'1.Current_View'!L166</f>
        <v>56</v>
      </c>
      <c r="J167" s="15">
        <f>'1.Current_View'!M166</f>
        <v>49</v>
      </c>
      <c r="K167" s="15">
        <f>'1.Current_View'!N166</f>
        <v>36</v>
      </c>
      <c r="L167" s="15">
        <f>'1.Current_View'!O166</f>
        <v>30</v>
      </c>
      <c r="M167" s="15">
        <f>'1.Current_View'!P166</f>
        <v>49</v>
      </c>
      <c r="N167" s="15">
        <f>'1.Current_View'!Q166</f>
        <v>78</v>
      </c>
      <c r="O167" s="15">
        <f>'1.Current_View'!R166</f>
        <v>43</v>
      </c>
      <c r="P167" s="15">
        <f>'1.Current_View'!S166</f>
        <v>34</v>
      </c>
      <c r="Q167" s="15">
        <f>'1.Current_View'!T166</f>
        <v>32</v>
      </c>
      <c r="R167" s="15">
        <f>'1.Current_View'!U166</f>
        <v>74</v>
      </c>
      <c r="S167" s="15">
        <f>'1.Current_View'!AC166</f>
        <v>561</v>
      </c>
      <c r="T167" s="15">
        <f ca="1">'1.Current_View'!AE166</f>
        <v>300</v>
      </c>
    </row>
    <row r="168" spans="2:20" x14ac:dyDescent="0.25">
      <c r="B168" s="15">
        <f>'1.Current_View'!A167</f>
        <v>3368282</v>
      </c>
      <c r="C168" s="15" t="str">
        <f>'1.Current_View'!B167</f>
        <v>PHONE SERIES</v>
      </c>
      <c r="D168" s="15" t="str">
        <f>'1.Current_View'!D167</f>
        <v>KHAMIS MUSHAIT</v>
      </c>
      <c r="E168" s="15" t="str">
        <f>'1.Current_View'!F167</f>
        <v>iPhone</v>
      </c>
      <c r="F168" s="15">
        <f>'1.Current_View'!I167</f>
        <v>18</v>
      </c>
      <c r="G168" s="15">
        <f>'1.Current_View'!J167</f>
        <v>20</v>
      </c>
      <c r="H168" s="15">
        <f>'1.Current_View'!K167</f>
        <v>23</v>
      </c>
      <c r="I168" s="15">
        <f>'1.Current_View'!L167</f>
        <v>20</v>
      </c>
      <c r="J168" s="15">
        <f>'1.Current_View'!M167</f>
        <v>32</v>
      </c>
      <c r="K168" s="15">
        <f>'1.Current_View'!N167</f>
        <v>31</v>
      </c>
      <c r="L168" s="15">
        <f>'1.Current_View'!O167</f>
        <v>43</v>
      </c>
      <c r="M168" s="15">
        <f>'1.Current_View'!P167</f>
        <v>34</v>
      </c>
      <c r="N168" s="15">
        <f>'1.Current_View'!Q167</f>
        <v>47</v>
      </c>
      <c r="O168" s="15">
        <f>'1.Current_View'!R167</f>
        <v>44</v>
      </c>
      <c r="P168" s="15">
        <f>'1.Current_View'!S167</f>
        <v>61</v>
      </c>
      <c r="Q168" s="15">
        <f>'1.Current_View'!T167</f>
        <v>52</v>
      </c>
      <c r="R168" s="15">
        <f>'1.Current_View'!U167</f>
        <v>57</v>
      </c>
      <c r="S168" s="15">
        <f>'1.Current_View'!AC167</f>
        <v>482</v>
      </c>
      <c r="T168" s="15">
        <f ca="1">'1.Current_View'!AE167</f>
        <v>221</v>
      </c>
    </row>
    <row r="169" spans="2:20" x14ac:dyDescent="0.25">
      <c r="B169" s="15">
        <f>'1.Current_View'!A168</f>
        <v>3368282</v>
      </c>
      <c r="C169" s="15" t="str">
        <f>'1.Current_View'!B168</f>
        <v>PHONE SERIES</v>
      </c>
      <c r="D169" s="15" t="str">
        <f>'1.Current_View'!D168</f>
        <v>KHAMIS MUSHAIT</v>
      </c>
      <c r="E169" s="15" t="str">
        <f>'1.Current_View'!F168</f>
        <v>iPad</v>
      </c>
      <c r="F169" s="15">
        <f>'1.Current_View'!I168</f>
        <v>1</v>
      </c>
      <c r="G169" s="15">
        <f>'1.Current_View'!J168</f>
        <v>3</v>
      </c>
      <c r="H169" s="15">
        <f>'1.Current_View'!K168</f>
        <v>1</v>
      </c>
      <c r="I169" s="15">
        <f>'1.Current_View'!L168</f>
        <v>1</v>
      </c>
      <c r="J169" s="15">
        <f>'1.Current_View'!M168</f>
        <v>1</v>
      </c>
      <c r="K169" s="15">
        <f>'1.Current_View'!N168</f>
        <v>1</v>
      </c>
      <c r="L169" s="15">
        <f>'1.Current_View'!O168</f>
        <v>1</v>
      </c>
      <c r="M169" s="15">
        <f>'1.Current_View'!P168</f>
        <v>0</v>
      </c>
      <c r="N169" s="15">
        <f>'1.Current_View'!Q168</f>
        <v>0</v>
      </c>
      <c r="O169" s="15">
        <f>'1.Current_View'!R168</f>
        <v>0</v>
      </c>
      <c r="P169" s="15">
        <f>'1.Current_View'!S168</f>
        <v>0</v>
      </c>
      <c r="Q169" s="15">
        <f>'1.Current_View'!T168</f>
        <v>0</v>
      </c>
      <c r="R169" s="15">
        <f>'1.Current_View'!U168</f>
        <v>1</v>
      </c>
      <c r="S169" s="15">
        <f>'1.Current_View'!AC168</f>
        <v>10</v>
      </c>
      <c r="T169" s="15">
        <f ca="1">'1.Current_View'!AE168</f>
        <v>9</v>
      </c>
    </row>
    <row r="170" spans="2:20" x14ac:dyDescent="0.25">
      <c r="B170" s="15">
        <f>'1.Current_View'!A169</f>
        <v>3368282</v>
      </c>
      <c r="C170" s="15" t="str">
        <f>'1.Current_View'!B169</f>
        <v>PHONE SERIES</v>
      </c>
      <c r="D170" s="15" t="str">
        <f>'1.Current_View'!D169</f>
        <v>KHAMIS MUSHAIT</v>
      </c>
      <c r="E170" s="15" t="str">
        <f>'1.Current_View'!F169</f>
        <v>Watch</v>
      </c>
      <c r="F170" s="15">
        <f>'1.Current_View'!I169</f>
        <v>0</v>
      </c>
      <c r="G170" s="15">
        <f>'1.Current_View'!J169</f>
        <v>0</v>
      </c>
      <c r="H170" s="15">
        <f>'1.Current_View'!K169</f>
        <v>0</v>
      </c>
      <c r="I170" s="15">
        <f>'1.Current_View'!L169</f>
        <v>1</v>
      </c>
      <c r="J170" s="15">
        <f>'1.Current_View'!M169</f>
        <v>2</v>
      </c>
      <c r="K170" s="15">
        <f>'1.Current_View'!N169</f>
        <v>2</v>
      </c>
      <c r="L170" s="15">
        <f>'1.Current_View'!O169</f>
        <v>1</v>
      </c>
      <c r="M170" s="15">
        <f>'1.Current_View'!P169</f>
        <v>1</v>
      </c>
      <c r="N170" s="15">
        <f>'1.Current_View'!Q169</f>
        <v>1</v>
      </c>
      <c r="O170" s="15">
        <f>'1.Current_View'!R169</f>
        <v>1</v>
      </c>
      <c r="P170" s="15">
        <f>'1.Current_View'!S169</f>
        <v>1</v>
      </c>
      <c r="Q170" s="15">
        <f>'1.Current_View'!T169</f>
        <v>2</v>
      </c>
      <c r="R170" s="15">
        <f>'1.Current_View'!U169</f>
        <v>2</v>
      </c>
      <c r="S170" s="15">
        <f>'1.Current_View'!AC169</f>
        <v>14</v>
      </c>
      <c r="T170" s="15">
        <f ca="1">'1.Current_View'!AE169</f>
        <v>7</v>
      </c>
    </row>
    <row r="171" spans="2:20" x14ac:dyDescent="0.25">
      <c r="B171" s="15">
        <f>'1.Current_View'!A170</f>
        <v>3368282</v>
      </c>
      <c r="C171" s="15" t="str">
        <f>'1.Current_View'!B170</f>
        <v>PHONE SERIES</v>
      </c>
      <c r="D171" s="15" t="str">
        <f>'1.Current_View'!D170</f>
        <v>KHAMIS MUSHAIT</v>
      </c>
      <c r="E171" s="15" t="str">
        <f>'1.Current_View'!F170</f>
        <v>AirPods</v>
      </c>
      <c r="F171" s="15">
        <f>'1.Current_View'!I170</f>
        <v>2</v>
      </c>
      <c r="G171" s="15">
        <f>'1.Current_View'!J170</f>
        <v>2</v>
      </c>
      <c r="H171" s="15">
        <f>'1.Current_View'!K170</f>
        <v>2</v>
      </c>
      <c r="I171" s="15">
        <f>'1.Current_View'!L170</f>
        <v>1</v>
      </c>
      <c r="J171" s="15">
        <f>'1.Current_View'!M170</f>
        <v>3</v>
      </c>
      <c r="K171" s="15">
        <f>'1.Current_View'!N170</f>
        <v>2</v>
      </c>
      <c r="L171" s="15">
        <f>'1.Current_View'!O170</f>
        <v>2</v>
      </c>
      <c r="M171" s="15">
        <f>'1.Current_View'!P170</f>
        <v>3</v>
      </c>
      <c r="N171" s="15">
        <f>'1.Current_View'!Q170</f>
        <v>3</v>
      </c>
      <c r="O171" s="15">
        <f>'1.Current_View'!R170</f>
        <v>8</v>
      </c>
      <c r="P171" s="15">
        <f>'1.Current_View'!S170</f>
        <v>3</v>
      </c>
      <c r="Q171" s="15">
        <f>'1.Current_View'!T170</f>
        <v>3</v>
      </c>
      <c r="R171" s="15">
        <f>'1.Current_View'!U170</f>
        <v>3</v>
      </c>
      <c r="S171" s="15">
        <f>'1.Current_View'!AC170</f>
        <v>37</v>
      </c>
      <c r="T171" s="15">
        <f ca="1">'1.Current_View'!AE170</f>
        <v>17</v>
      </c>
    </row>
    <row r="172" spans="2:20" x14ac:dyDescent="0.25">
      <c r="B172" s="15">
        <f>'1.Current_View'!A171</f>
        <v>3368282</v>
      </c>
      <c r="C172" s="15" t="str">
        <f>'1.Current_View'!B171</f>
        <v>PHONE SERIES</v>
      </c>
      <c r="D172" s="15" t="str">
        <f>'1.Current_View'!D171</f>
        <v>KHAMIS MUSHAIT</v>
      </c>
      <c r="E172" s="15" t="str">
        <f>'1.Current_View'!F171</f>
        <v>Accessories</v>
      </c>
      <c r="F172" s="15">
        <f>'1.Current_View'!I171</f>
        <v>20</v>
      </c>
      <c r="G172" s="15">
        <f>'1.Current_View'!J171</f>
        <v>23</v>
      </c>
      <c r="H172" s="15">
        <f>'1.Current_View'!K171</f>
        <v>21</v>
      </c>
      <c r="I172" s="15">
        <f>'1.Current_View'!L171</f>
        <v>20</v>
      </c>
      <c r="J172" s="15">
        <f>'1.Current_View'!M171</f>
        <v>28</v>
      </c>
      <c r="K172" s="15">
        <f>'1.Current_View'!N171</f>
        <v>25</v>
      </c>
      <c r="L172" s="15">
        <f>'1.Current_View'!O171</f>
        <v>27</v>
      </c>
      <c r="M172" s="15">
        <f>'1.Current_View'!P171</f>
        <v>35</v>
      </c>
      <c r="N172" s="15">
        <f>'1.Current_View'!Q171</f>
        <v>21</v>
      </c>
      <c r="O172" s="15">
        <f>'1.Current_View'!R171</f>
        <v>35</v>
      </c>
      <c r="P172" s="15">
        <f>'1.Current_View'!S171</f>
        <v>44</v>
      </c>
      <c r="Q172" s="15">
        <f>'1.Current_View'!T171</f>
        <v>31</v>
      </c>
      <c r="R172" s="15">
        <f>'1.Current_View'!U171</f>
        <v>37</v>
      </c>
      <c r="S172" s="15">
        <f>'1.Current_View'!AC171</f>
        <v>367</v>
      </c>
      <c r="T172" s="15">
        <f ca="1">'1.Current_View'!AE171</f>
        <v>199</v>
      </c>
    </row>
    <row r="173" spans="2:20" x14ac:dyDescent="0.25">
      <c r="B173" s="15">
        <f>'1.Current_View'!A172</f>
        <v>1789924</v>
      </c>
      <c r="C173" s="15" t="str">
        <f>'1.Current_View'!B172</f>
        <v>ALHADDAD - MAKKAH 1</v>
      </c>
      <c r="D173" s="15" t="str">
        <f>'1.Current_View'!D172</f>
        <v>MAKKAH</v>
      </c>
      <c r="E173" s="15" t="str">
        <f>'1.Current_View'!F172</f>
        <v>iPhone</v>
      </c>
      <c r="F173" s="15">
        <f>'1.Current_View'!I172</f>
        <v>49</v>
      </c>
      <c r="G173" s="15">
        <f>'1.Current_View'!J172</f>
        <v>29</v>
      </c>
      <c r="H173" s="15">
        <f>'1.Current_View'!K172</f>
        <v>39</v>
      </c>
      <c r="I173" s="15">
        <f>'1.Current_View'!L172</f>
        <v>56</v>
      </c>
      <c r="J173" s="15">
        <f>'1.Current_View'!M172</f>
        <v>42</v>
      </c>
      <c r="K173" s="15">
        <f>'1.Current_View'!N172</f>
        <v>33</v>
      </c>
      <c r="L173" s="15">
        <f>'1.Current_View'!O172</f>
        <v>53</v>
      </c>
      <c r="M173" s="15">
        <f>'1.Current_View'!P172</f>
        <v>35</v>
      </c>
      <c r="N173" s="15">
        <f>'1.Current_View'!Q172</f>
        <v>36</v>
      </c>
      <c r="O173" s="15">
        <f>'1.Current_View'!R172</f>
        <v>44</v>
      </c>
      <c r="P173" s="15">
        <f>'1.Current_View'!S172</f>
        <v>37</v>
      </c>
      <c r="Q173" s="15">
        <f>'1.Current_View'!T172</f>
        <v>14</v>
      </c>
      <c r="R173" s="15">
        <f>'1.Current_View'!U172</f>
        <v>26</v>
      </c>
      <c r="S173" s="15">
        <f>'1.Current_View'!AC172</f>
        <v>493</v>
      </c>
      <c r="T173" s="15">
        <f ca="1">'1.Current_View'!AE172</f>
        <v>336</v>
      </c>
    </row>
    <row r="174" spans="2:20" x14ac:dyDescent="0.25">
      <c r="B174" s="15">
        <f>'1.Current_View'!A173</f>
        <v>1789924</v>
      </c>
      <c r="C174" s="15" t="str">
        <f>'1.Current_View'!B173</f>
        <v>ALHADDAD - MAKKAH 1</v>
      </c>
      <c r="D174" s="15" t="str">
        <f>'1.Current_View'!D173</f>
        <v>MAKKAH</v>
      </c>
      <c r="E174" s="15" t="str">
        <f>'1.Current_View'!F173</f>
        <v>iPad</v>
      </c>
      <c r="F174" s="15">
        <f>'1.Current_View'!I173</f>
        <v>0</v>
      </c>
      <c r="G174" s="15">
        <f>'1.Current_View'!J173</f>
        <v>0</v>
      </c>
      <c r="H174" s="15">
        <f>'1.Current_View'!K173</f>
        <v>0</v>
      </c>
      <c r="I174" s="15">
        <f>'1.Current_View'!L173</f>
        <v>0</v>
      </c>
      <c r="J174" s="15">
        <f>'1.Current_View'!M173</f>
        <v>0</v>
      </c>
      <c r="K174" s="15">
        <f>'1.Current_View'!N173</f>
        <v>1</v>
      </c>
      <c r="L174" s="15">
        <f>'1.Current_View'!O173</f>
        <v>0</v>
      </c>
      <c r="M174" s="15">
        <f>'1.Current_View'!P173</f>
        <v>0</v>
      </c>
      <c r="N174" s="15">
        <f>'1.Current_View'!Q173</f>
        <v>0</v>
      </c>
      <c r="O174" s="15">
        <f>'1.Current_View'!R173</f>
        <v>0</v>
      </c>
      <c r="P174" s="15">
        <f>'1.Current_View'!S173</f>
        <v>0</v>
      </c>
      <c r="Q174" s="15">
        <f>'1.Current_View'!T173</f>
        <v>0</v>
      </c>
      <c r="R174" s="15">
        <f>'1.Current_View'!U173</f>
        <v>0</v>
      </c>
      <c r="S174" s="15">
        <f>'1.Current_View'!AC173</f>
        <v>1</v>
      </c>
      <c r="T174" s="15">
        <f ca="1">'1.Current_View'!AE173</f>
        <v>1</v>
      </c>
    </row>
    <row r="175" spans="2:20" x14ac:dyDescent="0.25">
      <c r="B175" s="15">
        <f>'1.Current_View'!A174</f>
        <v>1789924</v>
      </c>
      <c r="C175" s="15" t="str">
        <f>'1.Current_View'!B174</f>
        <v>ALHADDAD - MAKKAH 1</v>
      </c>
      <c r="D175" s="15" t="str">
        <f>'1.Current_View'!D174</f>
        <v>MAKKAH</v>
      </c>
      <c r="E175" s="15" t="str">
        <f>'1.Current_View'!F174</f>
        <v>Watch</v>
      </c>
      <c r="F175" s="15">
        <f>'1.Current_View'!I174</f>
        <v>5</v>
      </c>
      <c r="G175" s="15">
        <f>'1.Current_View'!J174</f>
        <v>2</v>
      </c>
      <c r="H175" s="15">
        <f>'1.Current_View'!K174</f>
        <v>6</v>
      </c>
      <c r="I175" s="15">
        <f>'1.Current_View'!L174</f>
        <v>4</v>
      </c>
      <c r="J175" s="15">
        <f>'1.Current_View'!M174</f>
        <v>2</v>
      </c>
      <c r="K175" s="15">
        <f>'1.Current_View'!N174</f>
        <v>0</v>
      </c>
      <c r="L175" s="15">
        <f>'1.Current_View'!O174</f>
        <v>0</v>
      </c>
      <c r="M175" s="15">
        <f>'1.Current_View'!P174</f>
        <v>0</v>
      </c>
      <c r="N175" s="15">
        <f>'1.Current_View'!Q174</f>
        <v>5</v>
      </c>
      <c r="O175" s="15">
        <f>'1.Current_View'!R174</f>
        <v>7</v>
      </c>
      <c r="P175" s="15">
        <f>'1.Current_View'!S174</f>
        <v>0</v>
      </c>
      <c r="Q175" s="15">
        <f>'1.Current_View'!T174</f>
        <v>1</v>
      </c>
      <c r="R175" s="15">
        <f>'1.Current_View'!U174</f>
        <v>2</v>
      </c>
      <c r="S175" s="15">
        <f>'1.Current_View'!AC174</f>
        <v>34</v>
      </c>
      <c r="T175" s="15">
        <f ca="1">'1.Current_View'!AE174</f>
        <v>19</v>
      </c>
    </row>
    <row r="176" spans="2:20" x14ac:dyDescent="0.25">
      <c r="B176" s="15">
        <f>'1.Current_View'!A175</f>
        <v>1789924</v>
      </c>
      <c r="C176" s="15" t="str">
        <f>'1.Current_View'!B175</f>
        <v>ALHADDAD - MAKKAH 1</v>
      </c>
      <c r="D176" s="15" t="str">
        <f>'1.Current_View'!D175</f>
        <v>MAKKAH</v>
      </c>
      <c r="E176" s="15" t="str">
        <f>'1.Current_View'!F175</f>
        <v>AirPods</v>
      </c>
      <c r="F176" s="15">
        <f>'1.Current_View'!I175</f>
        <v>6</v>
      </c>
      <c r="G176" s="15">
        <f>'1.Current_View'!J175</f>
        <v>3</v>
      </c>
      <c r="H176" s="15">
        <f>'1.Current_View'!K175</f>
        <v>4</v>
      </c>
      <c r="I176" s="15">
        <f>'1.Current_View'!L175</f>
        <v>2</v>
      </c>
      <c r="J176" s="15">
        <f>'1.Current_View'!M175</f>
        <v>4</v>
      </c>
      <c r="K176" s="15">
        <f>'1.Current_View'!N175</f>
        <v>3</v>
      </c>
      <c r="L176" s="15">
        <f>'1.Current_View'!O175</f>
        <v>6</v>
      </c>
      <c r="M176" s="15">
        <f>'1.Current_View'!P175</f>
        <v>2</v>
      </c>
      <c r="N176" s="15">
        <f>'1.Current_View'!Q175</f>
        <v>1</v>
      </c>
      <c r="O176" s="15">
        <f>'1.Current_View'!R175</f>
        <v>1</v>
      </c>
      <c r="P176" s="15">
        <f>'1.Current_View'!S175</f>
        <v>3</v>
      </c>
      <c r="Q176" s="15">
        <f>'1.Current_View'!T175</f>
        <v>1</v>
      </c>
      <c r="R176" s="15">
        <f>'1.Current_View'!U175</f>
        <v>2</v>
      </c>
      <c r="S176" s="15">
        <f>'1.Current_View'!AC175</f>
        <v>38</v>
      </c>
      <c r="T176" s="15">
        <f ca="1">'1.Current_View'!AE175</f>
        <v>30</v>
      </c>
    </row>
    <row r="177" spans="2:20" x14ac:dyDescent="0.25">
      <c r="B177" s="15">
        <f>'1.Current_View'!A176</f>
        <v>1789924</v>
      </c>
      <c r="C177" s="15" t="str">
        <f>'1.Current_View'!B176</f>
        <v>ALHADDAD - MAKKAH 1</v>
      </c>
      <c r="D177" s="15" t="str">
        <f>'1.Current_View'!D176</f>
        <v>MAKKAH</v>
      </c>
      <c r="E177" s="15" t="str">
        <f>'1.Current_View'!F176</f>
        <v>Accessories</v>
      </c>
      <c r="F177" s="15">
        <f>'1.Current_View'!I176</f>
        <v>33</v>
      </c>
      <c r="G177" s="15">
        <f>'1.Current_View'!J176</f>
        <v>17</v>
      </c>
      <c r="H177" s="15">
        <f>'1.Current_View'!K176</f>
        <v>17</v>
      </c>
      <c r="I177" s="15">
        <f>'1.Current_View'!L176</f>
        <v>34</v>
      </c>
      <c r="J177" s="15">
        <f>'1.Current_View'!M176</f>
        <v>36</v>
      </c>
      <c r="K177" s="15">
        <f>'1.Current_View'!N176</f>
        <v>27</v>
      </c>
      <c r="L177" s="15">
        <f>'1.Current_View'!O176</f>
        <v>35</v>
      </c>
      <c r="M177" s="15">
        <f>'1.Current_View'!P176</f>
        <v>23</v>
      </c>
      <c r="N177" s="15">
        <f>'1.Current_View'!Q176</f>
        <v>21</v>
      </c>
      <c r="O177" s="15">
        <f>'1.Current_View'!R176</f>
        <v>25</v>
      </c>
      <c r="P177" s="15">
        <f>'1.Current_View'!S176</f>
        <v>33</v>
      </c>
      <c r="Q177" s="15">
        <f>'1.Current_View'!T176</f>
        <v>20</v>
      </c>
      <c r="R177" s="15">
        <f>'1.Current_View'!U176</f>
        <v>19</v>
      </c>
      <c r="S177" s="15">
        <f>'1.Current_View'!AC176</f>
        <v>340</v>
      </c>
      <c r="T177" s="15">
        <f ca="1">'1.Current_View'!AE176</f>
        <v>222</v>
      </c>
    </row>
    <row r="178" spans="2:20" x14ac:dyDescent="0.25">
      <c r="B178" s="15">
        <f>'1.Current_View'!A177</f>
        <v>2133358</v>
      </c>
      <c r="C178" s="15" t="str">
        <f>'1.Current_View'!B177</f>
        <v>AL MAHDAR</v>
      </c>
      <c r="D178" s="15" t="str">
        <f>'1.Current_View'!D177</f>
        <v>JEDDAH</v>
      </c>
      <c r="E178" s="15" t="str">
        <f>'1.Current_View'!F177</f>
        <v>iPhone</v>
      </c>
      <c r="F178" s="15">
        <f>'1.Current_View'!I177</f>
        <v>51</v>
      </c>
      <c r="G178" s="15">
        <f>'1.Current_View'!J177</f>
        <v>43</v>
      </c>
      <c r="H178" s="15">
        <f>'1.Current_View'!K177</f>
        <v>20</v>
      </c>
      <c r="I178" s="15">
        <f>'1.Current_View'!L177</f>
        <v>36</v>
      </c>
      <c r="J178" s="15">
        <f>'1.Current_View'!M177</f>
        <v>28</v>
      </c>
      <c r="K178" s="15">
        <f>'1.Current_View'!N177</f>
        <v>30</v>
      </c>
      <c r="L178" s="15">
        <f>'1.Current_View'!O177</f>
        <v>33</v>
      </c>
      <c r="M178" s="15">
        <f>'1.Current_View'!P177</f>
        <v>35</v>
      </c>
      <c r="N178" s="15">
        <f>'1.Current_View'!Q177</f>
        <v>56</v>
      </c>
      <c r="O178" s="15">
        <f>'1.Current_View'!R177</f>
        <v>76</v>
      </c>
      <c r="P178" s="15">
        <f>'1.Current_View'!S177</f>
        <v>69</v>
      </c>
      <c r="Q178" s="15">
        <f>'1.Current_View'!T177</f>
        <v>30</v>
      </c>
      <c r="R178" s="15">
        <f>'1.Current_View'!U177</f>
        <v>27</v>
      </c>
      <c r="S178" s="15">
        <f>'1.Current_View'!AC177</f>
        <v>534</v>
      </c>
      <c r="T178" s="15">
        <f ca="1">'1.Current_View'!AE177</f>
        <v>276</v>
      </c>
    </row>
    <row r="179" spans="2:20" x14ac:dyDescent="0.25">
      <c r="B179" s="15">
        <f>'1.Current_View'!A178</f>
        <v>2133358</v>
      </c>
      <c r="C179" s="15" t="str">
        <f>'1.Current_View'!B178</f>
        <v>AL MAHDAR</v>
      </c>
      <c r="D179" s="15" t="str">
        <f>'1.Current_View'!D178</f>
        <v>JEDDAH</v>
      </c>
      <c r="E179" s="15" t="str">
        <f>'1.Current_View'!F178</f>
        <v>iPad</v>
      </c>
      <c r="F179" s="15">
        <f>'1.Current_View'!I178</f>
        <v>11</v>
      </c>
      <c r="G179" s="15">
        <f>'1.Current_View'!J178</f>
        <v>5</v>
      </c>
      <c r="H179" s="15">
        <f>'1.Current_View'!K178</f>
        <v>20</v>
      </c>
      <c r="I179" s="15">
        <f>'1.Current_View'!L178</f>
        <v>16</v>
      </c>
      <c r="J179" s="15">
        <f>'1.Current_View'!M178</f>
        <v>13</v>
      </c>
      <c r="K179" s="15">
        <f>'1.Current_View'!N178</f>
        <v>6</v>
      </c>
      <c r="L179" s="15">
        <f>'1.Current_View'!O178</f>
        <v>6</v>
      </c>
      <c r="M179" s="15">
        <f>'1.Current_View'!P178</f>
        <v>8</v>
      </c>
      <c r="N179" s="15">
        <f>'1.Current_View'!Q178</f>
        <v>15</v>
      </c>
      <c r="O179" s="15">
        <f>'1.Current_View'!R178</f>
        <v>24</v>
      </c>
      <c r="P179" s="15">
        <f>'1.Current_View'!S178</f>
        <v>18</v>
      </c>
      <c r="Q179" s="15">
        <f>'1.Current_View'!T178</f>
        <v>6</v>
      </c>
      <c r="R179" s="15">
        <f>'1.Current_View'!U178</f>
        <v>13</v>
      </c>
      <c r="S179" s="15">
        <f>'1.Current_View'!AC178</f>
        <v>161</v>
      </c>
      <c r="T179" s="15">
        <f ca="1">'1.Current_View'!AE178</f>
        <v>85</v>
      </c>
    </row>
    <row r="180" spans="2:20" x14ac:dyDescent="0.25">
      <c r="B180" s="15">
        <f>'1.Current_View'!A179</f>
        <v>2133358</v>
      </c>
      <c r="C180" s="15" t="str">
        <f>'1.Current_View'!B179</f>
        <v>AL MAHDAR</v>
      </c>
      <c r="D180" s="15" t="str">
        <f>'1.Current_View'!D179</f>
        <v>JEDDAH</v>
      </c>
      <c r="E180" s="15" t="str">
        <f>'1.Current_View'!F179</f>
        <v>Watch</v>
      </c>
      <c r="F180" s="15">
        <f>'1.Current_View'!I179</f>
        <v>10</v>
      </c>
      <c r="G180" s="15">
        <f>'1.Current_View'!J179</f>
        <v>2</v>
      </c>
      <c r="H180" s="15">
        <f>'1.Current_View'!K179</f>
        <v>0</v>
      </c>
      <c r="I180" s="15">
        <f>'1.Current_View'!L179</f>
        <v>9</v>
      </c>
      <c r="J180" s="15">
        <f>'1.Current_View'!M179</f>
        <v>12</v>
      </c>
      <c r="K180" s="15">
        <f>'1.Current_View'!N179</f>
        <v>7</v>
      </c>
      <c r="L180" s="15">
        <f>'1.Current_View'!O179</f>
        <v>6</v>
      </c>
      <c r="M180" s="15">
        <f>'1.Current_View'!P179</f>
        <v>6</v>
      </c>
      <c r="N180" s="15">
        <f>'1.Current_View'!Q179</f>
        <v>4</v>
      </c>
      <c r="O180" s="15">
        <f>'1.Current_View'!R179</f>
        <v>17</v>
      </c>
      <c r="P180" s="15">
        <f>'1.Current_View'!S179</f>
        <v>12</v>
      </c>
      <c r="Q180" s="15">
        <f>'1.Current_View'!T179</f>
        <v>8</v>
      </c>
      <c r="R180" s="15">
        <f>'1.Current_View'!U179</f>
        <v>21</v>
      </c>
      <c r="S180" s="15">
        <f>'1.Current_View'!AC179</f>
        <v>114</v>
      </c>
      <c r="T180" s="15">
        <f ca="1">'1.Current_View'!AE179</f>
        <v>52</v>
      </c>
    </row>
    <row r="181" spans="2:20" x14ac:dyDescent="0.25">
      <c r="B181" s="15">
        <f>'1.Current_View'!A180</f>
        <v>2133358</v>
      </c>
      <c r="C181" s="15" t="str">
        <f>'1.Current_View'!B180</f>
        <v>AL MAHDAR</v>
      </c>
      <c r="D181" s="15" t="str">
        <f>'1.Current_View'!D180</f>
        <v>JEDDAH</v>
      </c>
      <c r="E181" s="15" t="str">
        <f>'1.Current_View'!F180</f>
        <v>AirPods</v>
      </c>
      <c r="F181" s="15">
        <f>'1.Current_View'!I180</f>
        <v>3</v>
      </c>
      <c r="G181" s="15">
        <f>'1.Current_View'!J180</f>
        <v>0</v>
      </c>
      <c r="H181" s="15">
        <f>'1.Current_View'!K180</f>
        <v>2</v>
      </c>
      <c r="I181" s="15">
        <f>'1.Current_View'!L180</f>
        <v>2</v>
      </c>
      <c r="J181" s="15">
        <f>'1.Current_View'!M180</f>
        <v>2</v>
      </c>
      <c r="K181" s="15">
        <f>'1.Current_View'!N180</f>
        <v>6</v>
      </c>
      <c r="L181" s="15">
        <f>'1.Current_View'!O180</f>
        <v>4</v>
      </c>
      <c r="M181" s="15">
        <f>'1.Current_View'!P180</f>
        <v>9</v>
      </c>
      <c r="N181" s="15">
        <f>'1.Current_View'!Q180</f>
        <v>1</v>
      </c>
      <c r="O181" s="15">
        <f>'1.Current_View'!R180</f>
        <v>11</v>
      </c>
      <c r="P181" s="15">
        <f>'1.Current_View'!S180</f>
        <v>8</v>
      </c>
      <c r="Q181" s="15">
        <f>'1.Current_View'!T180</f>
        <v>8</v>
      </c>
      <c r="R181" s="15">
        <f>'1.Current_View'!U180</f>
        <v>14</v>
      </c>
      <c r="S181" s="15">
        <f>'1.Current_View'!AC180</f>
        <v>70</v>
      </c>
      <c r="T181" s="15">
        <f ca="1">'1.Current_View'!AE180</f>
        <v>28</v>
      </c>
    </row>
    <row r="182" spans="2:20" x14ac:dyDescent="0.25">
      <c r="B182" s="15">
        <f>'1.Current_View'!A181</f>
        <v>2133358</v>
      </c>
      <c r="C182" s="15" t="str">
        <f>'1.Current_View'!B181</f>
        <v>AL MAHDAR</v>
      </c>
      <c r="D182" s="15" t="str">
        <f>'1.Current_View'!D181</f>
        <v>JEDDAH</v>
      </c>
      <c r="E182" s="15" t="str">
        <f>'1.Current_View'!F181</f>
        <v>Accessories</v>
      </c>
      <c r="F182" s="15">
        <f>'1.Current_View'!I181</f>
        <v>0</v>
      </c>
      <c r="G182" s="15">
        <f>'1.Current_View'!J181</f>
        <v>0</v>
      </c>
      <c r="H182" s="15">
        <f>'1.Current_View'!K181</f>
        <v>0</v>
      </c>
      <c r="I182" s="15">
        <f>'1.Current_View'!L181</f>
        <v>0</v>
      </c>
      <c r="J182" s="15">
        <f>'1.Current_View'!M181</f>
        <v>2</v>
      </c>
      <c r="K182" s="15">
        <f>'1.Current_View'!N181</f>
        <v>0</v>
      </c>
      <c r="L182" s="15">
        <f>'1.Current_View'!O181</f>
        <v>0</v>
      </c>
      <c r="M182" s="15">
        <f>'1.Current_View'!P181</f>
        <v>0</v>
      </c>
      <c r="N182" s="15">
        <f>'1.Current_View'!Q181</f>
        <v>0</v>
      </c>
      <c r="O182" s="15">
        <f>'1.Current_View'!R181</f>
        <v>0</v>
      </c>
      <c r="P182" s="15">
        <f>'1.Current_View'!S181</f>
        <v>17</v>
      </c>
      <c r="Q182" s="15">
        <f>'1.Current_View'!T181</f>
        <v>0</v>
      </c>
      <c r="R182" s="15">
        <f>'1.Current_View'!U181</f>
        <v>0</v>
      </c>
      <c r="S182" s="15">
        <f>'1.Current_View'!AC181</f>
        <v>19</v>
      </c>
      <c r="T182" s="15">
        <f ca="1">'1.Current_View'!AE181</f>
        <v>2</v>
      </c>
    </row>
    <row r="183" spans="2:20" x14ac:dyDescent="0.25">
      <c r="B183" s="15">
        <f>'1.Current_View'!A182</f>
        <v>2580586</v>
      </c>
      <c r="C183" s="15" t="str">
        <f>'1.Current_View'!B182</f>
        <v>AL ATLAL AZIZIA</v>
      </c>
      <c r="D183" s="15" t="str">
        <f>'1.Current_View'!D182</f>
        <v>MAKKAH</v>
      </c>
      <c r="E183" s="15" t="str">
        <f>'1.Current_View'!F182</f>
        <v>iPhone</v>
      </c>
      <c r="F183" s="15">
        <f>'1.Current_View'!I182</f>
        <v>25</v>
      </c>
      <c r="G183" s="15">
        <f>'1.Current_View'!J182</f>
        <v>40</v>
      </c>
      <c r="H183" s="15">
        <f>'1.Current_View'!K182</f>
        <v>35</v>
      </c>
      <c r="I183" s="15">
        <f>'1.Current_View'!L182</f>
        <v>44</v>
      </c>
      <c r="J183" s="15">
        <f>'1.Current_View'!M182</f>
        <v>50</v>
      </c>
      <c r="K183" s="15">
        <f>'1.Current_View'!N182</f>
        <v>35</v>
      </c>
      <c r="L183" s="15">
        <f>'1.Current_View'!O182</f>
        <v>46</v>
      </c>
      <c r="M183" s="15">
        <f>'1.Current_View'!P182</f>
        <v>56</v>
      </c>
      <c r="N183" s="15">
        <f>'1.Current_View'!Q182</f>
        <v>61</v>
      </c>
      <c r="O183" s="15">
        <f>'1.Current_View'!R182</f>
        <v>103</v>
      </c>
      <c r="P183" s="15">
        <f>'1.Current_View'!S182</f>
        <v>99</v>
      </c>
      <c r="Q183" s="15">
        <f>'1.Current_View'!T182</f>
        <v>59</v>
      </c>
      <c r="R183" s="15">
        <f>'1.Current_View'!U182</f>
        <v>61</v>
      </c>
      <c r="S183" s="15">
        <f>'1.Current_View'!AC182</f>
        <v>714</v>
      </c>
      <c r="T183" s="15">
        <f ca="1">'1.Current_View'!AE182</f>
        <v>331</v>
      </c>
    </row>
    <row r="184" spans="2:20" x14ac:dyDescent="0.25">
      <c r="B184" s="15">
        <f>'1.Current_View'!A183</f>
        <v>2580586</v>
      </c>
      <c r="C184" s="15" t="str">
        <f>'1.Current_View'!B183</f>
        <v>AL ATLAL AZIZIA</v>
      </c>
      <c r="D184" s="15" t="str">
        <f>'1.Current_View'!D183</f>
        <v>MAKKAH</v>
      </c>
      <c r="E184" s="15" t="str">
        <f>'1.Current_View'!F183</f>
        <v>iPad</v>
      </c>
      <c r="F184" s="15">
        <f>'1.Current_View'!I183</f>
        <v>6</v>
      </c>
      <c r="G184" s="15">
        <f>'1.Current_View'!J183</f>
        <v>5</v>
      </c>
      <c r="H184" s="15">
        <f>'1.Current_View'!K183</f>
        <v>5</v>
      </c>
      <c r="I184" s="15">
        <f>'1.Current_View'!L183</f>
        <v>7</v>
      </c>
      <c r="J184" s="15">
        <f>'1.Current_View'!M183</f>
        <v>4</v>
      </c>
      <c r="K184" s="15">
        <f>'1.Current_View'!N183</f>
        <v>9</v>
      </c>
      <c r="L184" s="15">
        <f>'1.Current_View'!O183</f>
        <v>4</v>
      </c>
      <c r="M184" s="15">
        <f>'1.Current_View'!P183</f>
        <v>5</v>
      </c>
      <c r="N184" s="15">
        <f>'1.Current_View'!Q183</f>
        <v>7</v>
      </c>
      <c r="O184" s="15">
        <f>'1.Current_View'!R183</f>
        <v>4</v>
      </c>
      <c r="P184" s="15">
        <f>'1.Current_View'!S183</f>
        <v>11</v>
      </c>
      <c r="Q184" s="15">
        <f>'1.Current_View'!T183</f>
        <v>4</v>
      </c>
      <c r="R184" s="15">
        <f>'1.Current_View'!U183</f>
        <v>8</v>
      </c>
      <c r="S184" s="15">
        <f>'1.Current_View'!AC183</f>
        <v>79</v>
      </c>
      <c r="T184" s="15">
        <f ca="1">'1.Current_View'!AE183</f>
        <v>45</v>
      </c>
    </row>
    <row r="185" spans="2:20" x14ac:dyDescent="0.25">
      <c r="B185" s="15">
        <f>'1.Current_View'!A184</f>
        <v>2580586</v>
      </c>
      <c r="C185" s="15" t="str">
        <f>'1.Current_View'!B184</f>
        <v>AL ATLAL AZIZIA</v>
      </c>
      <c r="D185" s="15" t="str">
        <f>'1.Current_View'!D184</f>
        <v>MAKKAH</v>
      </c>
      <c r="E185" s="15" t="str">
        <f>'1.Current_View'!F184</f>
        <v>Watch</v>
      </c>
      <c r="F185" s="15">
        <f>'1.Current_View'!I184</f>
        <v>1</v>
      </c>
      <c r="G185" s="15">
        <f>'1.Current_View'!J184</f>
        <v>0</v>
      </c>
      <c r="H185" s="15">
        <f>'1.Current_View'!K184</f>
        <v>0</v>
      </c>
      <c r="I185" s="15">
        <f>'1.Current_View'!L184</f>
        <v>0</v>
      </c>
      <c r="J185" s="15">
        <f>'1.Current_View'!M184</f>
        <v>0</v>
      </c>
      <c r="K185" s="15">
        <f>'1.Current_View'!N184</f>
        <v>0</v>
      </c>
      <c r="L185" s="15">
        <f>'1.Current_View'!O184</f>
        <v>0</v>
      </c>
      <c r="M185" s="15">
        <f>'1.Current_View'!P184</f>
        <v>0</v>
      </c>
      <c r="N185" s="15">
        <f>'1.Current_View'!Q184</f>
        <v>0</v>
      </c>
      <c r="O185" s="15">
        <f>'1.Current_View'!R184</f>
        <v>0</v>
      </c>
      <c r="P185" s="15">
        <f>'1.Current_View'!S184</f>
        <v>2</v>
      </c>
      <c r="Q185" s="15">
        <f>'1.Current_View'!T184</f>
        <v>3</v>
      </c>
      <c r="R185" s="15">
        <f>'1.Current_View'!U184</f>
        <v>0</v>
      </c>
      <c r="S185" s="15">
        <f>'1.Current_View'!AC184</f>
        <v>6</v>
      </c>
      <c r="T185" s="15">
        <f ca="1">'1.Current_View'!AE184</f>
        <v>1</v>
      </c>
    </row>
    <row r="186" spans="2:20" x14ac:dyDescent="0.25">
      <c r="B186" s="15">
        <f>'1.Current_View'!A185</f>
        <v>2580586</v>
      </c>
      <c r="C186" s="15" t="str">
        <f>'1.Current_View'!B185</f>
        <v>AL ATLAL AZIZIA</v>
      </c>
      <c r="D186" s="15" t="str">
        <f>'1.Current_View'!D185</f>
        <v>MAKKAH</v>
      </c>
      <c r="E186" s="15" t="str">
        <f>'1.Current_View'!F185</f>
        <v>AirPods</v>
      </c>
      <c r="F186" s="15">
        <f>'1.Current_View'!I185</f>
        <v>3</v>
      </c>
      <c r="G186" s="15">
        <f>'1.Current_View'!J185</f>
        <v>0</v>
      </c>
      <c r="H186" s="15">
        <f>'1.Current_View'!K185</f>
        <v>3</v>
      </c>
      <c r="I186" s="15">
        <f>'1.Current_View'!L185</f>
        <v>5</v>
      </c>
      <c r="J186" s="15">
        <f>'1.Current_View'!M185</f>
        <v>7</v>
      </c>
      <c r="K186" s="15">
        <f>'1.Current_View'!N185</f>
        <v>5</v>
      </c>
      <c r="L186" s="15">
        <f>'1.Current_View'!O185</f>
        <v>5</v>
      </c>
      <c r="M186" s="15">
        <f>'1.Current_View'!P185</f>
        <v>4</v>
      </c>
      <c r="N186" s="15">
        <f>'1.Current_View'!Q185</f>
        <v>5</v>
      </c>
      <c r="O186" s="15">
        <f>'1.Current_View'!R185</f>
        <v>9</v>
      </c>
      <c r="P186" s="15">
        <f>'1.Current_View'!S185</f>
        <v>8</v>
      </c>
      <c r="Q186" s="15">
        <f>'1.Current_View'!T185</f>
        <v>2</v>
      </c>
      <c r="R186" s="15">
        <f>'1.Current_View'!U185</f>
        <v>3</v>
      </c>
      <c r="S186" s="15">
        <f>'1.Current_View'!AC185</f>
        <v>59</v>
      </c>
      <c r="T186" s="15">
        <f ca="1">'1.Current_View'!AE185</f>
        <v>32</v>
      </c>
    </row>
    <row r="187" spans="2:20" x14ac:dyDescent="0.25">
      <c r="B187" s="15">
        <f>'1.Current_View'!A186</f>
        <v>2580586</v>
      </c>
      <c r="C187" s="15" t="str">
        <f>'1.Current_View'!B186</f>
        <v>AL ATLAL AZIZIA</v>
      </c>
      <c r="D187" s="15" t="str">
        <f>'1.Current_View'!D186</f>
        <v>MAKKAH</v>
      </c>
      <c r="E187" s="15" t="str">
        <f>'1.Current_View'!F186</f>
        <v>Accessories</v>
      </c>
      <c r="F187" s="15">
        <f>'1.Current_View'!I186</f>
        <v>0</v>
      </c>
      <c r="G187" s="15">
        <f>'1.Current_View'!J186</f>
        <v>0</v>
      </c>
      <c r="H187" s="15">
        <f>'1.Current_View'!K186</f>
        <v>0</v>
      </c>
      <c r="I187" s="15">
        <f>'1.Current_View'!L186</f>
        <v>0</v>
      </c>
      <c r="J187" s="15">
        <f>'1.Current_View'!M186</f>
        <v>0</v>
      </c>
      <c r="K187" s="15">
        <f>'1.Current_View'!N186</f>
        <v>4</v>
      </c>
      <c r="L187" s="15">
        <f>'1.Current_View'!O186</f>
        <v>0</v>
      </c>
      <c r="M187" s="15">
        <f>'1.Current_View'!P186</f>
        <v>0</v>
      </c>
      <c r="N187" s="15">
        <f>'1.Current_View'!Q186</f>
        <v>5</v>
      </c>
      <c r="O187" s="15">
        <f>'1.Current_View'!R186</f>
        <v>0</v>
      </c>
      <c r="P187" s="15">
        <f>'1.Current_View'!S186</f>
        <v>0</v>
      </c>
      <c r="Q187" s="15">
        <f>'1.Current_View'!T186</f>
        <v>1</v>
      </c>
      <c r="R187" s="15">
        <f>'1.Current_View'!U186</f>
        <v>0</v>
      </c>
      <c r="S187" s="15">
        <f>'1.Current_View'!AC186</f>
        <v>10</v>
      </c>
      <c r="T187" s="15">
        <f ca="1">'1.Current_View'!AE186</f>
        <v>4</v>
      </c>
    </row>
    <row r="188" spans="2:20" x14ac:dyDescent="0.25">
      <c r="B188" s="15">
        <f>'1.Current_View'!A187</f>
        <v>3111626</v>
      </c>
      <c r="C188" s="15" t="str">
        <f>'1.Current_View'!B187</f>
        <v>ALQUMAH STORE</v>
      </c>
      <c r="D188" s="15" t="str">
        <f>'1.Current_View'!D187</f>
        <v>KHAMIS MUSHAIT</v>
      </c>
      <c r="E188" s="15" t="str">
        <f>'1.Current_View'!F187</f>
        <v>iPhone</v>
      </c>
      <c r="F188" s="15">
        <f>'1.Current_View'!I187</f>
        <v>5</v>
      </c>
      <c r="G188" s="15">
        <f>'1.Current_View'!J187</f>
        <v>19</v>
      </c>
      <c r="H188" s="15">
        <f>'1.Current_View'!K187</f>
        <v>31</v>
      </c>
      <c r="I188" s="15">
        <f>'1.Current_View'!L187</f>
        <v>37</v>
      </c>
      <c r="J188" s="15">
        <f>'1.Current_View'!M187</f>
        <v>36</v>
      </c>
      <c r="K188" s="15">
        <f>'1.Current_View'!N187</f>
        <v>35</v>
      </c>
      <c r="L188" s="15">
        <f>'1.Current_View'!O187</f>
        <v>31</v>
      </c>
      <c r="M188" s="15">
        <f>'1.Current_View'!P187</f>
        <v>28</v>
      </c>
      <c r="N188" s="15">
        <f>'1.Current_View'!Q187</f>
        <v>42</v>
      </c>
      <c r="O188" s="15">
        <f>'1.Current_View'!R187</f>
        <v>28</v>
      </c>
      <c r="P188" s="15">
        <f>'1.Current_View'!S187</f>
        <v>33</v>
      </c>
      <c r="Q188" s="15">
        <f>'1.Current_View'!T187</f>
        <v>36</v>
      </c>
      <c r="R188" s="15">
        <f>'1.Current_View'!U187</f>
        <v>43</v>
      </c>
      <c r="S188" s="15">
        <f>'1.Current_View'!AC187</f>
        <v>404</v>
      </c>
      <c r="T188" s="15">
        <f ca="1">'1.Current_View'!AE187</f>
        <v>222</v>
      </c>
    </row>
    <row r="189" spans="2:20" x14ac:dyDescent="0.25">
      <c r="B189" s="15">
        <f>'1.Current_View'!A188</f>
        <v>3111626</v>
      </c>
      <c r="C189" s="15" t="str">
        <f>'1.Current_View'!B188</f>
        <v>ALQUMAH STORE</v>
      </c>
      <c r="D189" s="15" t="str">
        <f>'1.Current_View'!D188</f>
        <v>KHAMIS MUSHAIT</v>
      </c>
      <c r="E189" s="15" t="str">
        <f>'1.Current_View'!F188</f>
        <v>iPad</v>
      </c>
      <c r="F189" s="15">
        <f>'1.Current_View'!I188</f>
        <v>4</v>
      </c>
      <c r="G189" s="15">
        <f>'1.Current_View'!J188</f>
        <v>2</v>
      </c>
      <c r="H189" s="15">
        <f>'1.Current_View'!K188</f>
        <v>3</v>
      </c>
      <c r="I189" s="15">
        <f>'1.Current_View'!L188</f>
        <v>2</v>
      </c>
      <c r="J189" s="15">
        <f>'1.Current_View'!M188</f>
        <v>2</v>
      </c>
      <c r="K189" s="15">
        <f>'1.Current_View'!N188</f>
        <v>3</v>
      </c>
      <c r="L189" s="15">
        <f>'1.Current_View'!O188</f>
        <v>0</v>
      </c>
      <c r="M189" s="15">
        <f>'1.Current_View'!P188</f>
        <v>1</v>
      </c>
      <c r="N189" s="15">
        <f>'1.Current_View'!Q188</f>
        <v>4</v>
      </c>
      <c r="O189" s="15">
        <f>'1.Current_View'!R188</f>
        <v>2</v>
      </c>
      <c r="P189" s="15">
        <f>'1.Current_View'!S188</f>
        <v>1</v>
      </c>
      <c r="Q189" s="15">
        <f>'1.Current_View'!T188</f>
        <v>0</v>
      </c>
      <c r="R189" s="15">
        <f>'1.Current_View'!U188</f>
        <v>0</v>
      </c>
      <c r="S189" s="15">
        <f>'1.Current_View'!AC188</f>
        <v>24</v>
      </c>
      <c r="T189" s="15">
        <f ca="1">'1.Current_View'!AE188</f>
        <v>17</v>
      </c>
    </row>
    <row r="190" spans="2:20" x14ac:dyDescent="0.25">
      <c r="B190" s="15">
        <f>'1.Current_View'!A189</f>
        <v>3111626</v>
      </c>
      <c r="C190" s="15" t="str">
        <f>'1.Current_View'!B189</f>
        <v>ALQUMAH STORE</v>
      </c>
      <c r="D190" s="15" t="str">
        <f>'1.Current_View'!D189</f>
        <v>KHAMIS MUSHAIT</v>
      </c>
      <c r="E190" s="15" t="str">
        <f>'1.Current_View'!F189</f>
        <v>Watch</v>
      </c>
      <c r="F190" s="15">
        <f>'1.Current_View'!I189</f>
        <v>0</v>
      </c>
      <c r="G190" s="15">
        <f>'1.Current_View'!J189</f>
        <v>1</v>
      </c>
      <c r="H190" s="15">
        <f>'1.Current_View'!K189</f>
        <v>1</v>
      </c>
      <c r="I190" s="15">
        <f>'1.Current_View'!L189</f>
        <v>0</v>
      </c>
      <c r="J190" s="15">
        <f>'1.Current_View'!M189</f>
        <v>3</v>
      </c>
      <c r="K190" s="15">
        <f>'1.Current_View'!N189</f>
        <v>0</v>
      </c>
      <c r="L190" s="15">
        <f>'1.Current_View'!O189</f>
        <v>1</v>
      </c>
      <c r="M190" s="15">
        <f>'1.Current_View'!P189</f>
        <v>0</v>
      </c>
      <c r="N190" s="15">
        <f>'1.Current_View'!Q189</f>
        <v>5</v>
      </c>
      <c r="O190" s="15">
        <f>'1.Current_View'!R189</f>
        <v>3</v>
      </c>
      <c r="P190" s="15">
        <f>'1.Current_View'!S189</f>
        <v>2</v>
      </c>
      <c r="Q190" s="15">
        <f>'1.Current_View'!T189</f>
        <v>3</v>
      </c>
      <c r="R190" s="15">
        <f>'1.Current_View'!U189</f>
        <v>1</v>
      </c>
      <c r="S190" s="15">
        <f>'1.Current_View'!AC189</f>
        <v>20</v>
      </c>
      <c r="T190" s="15">
        <f ca="1">'1.Current_View'!AE189</f>
        <v>6</v>
      </c>
    </row>
    <row r="191" spans="2:20" x14ac:dyDescent="0.25">
      <c r="B191" s="15">
        <f>'1.Current_View'!A190</f>
        <v>3111626</v>
      </c>
      <c r="C191" s="15" t="str">
        <f>'1.Current_View'!B190</f>
        <v>ALQUMAH STORE</v>
      </c>
      <c r="D191" s="15" t="str">
        <f>'1.Current_View'!D190</f>
        <v>KHAMIS MUSHAIT</v>
      </c>
      <c r="E191" s="15" t="str">
        <f>'1.Current_View'!F190</f>
        <v>AirPods</v>
      </c>
      <c r="F191" s="15">
        <f>'1.Current_View'!I190</f>
        <v>0</v>
      </c>
      <c r="G191" s="15">
        <f>'1.Current_View'!J190</f>
        <v>1</v>
      </c>
      <c r="H191" s="15">
        <f>'1.Current_View'!K190</f>
        <v>1</v>
      </c>
      <c r="I191" s="15">
        <f>'1.Current_View'!L190</f>
        <v>6</v>
      </c>
      <c r="J191" s="15">
        <f>'1.Current_View'!M190</f>
        <v>2</v>
      </c>
      <c r="K191" s="15">
        <f>'1.Current_View'!N190</f>
        <v>0</v>
      </c>
      <c r="L191" s="15">
        <f>'1.Current_View'!O190</f>
        <v>2</v>
      </c>
      <c r="M191" s="15">
        <f>'1.Current_View'!P190</f>
        <v>1</v>
      </c>
      <c r="N191" s="15">
        <f>'1.Current_View'!Q190</f>
        <v>0</v>
      </c>
      <c r="O191" s="15">
        <f>'1.Current_View'!R190</f>
        <v>0</v>
      </c>
      <c r="P191" s="15">
        <f>'1.Current_View'!S190</f>
        <v>0</v>
      </c>
      <c r="Q191" s="15">
        <f>'1.Current_View'!T190</f>
        <v>0</v>
      </c>
      <c r="R191" s="15">
        <f>'1.Current_View'!U190</f>
        <v>0</v>
      </c>
      <c r="S191" s="15">
        <f>'1.Current_View'!AC190</f>
        <v>13</v>
      </c>
      <c r="T191" s="15">
        <f ca="1">'1.Current_View'!AE190</f>
        <v>13</v>
      </c>
    </row>
    <row r="192" spans="2:20" x14ac:dyDescent="0.25">
      <c r="B192" s="15">
        <f>'1.Current_View'!A191</f>
        <v>3111626</v>
      </c>
      <c r="C192" s="15" t="str">
        <f>'1.Current_View'!B191</f>
        <v>ALQUMAH STORE</v>
      </c>
      <c r="D192" s="15" t="str">
        <f>'1.Current_View'!D191</f>
        <v>KHAMIS MUSHAIT</v>
      </c>
      <c r="E192" s="15" t="str">
        <f>'1.Current_View'!F191</f>
        <v>Accessories</v>
      </c>
      <c r="F192" s="15">
        <f>'1.Current_View'!I191</f>
        <v>22</v>
      </c>
      <c r="G192" s="15">
        <f>'1.Current_View'!J191</f>
        <v>36</v>
      </c>
      <c r="H192" s="15">
        <f>'1.Current_View'!K191</f>
        <v>45</v>
      </c>
      <c r="I192" s="15">
        <f>'1.Current_View'!L191</f>
        <v>71</v>
      </c>
      <c r="J192" s="15">
        <f>'1.Current_View'!M191</f>
        <v>43</v>
      </c>
      <c r="K192" s="15">
        <f>'1.Current_View'!N191</f>
        <v>26</v>
      </c>
      <c r="L192" s="15">
        <f>'1.Current_View'!O191</f>
        <v>18</v>
      </c>
      <c r="M192" s="15">
        <f>'1.Current_View'!P191</f>
        <v>23</v>
      </c>
      <c r="N192" s="15">
        <f>'1.Current_View'!Q191</f>
        <v>111</v>
      </c>
      <c r="O192" s="15">
        <f>'1.Current_View'!R191</f>
        <v>0</v>
      </c>
      <c r="P192" s="15">
        <f>'1.Current_View'!S191</f>
        <v>0</v>
      </c>
      <c r="Q192" s="15">
        <f>'1.Current_View'!T191</f>
        <v>0</v>
      </c>
      <c r="R192" s="15">
        <f>'1.Current_View'!U191</f>
        <v>0</v>
      </c>
      <c r="S192" s="15">
        <f>'1.Current_View'!AC191</f>
        <v>395</v>
      </c>
      <c r="T192" s="15">
        <f ca="1">'1.Current_View'!AE191</f>
        <v>284</v>
      </c>
    </row>
    <row r="193" spans="2:20" x14ac:dyDescent="0.25">
      <c r="B193" s="15">
        <f>'1.Current_View'!A192</f>
        <v>3363535</v>
      </c>
      <c r="C193" s="15" t="str">
        <f>'1.Current_View'!B192</f>
        <v>AL MARKAZ AL DOWALI</v>
      </c>
      <c r="D193" s="15" t="str">
        <f>'1.Current_View'!D192</f>
        <v>MAKKAH</v>
      </c>
      <c r="E193" s="15" t="str">
        <f>'1.Current_View'!F192</f>
        <v>iPhone</v>
      </c>
      <c r="F193" s="15">
        <f>'1.Current_View'!I192</f>
        <v>27</v>
      </c>
      <c r="G193" s="15">
        <f>'1.Current_View'!J192</f>
        <v>31</v>
      </c>
      <c r="H193" s="15">
        <f>'1.Current_View'!K192</f>
        <v>35</v>
      </c>
      <c r="I193" s="15">
        <f>'1.Current_View'!L192</f>
        <v>43</v>
      </c>
      <c r="J193" s="15">
        <f>'1.Current_View'!M192</f>
        <v>47</v>
      </c>
      <c r="K193" s="15">
        <f>'1.Current_View'!N192</f>
        <v>38</v>
      </c>
      <c r="L193" s="15">
        <f>'1.Current_View'!O192</f>
        <v>42</v>
      </c>
      <c r="M193" s="15">
        <f>'1.Current_View'!P192</f>
        <v>57</v>
      </c>
      <c r="N193" s="15">
        <f>'1.Current_View'!Q192</f>
        <v>47</v>
      </c>
      <c r="O193" s="15">
        <f>'1.Current_View'!R192</f>
        <v>76</v>
      </c>
      <c r="P193" s="15">
        <f>'1.Current_View'!S192</f>
        <v>41</v>
      </c>
      <c r="Q193" s="15">
        <f>'1.Current_View'!T192</f>
        <v>28</v>
      </c>
      <c r="R193" s="15">
        <f>'1.Current_View'!U192</f>
        <v>19</v>
      </c>
      <c r="S193" s="15">
        <f>'1.Current_View'!AC192</f>
        <v>531</v>
      </c>
      <c r="T193" s="15">
        <f ca="1">'1.Current_View'!AE192</f>
        <v>320</v>
      </c>
    </row>
    <row r="194" spans="2:20" x14ac:dyDescent="0.25">
      <c r="B194" s="15">
        <f>'1.Current_View'!A193</f>
        <v>3363535</v>
      </c>
      <c r="C194" s="15" t="str">
        <f>'1.Current_View'!B193</f>
        <v>AL MARKAZ AL DOWALI</v>
      </c>
      <c r="D194" s="15" t="str">
        <f>'1.Current_View'!D193</f>
        <v>MAKKAH</v>
      </c>
      <c r="E194" s="15" t="str">
        <f>'1.Current_View'!F193</f>
        <v>iPad</v>
      </c>
      <c r="F194" s="15">
        <f>'1.Current_View'!I193</f>
        <v>3</v>
      </c>
      <c r="G194" s="15">
        <f>'1.Current_View'!J193</f>
        <v>3</v>
      </c>
      <c r="H194" s="15">
        <f>'1.Current_View'!K193</f>
        <v>1</v>
      </c>
      <c r="I194" s="15">
        <f>'1.Current_View'!L193</f>
        <v>4</v>
      </c>
      <c r="J194" s="15">
        <f>'1.Current_View'!M193</f>
        <v>2</v>
      </c>
      <c r="K194" s="15">
        <f>'1.Current_View'!N193</f>
        <v>3</v>
      </c>
      <c r="L194" s="15">
        <f>'1.Current_View'!O193</f>
        <v>1</v>
      </c>
      <c r="M194" s="15">
        <f>'1.Current_View'!P193</f>
        <v>6</v>
      </c>
      <c r="N194" s="15">
        <f>'1.Current_View'!Q193</f>
        <v>3</v>
      </c>
      <c r="O194" s="15">
        <f>'1.Current_View'!R193</f>
        <v>5</v>
      </c>
      <c r="P194" s="15">
        <f>'1.Current_View'!S193</f>
        <v>2</v>
      </c>
      <c r="Q194" s="15">
        <f>'1.Current_View'!T193</f>
        <v>2</v>
      </c>
      <c r="R194" s="15">
        <f>'1.Current_View'!U193</f>
        <v>1</v>
      </c>
      <c r="S194" s="15">
        <f>'1.Current_View'!AC193</f>
        <v>36</v>
      </c>
      <c r="T194" s="15">
        <f ca="1">'1.Current_View'!AE193</f>
        <v>23</v>
      </c>
    </row>
    <row r="195" spans="2:20" x14ac:dyDescent="0.25">
      <c r="B195" s="15">
        <f>'1.Current_View'!A194</f>
        <v>3363535</v>
      </c>
      <c r="C195" s="15" t="str">
        <f>'1.Current_View'!B194</f>
        <v>AL MARKAZ AL DOWALI</v>
      </c>
      <c r="D195" s="15" t="str">
        <f>'1.Current_View'!D194</f>
        <v>MAKKAH</v>
      </c>
      <c r="E195" s="15" t="str">
        <f>'1.Current_View'!F194</f>
        <v>Watch</v>
      </c>
      <c r="F195" s="15">
        <f>'1.Current_View'!I194</f>
        <v>1</v>
      </c>
      <c r="G195" s="15">
        <f>'1.Current_View'!J194</f>
        <v>2</v>
      </c>
      <c r="H195" s="15">
        <f>'1.Current_View'!K194</f>
        <v>0</v>
      </c>
      <c r="I195" s="15">
        <f>'1.Current_View'!L194</f>
        <v>0</v>
      </c>
      <c r="J195" s="15">
        <f>'1.Current_View'!M194</f>
        <v>0</v>
      </c>
      <c r="K195" s="15">
        <f>'1.Current_View'!N194</f>
        <v>2</v>
      </c>
      <c r="L195" s="15">
        <f>'1.Current_View'!O194</f>
        <v>0</v>
      </c>
      <c r="M195" s="15">
        <f>'1.Current_View'!P194</f>
        <v>1</v>
      </c>
      <c r="N195" s="15">
        <f>'1.Current_View'!Q194</f>
        <v>0</v>
      </c>
      <c r="O195" s="15">
        <f>'1.Current_View'!R194</f>
        <v>0</v>
      </c>
      <c r="P195" s="15">
        <f>'1.Current_View'!S194</f>
        <v>0</v>
      </c>
      <c r="Q195" s="15">
        <f>'1.Current_View'!T194</f>
        <v>0</v>
      </c>
      <c r="R195" s="15">
        <f>'1.Current_View'!U194</f>
        <v>0</v>
      </c>
      <c r="S195" s="15">
        <f>'1.Current_View'!AC194</f>
        <v>6</v>
      </c>
      <c r="T195" s="15">
        <f ca="1">'1.Current_View'!AE194</f>
        <v>6</v>
      </c>
    </row>
    <row r="196" spans="2:20" x14ac:dyDescent="0.25">
      <c r="B196" s="15">
        <f>'1.Current_View'!A195</f>
        <v>3363535</v>
      </c>
      <c r="C196" s="15" t="str">
        <f>'1.Current_View'!B195</f>
        <v>AL MARKAZ AL DOWALI</v>
      </c>
      <c r="D196" s="15" t="str">
        <f>'1.Current_View'!D195</f>
        <v>MAKKAH</v>
      </c>
      <c r="E196" s="15" t="str">
        <f>'1.Current_View'!F195</f>
        <v>AirPods</v>
      </c>
      <c r="F196" s="15">
        <f>'1.Current_View'!I195</f>
        <v>0</v>
      </c>
      <c r="G196" s="15">
        <f>'1.Current_View'!J195</f>
        <v>2</v>
      </c>
      <c r="H196" s="15">
        <f>'1.Current_View'!K195</f>
        <v>2</v>
      </c>
      <c r="I196" s="15">
        <f>'1.Current_View'!L195</f>
        <v>1</v>
      </c>
      <c r="J196" s="15">
        <f>'1.Current_View'!M195</f>
        <v>3</v>
      </c>
      <c r="K196" s="15">
        <f>'1.Current_View'!N195</f>
        <v>1</v>
      </c>
      <c r="L196" s="15">
        <f>'1.Current_View'!O195</f>
        <v>3</v>
      </c>
      <c r="M196" s="15">
        <f>'1.Current_View'!P195</f>
        <v>0</v>
      </c>
      <c r="N196" s="15">
        <f>'1.Current_View'!Q195</f>
        <v>0</v>
      </c>
      <c r="O196" s="15">
        <f>'1.Current_View'!R195</f>
        <v>2</v>
      </c>
      <c r="P196" s="15">
        <f>'1.Current_View'!S195</f>
        <v>1</v>
      </c>
      <c r="Q196" s="15">
        <f>'1.Current_View'!T195</f>
        <v>1</v>
      </c>
      <c r="R196" s="15">
        <f>'1.Current_View'!U195</f>
        <v>1</v>
      </c>
      <c r="S196" s="15">
        <f>'1.Current_View'!AC195</f>
        <v>17</v>
      </c>
      <c r="T196" s="15">
        <f ca="1">'1.Current_View'!AE195</f>
        <v>12</v>
      </c>
    </row>
    <row r="197" spans="2:20" x14ac:dyDescent="0.25">
      <c r="B197" s="15">
        <f>'1.Current_View'!A196</f>
        <v>3363535</v>
      </c>
      <c r="C197" s="15" t="str">
        <f>'1.Current_View'!B196</f>
        <v>AL MARKAZ AL DOWALI</v>
      </c>
      <c r="D197" s="15" t="str">
        <f>'1.Current_View'!D196</f>
        <v>MAKKAH</v>
      </c>
      <c r="E197" s="15" t="str">
        <f>'1.Current_View'!F196</f>
        <v>Accessories</v>
      </c>
      <c r="F197" s="15">
        <f>'1.Current_View'!I196</f>
        <v>0</v>
      </c>
      <c r="G197" s="15">
        <f>'1.Current_View'!J196</f>
        <v>18</v>
      </c>
      <c r="H197" s="15">
        <f>'1.Current_View'!K196</f>
        <v>13</v>
      </c>
      <c r="I197" s="15">
        <f>'1.Current_View'!L196</f>
        <v>28</v>
      </c>
      <c r="J197" s="15">
        <f>'1.Current_View'!M196</f>
        <v>30</v>
      </c>
      <c r="K197" s="15">
        <f>'1.Current_View'!N196</f>
        <v>26</v>
      </c>
      <c r="L197" s="15">
        <f>'1.Current_View'!O196</f>
        <v>20</v>
      </c>
      <c r="M197" s="15">
        <f>'1.Current_View'!P196</f>
        <v>14</v>
      </c>
      <c r="N197" s="15">
        <f>'1.Current_View'!Q196</f>
        <v>22</v>
      </c>
      <c r="O197" s="15">
        <f>'1.Current_View'!R196</f>
        <v>49</v>
      </c>
      <c r="P197" s="15">
        <f>'1.Current_View'!S196</f>
        <v>18</v>
      </c>
      <c r="Q197" s="15">
        <f>'1.Current_View'!T196</f>
        <v>0</v>
      </c>
      <c r="R197" s="15">
        <f>'1.Current_View'!U196</f>
        <v>11</v>
      </c>
      <c r="S197" s="15">
        <f>'1.Current_View'!AC196</f>
        <v>249</v>
      </c>
      <c r="T197" s="15">
        <f ca="1">'1.Current_View'!AE196</f>
        <v>149</v>
      </c>
    </row>
    <row r="198" spans="2:20" x14ac:dyDescent="0.25">
      <c r="B198" s="15">
        <f>'1.Current_View'!A197</f>
        <v>3566027</v>
      </c>
      <c r="C198" s="15" t="str">
        <f>'1.Current_View'!B197</f>
        <v>ASR AL JAWAAL 2 - STORE</v>
      </c>
      <c r="D198" s="15" t="str">
        <f>'1.Current_View'!D197</f>
        <v>MAKKAH</v>
      </c>
      <c r="E198" s="15" t="str">
        <f>'1.Current_View'!F197</f>
        <v>iPhone</v>
      </c>
      <c r="F198" s="15">
        <f>'1.Current_View'!I197</f>
        <v>38</v>
      </c>
      <c r="G198" s="15">
        <f>'1.Current_View'!J197</f>
        <v>33</v>
      </c>
      <c r="H198" s="15">
        <f>'1.Current_View'!K197</f>
        <v>27</v>
      </c>
      <c r="I198" s="15">
        <f>'1.Current_View'!L197</f>
        <v>26</v>
      </c>
      <c r="J198" s="15">
        <f>'1.Current_View'!M197</f>
        <v>33</v>
      </c>
      <c r="K198" s="15">
        <f>'1.Current_View'!N197</f>
        <v>29</v>
      </c>
      <c r="L198" s="15">
        <f>'1.Current_View'!O197</f>
        <v>30</v>
      </c>
      <c r="M198" s="15">
        <f>'1.Current_View'!P197</f>
        <v>32</v>
      </c>
      <c r="N198" s="15">
        <f>'1.Current_View'!Q197</f>
        <v>34</v>
      </c>
      <c r="O198" s="15">
        <f>'1.Current_View'!R197</f>
        <v>36</v>
      </c>
      <c r="P198" s="15">
        <f>'1.Current_View'!S197</f>
        <v>26</v>
      </c>
      <c r="Q198" s="15">
        <f>'1.Current_View'!T197</f>
        <v>21</v>
      </c>
      <c r="R198" s="15">
        <f>'1.Current_View'!U197</f>
        <v>29</v>
      </c>
      <c r="S198" s="15">
        <f>'1.Current_View'!AC197</f>
        <v>394</v>
      </c>
      <c r="T198" s="15">
        <f ca="1">'1.Current_View'!AE197</f>
        <v>248</v>
      </c>
    </row>
    <row r="199" spans="2:20" x14ac:dyDescent="0.25">
      <c r="B199" s="15">
        <f>'1.Current_View'!A198</f>
        <v>3566027</v>
      </c>
      <c r="C199" s="15" t="str">
        <f>'1.Current_View'!B198</f>
        <v>ASR AL JAWAAL 2 - STORE</v>
      </c>
      <c r="D199" s="15" t="str">
        <f>'1.Current_View'!D198</f>
        <v>MAKKAH</v>
      </c>
      <c r="E199" s="15" t="str">
        <f>'1.Current_View'!F198</f>
        <v>iPad</v>
      </c>
      <c r="F199" s="15">
        <f>'1.Current_View'!I198</f>
        <v>5</v>
      </c>
      <c r="G199" s="15">
        <f>'1.Current_View'!J198</f>
        <v>1</v>
      </c>
      <c r="H199" s="15">
        <f>'1.Current_View'!K198</f>
        <v>2</v>
      </c>
      <c r="I199" s="15">
        <f>'1.Current_View'!L198</f>
        <v>0</v>
      </c>
      <c r="J199" s="15">
        <f>'1.Current_View'!M198</f>
        <v>1</v>
      </c>
      <c r="K199" s="15">
        <f>'1.Current_View'!N198</f>
        <v>4</v>
      </c>
      <c r="L199" s="15">
        <f>'1.Current_View'!O198</f>
        <v>9</v>
      </c>
      <c r="M199" s="15">
        <f>'1.Current_View'!P198</f>
        <v>6</v>
      </c>
      <c r="N199" s="15">
        <f>'1.Current_View'!Q198</f>
        <v>4</v>
      </c>
      <c r="O199" s="15">
        <f>'1.Current_View'!R198</f>
        <v>6</v>
      </c>
      <c r="P199" s="15">
        <f>'1.Current_View'!S198</f>
        <v>3</v>
      </c>
      <c r="Q199" s="15">
        <f>'1.Current_View'!T198</f>
        <v>2</v>
      </c>
      <c r="R199" s="15">
        <f>'1.Current_View'!U198</f>
        <v>5</v>
      </c>
      <c r="S199" s="15">
        <f>'1.Current_View'!AC198</f>
        <v>48</v>
      </c>
      <c r="T199" s="15">
        <f ca="1">'1.Current_View'!AE198</f>
        <v>28</v>
      </c>
    </row>
    <row r="200" spans="2:20" x14ac:dyDescent="0.25">
      <c r="B200" s="15">
        <f>'1.Current_View'!A199</f>
        <v>3566027</v>
      </c>
      <c r="C200" s="15" t="str">
        <f>'1.Current_View'!B199</f>
        <v>ASR AL JAWAAL 2 - STORE</v>
      </c>
      <c r="D200" s="15" t="str">
        <f>'1.Current_View'!D199</f>
        <v>MAKKAH</v>
      </c>
      <c r="E200" s="15" t="str">
        <f>'1.Current_View'!F199</f>
        <v>Watch</v>
      </c>
      <c r="F200" s="15">
        <f>'1.Current_View'!I199</f>
        <v>1</v>
      </c>
      <c r="G200" s="15">
        <f>'1.Current_View'!J199</f>
        <v>0</v>
      </c>
      <c r="H200" s="15">
        <f>'1.Current_View'!K199</f>
        <v>0</v>
      </c>
      <c r="I200" s="15">
        <f>'1.Current_View'!L199</f>
        <v>1</v>
      </c>
      <c r="J200" s="15">
        <f>'1.Current_View'!M199</f>
        <v>0</v>
      </c>
      <c r="K200" s="15">
        <f>'1.Current_View'!N199</f>
        <v>0</v>
      </c>
      <c r="L200" s="15">
        <f>'1.Current_View'!O199</f>
        <v>0</v>
      </c>
      <c r="M200" s="15">
        <f>'1.Current_View'!P199</f>
        <v>0</v>
      </c>
      <c r="N200" s="15">
        <f>'1.Current_View'!Q199</f>
        <v>4</v>
      </c>
      <c r="O200" s="15">
        <f>'1.Current_View'!R199</f>
        <v>3</v>
      </c>
      <c r="P200" s="15">
        <f>'1.Current_View'!S199</f>
        <v>0</v>
      </c>
      <c r="Q200" s="15">
        <f>'1.Current_View'!T199</f>
        <v>0</v>
      </c>
      <c r="R200" s="15">
        <f>'1.Current_View'!U199</f>
        <v>3</v>
      </c>
      <c r="S200" s="15">
        <f>'1.Current_View'!AC199</f>
        <v>12</v>
      </c>
      <c r="T200" s="15">
        <f ca="1">'1.Current_View'!AE199</f>
        <v>2</v>
      </c>
    </row>
    <row r="201" spans="2:20" x14ac:dyDescent="0.25">
      <c r="B201" s="15">
        <f>'1.Current_View'!A200</f>
        <v>3566027</v>
      </c>
      <c r="C201" s="15" t="str">
        <f>'1.Current_View'!B200</f>
        <v>ASR AL JAWAAL 2 - STORE</v>
      </c>
      <c r="D201" s="15" t="str">
        <f>'1.Current_View'!D200</f>
        <v>MAKKAH</v>
      </c>
      <c r="E201" s="15" t="str">
        <f>'1.Current_View'!F200</f>
        <v>AirPods</v>
      </c>
      <c r="F201" s="15">
        <f>'1.Current_View'!I200</f>
        <v>3</v>
      </c>
      <c r="G201" s="15">
        <f>'1.Current_View'!J200</f>
        <v>3</v>
      </c>
      <c r="H201" s="15">
        <f>'1.Current_View'!K200</f>
        <v>0</v>
      </c>
      <c r="I201" s="15">
        <f>'1.Current_View'!L200</f>
        <v>2</v>
      </c>
      <c r="J201" s="15">
        <f>'1.Current_View'!M200</f>
        <v>3</v>
      </c>
      <c r="K201" s="15">
        <f>'1.Current_View'!N200</f>
        <v>1</v>
      </c>
      <c r="L201" s="15">
        <f>'1.Current_View'!O200</f>
        <v>5</v>
      </c>
      <c r="M201" s="15">
        <f>'1.Current_View'!P200</f>
        <v>0</v>
      </c>
      <c r="N201" s="15">
        <f>'1.Current_View'!Q200</f>
        <v>3</v>
      </c>
      <c r="O201" s="15">
        <f>'1.Current_View'!R200</f>
        <v>2</v>
      </c>
      <c r="P201" s="15">
        <f>'1.Current_View'!S200</f>
        <v>0</v>
      </c>
      <c r="Q201" s="15">
        <f>'1.Current_View'!T200</f>
        <v>0</v>
      </c>
      <c r="R201" s="15">
        <f>'1.Current_View'!U200</f>
        <v>5</v>
      </c>
      <c r="S201" s="15">
        <f>'1.Current_View'!AC200</f>
        <v>27</v>
      </c>
      <c r="T201" s="15">
        <f ca="1">'1.Current_View'!AE200</f>
        <v>17</v>
      </c>
    </row>
    <row r="202" spans="2:20" x14ac:dyDescent="0.25">
      <c r="B202" s="15">
        <f>'1.Current_View'!A201</f>
        <v>3566027</v>
      </c>
      <c r="C202" s="15" t="str">
        <f>'1.Current_View'!B201</f>
        <v>ASR AL JAWAAL 2 - STORE</v>
      </c>
      <c r="D202" s="15" t="str">
        <f>'1.Current_View'!D201</f>
        <v>MAKKAH</v>
      </c>
      <c r="E202" s="15" t="str">
        <f>'1.Current_View'!F201</f>
        <v>Accessories</v>
      </c>
      <c r="F202" s="15">
        <f>'1.Current_View'!I201</f>
        <v>31</v>
      </c>
      <c r="G202" s="15">
        <f>'1.Current_View'!J201</f>
        <v>38</v>
      </c>
      <c r="H202" s="15">
        <f>'1.Current_View'!K201</f>
        <v>21</v>
      </c>
      <c r="I202" s="15">
        <f>'1.Current_View'!L201</f>
        <v>19</v>
      </c>
      <c r="J202" s="15">
        <f>'1.Current_View'!M201</f>
        <v>38</v>
      </c>
      <c r="K202" s="15">
        <f>'1.Current_View'!N201</f>
        <v>32</v>
      </c>
      <c r="L202" s="15">
        <f>'1.Current_View'!O201</f>
        <v>23</v>
      </c>
      <c r="M202" s="15">
        <f>'1.Current_View'!P201</f>
        <v>12</v>
      </c>
      <c r="N202" s="15">
        <f>'1.Current_View'!Q201</f>
        <v>39</v>
      </c>
      <c r="O202" s="15">
        <f>'1.Current_View'!R201</f>
        <v>30</v>
      </c>
      <c r="P202" s="15">
        <f>'1.Current_View'!S201</f>
        <v>17</v>
      </c>
      <c r="Q202" s="15">
        <f>'1.Current_View'!T201</f>
        <v>20</v>
      </c>
      <c r="R202" s="15">
        <f>'1.Current_View'!U201</f>
        <v>31</v>
      </c>
      <c r="S202" s="15">
        <f>'1.Current_View'!AC201</f>
        <v>351</v>
      </c>
      <c r="T202" s="15">
        <f ca="1">'1.Current_View'!AE201</f>
        <v>214</v>
      </c>
    </row>
    <row r="203" spans="2:20" x14ac:dyDescent="0.25">
      <c r="B203" s="15">
        <f>'1.Current_View'!A202</f>
        <v>2869745</v>
      </c>
      <c r="C203" s="15" t="str">
        <f>'1.Current_View'!B202</f>
        <v>KAYAN AL HADDAD</v>
      </c>
      <c r="D203" s="15" t="str">
        <f>'1.Current_View'!D202</f>
        <v>MAKKAH</v>
      </c>
      <c r="E203" s="15" t="str">
        <f>'1.Current_View'!F202</f>
        <v>iPhone</v>
      </c>
      <c r="F203" s="15">
        <f>'1.Current_View'!I202</f>
        <v>22</v>
      </c>
      <c r="G203" s="15">
        <f>'1.Current_View'!J202</f>
        <v>32</v>
      </c>
      <c r="H203" s="15">
        <f>'1.Current_View'!K202</f>
        <v>24</v>
      </c>
      <c r="I203" s="15">
        <f>'1.Current_View'!L202</f>
        <v>21</v>
      </c>
      <c r="J203" s="15">
        <f>'1.Current_View'!M202</f>
        <v>29</v>
      </c>
      <c r="K203" s="15">
        <f>'1.Current_View'!N202</f>
        <v>21</v>
      </c>
      <c r="L203" s="15">
        <f>'1.Current_View'!O202</f>
        <v>28</v>
      </c>
      <c r="M203" s="15">
        <f>'1.Current_View'!P202</f>
        <v>18</v>
      </c>
      <c r="N203" s="15">
        <f>'1.Current_View'!Q202</f>
        <v>29</v>
      </c>
      <c r="O203" s="15">
        <f>'1.Current_View'!R202</f>
        <v>33</v>
      </c>
      <c r="P203" s="15">
        <f>'1.Current_View'!S202</f>
        <v>23</v>
      </c>
      <c r="Q203" s="15">
        <f>'1.Current_View'!T202</f>
        <v>17</v>
      </c>
      <c r="R203" s="15">
        <f>'1.Current_View'!U202</f>
        <v>22</v>
      </c>
      <c r="S203" s="15">
        <f>'1.Current_View'!AC202</f>
        <v>319</v>
      </c>
      <c r="T203" s="15">
        <f ca="1">'1.Current_View'!AE202</f>
        <v>195</v>
      </c>
    </row>
    <row r="204" spans="2:20" x14ac:dyDescent="0.25">
      <c r="B204" s="15">
        <f>'1.Current_View'!A203</f>
        <v>2869745</v>
      </c>
      <c r="C204" s="15" t="str">
        <f>'1.Current_View'!B203</f>
        <v>KAYAN AL HADDAD</v>
      </c>
      <c r="D204" s="15" t="str">
        <f>'1.Current_View'!D203</f>
        <v>MAKKAH</v>
      </c>
      <c r="E204" s="15" t="str">
        <f>'1.Current_View'!F203</f>
        <v>iPad</v>
      </c>
      <c r="F204" s="15">
        <f>'1.Current_View'!I203</f>
        <v>0</v>
      </c>
      <c r="G204" s="15">
        <f>'1.Current_View'!J203</f>
        <v>0</v>
      </c>
      <c r="H204" s="15">
        <f>'1.Current_View'!K203</f>
        <v>0</v>
      </c>
      <c r="I204" s="15">
        <f>'1.Current_View'!L203</f>
        <v>2</v>
      </c>
      <c r="J204" s="15">
        <f>'1.Current_View'!M203</f>
        <v>2</v>
      </c>
      <c r="K204" s="15">
        <f>'1.Current_View'!N203</f>
        <v>1</v>
      </c>
      <c r="L204" s="15">
        <f>'1.Current_View'!O203</f>
        <v>0</v>
      </c>
      <c r="M204" s="15">
        <f>'1.Current_View'!P203</f>
        <v>0</v>
      </c>
      <c r="N204" s="15">
        <f>'1.Current_View'!Q203</f>
        <v>0</v>
      </c>
      <c r="O204" s="15">
        <f>'1.Current_View'!R203</f>
        <v>5</v>
      </c>
      <c r="P204" s="15">
        <f>'1.Current_View'!S203</f>
        <v>1</v>
      </c>
      <c r="Q204" s="15">
        <f>'1.Current_View'!T203</f>
        <v>0</v>
      </c>
      <c r="R204" s="15">
        <f>'1.Current_View'!U203</f>
        <v>2</v>
      </c>
      <c r="S204" s="15">
        <f>'1.Current_View'!AC203</f>
        <v>13</v>
      </c>
      <c r="T204" s="15">
        <f ca="1">'1.Current_View'!AE203</f>
        <v>5</v>
      </c>
    </row>
    <row r="205" spans="2:20" x14ac:dyDescent="0.25">
      <c r="B205" s="15">
        <f>'1.Current_View'!A204</f>
        <v>2869745</v>
      </c>
      <c r="C205" s="15" t="str">
        <f>'1.Current_View'!B204</f>
        <v>KAYAN AL HADDAD</v>
      </c>
      <c r="D205" s="15" t="str">
        <f>'1.Current_View'!D204</f>
        <v>MAKKAH</v>
      </c>
      <c r="E205" s="15" t="str">
        <f>'1.Current_View'!F204</f>
        <v>Watch</v>
      </c>
      <c r="F205" s="15">
        <f>'1.Current_View'!I204</f>
        <v>0</v>
      </c>
      <c r="G205" s="15">
        <f>'1.Current_View'!J204</f>
        <v>0</v>
      </c>
      <c r="H205" s="15">
        <f>'1.Current_View'!K204</f>
        <v>0</v>
      </c>
      <c r="I205" s="15">
        <f>'1.Current_View'!L204</f>
        <v>0</v>
      </c>
      <c r="J205" s="15">
        <f>'1.Current_View'!M204</f>
        <v>3</v>
      </c>
      <c r="K205" s="15">
        <f>'1.Current_View'!N204</f>
        <v>0</v>
      </c>
      <c r="L205" s="15">
        <f>'1.Current_View'!O204</f>
        <v>0</v>
      </c>
      <c r="M205" s="15">
        <f>'1.Current_View'!P204</f>
        <v>0</v>
      </c>
      <c r="N205" s="15">
        <f>'1.Current_View'!Q204</f>
        <v>0</v>
      </c>
      <c r="O205" s="15">
        <f>'1.Current_View'!R204</f>
        <v>0</v>
      </c>
      <c r="P205" s="15">
        <f>'1.Current_View'!S204</f>
        <v>0</v>
      </c>
      <c r="Q205" s="15">
        <f>'1.Current_View'!T204</f>
        <v>0</v>
      </c>
      <c r="R205" s="15">
        <f>'1.Current_View'!U204</f>
        <v>0</v>
      </c>
      <c r="S205" s="15">
        <f>'1.Current_View'!AC204</f>
        <v>3</v>
      </c>
      <c r="T205" s="15">
        <f ca="1">'1.Current_View'!AE204</f>
        <v>3</v>
      </c>
    </row>
    <row r="206" spans="2:20" x14ac:dyDescent="0.25">
      <c r="B206" s="15">
        <f>'1.Current_View'!A205</f>
        <v>2869745</v>
      </c>
      <c r="C206" s="15" t="str">
        <f>'1.Current_View'!B205</f>
        <v>KAYAN AL HADDAD</v>
      </c>
      <c r="D206" s="15" t="str">
        <f>'1.Current_View'!D205</f>
        <v>MAKKAH</v>
      </c>
      <c r="E206" s="15" t="str">
        <f>'1.Current_View'!F205</f>
        <v>AirPods</v>
      </c>
      <c r="F206" s="15">
        <f>'1.Current_View'!I205</f>
        <v>0</v>
      </c>
      <c r="G206" s="15">
        <f>'1.Current_View'!J205</f>
        <v>2</v>
      </c>
      <c r="H206" s="15">
        <f>'1.Current_View'!K205</f>
        <v>1</v>
      </c>
      <c r="I206" s="15">
        <f>'1.Current_View'!L205</f>
        <v>0</v>
      </c>
      <c r="J206" s="15">
        <f>'1.Current_View'!M205</f>
        <v>3</v>
      </c>
      <c r="K206" s="15">
        <f>'1.Current_View'!N205</f>
        <v>0</v>
      </c>
      <c r="L206" s="15">
        <f>'1.Current_View'!O205</f>
        <v>1</v>
      </c>
      <c r="M206" s="15">
        <f>'1.Current_View'!P205</f>
        <v>1</v>
      </c>
      <c r="N206" s="15">
        <f>'1.Current_View'!Q205</f>
        <v>1</v>
      </c>
      <c r="O206" s="15">
        <f>'1.Current_View'!R205</f>
        <v>1</v>
      </c>
      <c r="P206" s="15">
        <f>'1.Current_View'!S205</f>
        <v>0</v>
      </c>
      <c r="Q206" s="15">
        <f>'1.Current_View'!T205</f>
        <v>2</v>
      </c>
      <c r="R206" s="15">
        <f>'1.Current_View'!U205</f>
        <v>1</v>
      </c>
      <c r="S206" s="15">
        <f>'1.Current_View'!AC205</f>
        <v>13</v>
      </c>
      <c r="T206" s="15">
        <f ca="1">'1.Current_View'!AE205</f>
        <v>8</v>
      </c>
    </row>
    <row r="207" spans="2:20" x14ac:dyDescent="0.25">
      <c r="B207" s="15">
        <f>'1.Current_View'!A206</f>
        <v>2869745</v>
      </c>
      <c r="C207" s="15" t="str">
        <f>'1.Current_View'!B206</f>
        <v>KAYAN AL HADDAD</v>
      </c>
      <c r="D207" s="15" t="str">
        <f>'1.Current_View'!D206</f>
        <v>MAKKAH</v>
      </c>
      <c r="E207" s="15" t="str">
        <f>'1.Current_View'!F206</f>
        <v>Accessories</v>
      </c>
      <c r="F207" s="15">
        <f>'1.Current_View'!I206</f>
        <v>24</v>
      </c>
      <c r="G207" s="15">
        <f>'1.Current_View'!J206</f>
        <v>45</v>
      </c>
      <c r="H207" s="15">
        <f>'1.Current_View'!K206</f>
        <v>40</v>
      </c>
      <c r="I207" s="15">
        <f>'1.Current_View'!L206</f>
        <v>23</v>
      </c>
      <c r="J207" s="15">
        <f>'1.Current_View'!M206</f>
        <v>53</v>
      </c>
      <c r="K207" s="15">
        <f>'1.Current_View'!N206</f>
        <v>30</v>
      </c>
      <c r="L207" s="15">
        <f>'1.Current_View'!O206</f>
        <v>48</v>
      </c>
      <c r="M207" s="15">
        <f>'1.Current_View'!P206</f>
        <v>26</v>
      </c>
      <c r="N207" s="15">
        <f>'1.Current_View'!Q206</f>
        <v>43</v>
      </c>
      <c r="O207" s="15">
        <f>'1.Current_View'!R206</f>
        <v>62</v>
      </c>
      <c r="P207" s="15">
        <f>'1.Current_View'!S206</f>
        <v>30</v>
      </c>
      <c r="Q207" s="15">
        <f>'1.Current_View'!T206</f>
        <v>19</v>
      </c>
      <c r="R207" s="15">
        <f>'1.Current_View'!U206</f>
        <v>40</v>
      </c>
      <c r="S207" s="15">
        <f>'1.Current_View'!AC206</f>
        <v>483</v>
      </c>
      <c r="T207" s="15">
        <f ca="1">'1.Current_View'!AE206</f>
        <v>289</v>
      </c>
    </row>
    <row r="208" spans="2:20" x14ac:dyDescent="0.25">
      <c r="B208" s="15">
        <f>'1.Current_View'!A207</f>
        <v>1789909</v>
      </c>
      <c r="C208" s="15" t="str">
        <f>'1.Current_View'!B207</f>
        <v>ALHADDAD - AL-SHEMAL</v>
      </c>
      <c r="D208" s="15" t="str">
        <f>'1.Current_View'!D207</f>
        <v>JEDDAH</v>
      </c>
      <c r="E208" s="15" t="str">
        <f>'1.Current_View'!F207</f>
        <v>iPhone</v>
      </c>
      <c r="F208" s="15">
        <f>'1.Current_View'!I207</f>
        <v>30</v>
      </c>
      <c r="G208" s="15">
        <f>'1.Current_View'!J207</f>
        <v>25</v>
      </c>
      <c r="H208" s="15">
        <f>'1.Current_View'!K207</f>
        <v>21</v>
      </c>
      <c r="I208" s="15">
        <f>'1.Current_View'!L207</f>
        <v>23</v>
      </c>
      <c r="J208" s="15">
        <f>'1.Current_View'!M207</f>
        <v>24</v>
      </c>
      <c r="K208" s="15">
        <f>'1.Current_View'!N207</f>
        <v>21</v>
      </c>
      <c r="L208" s="15">
        <f>'1.Current_View'!O207</f>
        <v>21</v>
      </c>
      <c r="M208" s="15">
        <f>'1.Current_View'!P207</f>
        <v>16</v>
      </c>
      <c r="N208" s="15">
        <f>'1.Current_View'!Q207</f>
        <v>21</v>
      </c>
      <c r="O208" s="15">
        <f>'1.Current_View'!R207</f>
        <v>23</v>
      </c>
      <c r="P208" s="15">
        <f>'1.Current_View'!S207</f>
        <v>21</v>
      </c>
      <c r="Q208" s="15">
        <f>'1.Current_View'!T207</f>
        <v>24</v>
      </c>
      <c r="R208" s="15">
        <f>'1.Current_View'!U207</f>
        <v>11</v>
      </c>
      <c r="S208" s="15">
        <f>'1.Current_View'!AC207</f>
        <v>281</v>
      </c>
      <c r="T208" s="15">
        <f ca="1">'1.Current_View'!AE207</f>
        <v>181</v>
      </c>
    </row>
    <row r="209" spans="2:20" x14ac:dyDescent="0.25">
      <c r="B209" s="15">
        <f>'1.Current_View'!A208</f>
        <v>1789909</v>
      </c>
      <c r="C209" s="15" t="str">
        <f>'1.Current_View'!B208</f>
        <v>ALHADDAD - AL-SHEMAL</v>
      </c>
      <c r="D209" s="15" t="str">
        <f>'1.Current_View'!D208</f>
        <v>JEDDAH</v>
      </c>
      <c r="E209" s="15" t="str">
        <f>'1.Current_View'!F208</f>
        <v>iPad</v>
      </c>
      <c r="F209" s="15">
        <f>'1.Current_View'!I208</f>
        <v>0</v>
      </c>
      <c r="G209" s="15">
        <f>'1.Current_View'!J208</f>
        <v>0</v>
      </c>
      <c r="H209" s="15">
        <f>'1.Current_View'!K208</f>
        <v>1</v>
      </c>
      <c r="I209" s="15">
        <f>'1.Current_View'!L208</f>
        <v>0</v>
      </c>
      <c r="J209" s="15">
        <f>'1.Current_View'!M208</f>
        <v>0</v>
      </c>
      <c r="K209" s="15">
        <f>'1.Current_View'!N208</f>
        <v>0</v>
      </c>
      <c r="L209" s="15">
        <f>'1.Current_View'!O208</f>
        <v>0</v>
      </c>
      <c r="M209" s="15">
        <f>'1.Current_View'!P208</f>
        <v>0</v>
      </c>
      <c r="N209" s="15">
        <f>'1.Current_View'!Q208</f>
        <v>0</v>
      </c>
      <c r="O209" s="15">
        <f>'1.Current_View'!R208</f>
        <v>0</v>
      </c>
      <c r="P209" s="15">
        <f>'1.Current_View'!S208</f>
        <v>0</v>
      </c>
      <c r="Q209" s="15">
        <f>'1.Current_View'!T208</f>
        <v>0</v>
      </c>
      <c r="R209" s="15">
        <f>'1.Current_View'!U208</f>
        <v>0</v>
      </c>
      <c r="S209" s="15">
        <f>'1.Current_View'!AC208</f>
        <v>1</v>
      </c>
      <c r="T209" s="15">
        <f ca="1">'1.Current_View'!AE208</f>
        <v>1</v>
      </c>
    </row>
    <row r="210" spans="2:20" x14ac:dyDescent="0.25">
      <c r="B210" s="15">
        <f>'1.Current_View'!A209</f>
        <v>1789909</v>
      </c>
      <c r="C210" s="15" t="str">
        <f>'1.Current_View'!B209</f>
        <v>ALHADDAD - AL-SHEMAL</v>
      </c>
      <c r="D210" s="15" t="str">
        <f>'1.Current_View'!D209</f>
        <v>JEDDAH</v>
      </c>
      <c r="E210" s="15" t="str">
        <f>'1.Current_View'!F209</f>
        <v>Watch</v>
      </c>
      <c r="F210" s="15">
        <f>'1.Current_View'!I209</f>
        <v>2</v>
      </c>
      <c r="G210" s="15">
        <f>'1.Current_View'!J209</f>
        <v>0</v>
      </c>
      <c r="H210" s="15">
        <f>'1.Current_View'!K209</f>
        <v>0</v>
      </c>
      <c r="I210" s="15">
        <f>'1.Current_View'!L209</f>
        <v>1</v>
      </c>
      <c r="J210" s="15">
        <f>'1.Current_View'!M209</f>
        <v>1</v>
      </c>
      <c r="K210" s="15">
        <f>'1.Current_View'!N209</f>
        <v>0</v>
      </c>
      <c r="L210" s="15">
        <f>'1.Current_View'!O209</f>
        <v>2</v>
      </c>
      <c r="M210" s="15">
        <f>'1.Current_View'!P209</f>
        <v>0</v>
      </c>
      <c r="N210" s="15">
        <f>'1.Current_View'!Q209</f>
        <v>0</v>
      </c>
      <c r="O210" s="15">
        <f>'1.Current_View'!R209</f>
        <v>1</v>
      </c>
      <c r="P210" s="15">
        <f>'1.Current_View'!S209</f>
        <v>2</v>
      </c>
      <c r="Q210" s="15">
        <f>'1.Current_View'!T209</f>
        <v>0</v>
      </c>
      <c r="R210" s="15">
        <f>'1.Current_View'!U209</f>
        <v>2</v>
      </c>
      <c r="S210" s="15">
        <f>'1.Current_View'!AC209</f>
        <v>11</v>
      </c>
      <c r="T210" s="15">
        <f ca="1">'1.Current_View'!AE209</f>
        <v>6</v>
      </c>
    </row>
    <row r="211" spans="2:20" x14ac:dyDescent="0.25">
      <c r="B211" s="15">
        <f>'1.Current_View'!A210</f>
        <v>1789909</v>
      </c>
      <c r="C211" s="15" t="str">
        <f>'1.Current_View'!B210</f>
        <v>ALHADDAD - AL-SHEMAL</v>
      </c>
      <c r="D211" s="15" t="str">
        <f>'1.Current_View'!D210</f>
        <v>JEDDAH</v>
      </c>
      <c r="E211" s="15" t="str">
        <f>'1.Current_View'!F210</f>
        <v>AirPods</v>
      </c>
      <c r="F211" s="15">
        <f>'1.Current_View'!I210</f>
        <v>5</v>
      </c>
      <c r="G211" s="15">
        <f>'1.Current_View'!J210</f>
        <v>2</v>
      </c>
      <c r="H211" s="15">
        <f>'1.Current_View'!K210</f>
        <v>5</v>
      </c>
      <c r="I211" s="15">
        <f>'1.Current_View'!L210</f>
        <v>4</v>
      </c>
      <c r="J211" s="15">
        <f>'1.Current_View'!M210</f>
        <v>2</v>
      </c>
      <c r="K211" s="15">
        <f>'1.Current_View'!N210</f>
        <v>8</v>
      </c>
      <c r="L211" s="15">
        <f>'1.Current_View'!O210</f>
        <v>1</v>
      </c>
      <c r="M211" s="15">
        <f>'1.Current_View'!P210</f>
        <v>1</v>
      </c>
      <c r="N211" s="15">
        <f>'1.Current_View'!Q210</f>
        <v>3</v>
      </c>
      <c r="O211" s="15">
        <f>'1.Current_View'!R210</f>
        <v>2</v>
      </c>
      <c r="P211" s="15">
        <f>'1.Current_View'!S210</f>
        <v>1</v>
      </c>
      <c r="Q211" s="15">
        <f>'1.Current_View'!T210</f>
        <v>2</v>
      </c>
      <c r="R211" s="15">
        <f>'1.Current_View'!U210</f>
        <v>3</v>
      </c>
      <c r="S211" s="15">
        <f>'1.Current_View'!AC210</f>
        <v>39</v>
      </c>
      <c r="T211" s="15">
        <f ca="1">'1.Current_View'!AE210</f>
        <v>28</v>
      </c>
    </row>
    <row r="212" spans="2:20" x14ac:dyDescent="0.25">
      <c r="B212" s="15">
        <f>'1.Current_View'!A211</f>
        <v>1789909</v>
      </c>
      <c r="C212" s="15" t="str">
        <f>'1.Current_View'!B211</f>
        <v>ALHADDAD - AL-SHEMAL</v>
      </c>
      <c r="D212" s="15" t="str">
        <f>'1.Current_View'!D211</f>
        <v>JEDDAH</v>
      </c>
      <c r="E212" s="15" t="str">
        <f>'1.Current_View'!F211</f>
        <v>Accessories</v>
      </c>
      <c r="F212" s="15">
        <f>'1.Current_View'!I211</f>
        <v>43</v>
      </c>
      <c r="G212" s="15">
        <f>'1.Current_View'!J211</f>
        <v>29</v>
      </c>
      <c r="H212" s="15">
        <f>'1.Current_View'!K211</f>
        <v>22</v>
      </c>
      <c r="I212" s="15">
        <f>'1.Current_View'!L211</f>
        <v>36</v>
      </c>
      <c r="J212" s="15">
        <f>'1.Current_View'!M211</f>
        <v>34</v>
      </c>
      <c r="K212" s="15">
        <f>'1.Current_View'!N211</f>
        <v>38</v>
      </c>
      <c r="L212" s="15">
        <f>'1.Current_View'!O211</f>
        <v>34</v>
      </c>
      <c r="M212" s="15">
        <f>'1.Current_View'!P211</f>
        <v>34</v>
      </c>
      <c r="N212" s="15">
        <f>'1.Current_View'!Q211</f>
        <v>39</v>
      </c>
      <c r="O212" s="15">
        <f>'1.Current_View'!R211</f>
        <v>45</v>
      </c>
      <c r="P212" s="15">
        <f>'1.Current_View'!S211</f>
        <v>34</v>
      </c>
      <c r="Q212" s="15">
        <f>'1.Current_View'!T211</f>
        <v>31</v>
      </c>
      <c r="R212" s="15">
        <f>'1.Current_View'!U211</f>
        <v>68</v>
      </c>
      <c r="S212" s="15">
        <f>'1.Current_View'!AC211</f>
        <v>487</v>
      </c>
      <c r="T212" s="15">
        <f ca="1">'1.Current_View'!AE211</f>
        <v>270</v>
      </c>
    </row>
    <row r="213" spans="2:20" x14ac:dyDescent="0.25">
      <c r="B213" s="15">
        <f>'1.Current_View'!A212</f>
        <v>1789911</v>
      </c>
      <c r="C213" s="15" t="str">
        <f>'1.Current_View'!B212</f>
        <v>ALHADDAD - AMIR-1</v>
      </c>
      <c r="D213" s="15" t="str">
        <f>'1.Current_View'!D212</f>
        <v>JEDDAH</v>
      </c>
      <c r="E213" s="15" t="str">
        <f>'1.Current_View'!F212</f>
        <v>iPhone</v>
      </c>
      <c r="F213" s="15">
        <f>'1.Current_View'!I212</f>
        <v>53</v>
      </c>
      <c r="G213" s="15">
        <f>'1.Current_View'!J212</f>
        <v>33</v>
      </c>
      <c r="H213" s="15">
        <f>'1.Current_View'!K212</f>
        <v>32</v>
      </c>
      <c r="I213" s="15">
        <f>'1.Current_View'!L212</f>
        <v>31</v>
      </c>
      <c r="J213" s="15">
        <f>'1.Current_View'!M212</f>
        <v>37</v>
      </c>
      <c r="K213" s="15">
        <f>'1.Current_View'!N212</f>
        <v>38</v>
      </c>
      <c r="L213" s="15">
        <f>'1.Current_View'!O212</f>
        <v>25</v>
      </c>
      <c r="M213" s="15">
        <f>'1.Current_View'!P212</f>
        <v>28</v>
      </c>
      <c r="N213" s="15">
        <f>'1.Current_View'!Q212</f>
        <v>25</v>
      </c>
      <c r="O213" s="15">
        <f>'1.Current_View'!R212</f>
        <v>43</v>
      </c>
      <c r="P213" s="15">
        <f>'1.Current_View'!S212</f>
        <v>21</v>
      </c>
      <c r="Q213" s="15">
        <f>'1.Current_View'!T212</f>
        <v>17</v>
      </c>
      <c r="R213" s="15">
        <f>'1.Current_View'!U212</f>
        <v>19</v>
      </c>
      <c r="S213" s="15">
        <f>'1.Current_View'!AC212</f>
        <v>402</v>
      </c>
      <c r="T213" s="15">
        <f ca="1">'1.Current_View'!AE212</f>
        <v>277</v>
      </c>
    </row>
    <row r="214" spans="2:20" x14ac:dyDescent="0.25">
      <c r="B214" s="15">
        <f>'1.Current_View'!A213</f>
        <v>1789911</v>
      </c>
      <c r="C214" s="15" t="str">
        <f>'1.Current_View'!B213</f>
        <v>ALHADDAD - AMIR-1</v>
      </c>
      <c r="D214" s="15" t="str">
        <f>'1.Current_View'!D213</f>
        <v>JEDDAH</v>
      </c>
      <c r="E214" s="15" t="str">
        <f>'1.Current_View'!F213</f>
        <v>iPad</v>
      </c>
      <c r="F214" s="15">
        <f>'1.Current_View'!I213</f>
        <v>1</v>
      </c>
      <c r="G214" s="15">
        <f>'1.Current_View'!J213</f>
        <v>0</v>
      </c>
      <c r="H214" s="15">
        <f>'1.Current_View'!K213</f>
        <v>0</v>
      </c>
      <c r="I214" s="15">
        <f>'1.Current_View'!L213</f>
        <v>1</v>
      </c>
      <c r="J214" s="15">
        <f>'1.Current_View'!M213</f>
        <v>1</v>
      </c>
      <c r="K214" s="15">
        <f>'1.Current_View'!N213</f>
        <v>0</v>
      </c>
      <c r="L214" s="15">
        <f>'1.Current_View'!O213</f>
        <v>0</v>
      </c>
      <c r="M214" s="15">
        <f>'1.Current_View'!P213</f>
        <v>0</v>
      </c>
      <c r="N214" s="15">
        <f>'1.Current_View'!Q213</f>
        <v>0</v>
      </c>
      <c r="O214" s="15">
        <f>'1.Current_View'!R213</f>
        <v>0</v>
      </c>
      <c r="P214" s="15">
        <f>'1.Current_View'!S213</f>
        <v>0</v>
      </c>
      <c r="Q214" s="15">
        <f>'1.Current_View'!T213</f>
        <v>0</v>
      </c>
      <c r="R214" s="15">
        <f>'1.Current_View'!U213</f>
        <v>0</v>
      </c>
      <c r="S214" s="15">
        <f>'1.Current_View'!AC213</f>
        <v>3</v>
      </c>
      <c r="T214" s="15">
        <f ca="1">'1.Current_View'!AE213</f>
        <v>3</v>
      </c>
    </row>
    <row r="215" spans="2:20" x14ac:dyDescent="0.25">
      <c r="B215" s="15">
        <f>'1.Current_View'!A214</f>
        <v>1789911</v>
      </c>
      <c r="C215" s="15" t="str">
        <f>'1.Current_View'!B214</f>
        <v>ALHADDAD - AMIR-1</v>
      </c>
      <c r="D215" s="15" t="str">
        <f>'1.Current_View'!D214</f>
        <v>JEDDAH</v>
      </c>
      <c r="E215" s="15" t="str">
        <f>'1.Current_View'!F214</f>
        <v>Watch</v>
      </c>
      <c r="F215" s="15">
        <f>'1.Current_View'!I214</f>
        <v>4</v>
      </c>
      <c r="G215" s="15">
        <f>'1.Current_View'!J214</f>
        <v>3</v>
      </c>
      <c r="H215" s="15">
        <f>'1.Current_View'!K214</f>
        <v>3</v>
      </c>
      <c r="I215" s="15">
        <f>'1.Current_View'!L214</f>
        <v>2</v>
      </c>
      <c r="J215" s="15">
        <f>'1.Current_View'!M214</f>
        <v>1</v>
      </c>
      <c r="K215" s="15">
        <f>'1.Current_View'!N214</f>
        <v>0</v>
      </c>
      <c r="L215" s="15">
        <f>'1.Current_View'!O214</f>
        <v>3</v>
      </c>
      <c r="M215" s="15">
        <f>'1.Current_View'!P214</f>
        <v>4</v>
      </c>
      <c r="N215" s="15">
        <f>'1.Current_View'!Q214</f>
        <v>3</v>
      </c>
      <c r="O215" s="15">
        <f>'1.Current_View'!R214</f>
        <v>5</v>
      </c>
      <c r="P215" s="15">
        <f>'1.Current_View'!S214</f>
        <v>1</v>
      </c>
      <c r="Q215" s="15">
        <f>'1.Current_View'!T214</f>
        <v>1</v>
      </c>
      <c r="R215" s="15">
        <f>'1.Current_View'!U214</f>
        <v>3</v>
      </c>
      <c r="S215" s="15">
        <f>'1.Current_View'!AC214</f>
        <v>33</v>
      </c>
      <c r="T215" s="15">
        <f ca="1">'1.Current_View'!AE214</f>
        <v>20</v>
      </c>
    </row>
    <row r="216" spans="2:20" x14ac:dyDescent="0.25">
      <c r="B216" s="15">
        <f>'1.Current_View'!A215</f>
        <v>1789911</v>
      </c>
      <c r="C216" s="15" t="str">
        <f>'1.Current_View'!B215</f>
        <v>ALHADDAD - AMIR-1</v>
      </c>
      <c r="D216" s="15" t="str">
        <f>'1.Current_View'!D215</f>
        <v>JEDDAH</v>
      </c>
      <c r="E216" s="15" t="str">
        <f>'1.Current_View'!F215</f>
        <v>AirPods</v>
      </c>
      <c r="F216" s="15">
        <f>'1.Current_View'!I215</f>
        <v>8</v>
      </c>
      <c r="G216" s="15">
        <f>'1.Current_View'!J215</f>
        <v>7</v>
      </c>
      <c r="H216" s="15">
        <f>'1.Current_View'!K215</f>
        <v>0</v>
      </c>
      <c r="I216" s="15">
        <f>'1.Current_View'!L215</f>
        <v>1</v>
      </c>
      <c r="J216" s="15">
        <f>'1.Current_View'!M215</f>
        <v>1</v>
      </c>
      <c r="K216" s="15">
        <f>'1.Current_View'!N215</f>
        <v>1</v>
      </c>
      <c r="L216" s="15">
        <f>'1.Current_View'!O215</f>
        <v>2</v>
      </c>
      <c r="M216" s="15">
        <f>'1.Current_View'!P215</f>
        <v>2</v>
      </c>
      <c r="N216" s="15">
        <f>'1.Current_View'!Q215</f>
        <v>3</v>
      </c>
      <c r="O216" s="15">
        <f>'1.Current_View'!R215</f>
        <v>3</v>
      </c>
      <c r="P216" s="15">
        <f>'1.Current_View'!S215</f>
        <v>2</v>
      </c>
      <c r="Q216" s="15">
        <f>'1.Current_View'!T215</f>
        <v>2</v>
      </c>
      <c r="R216" s="15">
        <f>'1.Current_View'!U215</f>
        <v>2</v>
      </c>
      <c r="S216" s="15">
        <f>'1.Current_View'!AC215</f>
        <v>34</v>
      </c>
      <c r="T216" s="15">
        <f ca="1">'1.Current_View'!AE215</f>
        <v>22</v>
      </c>
    </row>
    <row r="217" spans="2:20" x14ac:dyDescent="0.25">
      <c r="B217" s="15">
        <f>'1.Current_View'!A216</f>
        <v>1789911</v>
      </c>
      <c r="C217" s="15" t="str">
        <f>'1.Current_View'!B216</f>
        <v>ALHADDAD - AMIR-1</v>
      </c>
      <c r="D217" s="15" t="str">
        <f>'1.Current_View'!D216</f>
        <v>JEDDAH</v>
      </c>
      <c r="E217" s="15" t="str">
        <f>'1.Current_View'!F216</f>
        <v>Accessories</v>
      </c>
      <c r="F217" s="15">
        <f>'1.Current_View'!I216</f>
        <v>30</v>
      </c>
      <c r="G217" s="15">
        <f>'1.Current_View'!J216</f>
        <v>29</v>
      </c>
      <c r="H217" s="15">
        <f>'1.Current_View'!K216</f>
        <v>32</v>
      </c>
      <c r="I217" s="15">
        <f>'1.Current_View'!L216</f>
        <v>20</v>
      </c>
      <c r="J217" s="15">
        <f>'1.Current_View'!M216</f>
        <v>27</v>
      </c>
      <c r="K217" s="15">
        <f>'1.Current_View'!N216</f>
        <v>30</v>
      </c>
      <c r="L217" s="15">
        <f>'1.Current_View'!O216</f>
        <v>25</v>
      </c>
      <c r="M217" s="15">
        <f>'1.Current_View'!P216</f>
        <v>24</v>
      </c>
      <c r="N217" s="15">
        <f>'1.Current_View'!Q216</f>
        <v>31</v>
      </c>
      <c r="O217" s="15">
        <f>'1.Current_View'!R216</f>
        <v>34</v>
      </c>
      <c r="P217" s="15">
        <f>'1.Current_View'!S216</f>
        <v>21</v>
      </c>
      <c r="Q217" s="15">
        <f>'1.Current_View'!T216</f>
        <v>14</v>
      </c>
      <c r="R217" s="15">
        <f>'1.Current_View'!U216</f>
        <v>19</v>
      </c>
      <c r="S217" s="15">
        <f>'1.Current_View'!AC216</f>
        <v>336</v>
      </c>
      <c r="T217" s="15">
        <f ca="1">'1.Current_View'!AE216</f>
        <v>217</v>
      </c>
    </row>
    <row r="218" spans="2:20" x14ac:dyDescent="0.25">
      <c r="B218" s="15">
        <f>'1.Current_View'!A217</f>
        <v>2986767</v>
      </c>
      <c r="C218" s="15" t="str">
        <f>'1.Current_View'!B217</f>
        <v>TAMAYAZ ALHATIF</v>
      </c>
      <c r="D218" s="15" t="str">
        <f>'1.Current_View'!D217</f>
        <v>NAJRAN</v>
      </c>
      <c r="E218" s="15" t="str">
        <f>'1.Current_View'!F217</f>
        <v>iPhone</v>
      </c>
      <c r="F218" s="15">
        <f>'1.Current_View'!I217</f>
        <v>29</v>
      </c>
      <c r="G218" s="15">
        <f>'1.Current_View'!J217</f>
        <v>32</v>
      </c>
      <c r="H218" s="15">
        <f>'1.Current_View'!K217</f>
        <v>34</v>
      </c>
      <c r="I218" s="15">
        <f>'1.Current_View'!L217</f>
        <v>33</v>
      </c>
      <c r="J218" s="15">
        <f>'1.Current_View'!M217</f>
        <v>28</v>
      </c>
      <c r="K218" s="15">
        <f>'1.Current_View'!N217</f>
        <v>31</v>
      </c>
      <c r="L218" s="15">
        <f>'1.Current_View'!O217</f>
        <v>28</v>
      </c>
      <c r="M218" s="15">
        <f>'1.Current_View'!P217</f>
        <v>26</v>
      </c>
      <c r="N218" s="15">
        <f>'1.Current_View'!Q217</f>
        <v>31</v>
      </c>
      <c r="O218" s="15">
        <f>'1.Current_View'!R217</f>
        <v>29</v>
      </c>
      <c r="P218" s="15">
        <f>'1.Current_View'!S217</f>
        <v>26</v>
      </c>
      <c r="Q218" s="15">
        <f>'1.Current_View'!T217</f>
        <v>23</v>
      </c>
      <c r="R218" s="15">
        <f>'1.Current_View'!U217</f>
        <v>29</v>
      </c>
      <c r="S218" s="15">
        <f>'1.Current_View'!AC217</f>
        <v>379</v>
      </c>
      <c r="T218" s="15">
        <f ca="1">'1.Current_View'!AE217</f>
        <v>241</v>
      </c>
    </row>
    <row r="219" spans="2:20" x14ac:dyDescent="0.25">
      <c r="B219" s="15">
        <f>'1.Current_View'!A218</f>
        <v>2986767</v>
      </c>
      <c r="C219" s="15" t="str">
        <f>'1.Current_View'!B218</f>
        <v>TAMAYAZ ALHATIF</v>
      </c>
      <c r="D219" s="15" t="str">
        <f>'1.Current_View'!D218</f>
        <v>NAJRAN</v>
      </c>
      <c r="E219" s="15" t="str">
        <f>'1.Current_View'!F218</f>
        <v>iPad</v>
      </c>
      <c r="F219" s="15">
        <f>'1.Current_View'!I218</f>
        <v>4</v>
      </c>
      <c r="G219" s="15">
        <f>'1.Current_View'!J218</f>
        <v>3</v>
      </c>
      <c r="H219" s="15">
        <f>'1.Current_View'!K218</f>
        <v>6</v>
      </c>
      <c r="I219" s="15">
        <f>'1.Current_View'!L218</f>
        <v>5</v>
      </c>
      <c r="J219" s="15">
        <f>'1.Current_View'!M218</f>
        <v>5</v>
      </c>
      <c r="K219" s="15">
        <f>'1.Current_View'!N218</f>
        <v>5</v>
      </c>
      <c r="L219" s="15">
        <f>'1.Current_View'!O218</f>
        <v>5</v>
      </c>
      <c r="M219" s="15">
        <f>'1.Current_View'!P218</f>
        <v>6</v>
      </c>
      <c r="N219" s="15">
        <f>'1.Current_View'!Q218</f>
        <v>5</v>
      </c>
      <c r="O219" s="15">
        <f>'1.Current_View'!R218</f>
        <v>4</v>
      </c>
      <c r="P219" s="15">
        <f>'1.Current_View'!S218</f>
        <v>4</v>
      </c>
      <c r="Q219" s="15">
        <f>'1.Current_View'!T218</f>
        <v>2</v>
      </c>
      <c r="R219" s="15">
        <f>'1.Current_View'!U218</f>
        <v>3</v>
      </c>
      <c r="S219" s="15">
        <f>'1.Current_View'!AC218</f>
        <v>57</v>
      </c>
      <c r="T219" s="15">
        <f ca="1">'1.Current_View'!AE218</f>
        <v>39</v>
      </c>
    </row>
    <row r="220" spans="2:20" x14ac:dyDescent="0.25">
      <c r="B220" s="15">
        <f>'1.Current_View'!A219</f>
        <v>2986767</v>
      </c>
      <c r="C220" s="15" t="str">
        <f>'1.Current_View'!B219</f>
        <v>TAMAYAZ ALHATIF</v>
      </c>
      <c r="D220" s="15" t="str">
        <f>'1.Current_View'!D219</f>
        <v>NAJRAN</v>
      </c>
      <c r="E220" s="15" t="str">
        <f>'1.Current_View'!F219</f>
        <v>Watch</v>
      </c>
      <c r="F220" s="15">
        <f>'1.Current_View'!I219</f>
        <v>3</v>
      </c>
      <c r="G220" s="15">
        <f>'1.Current_View'!J219</f>
        <v>2</v>
      </c>
      <c r="H220" s="15">
        <f>'1.Current_View'!K219</f>
        <v>1</v>
      </c>
      <c r="I220" s="15">
        <f>'1.Current_View'!L219</f>
        <v>2</v>
      </c>
      <c r="J220" s="15">
        <f>'1.Current_View'!M219</f>
        <v>1</v>
      </c>
      <c r="K220" s="15">
        <f>'1.Current_View'!N219</f>
        <v>1</v>
      </c>
      <c r="L220" s="15">
        <f>'1.Current_View'!O219</f>
        <v>2</v>
      </c>
      <c r="M220" s="15">
        <f>'1.Current_View'!P219</f>
        <v>2</v>
      </c>
      <c r="N220" s="15">
        <f>'1.Current_View'!Q219</f>
        <v>1</v>
      </c>
      <c r="O220" s="15">
        <f>'1.Current_View'!R219</f>
        <v>2</v>
      </c>
      <c r="P220" s="15">
        <f>'1.Current_View'!S219</f>
        <v>1</v>
      </c>
      <c r="Q220" s="15">
        <f>'1.Current_View'!T219</f>
        <v>1</v>
      </c>
      <c r="R220" s="15">
        <f>'1.Current_View'!U219</f>
        <v>1</v>
      </c>
      <c r="S220" s="15">
        <f>'1.Current_View'!AC219</f>
        <v>20</v>
      </c>
      <c r="T220" s="15">
        <f ca="1">'1.Current_View'!AE219</f>
        <v>14</v>
      </c>
    </row>
    <row r="221" spans="2:20" x14ac:dyDescent="0.25">
      <c r="B221" s="15">
        <f>'1.Current_View'!A220</f>
        <v>2986767</v>
      </c>
      <c r="C221" s="15" t="str">
        <f>'1.Current_View'!B220</f>
        <v>TAMAYAZ ALHATIF</v>
      </c>
      <c r="D221" s="15" t="str">
        <f>'1.Current_View'!D220</f>
        <v>NAJRAN</v>
      </c>
      <c r="E221" s="15" t="str">
        <f>'1.Current_View'!F220</f>
        <v>AirPods</v>
      </c>
      <c r="F221" s="15">
        <f>'1.Current_View'!I220</f>
        <v>5</v>
      </c>
      <c r="G221" s="15">
        <f>'1.Current_View'!J220</f>
        <v>7</v>
      </c>
      <c r="H221" s="15">
        <f>'1.Current_View'!K220</f>
        <v>6</v>
      </c>
      <c r="I221" s="15">
        <f>'1.Current_View'!L220</f>
        <v>4</v>
      </c>
      <c r="J221" s="15">
        <f>'1.Current_View'!M220</f>
        <v>4</v>
      </c>
      <c r="K221" s="15">
        <f>'1.Current_View'!N220</f>
        <v>3</v>
      </c>
      <c r="L221" s="15">
        <f>'1.Current_View'!O220</f>
        <v>5</v>
      </c>
      <c r="M221" s="15">
        <f>'1.Current_View'!P220</f>
        <v>3</v>
      </c>
      <c r="N221" s="15">
        <f>'1.Current_View'!Q220</f>
        <v>6</v>
      </c>
      <c r="O221" s="15">
        <f>'1.Current_View'!R220</f>
        <v>7</v>
      </c>
      <c r="P221" s="15">
        <f>'1.Current_View'!S220</f>
        <v>4</v>
      </c>
      <c r="Q221" s="15">
        <f>'1.Current_View'!T220</f>
        <v>2</v>
      </c>
      <c r="R221" s="15">
        <f>'1.Current_View'!U220</f>
        <v>4</v>
      </c>
      <c r="S221" s="15">
        <f>'1.Current_View'!AC220</f>
        <v>60</v>
      </c>
      <c r="T221" s="15">
        <f ca="1">'1.Current_View'!AE220</f>
        <v>37</v>
      </c>
    </row>
    <row r="222" spans="2:20" x14ac:dyDescent="0.25">
      <c r="B222" s="15">
        <f>'1.Current_View'!A221</f>
        <v>2986767</v>
      </c>
      <c r="C222" s="15" t="str">
        <f>'1.Current_View'!B221</f>
        <v>TAMAYAZ ALHATIF</v>
      </c>
      <c r="D222" s="15" t="str">
        <f>'1.Current_View'!D221</f>
        <v>NAJRAN</v>
      </c>
      <c r="E222" s="15" t="str">
        <f>'1.Current_View'!F221</f>
        <v>Accessories</v>
      </c>
      <c r="F222" s="15">
        <f>'1.Current_View'!I221</f>
        <v>17</v>
      </c>
      <c r="G222" s="15">
        <f>'1.Current_View'!J221</f>
        <v>29</v>
      </c>
      <c r="H222" s="15">
        <f>'1.Current_View'!K221</f>
        <v>33</v>
      </c>
      <c r="I222" s="15">
        <f>'1.Current_View'!L221</f>
        <v>22</v>
      </c>
      <c r="J222" s="15">
        <f>'1.Current_View'!M221</f>
        <v>30</v>
      </c>
      <c r="K222" s="15">
        <f>'1.Current_View'!N221</f>
        <v>24</v>
      </c>
      <c r="L222" s="15">
        <f>'1.Current_View'!O221</f>
        <v>25</v>
      </c>
      <c r="M222" s="15">
        <f>'1.Current_View'!P221</f>
        <v>15</v>
      </c>
      <c r="N222" s="15">
        <f>'1.Current_View'!Q221</f>
        <v>19</v>
      </c>
      <c r="O222" s="15">
        <f>'1.Current_View'!R221</f>
        <v>22</v>
      </c>
      <c r="P222" s="15">
        <f>'1.Current_View'!S221</f>
        <v>20</v>
      </c>
      <c r="Q222" s="15">
        <f>'1.Current_View'!T221</f>
        <v>14</v>
      </c>
      <c r="R222" s="15">
        <f>'1.Current_View'!U221</f>
        <v>8</v>
      </c>
      <c r="S222" s="15">
        <f>'1.Current_View'!AC221</f>
        <v>278</v>
      </c>
      <c r="T222" s="15">
        <f ca="1">'1.Current_View'!AE221</f>
        <v>195</v>
      </c>
    </row>
    <row r="223" spans="2:20" x14ac:dyDescent="0.25">
      <c r="B223" s="15">
        <f>'1.Current_View'!A222</f>
        <v>3485993</v>
      </c>
      <c r="C223" s="15" t="str">
        <f>'1.Current_View'!B222</f>
        <v>ALMUZOON - STORE</v>
      </c>
      <c r="D223" s="15" t="str">
        <f>'1.Current_View'!D222</f>
        <v>TAIF</v>
      </c>
      <c r="E223" s="15" t="str">
        <f>'1.Current_View'!F222</f>
        <v>iPhone</v>
      </c>
      <c r="F223" s="15">
        <f>'1.Current_View'!I222</f>
        <v>28</v>
      </c>
      <c r="G223" s="15">
        <f>'1.Current_View'!J222</f>
        <v>20</v>
      </c>
      <c r="H223" s="15">
        <f>'1.Current_View'!K222</f>
        <v>9</v>
      </c>
      <c r="I223" s="15">
        <f>'1.Current_View'!L222</f>
        <v>31</v>
      </c>
      <c r="J223" s="15">
        <f>'1.Current_View'!M222</f>
        <v>43</v>
      </c>
      <c r="K223" s="15">
        <f>'1.Current_View'!N222</f>
        <v>28</v>
      </c>
      <c r="L223" s="15">
        <f>'1.Current_View'!O222</f>
        <v>25</v>
      </c>
      <c r="M223" s="15">
        <f>'1.Current_View'!P222</f>
        <v>27</v>
      </c>
      <c r="N223" s="15">
        <f>'1.Current_View'!Q222</f>
        <v>39</v>
      </c>
      <c r="O223" s="15">
        <f>'1.Current_View'!R222</f>
        <v>41</v>
      </c>
      <c r="P223" s="15">
        <f>'1.Current_View'!S222</f>
        <v>36</v>
      </c>
      <c r="Q223" s="15">
        <f>'1.Current_View'!T222</f>
        <v>29</v>
      </c>
      <c r="R223" s="15">
        <f>'1.Current_View'!U222</f>
        <v>35</v>
      </c>
      <c r="S223" s="15">
        <f>'1.Current_View'!AC222</f>
        <v>391</v>
      </c>
      <c r="T223" s="15">
        <f ca="1">'1.Current_View'!AE222</f>
        <v>211</v>
      </c>
    </row>
    <row r="224" spans="2:20" x14ac:dyDescent="0.25">
      <c r="B224" s="15">
        <f>'1.Current_View'!A223</f>
        <v>3485993</v>
      </c>
      <c r="C224" s="15" t="str">
        <f>'1.Current_View'!B223</f>
        <v>ALMUZOON - STORE</v>
      </c>
      <c r="D224" s="15" t="str">
        <f>'1.Current_View'!D223</f>
        <v>TAIF</v>
      </c>
      <c r="E224" s="15" t="str">
        <f>'1.Current_View'!F223</f>
        <v>iPad</v>
      </c>
      <c r="F224" s="15">
        <f>'1.Current_View'!I223</f>
        <v>6</v>
      </c>
      <c r="G224" s="15">
        <f>'1.Current_View'!J223</f>
        <v>3</v>
      </c>
      <c r="H224" s="15">
        <f>'1.Current_View'!K223</f>
        <v>1</v>
      </c>
      <c r="I224" s="15">
        <f>'1.Current_View'!L223</f>
        <v>3</v>
      </c>
      <c r="J224" s="15">
        <f>'1.Current_View'!M223</f>
        <v>3</v>
      </c>
      <c r="K224" s="15">
        <f>'1.Current_View'!N223</f>
        <v>2</v>
      </c>
      <c r="L224" s="15">
        <f>'1.Current_View'!O223</f>
        <v>1</v>
      </c>
      <c r="M224" s="15">
        <f>'1.Current_View'!P223</f>
        <v>1</v>
      </c>
      <c r="N224" s="15">
        <f>'1.Current_View'!Q223</f>
        <v>3</v>
      </c>
      <c r="O224" s="15">
        <f>'1.Current_View'!R223</f>
        <v>3</v>
      </c>
      <c r="P224" s="15">
        <f>'1.Current_View'!S223</f>
        <v>1</v>
      </c>
      <c r="Q224" s="15">
        <f>'1.Current_View'!T223</f>
        <v>2</v>
      </c>
      <c r="R224" s="15">
        <f>'1.Current_View'!U223</f>
        <v>4</v>
      </c>
      <c r="S224" s="15">
        <f>'1.Current_View'!AC223</f>
        <v>33</v>
      </c>
      <c r="T224" s="15">
        <f ca="1">'1.Current_View'!AE223</f>
        <v>20</v>
      </c>
    </row>
    <row r="225" spans="2:20" x14ac:dyDescent="0.25">
      <c r="B225" s="15">
        <f>'1.Current_View'!A224</f>
        <v>3485993</v>
      </c>
      <c r="C225" s="15" t="str">
        <f>'1.Current_View'!B224</f>
        <v>ALMUZOON - STORE</v>
      </c>
      <c r="D225" s="15" t="str">
        <f>'1.Current_View'!D224</f>
        <v>TAIF</v>
      </c>
      <c r="E225" s="15" t="str">
        <f>'1.Current_View'!F224</f>
        <v>Watch</v>
      </c>
      <c r="F225" s="15">
        <f>'1.Current_View'!I224</f>
        <v>1</v>
      </c>
      <c r="G225" s="15">
        <f>'1.Current_View'!J224</f>
        <v>1</v>
      </c>
      <c r="H225" s="15">
        <f>'1.Current_View'!K224</f>
        <v>0</v>
      </c>
      <c r="I225" s="15">
        <f>'1.Current_View'!L224</f>
        <v>1</v>
      </c>
      <c r="J225" s="15">
        <f>'1.Current_View'!M224</f>
        <v>2</v>
      </c>
      <c r="K225" s="15">
        <f>'1.Current_View'!N224</f>
        <v>1</v>
      </c>
      <c r="L225" s="15">
        <f>'1.Current_View'!O224</f>
        <v>0</v>
      </c>
      <c r="M225" s="15">
        <f>'1.Current_View'!P224</f>
        <v>1</v>
      </c>
      <c r="N225" s="15">
        <f>'1.Current_View'!Q224</f>
        <v>1</v>
      </c>
      <c r="O225" s="15">
        <f>'1.Current_View'!R224</f>
        <v>1</v>
      </c>
      <c r="P225" s="15">
        <f>'1.Current_View'!S224</f>
        <v>0</v>
      </c>
      <c r="Q225" s="15">
        <f>'1.Current_View'!T224</f>
        <v>1</v>
      </c>
      <c r="R225" s="15">
        <f>'1.Current_View'!U224</f>
        <v>1</v>
      </c>
      <c r="S225" s="15">
        <f>'1.Current_View'!AC224</f>
        <v>11</v>
      </c>
      <c r="T225" s="15">
        <f ca="1">'1.Current_View'!AE224</f>
        <v>7</v>
      </c>
    </row>
    <row r="226" spans="2:20" x14ac:dyDescent="0.25">
      <c r="B226" s="15">
        <f>'1.Current_View'!A225</f>
        <v>3485993</v>
      </c>
      <c r="C226" s="15" t="str">
        <f>'1.Current_View'!B225</f>
        <v>ALMUZOON - STORE</v>
      </c>
      <c r="D226" s="15" t="str">
        <f>'1.Current_View'!D225</f>
        <v>TAIF</v>
      </c>
      <c r="E226" s="15" t="str">
        <f>'1.Current_View'!F225</f>
        <v>AirPods</v>
      </c>
      <c r="F226" s="15">
        <f>'1.Current_View'!I225</f>
        <v>4</v>
      </c>
      <c r="G226" s="15">
        <f>'1.Current_View'!J225</f>
        <v>2</v>
      </c>
      <c r="H226" s="15">
        <f>'1.Current_View'!K225</f>
        <v>1</v>
      </c>
      <c r="I226" s="15">
        <f>'1.Current_View'!L225</f>
        <v>1</v>
      </c>
      <c r="J226" s="15">
        <f>'1.Current_View'!M225</f>
        <v>3</v>
      </c>
      <c r="K226" s="15">
        <f>'1.Current_View'!N225</f>
        <v>1</v>
      </c>
      <c r="L226" s="15">
        <f>'1.Current_View'!O225</f>
        <v>2</v>
      </c>
      <c r="M226" s="15">
        <f>'1.Current_View'!P225</f>
        <v>1</v>
      </c>
      <c r="N226" s="15">
        <f>'1.Current_View'!Q225</f>
        <v>2</v>
      </c>
      <c r="O226" s="15">
        <f>'1.Current_View'!R225</f>
        <v>1</v>
      </c>
      <c r="P226" s="15">
        <f>'1.Current_View'!S225</f>
        <v>2</v>
      </c>
      <c r="Q226" s="15">
        <f>'1.Current_View'!T225</f>
        <v>1</v>
      </c>
      <c r="R226" s="15">
        <f>'1.Current_View'!U225</f>
        <v>2</v>
      </c>
      <c r="S226" s="15">
        <f>'1.Current_View'!AC225</f>
        <v>23</v>
      </c>
      <c r="T226" s="15">
        <f ca="1">'1.Current_View'!AE225</f>
        <v>15</v>
      </c>
    </row>
    <row r="227" spans="2:20" x14ac:dyDescent="0.25">
      <c r="B227" s="15">
        <f>'1.Current_View'!A226</f>
        <v>3485993</v>
      </c>
      <c r="C227" s="15" t="str">
        <f>'1.Current_View'!B226</f>
        <v>ALMUZOON - STORE</v>
      </c>
      <c r="D227" s="15" t="str">
        <f>'1.Current_View'!D226</f>
        <v>TAIF</v>
      </c>
      <c r="E227" s="15" t="str">
        <f>'1.Current_View'!F226</f>
        <v>Accessories</v>
      </c>
      <c r="F227" s="15">
        <f>'1.Current_View'!I226</f>
        <v>29</v>
      </c>
      <c r="G227" s="15">
        <f>'1.Current_View'!J226</f>
        <v>24</v>
      </c>
      <c r="H227" s="15">
        <f>'1.Current_View'!K226</f>
        <v>9</v>
      </c>
      <c r="I227" s="15">
        <f>'1.Current_View'!L226</f>
        <v>28</v>
      </c>
      <c r="J227" s="15">
        <f>'1.Current_View'!M226</f>
        <v>44</v>
      </c>
      <c r="K227" s="15">
        <f>'1.Current_View'!N226</f>
        <v>27</v>
      </c>
      <c r="L227" s="15">
        <f>'1.Current_View'!O226</f>
        <v>20</v>
      </c>
      <c r="M227" s="15">
        <f>'1.Current_View'!P226</f>
        <v>23</v>
      </c>
      <c r="N227" s="15">
        <f>'1.Current_View'!Q226</f>
        <v>27</v>
      </c>
      <c r="O227" s="15">
        <f>'1.Current_View'!R226</f>
        <v>33</v>
      </c>
      <c r="P227" s="15">
        <f>'1.Current_View'!S226</f>
        <v>25</v>
      </c>
      <c r="Q227" s="15">
        <f>'1.Current_View'!T226</f>
        <v>18</v>
      </c>
      <c r="R227" s="15">
        <f>'1.Current_View'!U226</f>
        <v>26</v>
      </c>
      <c r="S227" s="15">
        <f>'1.Current_View'!AC226</f>
        <v>333</v>
      </c>
      <c r="T227" s="15">
        <f ca="1">'1.Current_View'!AE226</f>
        <v>204</v>
      </c>
    </row>
    <row r="228" spans="2:20" x14ac:dyDescent="0.25">
      <c r="B228" s="15">
        <f>'1.Current_View'!A227</f>
        <v>3176588</v>
      </c>
      <c r="C228" s="15" t="str">
        <f>'1.Current_View'!B227</f>
        <v>AJWAA JEDDAH</v>
      </c>
      <c r="D228" s="15" t="str">
        <f>'1.Current_View'!D227</f>
        <v>JEDDAH</v>
      </c>
      <c r="E228" s="15" t="str">
        <f>'1.Current_View'!F227</f>
        <v>iPhone</v>
      </c>
      <c r="F228" s="15">
        <f>'1.Current_View'!I227</f>
        <v>31</v>
      </c>
      <c r="G228" s="15">
        <f>'1.Current_View'!J227</f>
        <v>46</v>
      </c>
      <c r="H228" s="15">
        <f>'1.Current_View'!K227</f>
        <v>23</v>
      </c>
      <c r="I228" s="15">
        <f>'1.Current_View'!L227</f>
        <v>14</v>
      </c>
      <c r="J228" s="15">
        <f>'1.Current_View'!M227</f>
        <v>40</v>
      </c>
      <c r="K228" s="15">
        <f>'1.Current_View'!N227</f>
        <v>47</v>
      </c>
      <c r="L228" s="15">
        <f>'1.Current_View'!O227</f>
        <v>33</v>
      </c>
      <c r="M228" s="15">
        <f>'1.Current_View'!P227</f>
        <v>20</v>
      </c>
      <c r="N228" s="15">
        <f>'1.Current_View'!Q227</f>
        <v>28</v>
      </c>
      <c r="O228" s="15">
        <f>'1.Current_View'!R227</f>
        <v>49</v>
      </c>
      <c r="P228" s="15">
        <f>'1.Current_View'!S227</f>
        <v>36</v>
      </c>
      <c r="Q228" s="15">
        <f>'1.Current_View'!T227</f>
        <v>33</v>
      </c>
      <c r="R228" s="15">
        <f>'1.Current_View'!U227</f>
        <v>36</v>
      </c>
      <c r="S228" s="15">
        <f>'1.Current_View'!AC227</f>
        <v>436</v>
      </c>
      <c r="T228" s="15">
        <f ca="1">'1.Current_View'!AE227</f>
        <v>254</v>
      </c>
    </row>
    <row r="229" spans="2:20" x14ac:dyDescent="0.25">
      <c r="B229" s="15">
        <f>'1.Current_View'!A228</f>
        <v>2580727</v>
      </c>
      <c r="C229" s="15" t="str">
        <f>'1.Current_View'!B228</f>
        <v>NUQTAT TAQNIAH</v>
      </c>
      <c r="D229" s="15" t="str">
        <f>'1.Current_View'!D228</f>
        <v>AL MADINAH</v>
      </c>
      <c r="E229" s="15" t="str">
        <f>'1.Current_View'!F228</f>
        <v>iPhone</v>
      </c>
      <c r="F229" s="15">
        <f>'1.Current_View'!I228</f>
        <v>26</v>
      </c>
      <c r="G229" s="15">
        <f>'1.Current_View'!J228</f>
        <v>42</v>
      </c>
      <c r="H229" s="15">
        <f>'1.Current_View'!K228</f>
        <v>26</v>
      </c>
      <c r="I229" s="15">
        <f>'1.Current_View'!L228</f>
        <v>34</v>
      </c>
      <c r="J229" s="15">
        <f>'1.Current_View'!M228</f>
        <v>28</v>
      </c>
      <c r="K229" s="15">
        <f>'1.Current_View'!N228</f>
        <v>36</v>
      </c>
      <c r="L229" s="15">
        <f>'1.Current_View'!O228</f>
        <v>25</v>
      </c>
      <c r="M229" s="15">
        <f>'1.Current_View'!P228</f>
        <v>13</v>
      </c>
      <c r="N229" s="15">
        <f>'1.Current_View'!Q228</f>
        <v>29</v>
      </c>
      <c r="O229" s="15">
        <f>'1.Current_View'!R228</f>
        <v>27</v>
      </c>
      <c r="P229" s="15">
        <f>'1.Current_View'!S228</f>
        <v>24</v>
      </c>
      <c r="Q229" s="15">
        <f>'1.Current_View'!T228</f>
        <v>22</v>
      </c>
      <c r="R229" s="15">
        <f>'1.Current_View'!U228</f>
        <v>33</v>
      </c>
      <c r="S229" s="15">
        <f>'1.Current_View'!AC228</f>
        <v>365</v>
      </c>
      <c r="T229" s="15">
        <f ca="1">'1.Current_View'!AE228</f>
        <v>230</v>
      </c>
    </row>
    <row r="230" spans="2:20" x14ac:dyDescent="0.25">
      <c r="B230" s="15">
        <f>'1.Current_View'!A229</f>
        <v>3176588</v>
      </c>
      <c r="C230" s="15" t="str">
        <f>'1.Current_View'!B229</f>
        <v>AJWAA JEDDAH</v>
      </c>
      <c r="D230" s="15" t="str">
        <f>'1.Current_View'!D229</f>
        <v>JEDDAH</v>
      </c>
      <c r="E230" s="15" t="str">
        <f>'1.Current_View'!F229</f>
        <v>iPad</v>
      </c>
      <c r="F230" s="15">
        <f>'1.Current_View'!I229</f>
        <v>9</v>
      </c>
      <c r="G230" s="15">
        <f>'1.Current_View'!J229</f>
        <v>6</v>
      </c>
      <c r="H230" s="15">
        <f>'1.Current_View'!K229</f>
        <v>6</v>
      </c>
      <c r="I230" s="15">
        <f>'1.Current_View'!L229</f>
        <v>5</v>
      </c>
      <c r="J230" s="15">
        <f>'1.Current_View'!M229</f>
        <v>7</v>
      </c>
      <c r="K230" s="15">
        <f>'1.Current_View'!N229</f>
        <v>9</v>
      </c>
      <c r="L230" s="15">
        <f>'1.Current_View'!O229</f>
        <v>12</v>
      </c>
      <c r="M230" s="15">
        <f>'1.Current_View'!P229</f>
        <v>9</v>
      </c>
      <c r="N230" s="15">
        <f>'1.Current_View'!Q229</f>
        <v>2</v>
      </c>
      <c r="O230" s="15">
        <f>'1.Current_View'!R229</f>
        <v>5</v>
      </c>
      <c r="P230" s="15">
        <f>'1.Current_View'!S229</f>
        <v>12</v>
      </c>
      <c r="Q230" s="15">
        <f>'1.Current_View'!T229</f>
        <v>7</v>
      </c>
      <c r="R230" s="15">
        <f>'1.Current_View'!U229</f>
        <v>13</v>
      </c>
      <c r="S230" s="15">
        <f>'1.Current_View'!AC229</f>
        <v>102</v>
      </c>
      <c r="T230" s="15">
        <f ca="1">'1.Current_View'!AE229</f>
        <v>63</v>
      </c>
    </row>
    <row r="231" spans="2:20" x14ac:dyDescent="0.25">
      <c r="B231" s="15">
        <f>'1.Current_View'!A230</f>
        <v>2580727</v>
      </c>
      <c r="C231" s="15" t="str">
        <f>'1.Current_View'!B230</f>
        <v>NUQTAT TAQNIAH</v>
      </c>
      <c r="D231" s="15" t="str">
        <f>'1.Current_View'!D230</f>
        <v>AL MADINAH</v>
      </c>
      <c r="E231" s="15" t="str">
        <f>'1.Current_View'!F230</f>
        <v>iPad</v>
      </c>
      <c r="F231" s="15">
        <f>'1.Current_View'!I230</f>
        <v>3</v>
      </c>
      <c r="G231" s="15">
        <f>'1.Current_View'!J230</f>
        <v>0</v>
      </c>
      <c r="H231" s="15">
        <f>'1.Current_View'!K230</f>
        <v>3</v>
      </c>
      <c r="I231" s="15">
        <f>'1.Current_View'!L230</f>
        <v>3</v>
      </c>
      <c r="J231" s="15">
        <f>'1.Current_View'!M230</f>
        <v>2</v>
      </c>
      <c r="K231" s="15">
        <f>'1.Current_View'!N230</f>
        <v>2</v>
      </c>
      <c r="L231" s="15">
        <f>'1.Current_View'!O230</f>
        <v>3</v>
      </c>
      <c r="M231" s="15">
        <f>'1.Current_View'!P230</f>
        <v>1</v>
      </c>
      <c r="N231" s="15">
        <f>'1.Current_View'!Q230</f>
        <v>2</v>
      </c>
      <c r="O231" s="15">
        <f>'1.Current_View'!R230</f>
        <v>9</v>
      </c>
      <c r="P231" s="15">
        <f>'1.Current_View'!S230</f>
        <v>1</v>
      </c>
      <c r="Q231" s="15">
        <f>'1.Current_View'!T230</f>
        <v>0</v>
      </c>
      <c r="R231" s="15">
        <f>'1.Current_View'!U230</f>
        <v>1</v>
      </c>
      <c r="S231" s="15">
        <f>'1.Current_View'!AC230</f>
        <v>30</v>
      </c>
      <c r="T231" s="15">
        <f ca="1">'1.Current_View'!AE230</f>
        <v>17</v>
      </c>
    </row>
    <row r="232" spans="2:20" x14ac:dyDescent="0.25">
      <c r="B232" s="15">
        <f>'1.Current_View'!A231</f>
        <v>3176588</v>
      </c>
      <c r="C232" s="15" t="str">
        <f>'1.Current_View'!B231</f>
        <v>AJWAA JEDDAH</v>
      </c>
      <c r="D232" s="15" t="str">
        <f>'1.Current_View'!D231</f>
        <v>JEDDAH</v>
      </c>
      <c r="E232" s="15" t="str">
        <f>'1.Current_View'!F231</f>
        <v>Watch</v>
      </c>
      <c r="F232" s="15">
        <f>'1.Current_View'!I231</f>
        <v>3</v>
      </c>
      <c r="G232" s="15">
        <f>'1.Current_View'!J231</f>
        <v>1</v>
      </c>
      <c r="H232" s="15">
        <f>'1.Current_View'!K231</f>
        <v>1</v>
      </c>
      <c r="I232" s="15">
        <f>'1.Current_View'!L231</f>
        <v>0</v>
      </c>
      <c r="J232" s="15">
        <f>'1.Current_View'!M231</f>
        <v>0</v>
      </c>
      <c r="K232" s="15">
        <f>'1.Current_View'!N231</f>
        <v>0</v>
      </c>
      <c r="L232" s="15">
        <f>'1.Current_View'!O231</f>
        <v>1</v>
      </c>
      <c r="M232" s="15">
        <f>'1.Current_View'!P231</f>
        <v>1</v>
      </c>
      <c r="N232" s="15">
        <f>'1.Current_View'!Q231</f>
        <v>0</v>
      </c>
      <c r="O232" s="15">
        <f>'1.Current_View'!R231</f>
        <v>0</v>
      </c>
      <c r="P232" s="15">
        <f>'1.Current_View'!S231</f>
        <v>0</v>
      </c>
      <c r="Q232" s="15">
        <f>'1.Current_View'!T231</f>
        <v>1</v>
      </c>
      <c r="R232" s="15">
        <f>'1.Current_View'!U231</f>
        <v>0</v>
      </c>
      <c r="S232" s="15">
        <f>'1.Current_View'!AC231</f>
        <v>8</v>
      </c>
      <c r="T232" s="15">
        <f ca="1">'1.Current_View'!AE231</f>
        <v>7</v>
      </c>
    </row>
    <row r="233" spans="2:20" x14ac:dyDescent="0.25">
      <c r="B233" s="15">
        <f>'1.Current_View'!A232</f>
        <v>2580727</v>
      </c>
      <c r="C233" s="15" t="str">
        <f>'1.Current_View'!B232</f>
        <v>NUQTAT TAQNIAH</v>
      </c>
      <c r="D233" s="15" t="str">
        <f>'1.Current_View'!D232</f>
        <v>AL MADINAH</v>
      </c>
      <c r="E233" s="15" t="str">
        <f>'1.Current_View'!F232</f>
        <v>Watch</v>
      </c>
      <c r="F233" s="15">
        <f>'1.Current_View'!I232</f>
        <v>0</v>
      </c>
      <c r="G233" s="15">
        <f>'1.Current_View'!J232</f>
        <v>1</v>
      </c>
      <c r="H233" s="15">
        <f>'1.Current_View'!K232</f>
        <v>1</v>
      </c>
      <c r="I233" s="15">
        <f>'1.Current_View'!L232</f>
        <v>1</v>
      </c>
      <c r="J233" s="15">
        <f>'1.Current_View'!M232</f>
        <v>1</v>
      </c>
      <c r="K233" s="15">
        <f>'1.Current_View'!N232</f>
        <v>1</v>
      </c>
      <c r="L233" s="15">
        <f>'1.Current_View'!O232</f>
        <v>3</v>
      </c>
      <c r="M233" s="15">
        <f>'1.Current_View'!P232</f>
        <v>2</v>
      </c>
      <c r="N233" s="15">
        <f>'1.Current_View'!Q232</f>
        <v>3</v>
      </c>
      <c r="O233" s="15">
        <f>'1.Current_View'!R232</f>
        <v>0</v>
      </c>
      <c r="P233" s="15">
        <f>'1.Current_View'!S232</f>
        <v>1</v>
      </c>
      <c r="Q233" s="15">
        <f>'1.Current_View'!T232</f>
        <v>1</v>
      </c>
      <c r="R233" s="15">
        <f>'1.Current_View'!U232</f>
        <v>3</v>
      </c>
      <c r="S233" s="15">
        <f>'1.Current_View'!AC232</f>
        <v>18</v>
      </c>
      <c r="T233" s="15">
        <f ca="1">'1.Current_View'!AE232</f>
        <v>10</v>
      </c>
    </row>
    <row r="234" spans="2:20" x14ac:dyDescent="0.25">
      <c r="B234" s="15">
        <f>'1.Current_View'!A233</f>
        <v>3176588</v>
      </c>
      <c r="C234" s="15" t="str">
        <f>'1.Current_View'!B233</f>
        <v>AJWAA JEDDAH</v>
      </c>
      <c r="D234" s="15" t="str">
        <f>'1.Current_View'!D233</f>
        <v>JEDDAH</v>
      </c>
      <c r="E234" s="15" t="str">
        <f>'1.Current_View'!F233</f>
        <v>AirPods</v>
      </c>
      <c r="F234" s="15">
        <f>'1.Current_View'!I233</f>
        <v>3</v>
      </c>
      <c r="G234" s="15">
        <f>'1.Current_View'!J233</f>
        <v>2</v>
      </c>
      <c r="H234" s="15">
        <f>'1.Current_View'!K233</f>
        <v>2</v>
      </c>
      <c r="I234" s="15">
        <f>'1.Current_View'!L233</f>
        <v>6</v>
      </c>
      <c r="J234" s="15">
        <f>'1.Current_View'!M233</f>
        <v>5</v>
      </c>
      <c r="K234" s="15">
        <f>'1.Current_View'!N233</f>
        <v>8</v>
      </c>
      <c r="L234" s="15">
        <f>'1.Current_View'!O233</f>
        <v>4</v>
      </c>
      <c r="M234" s="15">
        <f>'1.Current_View'!P233</f>
        <v>4</v>
      </c>
      <c r="N234" s="15">
        <f>'1.Current_View'!Q233</f>
        <v>4</v>
      </c>
      <c r="O234" s="15">
        <f>'1.Current_View'!R233</f>
        <v>5</v>
      </c>
      <c r="P234" s="15">
        <f>'1.Current_View'!S233</f>
        <v>5</v>
      </c>
      <c r="Q234" s="15">
        <f>'1.Current_View'!T233</f>
        <v>2</v>
      </c>
      <c r="R234" s="15">
        <f>'1.Current_View'!U233</f>
        <v>5</v>
      </c>
      <c r="S234" s="15">
        <f>'1.Current_View'!AC233</f>
        <v>55</v>
      </c>
      <c r="T234" s="15">
        <f ca="1">'1.Current_View'!AE233</f>
        <v>34</v>
      </c>
    </row>
    <row r="235" spans="2:20" x14ac:dyDescent="0.25">
      <c r="B235" s="15">
        <f>'1.Current_View'!A234</f>
        <v>2580727</v>
      </c>
      <c r="C235" s="15" t="str">
        <f>'1.Current_View'!B234</f>
        <v>NUQTAT TAQNIAH</v>
      </c>
      <c r="D235" s="15" t="str">
        <f>'1.Current_View'!D234</f>
        <v>AL MADINAH</v>
      </c>
      <c r="E235" s="15" t="str">
        <f>'1.Current_View'!F234</f>
        <v>AirPods</v>
      </c>
      <c r="F235" s="15">
        <f>'1.Current_View'!I234</f>
        <v>2</v>
      </c>
      <c r="G235" s="15">
        <f>'1.Current_View'!J234</f>
        <v>2</v>
      </c>
      <c r="H235" s="15">
        <f>'1.Current_View'!K234</f>
        <v>9</v>
      </c>
      <c r="I235" s="15">
        <f>'1.Current_View'!L234</f>
        <v>12</v>
      </c>
      <c r="J235" s="15">
        <f>'1.Current_View'!M234</f>
        <v>8</v>
      </c>
      <c r="K235" s="15">
        <f>'1.Current_View'!N234</f>
        <v>7</v>
      </c>
      <c r="L235" s="15">
        <f>'1.Current_View'!O234</f>
        <v>4</v>
      </c>
      <c r="M235" s="15">
        <f>'1.Current_View'!P234</f>
        <v>3</v>
      </c>
      <c r="N235" s="15">
        <f>'1.Current_View'!Q234</f>
        <v>4</v>
      </c>
      <c r="O235" s="15">
        <f>'1.Current_View'!R234</f>
        <v>3</v>
      </c>
      <c r="P235" s="15">
        <f>'1.Current_View'!S234</f>
        <v>2</v>
      </c>
      <c r="Q235" s="15">
        <f>'1.Current_View'!T234</f>
        <v>3</v>
      </c>
      <c r="R235" s="15">
        <f>'1.Current_View'!U234</f>
        <v>4</v>
      </c>
      <c r="S235" s="15">
        <f>'1.Current_View'!AC234</f>
        <v>63</v>
      </c>
      <c r="T235" s="15">
        <f ca="1">'1.Current_View'!AE234</f>
        <v>47</v>
      </c>
    </row>
    <row r="236" spans="2:20" x14ac:dyDescent="0.25">
      <c r="B236" s="15">
        <f>'1.Current_View'!A235</f>
        <v>2580727</v>
      </c>
      <c r="C236" s="15" t="str">
        <f>'1.Current_View'!B235</f>
        <v>NUQTAT TAQNIAH</v>
      </c>
      <c r="D236" s="15" t="str">
        <f>'1.Current_View'!D235</f>
        <v>AL MADINAH</v>
      </c>
      <c r="E236" s="15" t="str">
        <f>'1.Current_View'!F235</f>
        <v>Accessories</v>
      </c>
      <c r="F236" s="15">
        <f>'1.Current_View'!I235</f>
        <v>13</v>
      </c>
      <c r="G236" s="15">
        <f>'1.Current_View'!J235</f>
        <v>20</v>
      </c>
      <c r="H236" s="15">
        <f>'1.Current_View'!K235</f>
        <v>15</v>
      </c>
      <c r="I236" s="15">
        <f>'1.Current_View'!L235</f>
        <v>23</v>
      </c>
      <c r="J236" s="15">
        <f>'1.Current_View'!M235</f>
        <v>32</v>
      </c>
      <c r="K236" s="15">
        <f>'1.Current_View'!N235</f>
        <v>31</v>
      </c>
      <c r="L236" s="15">
        <f>'1.Current_View'!O235</f>
        <v>19</v>
      </c>
      <c r="M236" s="15">
        <f>'1.Current_View'!P235</f>
        <v>42</v>
      </c>
      <c r="N236" s="15">
        <f>'1.Current_View'!Q235</f>
        <v>21</v>
      </c>
      <c r="O236" s="15">
        <f>'1.Current_View'!R235</f>
        <v>33</v>
      </c>
      <c r="P236" s="15">
        <f>'1.Current_View'!S235</f>
        <v>17</v>
      </c>
      <c r="Q236" s="15">
        <f>'1.Current_View'!T235</f>
        <v>23</v>
      </c>
      <c r="R236" s="15">
        <f>'1.Current_View'!U235</f>
        <v>22</v>
      </c>
      <c r="S236" s="15">
        <f>'1.Current_View'!AC235</f>
        <v>311</v>
      </c>
      <c r="T236" s="15">
        <f ca="1">'1.Current_View'!AE235</f>
        <v>195</v>
      </c>
    </row>
    <row r="237" spans="2:20" x14ac:dyDescent="0.25">
      <c r="B237" s="15">
        <f>'1.Current_View'!A236</f>
        <v>3176588</v>
      </c>
      <c r="C237" s="15" t="str">
        <f>'1.Current_View'!B236</f>
        <v>AJWAA JEDDAH</v>
      </c>
      <c r="D237" s="15" t="str">
        <f>'1.Current_View'!D236</f>
        <v>JEDDAH</v>
      </c>
      <c r="E237" s="15" t="str">
        <f>'1.Current_View'!F236</f>
        <v>Accessories</v>
      </c>
      <c r="F237" s="15">
        <f>'1.Current_View'!I236</f>
        <v>23</v>
      </c>
      <c r="G237" s="15">
        <f>'1.Current_View'!J236</f>
        <v>1</v>
      </c>
      <c r="H237" s="15">
        <f>'1.Current_View'!K236</f>
        <v>13</v>
      </c>
      <c r="I237" s="15">
        <f>'1.Current_View'!L236</f>
        <v>1</v>
      </c>
      <c r="J237" s="15">
        <f>'1.Current_View'!M236</f>
        <v>13</v>
      </c>
      <c r="K237" s="15">
        <f>'1.Current_View'!N236</f>
        <v>28</v>
      </c>
      <c r="L237" s="15">
        <f>'1.Current_View'!O236</f>
        <v>16</v>
      </c>
      <c r="M237" s="15">
        <f>'1.Current_View'!P236</f>
        <v>7</v>
      </c>
      <c r="N237" s="15">
        <f>'1.Current_View'!Q236</f>
        <v>20</v>
      </c>
      <c r="O237" s="15">
        <f>'1.Current_View'!R236</f>
        <v>12</v>
      </c>
      <c r="P237" s="15">
        <f>'1.Current_View'!S236</f>
        <v>15</v>
      </c>
      <c r="Q237" s="15">
        <f>'1.Current_View'!T236</f>
        <v>16</v>
      </c>
      <c r="R237" s="15">
        <f>'1.Current_View'!U236</f>
        <v>21</v>
      </c>
      <c r="S237" s="15">
        <f>'1.Current_View'!AC236</f>
        <v>186</v>
      </c>
      <c r="T237" s="15">
        <f ca="1">'1.Current_View'!AE236</f>
        <v>102</v>
      </c>
    </row>
    <row r="238" spans="2:20" x14ac:dyDescent="0.25">
      <c r="B238" s="15">
        <f>'1.Current_View'!A237</f>
        <v>3551541</v>
      </c>
      <c r="C238" s="15" t="str">
        <f>'1.Current_View'!B237</f>
        <v>KAYAN STORE 1</v>
      </c>
      <c r="D238" s="15" t="str">
        <f>'1.Current_View'!D237</f>
        <v>MAKKAH</v>
      </c>
      <c r="E238" s="15" t="str">
        <f>'1.Current_View'!F237</f>
        <v>iPhone</v>
      </c>
      <c r="F238" s="15">
        <f>'1.Current_View'!I237</f>
        <v>8</v>
      </c>
      <c r="G238" s="15">
        <f>'1.Current_View'!J237</f>
        <v>17</v>
      </c>
      <c r="H238" s="15">
        <f>'1.Current_View'!K237</f>
        <v>15</v>
      </c>
      <c r="I238" s="15">
        <f>'1.Current_View'!L237</f>
        <v>28</v>
      </c>
      <c r="J238" s="15">
        <f>'1.Current_View'!M237</f>
        <v>32</v>
      </c>
      <c r="K238" s="15">
        <f>'1.Current_View'!N237</f>
        <v>41</v>
      </c>
      <c r="L238" s="15">
        <f>'1.Current_View'!O237</f>
        <v>34</v>
      </c>
      <c r="M238" s="15">
        <f>'1.Current_View'!P237</f>
        <v>39</v>
      </c>
      <c r="N238" s="15">
        <f>'1.Current_View'!Q237</f>
        <v>23</v>
      </c>
      <c r="O238" s="15">
        <f>'1.Current_View'!R237</f>
        <v>17</v>
      </c>
      <c r="P238" s="15">
        <f>'1.Current_View'!S237</f>
        <v>36</v>
      </c>
      <c r="Q238" s="15">
        <f>'1.Current_View'!T237</f>
        <v>42</v>
      </c>
      <c r="R238" s="15">
        <f>'1.Current_View'!U237</f>
        <v>54</v>
      </c>
      <c r="S238" s="15">
        <f>'1.Current_View'!AC237</f>
        <v>386</v>
      </c>
      <c r="T238" s="15">
        <f ca="1">'1.Current_View'!AE237</f>
        <v>214</v>
      </c>
    </row>
    <row r="239" spans="2:20" x14ac:dyDescent="0.25">
      <c r="B239" s="15">
        <f>'1.Current_View'!A238</f>
        <v>3551541</v>
      </c>
      <c r="C239" s="15" t="str">
        <f>'1.Current_View'!B238</f>
        <v>KAYAN STORE 1</v>
      </c>
      <c r="D239" s="15" t="str">
        <f>'1.Current_View'!D238</f>
        <v>MAKKAH</v>
      </c>
      <c r="E239" s="15" t="str">
        <f>'1.Current_View'!F238</f>
        <v>iPad</v>
      </c>
      <c r="F239" s="15">
        <f>'1.Current_View'!I238</f>
        <v>0</v>
      </c>
      <c r="G239" s="15">
        <f>'1.Current_View'!J238</f>
        <v>0</v>
      </c>
      <c r="H239" s="15">
        <f>'1.Current_View'!K238</f>
        <v>1</v>
      </c>
      <c r="I239" s="15">
        <f>'1.Current_View'!L238</f>
        <v>2</v>
      </c>
      <c r="J239" s="15">
        <f>'1.Current_View'!M238</f>
        <v>3</v>
      </c>
      <c r="K239" s="15">
        <f>'1.Current_View'!N238</f>
        <v>2</v>
      </c>
      <c r="L239" s="15">
        <f>'1.Current_View'!O238</f>
        <v>1</v>
      </c>
      <c r="M239" s="15">
        <f>'1.Current_View'!P238</f>
        <v>3</v>
      </c>
      <c r="N239" s="15">
        <f>'1.Current_View'!Q238</f>
        <v>0</v>
      </c>
      <c r="O239" s="15">
        <f>'1.Current_View'!R238</f>
        <v>1</v>
      </c>
      <c r="P239" s="15">
        <f>'1.Current_View'!S238</f>
        <v>2</v>
      </c>
      <c r="Q239" s="15">
        <f>'1.Current_View'!T238</f>
        <v>1</v>
      </c>
      <c r="R239" s="15">
        <f>'1.Current_View'!U238</f>
        <v>3</v>
      </c>
      <c r="S239" s="15">
        <f>'1.Current_View'!AC238</f>
        <v>19</v>
      </c>
      <c r="T239" s="15">
        <f ca="1">'1.Current_View'!AE238</f>
        <v>12</v>
      </c>
    </row>
    <row r="240" spans="2:20" x14ac:dyDescent="0.25">
      <c r="B240" s="15">
        <f>'1.Current_View'!A239</f>
        <v>3551541</v>
      </c>
      <c r="C240" s="15" t="str">
        <f>'1.Current_View'!B239</f>
        <v>KAYAN STORE 1</v>
      </c>
      <c r="D240" s="15" t="str">
        <f>'1.Current_View'!D239</f>
        <v>MAKKAH</v>
      </c>
      <c r="E240" s="15" t="str">
        <f>'1.Current_View'!F239</f>
        <v>Watch</v>
      </c>
      <c r="F240" s="15">
        <f>'1.Current_View'!I239</f>
        <v>0</v>
      </c>
      <c r="G240" s="15">
        <f>'1.Current_View'!J239</f>
        <v>3</v>
      </c>
      <c r="H240" s="15">
        <f>'1.Current_View'!K239</f>
        <v>4</v>
      </c>
      <c r="I240" s="15">
        <f>'1.Current_View'!L239</f>
        <v>4</v>
      </c>
      <c r="J240" s="15">
        <f>'1.Current_View'!M239</f>
        <v>3</v>
      </c>
      <c r="K240" s="15">
        <f>'1.Current_View'!N239</f>
        <v>3</v>
      </c>
      <c r="L240" s="15">
        <f>'1.Current_View'!O239</f>
        <v>1</v>
      </c>
      <c r="M240" s="15">
        <f>'1.Current_View'!P239</f>
        <v>3</v>
      </c>
      <c r="N240" s="15">
        <f>'1.Current_View'!Q239</f>
        <v>0</v>
      </c>
      <c r="O240" s="15">
        <f>'1.Current_View'!R239</f>
        <v>0</v>
      </c>
      <c r="P240" s="15">
        <f>'1.Current_View'!S239</f>
        <v>0</v>
      </c>
      <c r="Q240" s="15">
        <f>'1.Current_View'!T239</f>
        <v>0</v>
      </c>
      <c r="R240" s="15">
        <f>'1.Current_View'!U239</f>
        <v>0</v>
      </c>
      <c r="S240" s="15">
        <f>'1.Current_View'!AC239</f>
        <v>21</v>
      </c>
      <c r="T240" s="15">
        <f ca="1">'1.Current_View'!AE239</f>
        <v>21</v>
      </c>
    </row>
    <row r="241" spans="2:20" x14ac:dyDescent="0.25">
      <c r="B241" s="15">
        <f>'1.Current_View'!A240</f>
        <v>3551541</v>
      </c>
      <c r="C241" s="15" t="str">
        <f>'1.Current_View'!B240</f>
        <v>KAYAN STORE 1</v>
      </c>
      <c r="D241" s="15" t="str">
        <f>'1.Current_View'!D240</f>
        <v>MAKKAH</v>
      </c>
      <c r="E241" s="15" t="str">
        <f>'1.Current_View'!F240</f>
        <v>AirPods</v>
      </c>
      <c r="F241" s="15">
        <f>'1.Current_View'!I240</f>
        <v>0</v>
      </c>
      <c r="G241" s="15">
        <f>'1.Current_View'!J240</f>
        <v>0</v>
      </c>
      <c r="H241" s="15">
        <f>'1.Current_View'!K240</f>
        <v>0</v>
      </c>
      <c r="I241" s="15">
        <f>'1.Current_View'!L240</f>
        <v>2</v>
      </c>
      <c r="J241" s="15">
        <f>'1.Current_View'!M240</f>
        <v>0</v>
      </c>
      <c r="K241" s="15">
        <f>'1.Current_View'!N240</f>
        <v>0</v>
      </c>
      <c r="L241" s="15">
        <f>'1.Current_View'!O240</f>
        <v>0</v>
      </c>
      <c r="M241" s="15">
        <f>'1.Current_View'!P240</f>
        <v>0</v>
      </c>
      <c r="N241" s="15">
        <f>'1.Current_View'!Q240</f>
        <v>8</v>
      </c>
      <c r="O241" s="15">
        <f>'1.Current_View'!R240</f>
        <v>0</v>
      </c>
      <c r="P241" s="15">
        <f>'1.Current_View'!S240</f>
        <v>0</v>
      </c>
      <c r="Q241" s="15">
        <f>'1.Current_View'!T240</f>
        <v>0</v>
      </c>
      <c r="R241" s="15">
        <f>'1.Current_View'!U240</f>
        <v>0</v>
      </c>
      <c r="S241" s="15">
        <f>'1.Current_View'!AC240</f>
        <v>10</v>
      </c>
      <c r="T241" s="15">
        <f ca="1">'1.Current_View'!AE240</f>
        <v>2</v>
      </c>
    </row>
    <row r="242" spans="2:20" x14ac:dyDescent="0.25">
      <c r="B242" s="15">
        <f>'1.Current_View'!A241</f>
        <v>3551541</v>
      </c>
      <c r="C242" s="15" t="str">
        <f>'1.Current_View'!B241</f>
        <v>KAYAN STORE 1</v>
      </c>
      <c r="D242" s="15" t="str">
        <f>'1.Current_View'!D241</f>
        <v>MAKKAH</v>
      </c>
      <c r="E242" s="15" t="str">
        <f>'1.Current_View'!F241</f>
        <v>Accessories</v>
      </c>
      <c r="F242" s="15">
        <f>'1.Current_View'!I241</f>
        <v>0</v>
      </c>
      <c r="G242" s="15">
        <f>'1.Current_View'!J241</f>
        <v>4</v>
      </c>
      <c r="H242" s="15">
        <f>'1.Current_View'!K241</f>
        <v>11</v>
      </c>
      <c r="I242" s="15">
        <f>'1.Current_View'!L241</f>
        <v>14</v>
      </c>
      <c r="J242" s="15">
        <f>'1.Current_View'!M241</f>
        <v>18</v>
      </c>
      <c r="K242" s="15">
        <f>'1.Current_View'!N241</f>
        <v>42</v>
      </c>
      <c r="L242" s="15">
        <f>'1.Current_View'!O241</f>
        <v>23</v>
      </c>
      <c r="M242" s="15">
        <f>'1.Current_View'!P241</f>
        <v>26</v>
      </c>
      <c r="N242" s="15">
        <f>'1.Current_View'!Q241</f>
        <v>26</v>
      </c>
      <c r="O242" s="15">
        <f>'1.Current_View'!R241</f>
        <v>3</v>
      </c>
      <c r="P242" s="15">
        <f>'1.Current_View'!S241</f>
        <v>59</v>
      </c>
      <c r="Q242" s="15">
        <f>'1.Current_View'!T241</f>
        <v>69</v>
      </c>
      <c r="R242" s="15">
        <f>'1.Current_View'!U241</f>
        <v>51</v>
      </c>
      <c r="S242" s="15">
        <f>'1.Current_View'!AC241</f>
        <v>346</v>
      </c>
      <c r="T242" s="15">
        <f ca="1">'1.Current_View'!AE241</f>
        <v>138</v>
      </c>
    </row>
    <row r="243" spans="2:20" x14ac:dyDescent="0.25">
      <c r="B243" s="15">
        <f>'1.Current_View'!A242</f>
        <v>2580445</v>
      </c>
      <c r="C243" s="15" t="str">
        <f>'1.Current_View'!B242</f>
        <v>ASWAT NAGHM</v>
      </c>
      <c r="D243" s="15" t="str">
        <f>'1.Current_View'!D242</f>
        <v>TAIF</v>
      </c>
      <c r="E243" s="15" t="str">
        <f>'1.Current_View'!F242</f>
        <v>iPhone</v>
      </c>
      <c r="F243" s="15">
        <f>'1.Current_View'!I242</f>
        <v>30</v>
      </c>
      <c r="G243" s="15">
        <f>'1.Current_View'!J242</f>
        <v>30</v>
      </c>
      <c r="H243" s="15">
        <f>'1.Current_View'!K242</f>
        <v>21</v>
      </c>
      <c r="I243" s="15">
        <f>'1.Current_View'!L242</f>
        <v>32</v>
      </c>
      <c r="J243" s="15">
        <f>'1.Current_View'!M242</f>
        <v>44</v>
      </c>
      <c r="K243" s="15">
        <f>'1.Current_View'!N242</f>
        <v>49</v>
      </c>
      <c r="L243" s="15">
        <f>'1.Current_View'!O242</f>
        <v>31</v>
      </c>
      <c r="M243" s="15">
        <f>'1.Current_View'!P242</f>
        <v>32</v>
      </c>
      <c r="N243" s="15">
        <f>'1.Current_View'!Q242</f>
        <v>47</v>
      </c>
      <c r="O243" s="15">
        <f>'1.Current_View'!R242</f>
        <v>56</v>
      </c>
      <c r="P243" s="15">
        <f>'1.Current_View'!S242</f>
        <v>40</v>
      </c>
      <c r="Q243" s="15">
        <f>'1.Current_View'!T242</f>
        <v>22</v>
      </c>
      <c r="R243" s="15">
        <f>'1.Current_View'!U242</f>
        <v>33</v>
      </c>
      <c r="S243" s="15">
        <f>'1.Current_View'!AC242</f>
        <v>467</v>
      </c>
      <c r="T243" s="15">
        <f ca="1">'1.Current_View'!AE242</f>
        <v>269</v>
      </c>
    </row>
    <row r="244" spans="2:20" x14ac:dyDescent="0.25">
      <c r="B244" s="15">
        <f>'1.Current_View'!A243</f>
        <v>2580445</v>
      </c>
      <c r="C244" s="15" t="str">
        <f>'1.Current_View'!B243</f>
        <v>ASWAT NAGHM</v>
      </c>
      <c r="D244" s="15" t="str">
        <f>'1.Current_View'!D243</f>
        <v>TAIF</v>
      </c>
      <c r="E244" s="15" t="str">
        <f>'1.Current_View'!F243</f>
        <v>iPad</v>
      </c>
      <c r="F244" s="15">
        <f>'1.Current_View'!I243</f>
        <v>3</v>
      </c>
      <c r="G244" s="15">
        <f>'1.Current_View'!J243</f>
        <v>4</v>
      </c>
      <c r="H244" s="15">
        <f>'1.Current_View'!K243</f>
        <v>2</v>
      </c>
      <c r="I244" s="15">
        <f>'1.Current_View'!L243</f>
        <v>2</v>
      </c>
      <c r="J244" s="15">
        <f>'1.Current_View'!M243</f>
        <v>2</v>
      </c>
      <c r="K244" s="15">
        <f>'1.Current_View'!N243</f>
        <v>4</v>
      </c>
      <c r="L244" s="15">
        <f>'1.Current_View'!O243</f>
        <v>3</v>
      </c>
      <c r="M244" s="15">
        <f>'1.Current_View'!P243</f>
        <v>4</v>
      </c>
      <c r="N244" s="15">
        <f>'1.Current_View'!Q243</f>
        <v>3</v>
      </c>
      <c r="O244" s="15">
        <f>'1.Current_View'!R243</f>
        <v>27</v>
      </c>
      <c r="P244" s="15">
        <f>'1.Current_View'!S243</f>
        <v>2</v>
      </c>
      <c r="Q244" s="15">
        <f>'1.Current_View'!T243</f>
        <v>0</v>
      </c>
      <c r="R244" s="15">
        <f>'1.Current_View'!U243</f>
        <v>5</v>
      </c>
      <c r="S244" s="15">
        <f>'1.Current_View'!AC243</f>
        <v>61</v>
      </c>
      <c r="T244" s="15">
        <f ca="1">'1.Current_View'!AE243</f>
        <v>24</v>
      </c>
    </row>
    <row r="245" spans="2:20" x14ac:dyDescent="0.25">
      <c r="B245" s="15">
        <f>'1.Current_View'!A244</f>
        <v>2580445</v>
      </c>
      <c r="C245" s="15" t="str">
        <f>'1.Current_View'!B244</f>
        <v>ASWAT NAGHM</v>
      </c>
      <c r="D245" s="15" t="str">
        <f>'1.Current_View'!D244</f>
        <v>TAIF</v>
      </c>
      <c r="E245" s="15" t="str">
        <f>'1.Current_View'!F244</f>
        <v>Watch</v>
      </c>
      <c r="F245" s="15">
        <f>'1.Current_View'!I244</f>
        <v>0</v>
      </c>
      <c r="G245" s="15">
        <f>'1.Current_View'!J244</f>
        <v>0</v>
      </c>
      <c r="H245" s="15">
        <f>'1.Current_View'!K244</f>
        <v>1</v>
      </c>
      <c r="I245" s="15">
        <f>'1.Current_View'!L244</f>
        <v>0</v>
      </c>
      <c r="J245" s="15">
        <f>'1.Current_View'!M244</f>
        <v>0</v>
      </c>
      <c r="K245" s="15">
        <f>'1.Current_View'!N244</f>
        <v>0</v>
      </c>
      <c r="L245" s="15">
        <f>'1.Current_View'!O244</f>
        <v>2</v>
      </c>
      <c r="M245" s="15">
        <f>'1.Current_View'!P244</f>
        <v>0</v>
      </c>
      <c r="N245" s="15">
        <f>'1.Current_View'!Q244</f>
        <v>1</v>
      </c>
      <c r="O245" s="15">
        <f>'1.Current_View'!R244</f>
        <v>1</v>
      </c>
      <c r="P245" s="15">
        <f>'1.Current_View'!S244</f>
        <v>1</v>
      </c>
      <c r="Q245" s="15">
        <f>'1.Current_View'!T244</f>
        <v>0</v>
      </c>
      <c r="R245" s="15">
        <f>'1.Current_View'!U244</f>
        <v>0</v>
      </c>
      <c r="S245" s="15">
        <f>'1.Current_View'!AC244</f>
        <v>6</v>
      </c>
      <c r="T245" s="15">
        <f ca="1">'1.Current_View'!AE244</f>
        <v>3</v>
      </c>
    </row>
    <row r="246" spans="2:20" x14ac:dyDescent="0.25">
      <c r="B246" s="15">
        <f>'1.Current_View'!A245</f>
        <v>2580445</v>
      </c>
      <c r="C246" s="15" t="str">
        <f>'1.Current_View'!B245</f>
        <v>ASWAT NAGHM</v>
      </c>
      <c r="D246" s="15" t="str">
        <f>'1.Current_View'!D245</f>
        <v>TAIF</v>
      </c>
      <c r="E246" s="15" t="str">
        <f>'1.Current_View'!F245</f>
        <v>AirPods</v>
      </c>
      <c r="F246" s="15">
        <f>'1.Current_View'!I245</f>
        <v>0</v>
      </c>
      <c r="G246" s="15">
        <f>'1.Current_View'!J245</f>
        <v>0</v>
      </c>
      <c r="H246" s="15">
        <f>'1.Current_View'!K245</f>
        <v>0</v>
      </c>
      <c r="I246" s="15">
        <f>'1.Current_View'!L245</f>
        <v>0</v>
      </c>
      <c r="J246" s="15">
        <f>'1.Current_View'!M245</f>
        <v>0</v>
      </c>
      <c r="K246" s="15">
        <f>'1.Current_View'!N245</f>
        <v>0</v>
      </c>
      <c r="L246" s="15">
        <f>'1.Current_View'!O245</f>
        <v>8</v>
      </c>
      <c r="M246" s="15">
        <f>'1.Current_View'!P245</f>
        <v>4</v>
      </c>
      <c r="N246" s="15">
        <f>'1.Current_View'!Q245</f>
        <v>3</v>
      </c>
      <c r="O246" s="15">
        <f>'1.Current_View'!R245</f>
        <v>5</v>
      </c>
      <c r="P246" s="15">
        <f>'1.Current_View'!S245</f>
        <v>4</v>
      </c>
      <c r="Q246" s="15">
        <f>'1.Current_View'!T245</f>
        <v>0</v>
      </c>
      <c r="R246" s="15">
        <f>'1.Current_View'!U245</f>
        <v>0</v>
      </c>
      <c r="S246" s="15">
        <f>'1.Current_View'!AC245</f>
        <v>24</v>
      </c>
      <c r="T246" s="15">
        <f ca="1">'1.Current_View'!AE245</f>
        <v>12</v>
      </c>
    </row>
    <row r="247" spans="2:20" x14ac:dyDescent="0.25">
      <c r="B247" s="15">
        <f>'1.Current_View'!A246</f>
        <v>2580445</v>
      </c>
      <c r="C247" s="15" t="str">
        <f>'1.Current_View'!B246</f>
        <v>ASWAT NAGHM</v>
      </c>
      <c r="D247" s="15" t="str">
        <f>'1.Current_View'!D246</f>
        <v>TAIF</v>
      </c>
      <c r="E247" s="15" t="str">
        <f>'1.Current_View'!F246</f>
        <v>Accessories</v>
      </c>
      <c r="F247" s="15">
        <f>'1.Current_View'!I246</f>
        <v>13</v>
      </c>
      <c r="G247" s="15">
        <f>'1.Current_View'!J246</f>
        <v>8</v>
      </c>
      <c r="H247" s="15">
        <f>'1.Current_View'!K246</f>
        <v>12</v>
      </c>
      <c r="I247" s="15">
        <f>'1.Current_View'!L246</f>
        <v>13</v>
      </c>
      <c r="J247" s="15">
        <f>'1.Current_View'!M246</f>
        <v>15</v>
      </c>
      <c r="K247" s="15">
        <f>'1.Current_View'!N246</f>
        <v>17</v>
      </c>
      <c r="L247" s="15">
        <f>'1.Current_View'!O246</f>
        <v>10</v>
      </c>
      <c r="M247" s="15">
        <f>'1.Current_View'!P246</f>
        <v>18</v>
      </c>
      <c r="N247" s="15">
        <f>'1.Current_View'!Q246</f>
        <v>0</v>
      </c>
      <c r="O247" s="15">
        <f>'1.Current_View'!R246</f>
        <v>42</v>
      </c>
      <c r="P247" s="15">
        <f>'1.Current_View'!S246</f>
        <v>32</v>
      </c>
      <c r="Q247" s="15">
        <f>'1.Current_View'!T246</f>
        <v>18</v>
      </c>
      <c r="R247" s="15">
        <f>'1.Current_View'!U246</f>
        <v>18</v>
      </c>
      <c r="S247" s="15">
        <f>'1.Current_View'!AC246</f>
        <v>216</v>
      </c>
      <c r="T247" s="15">
        <f ca="1">'1.Current_View'!AE246</f>
        <v>106</v>
      </c>
    </row>
    <row r="248" spans="2:20" x14ac:dyDescent="0.25">
      <c r="B248" s="15">
        <f>'1.Current_View'!A247</f>
        <v>2580925</v>
      </c>
      <c r="C248" s="15" t="str">
        <f>'1.Current_View'!B247</f>
        <v>ALRADADI TELECOM - 1</v>
      </c>
      <c r="D248" s="15" t="str">
        <f>'1.Current_View'!D247</f>
        <v>AL MADINAH</v>
      </c>
      <c r="E248" s="15" t="str">
        <f>'1.Current_View'!F247</f>
        <v>iPhone</v>
      </c>
      <c r="F248" s="15">
        <f>'1.Current_View'!I247</f>
        <v>18</v>
      </c>
      <c r="G248" s="15">
        <f>'1.Current_View'!J247</f>
        <v>27</v>
      </c>
      <c r="H248" s="15">
        <f>'1.Current_View'!K247</f>
        <v>19</v>
      </c>
      <c r="I248" s="15">
        <f>'1.Current_View'!L247</f>
        <v>25</v>
      </c>
      <c r="J248" s="15">
        <f>'1.Current_View'!M247</f>
        <v>28</v>
      </c>
      <c r="K248" s="15">
        <f>'1.Current_View'!N247</f>
        <v>23</v>
      </c>
      <c r="L248" s="15">
        <f>'1.Current_View'!O247</f>
        <v>22</v>
      </c>
      <c r="M248" s="15">
        <f>'1.Current_View'!P247</f>
        <v>19</v>
      </c>
      <c r="N248" s="15">
        <f>'1.Current_View'!Q247</f>
        <v>26</v>
      </c>
      <c r="O248" s="15">
        <f>'1.Current_View'!R247</f>
        <v>37</v>
      </c>
      <c r="P248" s="15">
        <f>'1.Current_View'!S247</f>
        <v>24</v>
      </c>
      <c r="Q248" s="15">
        <f>'1.Current_View'!T247</f>
        <v>26</v>
      </c>
      <c r="R248" s="15">
        <f>'1.Current_View'!U247</f>
        <v>58</v>
      </c>
      <c r="S248" s="15">
        <f>'1.Current_View'!AC247</f>
        <v>352</v>
      </c>
      <c r="T248" s="15">
        <f ca="1">'1.Current_View'!AE247</f>
        <v>181</v>
      </c>
    </row>
    <row r="249" spans="2:20" x14ac:dyDescent="0.25">
      <c r="B249" s="15">
        <f>'1.Current_View'!A248</f>
        <v>2580925</v>
      </c>
      <c r="C249" s="15" t="str">
        <f>'1.Current_View'!B248</f>
        <v>ALRADADI TELECOM - 1</v>
      </c>
      <c r="D249" s="15" t="str">
        <f>'1.Current_View'!D248</f>
        <v>AL MADINAH</v>
      </c>
      <c r="E249" s="15" t="str">
        <f>'1.Current_View'!F248</f>
        <v>iPad</v>
      </c>
      <c r="F249" s="15">
        <f>'1.Current_View'!I248</f>
        <v>0</v>
      </c>
      <c r="G249" s="15">
        <f>'1.Current_View'!J248</f>
        <v>1</v>
      </c>
      <c r="H249" s="15">
        <f>'1.Current_View'!K248</f>
        <v>2</v>
      </c>
      <c r="I249" s="15">
        <f>'1.Current_View'!L248</f>
        <v>2</v>
      </c>
      <c r="J249" s="15">
        <f>'1.Current_View'!M248</f>
        <v>2</v>
      </c>
      <c r="K249" s="15">
        <f>'1.Current_View'!N248</f>
        <v>1</v>
      </c>
      <c r="L249" s="15">
        <f>'1.Current_View'!O248</f>
        <v>2</v>
      </c>
      <c r="M249" s="15">
        <f>'1.Current_View'!P248</f>
        <v>1</v>
      </c>
      <c r="N249" s="15">
        <f>'1.Current_View'!Q248</f>
        <v>0</v>
      </c>
      <c r="O249" s="15">
        <f>'1.Current_View'!R248</f>
        <v>2</v>
      </c>
      <c r="P249" s="15">
        <f>'1.Current_View'!S248</f>
        <v>0</v>
      </c>
      <c r="Q249" s="15">
        <f>'1.Current_View'!T248</f>
        <v>2</v>
      </c>
      <c r="R249" s="15">
        <f>'1.Current_View'!U248</f>
        <v>2</v>
      </c>
      <c r="S249" s="15">
        <f>'1.Current_View'!AC248</f>
        <v>17</v>
      </c>
      <c r="T249" s="15">
        <f ca="1">'1.Current_View'!AE248</f>
        <v>11</v>
      </c>
    </row>
    <row r="250" spans="2:20" x14ac:dyDescent="0.25">
      <c r="B250" s="15">
        <f>'1.Current_View'!A249</f>
        <v>2580925</v>
      </c>
      <c r="C250" s="15" t="str">
        <f>'1.Current_View'!B249</f>
        <v>ALRADADI TELECOM - 1</v>
      </c>
      <c r="D250" s="15" t="str">
        <f>'1.Current_View'!D249</f>
        <v>AL MADINAH</v>
      </c>
      <c r="E250" s="15" t="str">
        <f>'1.Current_View'!F249</f>
        <v>Watch</v>
      </c>
      <c r="F250" s="15">
        <f>'1.Current_View'!I249</f>
        <v>0</v>
      </c>
      <c r="G250" s="15">
        <f>'1.Current_View'!J249</f>
        <v>2</v>
      </c>
      <c r="H250" s="15">
        <f>'1.Current_View'!K249</f>
        <v>1</v>
      </c>
      <c r="I250" s="15">
        <f>'1.Current_View'!L249</f>
        <v>0</v>
      </c>
      <c r="J250" s="15">
        <f>'1.Current_View'!M249</f>
        <v>2</v>
      </c>
      <c r="K250" s="15">
        <f>'1.Current_View'!N249</f>
        <v>0</v>
      </c>
      <c r="L250" s="15">
        <f>'1.Current_View'!O249</f>
        <v>0</v>
      </c>
      <c r="M250" s="15">
        <f>'1.Current_View'!P249</f>
        <v>0</v>
      </c>
      <c r="N250" s="15">
        <f>'1.Current_View'!Q249</f>
        <v>0</v>
      </c>
      <c r="O250" s="15">
        <f>'1.Current_View'!R249</f>
        <v>3</v>
      </c>
      <c r="P250" s="15">
        <f>'1.Current_View'!S249</f>
        <v>1</v>
      </c>
      <c r="Q250" s="15">
        <f>'1.Current_View'!T249</f>
        <v>1</v>
      </c>
      <c r="R250" s="15">
        <f>'1.Current_View'!U249</f>
        <v>1</v>
      </c>
      <c r="S250" s="15">
        <f>'1.Current_View'!AC249</f>
        <v>11</v>
      </c>
      <c r="T250" s="15">
        <f ca="1">'1.Current_View'!AE249</f>
        <v>5</v>
      </c>
    </row>
    <row r="251" spans="2:20" x14ac:dyDescent="0.25">
      <c r="B251" s="15">
        <f>'1.Current_View'!A250</f>
        <v>2580925</v>
      </c>
      <c r="C251" s="15" t="str">
        <f>'1.Current_View'!B250</f>
        <v>ALRADADI TELECOM - 1</v>
      </c>
      <c r="D251" s="15" t="str">
        <f>'1.Current_View'!D250</f>
        <v>AL MADINAH</v>
      </c>
      <c r="E251" s="15" t="str">
        <f>'1.Current_View'!F250</f>
        <v>AirPods</v>
      </c>
      <c r="F251" s="15">
        <f>'1.Current_View'!I250</f>
        <v>6</v>
      </c>
      <c r="G251" s="15">
        <f>'1.Current_View'!J250</f>
        <v>3</v>
      </c>
      <c r="H251" s="15">
        <f>'1.Current_View'!K250</f>
        <v>0</v>
      </c>
      <c r="I251" s="15">
        <f>'1.Current_View'!L250</f>
        <v>5</v>
      </c>
      <c r="J251" s="15">
        <f>'1.Current_View'!M250</f>
        <v>3</v>
      </c>
      <c r="K251" s="15">
        <f>'1.Current_View'!N250</f>
        <v>1</v>
      </c>
      <c r="L251" s="15">
        <f>'1.Current_View'!O250</f>
        <v>1</v>
      </c>
      <c r="M251" s="15">
        <f>'1.Current_View'!P250</f>
        <v>1</v>
      </c>
      <c r="N251" s="15">
        <f>'1.Current_View'!Q250</f>
        <v>4</v>
      </c>
      <c r="O251" s="15">
        <f>'1.Current_View'!R250</f>
        <v>2</v>
      </c>
      <c r="P251" s="15">
        <f>'1.Current_View'!S250</f>
        <v>0</v>
      </c>
      <c r="Q251" s="15">
        <f>'1.Current_View'!T250</f>
        <v>3</v>
      </c>
      <c r="R251" s="15">
        <f>'1.Current_View'!U250</f>
        <v>3</v>
      </c>
      <c r="S251" s="15">
        <f>'1.Current_View'!AC250</f>
        <v>32</v>
      </c>
      <c r="T251" s="15">
        <f ca="1">'1.Current_View'!AE250</f>
        <v>20</v>
      </c>
    </row>
    <row r="252" spans="2:20" x14ac:dyDescent="0.25">
      <c r="B252" s="15">
        <f>'1.Current_View'!A251</f>
        <v>2580925</v>
      </c>
      <c r="C252" s="15" t="str">
        <f>'1.Current_View'!B251</f>
        <v>ALRADADI TELECOM - 1</v>
      </c>
      <c r="D252" s="15" t="str">
        <f>'1.Current_View'!D251</f>
        <v>AL MADINAH</v>
      </c>
      <c r="E252" s="15" t="str">
        <f>'1.Current_View'!F251</f>
        <v>Accessories</v>
      </c>
      <c r="F252" s="15">
        <f>'1.Current_View'!I251</f>
        <v>32</v>
      </c>
      <c r="G252" s="15">
        <f>'1.Current_View'!J251</f>
        <v>29</v>
      </c>
      <c r="H252" s="15">
        <f>'1.Current_View'!K251</f>
        <v>19</v>
      </c>
      <c r="I252" s="15">
        <f>'1.Current_View'!L251</f>
        <v>27</v>
      </c>
      <c r="J252" s="15">
        <f>'1.Current_View'!M251</f>
        <v>36</v>
      </c>
      <c r="K252" s="15">
        <f>'1.Current_View'!N251</f>
        <v>24</v>
      </c>
      <c r="L252" s="15">
        <f>'1.Current_View'!O251</f>
        <v>27</v>
      </c>
      <c r="M252" s="15">
        <f>'1.Current_View'!P251</f>
        <v>24</v>
      </c>
      <c r="N252" s="15">
        <f>'1.Current_View'!Q251</f>
        <v>26</v>
      </c>
      <c r="O252" s="15">
        <f>'1.Current_View'!R251</f>
        <v>20</v>
      </c>
      <c r="P252" s="15">
        <f>'1.Current_View'!S251</f>
        <v>30</v>
      </c>
      <c r="Q252" s="15">
        <f>'1.Current_View'!T251</f>
        <v>16</v>
      </c>
      <c r="R252" s="15">
        <f>'1.Current_View'!U251</f>
        <v>22</v>
      </c>
      <c r="S252" s="15">
        <f>'1.Current_View'!AC251</f>
        <v>332</v>
      </c>
      <c r="T252" s="15">
        <f ca="1">'1.Current_View'!AE251</f>
        <v>218</v>
      </c>
    </row>
    <row r="253" spans="2:20" x14ac:dyDescent="0.25">
      <c r="B253" s="15">
        <f>'1.Current_View'!A252</f>
        <v>2580565</v>
      </c>
      <c r="C253" s="15" t="str">
        <f>'1.Current_View'!B252</f>
        <v>ABR AL AJWAA</v>
      </c>
      <c r="D253" s="15" t="str">
        <f>'1.Current_View'!D252</f>
        <v>MAKKAH</v>
      </c>
      <c r="E253" s="15" t="str">
        <f>'1.Current_View'!F252</f>
        <v>iPhone</v>
      </c>
      <c r="F253" s="15">
        <f>'1.Current_View'!I252</f>
        <v>37</v>
      </c>
      <c r="G253" s="15">
        <f>'1.Current_View'!J252</f>
        <v>28</v>
      </c>
      <c r="H253" s="15">
        <f>'1.Current_View'!K252</f>
        <v>24</v>
      </c>
      <c r="I253" s="15">
        <f>'1.Current_View'!L252</f>
        <v>22</v>
      </c>
      <c r="J253" s="15">
        <f>'1.Current_View'!M252</f>
        <v>31</v>
      </c>
      <c r="K253" s="15">
        <f>'1.Current_View'!N252</f>
        <v>25</v>
      </c>
      <c r="L253" s="15">
        <f>'1.Current_View'!O252</f>
        <v>24</v>
      </c>
      <c r="M253" s="15">
        <f>'1.Current_View'!P252</f>
        <v>18</v>
      </c>
      <c r="N253" s="15">
        <f>'1.Current_View'!Q252</f>
        <v>26</v>
      </c>
      <c r="O253" s="15">
        <f>'1.Current_View'!R252</f>
        <v>26</v>
      </c>
      <c r="P253" s="15">
        <f>'1.Current_View'!S252</f>
        <v>20</v>
      </c>
      <c r="Q253" s="15">
        <f>'1.Current_View'!T252</f>
        <v>18</v>
      </c>
      <c r="R253" s="15">
        <f>'1.Current_View'!U252</f>
        <v>21</v>
      </c>
      <c r="S253" s="15">
        <f>'1.Current_View'!AC252</f>
        <v>320</v>
      </c>
      <c r="T253" s="15">
        <f ca="1">'1.Current_View'!AE252</f>
        <v>209</v>
      </c>
    </row>
    <row r="254" spans="2:20" x14ac:dyDescent="0.25">
      <c r="B254" s="15">
        <f>'1.Current_View'!A253</f>
        <v>2580565</v>
      </c>
      <c r="C254" s="15" t="str">
        <f>'1.Current_View'!B253</f>
        <v>ABR AL AJWAA</v>
      </c>
      <c r="D254" s="15" t="str">
        <f>'1.Current_View'!D253</f>
        <v>MAKKAH</v>
      </c>
      <c r="E254" s="15" t="str">
        <f>'1.Current_View'!F253</f>
        <v>iPad</v>
      </c>
      <c r="F254" s="15">
        <f>'1.Current_View'!I253</f>
        <v>1</v>
      </c>
      <c r="G254" s="15">
        <f>'1.Current_View'!J253</f>
        <v>2</v>
      </c>
      <c r="H254" s="15">
        <f>'1.Current_View'!K253</f>
        <v>2</v>
      </c>
      <c r="I254" s="15">
        <f>'1.Current_View'!L253</f>
        <v>1</v>
      </c>
      <c r="J254" s="15">
        <f>'1.Current_View'!M253</f>
        <v>3</v>
      </c>
      <c r="K254" s="15">
        <f>'1.Current_View'!N253</f>
        <v>2</v>
      </c>
      <c r="L254" s="15">
        <f>'1.Current_View'!O253</f>
        <v>1</v>
      </c>
      <c r="M254" s="15">
        <f>'1.Current_View'!P253</f>
        <v>2</v>
      </c>
      <c r="N254" s="15">
        <f>'1.Current_View'!Q253</f>
        <v>2</v>
      </c>
      <c r="O254" s="15">
        <f>'1.Current_View'!R253</f>
        <v>3</v>
      </c>
      <c r="P254" s="15">
        <f>'1.Current_View'!S253</f>
        <v>1</v>
      </c>
      <c r="Q254" s="15">
        <f>'1.Current_View'!T253</f>
        <v>2</v>
      </c>
      <c r="R254" s="15">
        <f>'1.Current_View'!U253</f>
        <v>3</v>
      </c>
      <c r="S254" s="15">
        <f>'1.Current_View'!AC253</f>
        <v>25</v>
      </c>
      <c r="T254" s="15">
        <f ca="1">'1.Current_View'!AE253</f>
        <v>14</v>
      </c>
    </row>
    <row r="255" spans="2:20" x14ac:dyDescent="0.25">
      <c r="B255" s="15">
        <f>'1.Current_View'!A254</f>
        <v>2580565</v>
      </c>
      <c r="C255" s="15" t="str">
        <f>'1.Current_View'!B254</f>
        <v>ABR AL AJWAA</v>
      </c>
      <c r="D255" s="15" t="str">
        <f>'1.Current_View'!D254</f>
        <v>MAKKAH</v>
      </c>
      <c r="E255" s="15" t="str">
        <f>'1.Current_View'!F254</f>
        <v>Watch</v>
      </c>
      <c r="F255" s="15">
        <f>'1.Current_View'!I254</f>
        <v>1</v>
      </c>
      <c r="G255" s="15">
        <f>'1.Current_View'!J254</f>
        <v>1</v>
      </c>
      <c r="H255" s="15">
        <f>'1.Current_View'!K254</f>
        <v>0</v>
      </c>
      <c r="I255" s="15">
        <f>'1.Current_View'!L254</f>
        <v>1</v>
      </c>
      <c r="J255" s="15">
        <f>'1.Current_View'!M254</f>
        <v>0</v>
      </c>
      <c r="K255" s="15">
        <f>'1.Current_View'!N254</f>
        <v>1</v>
      </c>
      <c r="L255" s="15">
        <f>'1.Current_View'!O254</f>
        <v>0</v>
      </c>
      <c r="M255" s="15">
        <f>'1.Current_View'!P254</f>
        <v>0</v>
      </c>
      <c r="N255" s="15">
        <f>'1.Current_View'!Q254</f>
        <v>2</v>
      </c>
      <c r="O255" s="15">
        <f>'1.Current_View'!R254</f>
        <v>0</v>
      </c>
      <c r="P255" s="15">
        <f>'1.Current_View'!S254</f>
        <v>0</v>
      </c>
      <c r="Q255" s="15">
        <f>'1.Current_View'!T254</f>
        <v>0</v>
      </c>
      <c r="R255" s="15">
        <f>'1.Current_View'!U254</f>
        <v>0</v>
      </c>
      <c r="S255" s="15">
        <f>'1.Current_View'!AC254</f>
        <v>6</v>
      </c>
      <c r="T255" s="15">
        <f ca="1">'1.Current_View'!AE254</f>
        <v>4</v>
      </c>
    </row>
    <row r="256" spans="2:20" x14ac:dyDescent="0.25">
      <c r="B256" s="15">
        <f>'1.Current_View'!A255</f>
        <v>2580565</v>
      </c>
      <c r="C256" s="15" t="str">
        <f>'1.Current_View'!B255</f>
        <v>ABR AL AJWAA</v>
      </c>
      <c r="D256" s="15" t="str">
        <f>'1.Current_View'!D255</f>
        <v>MAKKAH</v>
      </c>
      <c r="E256" s="15" t="str">
        <f>'1.Current_View'!F255</f>
        <v>AirPods</v>
      </c>
      <c r="F256" s="15">
        <f>'1.Current_View'!I255</f>
        <v>1</v>
      </c>
      <c r="G256" s="15">
        <f>'1.Current_View'!J255</f>
        <v>1</v>
      </c>
      <c r="H256" s="15">
        <f>'1.Current_View'!K255</f>
        <v>2</v>
      </c>
      <c r="I256" s="15">
        <f>'1.Current_View'!L255</f>
        <v>1</v>
      </c>
      <c r="J256" s="15">
        <f>'1.Current_View'!M255</f>
        <v>2</v>
      </c>
      <c r="K256" s="15">
        <f>'1.Current_View'!N255</f>
        <v>2</v>
      </c>
      <c r="L256" s="15">
        <f>'1.Current_View'!O255</f>
        <v>2</v>
      </c>
      <c r="M256" s="15">
        <f>'1.Current_View'!P255</f>
        <v>0</v>
      </c>
      <c r="N256" s="15">
        <f>'1.Current_View'!Q255</f>
        <v>0</v>
      </c>
      <c r="O256" s="15">
        <f>'1.Current_View'!R255</f>
        <v>0</v>
      </c>
      <c r="P256" s="15">
        <f>'1.Current_View'!S255</f>
        <v>1</v>
      </c>
      <c r="Q256" s="15">
        <f>'1.Current_View'!T255</f>
        <v>2</v>
      </c>
      <c r="R256" s="15">
        <f>'1.Current_View'!U255</f>
        <v>1</v>
      </c>
      <c r="S256" s="15">
        <f>'1.Current_View'!AC255</f>
        <v>15</v>
      </c>
      <c r="T256" s="15">
        <f ca="1">'1.Current_View'!AE255</f>
        <v>11</v>
      </c>
    </row>
    <row r="257" spans="2:20" x14ac:dyDescent="0.25">
      <c r="B257" s="15">
        <f>'1.Current_View'!A256</f>
        <v>2580565</v>
      </c>
      <c r="C257" s="15" t="str">
        <f>'1.Current_View'!B256</f>
        <v>ABR AL AJWAA</v>
      </c>
      <c r="D257" s="15" t="str">
        <f>'1.Current_View'!D256</f>
        <v>MAKKAH</v>
      </c>
      <c r="E257" s="15" t="str">
        <f>'1.Current_View'!F256</f>
        <v>Accessories</v>
      </c>
      <c r="F257" s="15">
        <f>'1.Current_View'!I256</f>
        <v>43</v>
      </c>
      <c r="G257" s="15">
        <f>'1.Current_View'!J256</f>
        <v>29</v>
      </c>
      <c r="H257" s="15">
        <f>'1.Current_View'!K256</f>
        <v>27</v>
      </c>
      <c r="I257" s="15">
        <f>'1.Current_View'!L256</f>
        <v>25</v>
      </c>
      <c r="J257" s="15">
        <f>'1.Current_View'!M256</f>
        <v>44</v>
      </c>
      <c r="K257" s="15">
        <f>'1.Current_View'!N256</f>
        <v>31</v>
      </c>
      <c r="L257" s="15">
        <f>'1.Current_View'!O256</f>
        <v>25</v>
      </c>
      <c r="M257" s="15">
        <f>'1.Current_View'!P256</f>
        <v>21</v>
      </c>
      <c r="N257" s="15">
        <f>'1.Current_View'!Q256</f>
        <v>27</v>
      </c>
      <c r="O257" s="15">
        <f>'1.Current_View'!R256</f>
        <v>19</v>
      </c>
      <c r="P257" s="15">
        <f>'1.Current_View'!S256</f>
        <v>22</v>
      </c>
      <c r="Q257" s="15">
        <f>'1.Current_View'!T256</f>
        <v>15</v>
      </c>
      <c r="R257" s="15">
        <f>'1.Current_View'!U256</f>
        <v>27</v>
      </c>
      <c r="S257" s="15">
        <f>'1.Current_View'!AC256</f>
        <v>355</v>
      </c>
      <c r="T257" s="15">
        <f ca="1">'1.Current_View'!AE256</f>
        <v>245</v>
      </c>
    </row>
    <row r="258" spans="2:20" x14ac:dyDescent="0.25">
      <c r="B258" s="15">
        <f>'1.Current_View'!A257</f>
        <v>3501642</v>
      </c>
      <c r="C258" s="15" t="str">
        <f>'1.Current_View'!B257</f>
        <v>STREET PHONE - STORE</v>
      </c>
      <c r="D258" s="15" t="str">
        <f>'1.Current_View'!D257</f>
        <v>JEDDAH</v>
      </c>
      <c r="E258" s="15" t="str">
        <f>'1.Current_View'!F257</f>
        <v>iPhone</v>
      </c>
      <c r="F258" s="15">
        <f>'1.Current_View'!I257</f>
        <v>22</v>
      </c>
      <c r="G258" s="15">
        <f>'1.Current_View'!J257</f>
        <v>27</v>
      </c>
      <c r="H258" s="15">
        <f>'1.Current_View'!K257</f>
        <v>30</v>
      </c>
      <c r="I258" s="15">
        <f>'1.Current_View'!L257</f>
        <v>30</v>
      </c>
      <c r="J258" s="15">
        <f>'1.Current_View'!M257</f>
        <v>28</v>
      </c>
      <c r="K258" s="15">
        <f>'1.Current_View'!N257</f>
        <v>20</v>
      </c>
      <c r="L258" s="15">
        <f>'1.Current_View'!O257</f>
        <v>21</v>
      </c>
      <c r="M258" s="15">
        <f>'1.Current_View'!P257</f>
        <v>15</v>
      </c>
      <c r="N258" s="15">
        <f>'1.Current_View'!Q257</f>
        <v>12</v>
      </c>
      <c r="O258" s="15">
        <f>'1.Current_View'!R257</f>
        <v>24</v>
      </c>
      <c r="P258" s="15">
        <f>'1.Current_View'!S257</f>
        <v>36</v>
      </c>
      <c r="Q258" s="15">
        <f>'1.Current_View'!T257</f>
        <v>26</v>
      </c>
      <c r="R258" s="15">
        <f>'1.Current_View'!U257</f>
        <v>26</v>
      </c>
      <c r="S258" s="15">
        <f>'1.Current_View'!AC257</f>
        <v>317</v>
      </c>
      <c r="T258" s="15">
        <f ca="1">'1.Current_View'!AE257</f>
        <v>193</v>
      </c>
    </row>
    <row r="259" spans="2:20" x14ac:dyDescent="0.25">
      <c r="B259" s="15">
        <f>'1.Current_View'!A258</f>
        <v>3501642</v>
      </c>
      <c r="C259" s="15" t="str">
        <f>'1.Current_View'!B258</f>
        <v>STREET PHONE - STORE</v>
      </c>
      <c r="D259" s="15" t="str">
        <f>'1.Current_View'!D258</f>
        <v>JEDDAH</v>
      </c>
      <c r="E259" s="15" t="str">
        <f>'1.Current_View'!F258</f>
        <v>iPad</v>
      </c>
      <c r="F259" s="15">
        <f>'1.Current_View'!I258</f>
        <v>2</v>
      </c>
      <c r="G259" s="15">
        <f>'1.Current_View'!J258</f>
        <v>7</v>
      </c>
      <c r="H259" s="15">
        <f>'1.Current_View'!K258</f>
        <v>3</v>
      </c>
      <c r="I259" s="15">
        <f>'1.Current_View'!L258</f>
        <v>3</v>
      </c>
      <c r="J259" s="15">
        <f>'1.Current_View'!M258</f>
        <v>1</v>
      </c>
      <c r="K259" s="15">
        <f>'1.Current_View'!N258</f>
        <v>1</v>
      </c>
      <c r="L259" s="15">
        <f>'1.Current_View'!O258</f>
        <v>2</v>
      </c>
      <c r="M259" s="15">
        <f>'1.Current_View'!P258</f>
        <v>1</v>
      </c>
      <c r="N259" s="15">
        <f>'1.Current_View'!Q258</f>
        <v>1</v>
      </c>
      <c r="O259" s="15">
        <f>'1.Current_View'!R258</f>
        <v>4</v>
      </c>
      <c r="P259" s="15">
        <f>'1.Current_View'!S258</f>
        <v>11</v>
      </c>
      <c r="Q259" s="15">
        <f>'1.Current_View'!T258</f>
        <v>5</v>
      </c>
      <c r="R259" s="15">
        <f>'1.Current_View'!U258</f>
        <v>2</v>
      </c>
      <c r="S259" s="15">
        <f>'1.Current_View'!AC258</f>
        <v>43</v>
      </c>
      <c r="T259" s="15">
        <f ca="1">'1.Current_View'!AE258</f>
        <v>20</v>
      </c>
    </row>
    <row r="260" spans="2:20" x14ac:dyDescent="0.25">
      <c r="B260" s="15">
        <f>'1.Current_View'!A259</f>
        <v>3501642</v>
      </c>
      <c r="C260" s="15" t="str">
        <f>'1.Current_View'!B259</f>
        <v>STREET PHONE - STORE</v>
      </c>
      <c r="D260" s="15" t="str">
        <f>'1.Current_View'!D259</f>
        <v>JEDDAH</v>
      </c>
      <c r="E260" s="15" t="str">
        <f>'1.Current_View'!F259</f>
        <v>Watch</v>
      </c>
      <c r="F260" s="15">
        <f>'1.Current_View'!I259</f>
        <v>0</v>
      </c>
      <c r="G260" s="15">
        <f>'1.Current_View'!J259</f>
        <v>0</v>
      </c>
      <c r="H260" s="15">
        <f>'1.Current_View'!K259</f>
        <v>0</v>
      </c>
      <c r="I260" s="15">
        <f>'1.Current_View'!L259</f>
        <v>0</v>
      </c>
      <c r="J260" s="15">
        <f>'1.Current_View'!M259</f>
        <v>0</v>
      </c>
      <c r="K260" s="15">
        <f>'1.Current_View'!N259</f>
        <v>0</v>
      </c>
      <c r="L260" s="15">
        <f>'1.Current_View'!O259</f>
        <v>0</v>
      </c>
      <c r="M260" s="15">
        <f>'1.Current_View'!P259</f>
        <v>0</v>
      </c>
      <c r="N260" s="15">
        <f>'1.Current_View'!Q259</f>
        <v>1</v>
      </c>
      <c r="O260" s="15">
        <f>'1.Current_View'!R259</f>
        <v>0</v>
      </c>
      <c r="P260" s="15">
        <f>'1.Current_View'!S259</f>
        <v>0</v>
      </c>
      <c r="Q260" s="15">
        <f>'1.Current_View'!T259</f>
        <v>0</v>
      </c>
      <c r="R260" s="15">
        <f>'1.Current_View'!U259</f>
        <v>2</v>
      </c>
      <c r="S260" s="15">
        <f>'1.Current_View'!AC259</f>
        <v>3</v>
      </c>
      <c r="T260" s="15">
        <f ca="1">'1.Current_View'!AE259</f>
        <v>0</v>
      </c>
    </row>
    <row r="261" spans="2:20" x14ac:dyDescent="0.25">
      <c r="B261" s="15">
        <f>'1.Current_View'!A260</f>
        <v>3501642</v>
      </c>
      <c r="C261" s="15" t="str">
        <f>'1.Current_View'!B260</f>
        <v>STREET PHONE - STORE</v>
      </c>
      <c r="D261" s="15" t="str">
        <f>'1.Current_View'!D260</f>
        <v>JEDDAH</v>
      </c>
      <c r="E261" s="15" t="str">
        <f>'1.Current_View'!F260</f>
        <v>AirPods</v>
      </c>
      <c r="F261" s="15">
        <f>'1.Current_View'!I260</f>
        <v>0</v>
      </c>
      <c r="G261" s="15">
        <f>'1.Current_View'!J260</f>
        <v>2</v>
      </c>
      <c r="H261" s="15">
        <f>'1.Current_View'!K260</f>
        <v>1</v>
      </c>
      <c r="I261" s="15">
        <f>'1.Current_View'!L260</f>
        <v>0</v>
      </c>
      <c r="J261" s="15">
        <f>'1.Current_View'!M260</f>
        <v>2</v>
      </c>
      <c r="K261" s="15">
        <f>'1.Current_View'!N260</f>
        <v>0</v>
      </c>
      <c r="L261" s="15">
        <f>'1.Current_View'!O260</f>
        <v>1</v>
      </c>
      <c r="M261" s="15">
        <f>'1.Current_View'!P260</f>
        <v>1</v>
      </c>
      <c r="N261" s="15">
        <f>'1.Current_View'!Q260</f>
        <v>1</v>
      </c>
      <c r="O261" s="15">
        <f>'1.Current_View'!R260</f>
        <v>1</v>
      </c>
      <c r="P261" s="15">
        <f>'1.Current_View'!S260</f>
        <v>2</v>
      </c>
      <c r="Q261" s="15">
        <f>'1.Current_View'!T260</f>
        <v>2</v>
      </c>
      <c r="R261" s="15">
        <f>'1.Current_View'!U260</f>
        <v>0</v>
      </c>
      <c r="S261" s="15">
        <f>'1.Current_View'!AC260</f>
        <v>13</v>
      </c>
      <c r="T261" s="15">
        <f ca="1">'1.Current_View'!AE260</f>
        <v>7</v>
      </c>
    </row>
    <row r="262" spans="2:20" x14ac:dyDescent="0.25">
      <c r="B262" s="15">
        <f>'1.Current_View'!A261</f>
        <v>3501642</v>
      </c>
      <c r="C262" s="15" t="str">
        <f>'1.Current_View'!B261</f>
        <v>STREET PHONE - STORE</v>
      </c>
      <c r="D262" s="15" t="str">
        <f>'1.Current_View'!D261</f>
        <v>JEDDAH</v>
      </c>
      <c r="E262" s="15" t="str">
        <f>'1.Current_View'!F261</f>
        <v>Accessories</v>
      </c>
      <c r="F262" s="15">
        <f>'1.Current_View'!I261</f>
        <v>0</v>
      </c>
      <c r="G262" s="15">
        <f>'1.Current_View'!J261</f>
        <v>47</v>
      </c>
      <c r="H262" s="15">
        <f>'1.Current_View'!K261</f>
        <v>43</v>
      </c>
      <c r="I262" s="15">
        <f>'1.Current_View'!L261</f>
        <v>38</v>
      </c>
      <c r="J262" s="15">
        <f>'1.Current_View'!M261</f>
        <v>35</v>
      </c>
      <c r="K262" s="15">
        <f>'1.Current_View'!N261</f>
        <v>25</v>
      </c>
      <c r="L262" s="15">
        <f>'1.Current_View'!O261</f>
        <v>22</v>
      </c>
      <c r="M262" s="15">
        <f>'1.Current_View'!P261</f>
        <v>10</v>
      </c>
      <c r="N262" s="15">
        <f>'1.Current_View'!Q261</f>
        <v>11</v>
      </c>
      <c r="O262" s="15">
        <f>'1.Current_View'!R261</f>
        <v>25</v>
      </c>
      <c r="P262" s="15">
        <f>'1.Current_View'!S261</f>
        <v>30</v>
      </c>
      <c r="Q262" s="15">
        <f>'1.Current_View'!T261</f>
        <v>21</v>
      </c>
      <c r="R262" s="15">
        <f>'1.Current_View'!U261</f>
        <v>26</v>
      </c>
      <c r="S262" s="15">
        <f>'1.Current_View'!AC261</f>
        <v>333</v>
      </c>
      <c r="T262" s="15">
        <f ca="1">'1.Current_View'!AE261</f>
        <v>220</v>
      </c>
    </row>
    <row r="263" spans="2:20" x14ac:dyDescent="0.25">
      <c r="B263" s="15">
        <f>'1.Current_View'!A262</f>
        <v>3371153</v>
      </c>
      <c r="C263" s="15" t="str">
        <f>'1.Current_View'!B262</f>
        <v>MATJAR</v>
      </c>
      <c r="D263" s="15" t="str">
        <f>'1.Current_View'!D262</f>
        <v>TAIF</v>
      </c>
      <c r="E263" s="15" t="str">
        <f>'1.Current_View'!F262</f>
        <v>iPhone</v>
      </c>
      <c r="F263" s="15">
        <f>'1.Current_View'!I262</f>
        <v>29</v>
      </c>
      <c r="G263" s="15">
        <f>'1.Current_View'!J262</f>
        <v>15</v>
      </c>
      <c r="H263" s="15">
        <f>'1.Current_View'!K262</f>
        <v>12</v>
      </c>
      <c r="I263" s="15">
        <f>'1.Current_View'!L262</f>
        <v>54</v>
      </c>
      <c r="J263" s="15">
        <f>'1.Current_View'!M262</f>
        <v>58</v>
      </c>
      <c r="K263" s="15">
        <f>'1.Current_View'!N262</f>
        <v>31</v>
      </c>
      <c r="L263" s="15">
        <f>'1.Current_View'!O262</f>
        <v>30</v>
      </c>
      <c r="M263" s="15">
        <f>'1.Current_View'!P262</f>
        <v>19</v>
      </c>
      <c r="N263" s="15">
        <f>'1.Current_View'!Q262</f>
        <v>26</v>
      </c>
      <c r="O263" s="15">
        <f>'1.Current_View'!R262</f>
        <v>25</v>
      </c>
      <c r="P263" s="15">
        <f>'1.Current_View'!S262</f>
        <v>27</v>
      </c>
      <c r="Q263" s="15">
        <f>'1.Current_View'!T262</f>
        <v>22</v>
      </c>
      <c r="R263" s="15">
        <f>'1.Current_View'!U262</f>
        <v>38</v>
      </c>
      <c r="S263" s="15">
        <f>'1.Current_View'!AC262</f>
        <v>386</v>
      </c>
      <c r="T263" s="15">
        <f ca="1">'1.Current_View'!AE262</f>
        <v>248</v>
      </c>
    </row>
    <row r="264" spans="2:20" x14ac:dyDescent="0.25">
      <c r="B264" s="15">
        <f>'1.Current_View'!A263</f>
        <v>1972866</v>
      </c>
      <c r="C264" s="15" t="str">
        <f>'1.Current_View'!B263</f>
        <v>AL-MUTTASIL - MANARA</v>
      </c>
      <c r="D264" s="15" t="str">
        <f>'1.Current_View'!D263</f>
        <v>JEDDAH</v>
      </c>
      <c r="E264" s="15" t="str">
        <f>'1.Current_View'!F263</f>
        <v>iPhone</v>
      </c>
      <c r="F264" s="15">
        <f>'1.Current_View'!I263</f>
        <v>17</v>
      </c>
      <c r="G264" s="15">
        <f>'1.Current_View'!J263</f>
        <v>15</v>
      </c>
      <c r="H264" s="15">
        <f>'1.Current_View'!K263</f>
        <v>13</v>
      </c>
      <c r="I264" s="15">
        <f>'1.Current_View'!L263</f>
        <v>17</v>
      </c>
      <c r="J264" s="15">
        <f>'1.Current_View'!M263</f>
        <v>13</v>
      </c>
      <c r="K264" s="15">
        <f>'1.Current_View'!N263</f>
        <v>13</v>
      </c>
      <c r="L264" s="15">
        <f>'1.Current_View'!O263</f>
        <v>26</v>
      </c>
      <c r="M264" s="15">
        <f>'1.Current_View'!P263</f>
        <v>17</v>
      </c>
      <c r="N264" s="15">
        <f>'1.Current_View'!Q263</f>
        <v>34</v>
      </c>
      <c r="O264" s="15">
        <f>'1.Current_View'!R263</f>
        <v>19</v>
      </c>
      <c r="P264" s="15">
        <f>'1.Current_View'!S263</f>
        <v>8</v>
      </c>
      <c r="Q264" s="15">
        <f>'1.Current_View'!T263</f>
        <v>6</v>
      </c>
      <c r="R264" s="15">
        <f>'1.Current_View'!U263</f>
        <v>19</v>
      </c>
      <c r="S264" s="15">
        <f>'1.Current_View'!AC263</f>
        <v>217</v>
      </c>
      <c r="T264" s="15">
        <f ca="1">'1.Current_View'!AE263</f>
        <v>131</v>
      </c>
    </row>
    <row r="265" spans="2:20" x14ac:dyDescent="0.25">
      <c r="B265" s="15">
        <f>'1.Current_View'!A264</f>
        <v>3371153</v>
      </c>
      <c r="C265" s="15" t="str">
        <f>'1.Current_View'!B264</f>
        <v>MATJAR</v>
      </c>
      <c r="D265" s="15" t="str">
        <f>'1.Current_View'!D264</f>
        <v>TAIF</v>
      </c>
      <c r="E265" s="15" t="str">
        <f>'1.Current_View'!F264</f>
        <v>iPad</v>
      </c>
      <c r="F265" s="15">
        <f>'1.Current_View'!I264</f>
        <v>3</v>
      </c>
      <c r="G265" s="15">
        <f>'1.Current_View'!J264</f>
        <v>5</v>
      </c>
      <c r="H265" s="15">
        <f>'1.Current_View'!K264</f>
        <v>4</v>
      </c>
      <c r="I265" s="15">
        <f>'1.Current_View'!L264</f>
        <v>5</v>
      </c>
      <c r="J265" s="15">
        <f>'1.Current_View'!M264</f>
        <v>2</v>
      </c>
      <c r="K265" s="15">
        <f>'1.Current_View'!N264</f>
        <v>4</v>
      </c>
      <c r="L265" s="15">
        <f>'1.Current_View'!O264</f>
        <v>0</v>
      </c>
      <c r="M265" s="15">
        <f>'1.Current_View'!P264</f>
        <v>3</v>
      </c>
      <c r="N265" s="15">
        <f>'1.Current_View'!Q264</f>
        <v>1</v>
      </c>
      <c r="O265" s="15">
        <f>'1.Current_View'!R264</f>
        <v>3</v>
      </c>
      <c r="P265" s="15">
        <f>'1.Current_View'!S264</f>
        <v>2</v>
      </c>
      <c r="Q265" s="15">
        <f>'1.Current_View'!T264</f>
        <v>2</v>
      </c>
      <c r="R265" s="15">
        <f>'1.Current_View'!U264</f>
        <v>3</v>
      </c>
      <c r="S265" s="15">
        <f>'1.Current_View'!AC264</f>
        <v>37</v>
      </c>
      <c r="T265" s="15">
        <f ca="1">'1.Current_View'!AE264</f>
        <v>26</v>
      </c>
    </row>
    <row r="266" spans="2:20" x14ac:dyDescent="0.25">
      <c r="B266" s="15">
        <f>'1.Current_View'!A265</f>
        <v>1972866</v>
      </c>
      <c r="C266" s="15" t="str">
        <f>'1.Current_View'!B265</f>
        <v>AL-MUTTASIL - MANARA</v>
      </c>
      <c r="D266" s="15" t="str">
        <f>'1.Current_View'!D265</f>
        <v>JEDDAH</v>
      </c>
      <c r="E266" s="15" t="str">
        <f>'1.Current_View'!F265</f>
        <v>iPad</v>
      </c>
      <c r="F266" s="15">
        <f>'1.Current_View'!I265</f>
        <v>1</v>
      </c>
      <c r="G266" s="15">
        <f>'1.Current_View'!J265</f>
        <v>5</v>
      </c>
      <c r="H266" s="15">
        <f>'1.Current_View'!K265</f>
        <v>12</v>
      </c>
      <c r="I266" s="15">
        <f>'1.Current_View'!L265</f>
        <v>13</v>
      </c>
      <c r="J266" s="15">
        <f>'1.Current_View'!M265</f>
        <v>4</v>
      </c>
      <c r="K266" s="15">
        <f>'1.Current_View'!N265</f>
        <v>3</v>
      </c>
      <c r="L266" s="15">
        <f>'1.Current_View'!O265</f>
        <v>3</v>
      </c>
      <c r="M266" s="15">
        <f>'1.Current_View'!P265</f>
        <v>3</v>
      </c>
      <c r="N266" s="15">
        <f>'1.Current_View'!Q265</f>
        <v>13</v>
      </c>
      <c r="O266" s="15">
        <f>'1.Current_View'!R265</f>
        <v>9</v>
      </c>
      <c r="P266" s="15">
        <f>'1.Current_View'!S265</f>
        <v>1</v>
      </c>
      <c r="Q266" s="15">
        <f>'1.Current_View'!T265</f>
        <v>4</v>
      </c>
      <c r="R266" s="15">
        <f>'1.Current_View'!U265</f>
        <v>6</v>
      </c>
      <c r="S266" s="15">
        <f>'1.Current_View'!AC265</f>
        <v>77</v>
      </c>
      <c r="T266" s="15">
        <f ca="1">'1.Current_View'!AE265</f>
        <v>44</v>
      </c>
    </row>
    <row r="267" spans="2:20" x14ac:dyDescent="0.25">
      <c r="B267" s="15">
        <f>'1.Current_View'!A266</f>
        <v>1972866</v>
      </c>
      <c r="C267" s="15" t="str">
        <f>'1.Current_View'!B266</f>
        <v>AL-MUTTASIL - MANARA</v>
      </c>
      <c r="D267" s="15" t="str">
        <f>'1.Current_View'!D266</f>
        <v>JEDDAH</v>
      </c>
      <c r="E267" s="15" t="str">
        <f>'1.Current_View'!F266</f>
        <v>Watch</v>
      </c>
      <c r="F267" s="15">
        <f>'1.Current_View'!I266</f>
        <v>1</v>
      </c>
      <c r="G267" s="15">
        <f>'1.Current_View'!J266</f>
        <v>3</v>
      </c>
      <c r="H267" s="15">
        <f>'1.Current_View'!K266</f>
        <v>6</v>
      </c>
      <c r="I267" s="15">
        <f>'1.Current_View'!L266</f>
        <v>3</v>
      </c>
      <c r="J267" s="15">
        <f>'1.Current_View'!M266</f>
        <v>5</v>
      </c>
      <c r="K267" s="15">
        <f>'1.Current_View'!N266</f>
        <v>1</v>
      </c>
      <c r="L267" s="15">
        <f>'1.Current_View'!O266</f>
        <v>3</v>
      </c>
      <c r="M267" s="15">
        <f>'1.Current_View'!P266</f>
        <v>2</v>
      </c>
      <c r="N267" s="15">
        <f>'1.Current_View'!Q266</f>
        <v>1</v>
      </c>
      <c r="O267" s="15">
        <f>'1.Current_View'!R266</f>
        <v>1</v>
      </c>
      <c r="P267" s="15">
        <f>'1.Current_View'!S266</f>
        <v>1</v>
      </c>
      <c r="Q267" s="15">
        <f>'1.Current_View'!T266</f>
        <v>2</v>
      </c>
      <c r="R267" s="15">
        <f>'1.Current_View'!U266</f>
        <v>3</v>
      </c>
      <c r="S267" s="15">
        <f>'1.Current_View'!AC266</f>
        <v>32</v>
      </c>
      <c r="T267" s="15">
        <f ca="1">'1.Current_View'!AE266</f>
        <v>24</v>
      </c>
    </row>
    <row r="268" spans="2:20" x14ac:dyDescent="0.25">
      <c r="B268" s="15">
        <f>'1.Current_View'!A267</f>
        <v>3371153</v>
      </c>
      <c r="C268" s="15" t="str">
        <f>'1.Current_View'!B267</f>
        <v>MATJAR</v>
      </c>
      <c r="D268" s="15" t="str">
        <f>'1.Current_View'!D267</f>
        <v>TAIF</v>
      </c>
      <c r="E268" s="15" t="str">
        <f>'1.Current_View'!F267</f>
        <v>Watch</v>
      </c>
      <c r="F268" s="15">
        <f>'1.Current_View'!I267</f>
        <v>0</v>
      </c>
      <c r="G268" s="15">
        <f>'1.Current_View'!J267</f>
        <v>0</v>
      </c>
      <c r="H268" s="15">
        <f>'1.Current_View'!K267</f>
        <v>0</v>
      </c>
      <c r="I268" s="15">
        <f>'1.Current_View'!L267</f>
        <v>0</v>
      </c>
      <c r="J268" s="15">
        <f>'1.Current_View'!M267</f>
        <v>0</v>
      </c>
      <c r="K268" s="15">
        <f>'1.Current_View'!N267</f>
        <v>0</v>
      </c>
      <c r="L268" s="15">
        <f>'1.Current_View'!O267</f>
        <v>2</v>
      </c>
      <c r="M268" s="15">
        <f>'1.Current_View'!P267</f>
        <v>0</v>
      </c>
      <c r="N268" s="15">
        <f>'1.Current_View'!Q267</f>
        <v>0</v>
      </c>
      <c r="O268" s="15">
        <f>'1.Current_View'!R267</f>
        <v>0</v>
      </c>
      <c r="P268" s="15">
        <f>'1.Current_View'!S267</f>
        <v>0</v>
      </c>
      <c r="Q268" s="15">
        <f>'1.Current_View'!T267</f>
        <v>0</v>
      </c>
      <c r="R268" s="15">
        <f>'1.Current_View'!U267</f>
        <v>0</v>
      </c>
      <c r="S268" s="15">
        <f>'1.Current_View'!AC267</f>
        <v>2</v>
      </c>
      <c r="T268" s="15">
        <f ca="1">'1.Current_View'!AE267</f>
        <v>2</v>
      </c>
    </row>
    <row r="269" spans="2:20" x14ac:dyDescent="0.25">
      <c r="B269" s="15">
        <f>'1.Current_View'!A268</f>
        <v>1972866</v>
      </c>
      <c r="C269" s="15" t="str">
        <f>'1.Current_View'!B268</f>
        <v>AL-MUTTASIL - MANARA</v>
      </c>
      <c r="D269" s="15" t="str">
        <f>'1.Current_View'!D268</f>
        <v>JEDDAH</v>
      </c>
      <c r="E269" s="15" t="str">
        <f>'1.Current_View'!F268</f>
        <v>AirPods</v>
      </c>
      <c r="F269" s="15">
        <f>'1.Current_View'!I268</f>
        <v>0</v>
      </c>
      <c r="G269" s="15">
        <f>'1.Current_View'!J268</f>
        <v>1</v>
      </c>
      <c r="H269" s="15">
        <f>'1.Current_View'!K268</f>
        <v>7</v>
      </c>
      <c r="I269" s="15">
        <f>'1.Current_View'!L268</f>
        <v>2</v>
      </c>
      <c r="J269" s="15">
        <f>'1.Current_View'!M268</f>
        <v>1</v>
      </c>
      <c r="K269" s="15">
        <f>'1.Current_View'!N268</f>
        <v>7</v>
      </c>
      <c r="L269" s="15">
        <f>'1.Current_View'!O268</f>
        <v>11</v>
      </c>
      <c r="M269" s="15">
        <f>'1.Current_View'!P268</f>
        <v>1</v>
      </c>
      <c r="N269" s="15">
        <f>'1.Current_View'!Q268</f>
        <v>0</v>
      </c>
      <c r="O269" s="15">
        <f>'1.Current_View'!R268</f>
        <v>3</v>
      </c>
      <c r="P269" s="15">
        <f>'1.Current_View'!S268</f>
        <v>2</v>
      </c>
      <c r="Q269" s="15">
        <f>'1.Current_View'!T268</f>
        <v>5</v>
      </c>
      <c r="R269" s="15">
        <f>'1.Current_View'!U268</f>
        <v>6</v>
      </c>
      <c r="S269" s="15">
        <f>'1.Current_View'!AC268</f>
        <v>46</v>
      </c>
      <c r="T269" s="15">
        <f ca="1">'1.Current_View'!AE268</f>
        <v>30</v>
      </c>
    </row>
    <row r="270" spans="2:20" x14ac:dyDescent="0.25">
      <c r="B270" s="15">
        <f>'1.Current_View'!A269</f>
        <v>3371153</v>
      </c>
      <c r="C270" s="15" t="str">
        <f>'1.Current_View'!B269</f>
        <v>MATJAR</v>
      </c>
      <c r="D270" s="15" t="str">
        <f>'1.Current_View'!D269</f>
        <v>TAIF</v>
      </c>
      <c r="E270" s="15" t="str">
        <f>'1.Current_View'!F269</f>
        <v>AirPods</v>
      </c>
      <c r="F270" s="15">
        <f>'1.Current_View'!I269</f>
        <v>1</v>
      </c>
      <c r="G270" s="15">
        <f>'1.Current_View'!J269</f>
        <v>1</v>
      </c>
      <c r="H270" s="15">
        <f>'1.Current_View'!K269</f>
        <v>0</v>
      </c>
      <c r="I270" s="15">
        <f>'1.Current_View'!L269</f>
        <v>3</v>
      </c>
      <c r="J270" s="15">
        <f>'1.Current_View'!M269</f>
        <v>6</v>
      </c>
      <c r="K270" s="15">
        <f>'1.Current_View'!N269</f>
        <v>2</v>
      </c>
      <c r="L270" s="15">
        <f>'1.Current_View'!O269</f>
        <v>7</v>
      </c>
      <c r="M270" s="15">
        <f>'1.Current_View'!P269</f>
        <v>1</v>
      </c>
      <c r="N270" s="15">
        <f>'1.Current_View'!Q269</f>
        <v>3</v>
      </c>
      <c r="O270" s="15">
        <f>'1.Current_View'!R269</f>
        <v>3</v>
      </c>
      <c r="P270" s="15">
        <f>'1.Current_View'!S269</f>
        <v>1</v>
      </c>
      <c r="Q270" s="15">
        <f>'1.Current_View'!T269</f>
        <v>5</v>
      </c>
      <c r="R270" s="15">
        <f>'1.Current_View'!U269</f>
        <v>3</v>
      </c>
      <c r="S270" s="15">
        <f>'1.Current_View'!AC269</f>
        <v>36</v>
      </c>
      <c r="T270" s="15">
        <f ca="1">'1.Current_View'!AE269</f>
        <v>21</v>
      </c>
    </row>
    <row r="271" spans="2:20" x14ac:dyDescent="0.25">
      <c r="B271" s="15">
        <f>'1.Current_View'!A270</f>
        <v>1972866</v>
      </c>
      <c r="C271" s="15" t="str">
        <f>'1.Current_View'!B270</f>
        <v>AL-MUTTASIL - MANARA</v>
      </c>
      <c r="D271" s="15" t="str">
        <f>'1.Current_View'!D270</f>
        <v>JEDDAH</v>
      </c>
      <c r="E271" s="15" t="str">
        <f>'1.Current_View'!F270</f>
        <v>Accessories</v>
      </c>
      <c r="F271" s="15">
        <f>'1.Current_View'!I270</f>
        <v>14</v>
      </c>
      <c r="G271" s="15">
        <f>'1.Current_View'!J270</f>
        <v>11</v>
      </c>
      <c r="H271" s="15">
        <f>'1.Current_View'!K270</f>
        <v>41</v>
      </c>
      <c r="I271" s="15">
        <f>'1.Current_View'!L270</f>
        <v>45</v>
      </c>
      <c r="J271" s="15">
        <f>'1.Current_View'!M270</f>
        <v>28</v>
      </c>
      <c r="K271" s="15">
        <f>'1.Current_View'!N270</f>
        <v>28</v>
      </c>
      <c r="L271" s="15">
        <f>'1.Current_View'!O270</f>
        <v>42</v>
      </c>
      <c r="M271" s="15">
        <f>'1.Current_View'!P270</f>
        <v>33</v>
      </c>
      <c r="N271" s="15">
        <f>'1.Current_View'!Q270</f>
        <v>21</v>
      </c>
      <c r="O271" s="15">
        <f>'1.Current_View'!R270</f>
        <v>24</v>
      </c>
      <c r="P271" s="15">
        <f>'1.Current_View'!S270</f>
        <v>3</v>
      </c>
      <c r="Q271" s="15">
        <f>'1.Current_View'!T270</f>
        <v>11</v>
      </c>
      <c r="R271" s="15">
        <f>'1.Current_View'!U270</f>
        <v>7</v>
      </c>
      <c r="S271" s="15">
        <f>'1.Current_View'!AC270</f>
        <v>308</v>
      </c>
      <c r="T271" s="15">
        <f ca="1">'1.Current_View'!AE270</f>
        <v>242</v>
      </c>
    </row>
    <row r="272" spans="2:20" x14ac:dyDescent="0.25">
      <c r="B272" s="15">
        <f>'1.Current_View'!A271</f>
        <v>3371153</v>
      </c>
      <c r="C272" s="15" t="str">
        <f>'1.Current_View'!B271</f>
        <v>MATJAR</v>
      </c>
      <c r="D272" s="15" t="str">
        <f>'1.Current_View'!D271</f>
        <v>TAIF</v>
      </c>
      <c r="E272" s="15" t="str">
        <f>'1.Current_View'!F271</f>
        <v>Accessories</v>
      </c>
      <c r="F272" s="15">
        <f>'1.Current_View'!I271</f>
        <v>3</v>
      </c>
      <c r="G272" s="15">
        <f>'1.Current_View'!J271</f>
        <v>0</v>
      </c>
      <c r="H272" s="15">
        <f>'1.Current_View'!K271</f>
        <v>12</v>
      </c>
      <c r="I272" s="15">
        <f>'1.Current_View'!L271</f>
        <v>21</v>
      </c>
      <c r="J272" s="15">
        <f>'1.Current_View'!M271</f>
        <v>30</v>
      </c>
      <c r="K272" s="15">
        <f>'1.Current_View'!N271</f>
        <v>27</v>
      </c>
      <c r="L272" s="15">
        <f>'1.Current_View'!O271</f>
        <v>20</v>
      </c>
      <c r="M272" s="15">
        <f>'1.Current_View'!P271</f>
        <v>16</v>
      </c>
      <c r="N272" s="15">
        <f>'1.Current_View'!Q271</f>
        <v>20</v>
      </c>
      <c r="O272" s="15">
        <f>'1.Current_View'!R271</f>
        <v>11</v>
      </c>
      <c r="P272" s="15">
        <f>'1.Current_View'!S271</f>
        <v>11</v>
      </c>
      <c r="Q272" s="15">
        <f>'1.Current_View'!T271</f>
        <v>20</v>
      </c>
      <c r="R272" s="15">
        <f>'1.Current_View'!U271</f>
        <v>28</v>
      </c>
      <c r="S272" s="15">
        <f>'1.Current_View'!AC271</f>
        <v>219</v>
      </c>
      <c r="T272" s="15">
        <f ca="1">'1.Current_View'!AE271</f>
        <v>129</v>
      </c>
    </row>
    <row r="273" spans="2:20" x14ac:dyDescent="0.25">
      <c r="B273" s="15">
        <f>'1.Current_View'!A272</f>
        <v>3363544</v>
      </c>
      <c r="C273" s="15" t="str">
        <f>'1.Current_View'!B272</f>
        <v>AL AMIR</v>
      </c>
      <c r="D273" s="15" t="str">
        <f>'1.Current_View'!D272</f>
        <v>JEDDAH</v>
      </c>
      <c r="E273" s="15" t="str">
        <f>'1.Current_View'!F272</f>
        <v>iPhone</v>
      </c>
      <c r="F273" s="15">
        <f>'1.Current_View'!I272</f>
        <v>31</v>
      </c>
      <c r="G273" s="15">
        <f>'1.Current_View'!J272</f>
        <v>35</v>
      </c>
      <c r="H273" s="15">
        <f>'1.Current_View'!K272</f>
        <v>38</v>
      </c>
      <c r="I273" s="15">
        <f>'1.Current_View'!L272</f>
        <v>25</v>
      </c>
      <c r="J273" s="15">
        <f>'1.Current_View'!M272</f>
        <v>27</v>
      </c>
      <c r="K273" s="15">
        <f>'1.Current_View'!N272</f>
        <v>45</v>
      </c>
      <c r="L273" s="15">
        <f>'1.Current_View'!O272</f>
        <v>35</v>
      </c>
      <c r="M273" s="15">
        <f>'1.Current_View'!P272</f>
        <v>38</v>
      </c>
      <c r="N273" s="15">
        <f>'1.Current_View'!Q272</f>
        <v>47</v>
      </c>
      <c r="O273" s="15">
        <f>'1.Current_View'!R272</f>
        <v>53</v>
      </c>
      <c r="P273" s="15">
        <f>'1.Current_View'!S272</f>
        <v>35</v>
      </c>
      <c r="Q273" s="15">
        <f>'1.Current_View'!T272</f>
        <v>35</v>
      </c>
      <c r="R273" s="15">
        <f>'1.Current_View'!U272</f>
        <v>38</v>
      </c>
      <c r="S273" s="15">
        <f>'1.Current_View'!AC272</f>
        <v>482</v>
      </c>
      <c r="T273" s="15">
        <f ca="1">'1.Current_View'!AE272</f>
        <v>274</v>
      </c>
    </row>
    <row r="274" spans="2:20" x14ac:dyDescent="0.25">
      <c r="B274" s="15">
        <f>'1.Current_View'!A273</f>
        <v>3363544</v>
      </c>
      <c r="C274" s="15" t="str">
        <f>'1.Current_View'!B273</f>
        <v>AL AMIR</v>
      </c>
      <c r="D274" s="15" t="str">
        <f>'1.Current_View'!D273</f>
        <v>JEDDAH</v>
      </c>
      <c r="E274" s="15" t="str">
        <f>'1.Current_View'!F273</f>
        <v>iPad</v>
      </c>
      <c r="F274" s="15">
        <f>'1.Current_View'!I273</f>
        <v>0</v>
      </c>
      <c r="G274" s="15">
        <f>'1.Current_View'!J273</f>
        <v>11</v>
      </c>
      <c r="H274" s="15">
        <f>'1.Current_View'!K273</f>
        <v>9</v>
      </c>
      <c r="I274" s="15">
        <f>'1.Current_View'!L273</f>
        <v>4</v>
      </c>
      <c r="J274" s="15">
        <f>'1.Current_View'!M273</f>
        <v>1</v>
      </c>
      <c r="K274" s="15">
        <f>'1.Current_View'!N273</f>
        <v>25</v>
      </c>
      <c r="L274" s="15">
        <f>'1.Current_View'!O273</f>
        <v>12</v>
      </c>
      <c r="M274" s="15">
        <f>'1.Current_View'!P273</f>
        <v>4</v>
      </c>
      <c r="N274" s="15">
        <f>'1.Current_View'!Q273</f>
        <v>3</v>
      </c>
      <c r="O274" s="15">
        <f>'1.Current_View'!R273</f>
        <v>8</v>
      </c>
      <c r="P274" s="15">
        <f>'1.Current_View'!S273</f>
        <v>12</v>
      </c>
      <c r="Q274" s="15">
        <f>'1.Current_View'!T273</f>
        <v>8</v>
      </c>
      <c r="R274" s="15">
        <f>'1.Current_View'!U273</f>
        <v>6</v>
      </c>
      <c r="S274" s="15">
        <f>'1.Current_View'!AC273</f>
        <v>103</v>
      </c>
      <c r="T274" s="15">
        <f ca="1">'1.Current_View'!AE273</f>
        <v>66</v>
      </c>
    </row>
    <row r="275" spans="2:20" x14ac:dyDescent="0.25">
      <c r="B275" s="15">
        <f>'1.Current_View'!A274</f>
        <v>3363544</v>
      </c>
      <c r="C275" s="15" t="str">
        <f>'1.Current_View'!B274</f>
        <v>AL AMIR</v>
      </c>
      <c r="D275" s="15" t="str">
        <f>'1.Current_View'!D274</f>
        <v>JEDDAH</v>
      </c>
      <c r="E275" s="15" t="str">
        <f>'1.Current_View'!F274</f>
        <v>Watch</v>
      </c>
      <c r="F275" s="15">
        <f>'1.Current_View'!I274</f>
        <v>0</v>
      </c>
      <c r="G275" s="15">
        <f>'1.Current_View'!J274</f>
        <v>0</v>
      </c>
      <c r="H275" s="15">
        <f>'1.Current_View'!K274</f>
        <v>1</v>
      </c>
      <c r="I275" s="15">
        <f>'1.Current_View'!L274</f>
        <v>0</v>
      </c>
      <c r="J275" s="15">
        <f>'1.Current_View'!M274</f>
        <v>0</v>
      </c>
      <c r="K275" s="15">
        <f>'1.Current_View'!N274</f>
        <v>4</v>
      </c>
      <c r="L275" s="15">
        <f>'1.Current_View'!O274</f>
        <v>4</v>
      </c>
      <c r="M275" s="15">
        <f>'1.Current_View'!P274</f>
        <v>2</v>
      </c>
      <c r="N275" s="15">
        <f>'1.Current_View'!Q274</f>
        <v>2</v>
      </c>
      <c r="O275" s="15">
        <f>'1.Current_View'!R274</f>
        <v>2</v>
      </c>
      <c r="P275" s="15">
        <f>'1.Current_View'!S274</f>
        <v>1</v>
      </c>
      <c r="Q275" s="15">
        <f>'1.Current_View'!T274</f>
        <v>0</v>
      </c>
      <c r="R275" s="15">
        <f>'1.Current_View'!U274</f>
        <v>3</v>
      </c>
      <c r="S275" s="15">
        <f>'1.Current_View'!AC274</f>
        <v>19</v>
      </c>
      <c r="T275" s="15">
        <f ca="1">'1.Current_View'!AE274</f>
        <v>11</v>
      </c>
    </row>
    <row r="276" spans="2:20" x14ac:dyDescent="0.25">
      <c r="B276" s="15">
        <f>'1.Current_View'!A275</f>
        <v>3363544</v>
      </c>
      <c r="C276" s="15" t="str">
        <f>'1.Current_View'!B275</f>
        <v>AL AMIR</v>
      </c>
      <c r="D276" s="15" t="str">
        <f>'1.Current_View'!D275</f>
        <v>JEDDAH</v>
      </c>
      <c r="E276" s="15" t="str">
        <f>'1.Current_View'!F275</f>
        <v>AirPods</v>
      </c>
      <c r="F276" s="15">
        <f>'1.Current_View'!I275</f>
        <v>0</v>
      </c>
      <c r="G276" s="15">
        <f>'1.Current_View'!J275</f>
        <v>7</v>
      </c>
      <c r="H276" s="15">
        <f>'1.Current_View'!K275</f>
        <v>3</v>
      </c>
      <c r="I276" s="15">
        <f>'1.Current_View'!L275</f>
        <v>2</v>
      </c>
      <c r="J276" s="15">
        <f>'1.Current_View'!M275</f>
        <v>0</v>
      </c>
      <c r="K276" s="15">
        <f>'1.Current_View'!N275</f>
        <v>4</v>
      </c>
      <c r="L276" s="15">
        <f>'1.Current_View'!O275</f>
        <v>4</v>
      </c>
      <c r="M276" s="15">
        <f>'1.Current_View'!P275</f>
        <v>2</v>
      </c>
      <c r="N276" s="15">
        <f>'1.Current_View'!Q275</f>
        <v>2</v>
      </c>
      <c r="O276" s="15">
        <f>'1.Current_View'!R275</f>
        <v>3</v>
      </c>
      <c r="P276" s="15">
        <f>'1.Current_View'!S275</f>
        <v>3</v>
      </c>
      <c r="Q276" s="15">
        <f>'1.Current_View'!T275</f>
        <v>5</v>
      </c>
      <c r="R276" s="15">
        <f>'1.Current_View'!U275</f>
        <v>4</v>
      </c>
      <c r="S276" s="15">
        <f>'1.Current_View'!AC275</f>
        <v>39</v>
      </c>
      <c r="T276" s="15">
        <f ca="1">'1.Current_View'!AE275</f>
        <v>22</v>
      </c>
    </row>
    <row r="277" spans="2:20" x14ac:dyDescent="0.25">
      <c r="B277" s="15">
        <f>'1.Current_View'!A276</f>
        <v>3363544</v>
      </c>
      <c r="C277" s="15" t="str">
        <f>'1.Current_View'!B276</f>
        <v>AL AMIR</v>
      </c>
      <c r="D277" s="15" t="str">
        <f>'1.Current_View'!D276</f>
        <v>JEDDAH</v>
      </c>
      <c r="E277" s="15" t="str">
        <f>'1.Current_View'!F276</f>
        <v>Accessories</v>
      </c>
      <c r="F277" s="15">
        <f>'1.Current_View'!I276</f>
        <v>0</v>
      </c>
      <c r="G277" s="15">
        <f>'1.Current_View'!J276</f>
        <v>2</v>
      </c>
      <c r="H277" s="15">
        <f>'1.Current_View'!K276</f>
        <v>2</v>
      </c>
      <c r="I277" s="15">
        <f>'1.Current_View'!L276</f>
        <v>0</v>
      </c>
      <c r="J277" s="15">
        <f>'1.Current_View'!M276</f>
        <v>0</v>
      </c>
      <c r="K277" s="15">
        <f>'1.Current_View'!N276</f>
        <v>4</v>
      </c>
      <c r="L277" s="15">
        <f>'1.Current_View'!O276</f>
        <v>4</v>
      </c>
      <c r="M277" s="15">
        <f>'1.Current_View'!P276</f>
        <v>0</v>
      </c>
      <c r="N277" s="15">
        <f>'1.Current_View'!Q276</f>
        <v>0</v>
      </c>
      <c r="O277" s="15">
        <f>'1.Current_View'!R276</f>
        <v>0</v>
      </c>
      <c r="P277" s="15">
        <f>'1.Current_View'!S276</f>
        <v>1</v>
      </c>
      <c r="Q277" s="15">
        <f>'1.Current_View'!T276</f>
        <v>0</v>
      </c>
      <c r="R277" s="15">
        <f>'1.Current_View'!U276</f>
        <v>0</v>
      </c>
      <c r="S277" s="15">
        <f>'1.Current_View'!AC276</f>
        <v>13</v>
      </c>
      <c r="T277" s="15">
        <f ca="1">'1.Current_View'!AE276</f>
        <v>12</v>
      </c>
    </row>
    <row r="278" spans="2:20" x14ac:dyDescent="0.25">
      <c r="B278" s="15">
        <f>'1.Current_View'!A277</f>
        <v>2580585</v>
      </c>
      <c r="C278" s="15" t="str">
        <f>'1.Current_View'!B277</f>
        <v>AL ATLAL SITEEN</v>
      </c>
      <c r="D278" s="15" t="str">
        <f>'1.Current_View'!D277</f>
        <v>MAKKAH</v>
      </c>
      <c r="E278" s="15" t="str">
        <f>'1.Current_View'!F277</f>
        <v>iPhone</v>
      </c>
      <c r="F278" s="15">
        <f>'1.Current_View'!I277</f>
        <v>30</v>
      </c>
      <c r="G278" s="15">
        <f>'1.Current_View'!J277</f>
        <v>28</v>
      </c>
      <c r="H278" s="15">
        <f>'1.Current_View'!K277</f>
        <v>23</v>
      </c>
      <c r="I278" s="15">
        <f>'1.Current_View'!L277</f>
        <v>21</v>
      </c>
      <c r="J278" s="15">
        <f>'1.Current_View'!M277</f>
        <v>30</v>
      </c>
      <c r="K278" s="15">
        <f>'1.Current_View'!N277</f>
        <v>26</v>
      </c>
      <c r="L278" s="15">
        <f>'1.Current_View'!O277</f>
        <v>22</v>
      </c>
      <c r="M278" s="15">
        <f>'1.Current_View'!P277</f>
        <v>20</v>
      </c>
      <c r="N278" s="15">
        <f>'1.Current_View'!Q277</f>
        <v>24</v>
      </c>
      <c r="O278" s="15">
        <f>'1.Current_View'!R277</f>
        <v>29</v>
      </c>
      <c r="P278" s="15">
        <f>'1.Current_View'!S277</f>
        <v>21</v>
      </c>
      <c r="Q278" s="15">
        <f>'1.Current_View'!T277</f>
        <v>24</v>
      </c>
      <c r="R278" s="15">
        <f>'1.Current_View'!U277</f>
        <v>18</v>
      </c>
      <c r="S278" s="15">
        <f>'1.Current_View'!AC277</f>
        <v>316</v>
      </c>
      <c r="T278" s="15">
        <f ca="1">'1.Current_View'!AE277</f>
        <v>200</v>
      </c>
    </row>
    <row r="279" spans="2:20" x14ac:dyDescent="0.25">
      <c r="B279" s="15">
        <f>'1.Current_View'!A278</f>
        <v>2580585</v>
      </c>
      <c r="C279" s="15" t="str">
        <f>'1.Current_View'!B278</f>
        <v>AL ATLAL SITEEN</v>
      </c>
      <c r="D279" s="15" t="str">
        <f>'1.Current_View'!D278</f>
        <v>MAKKAH</v>
      </c>
      <c r="E279" s="15" t="str">
        <f>'1.Current_View'!F278</f>
        <v>iPad</v>
      </c>
      <c r="F279" s="15">
        <f>'1.Current_View'!I278</f>
        <v>10</v>
      </c>
      <c r="G279" s="15">
        <f>'1.Current_View'!J278</f>
        <v>9</v>
      </c>
      <c r="H279" s="15">
        <f>'1.Current_View'!K278</f>
        <v>6</v>
      </c>
      <c r="I279" s="15">
        <f>'1.Current_View'!L278</f>
        <v>10</v>
      </c>
      <c r="J279" s="15">
        <f>'1.Current_View'!M278</f>
        <v>7</v>
      </c>
      <c r="K279" s="15">
        <f>'1.Current_View'!N278</f>
        <v>13</v>
      </c>
      <c r="L279" s="15">
        <f>'1.Current_View'!O278</f>
        <v>2</v>
      </c>
      <c r="M279" s="15">
        <f>'1.Current_View'!P278</f>
        <v>5</v>
      </c>
      <c r="N279" s="15">
        <f>'1.Current_View'!Q278</f>
        <v>5</v>
      </c>
      <c r="O279" s="15">
        <f>'1.Current_View'!R278</f>
        <v>7</v>
      </c>
      <c r="P279" s="15">
        <f>'1.Current_View'!S278</f>
        <v>6</v>
      </c>
      <c r="Q279" s="15">
        <f>'1.Current_View'!T278</f>
        <v>4</v>
      </c>
      <c r="R279" s="15">
        <f>'1.Current_View'!U278</f>
        <v>4</v>
      </c>
      <c r="S279" s="15">
        <f>'1.Current_View'!AC278</f>
        <v>88</v>
      </c>
      <c r="T279" s="15">
        <f ca="1">'1.Current_View'!AE278</f>
        <v>62</v>
      </c>
    </row>
    <row r="280" spans="2:20" x14ac:dyDescent="0.25">
      <c r="B280" s="15">
        <f>'1.Current_View'!A279</f>
        <v>2580585</v>
      </c>
      <c r="C280" s="15" t="str">
        <f>'1.Current_View'!B279</f>
        <v>AL ATLAL SITEEN</v>
      </c>
      <c r="D280" s="15" t="str">
        <f>'1.Current_View'!D279</f>
        <v>MAKKAH</v>
      </c>
      <c r="E280" s="15" t="str">
        <f>'1.Current_View'!F279</f>
        <v>Watch</v>
      </c>
      <c r="F280" s="15">
        <f>'1.Current_View'!I279</f>
        <v>0</v>
      </c>
      <c r="G280" s="15">
        <f>'1.Current_View'!J279</f>
        <v>2</v>
      </c>
      <c r="H280" s="15">
        <f>'1.Current_View'!K279</f>
        <v>0</v>
      </c>
      <c r="I280" s="15">
        <f>'1.Current_View'!L279</f>
        <v>0</v>
      </c>
      <c r="J280" s="15">
        <f>'1.Current_View'!M279</f>
        <v>0</v>
      </c>
      <c r="K280" s="15">
        <f>'1.Current_View'!N279</f>
        <v>2</v>
      </c>
      <c r="L280" s="15">
        <f>'1.Current_View'!O279</f>
        <v>3</v>
      </c>
      <c r="M280" s="15">
        <f>'1.Current_View'!P279</f>
        <v>0</v>
      </c>
      <c r="N280" s="15">
        <f>'1.Current_View'!Q279</f>
        <v>0</v>
      </c>
      <c r="O280" s="15">
        <f>'1.Current_View'!R279</f>
        <v>1</v>
      </c>
      <c r="P280" s="15">
        <f>'1.Current_View'!S279</f>
        <v>1</v>
      </c>
      <c r="Q280" s="15">
        <f>'1.Current_View'!T279</f>
        <v>1</v>
      </c>
      <c r="R280" s="15">
        <f>'1.Current_View'!U279</f>
        <v>0</v>
      </c>
      <c r="S280" s="15">
        <f>'1.Current_View'!AC279</f>
        <v>10</v>
      </c>
      <c r="T280" s="15">
        <f ca="1">'1.Current_View'!AE279</f>
        <v>7</v>
      </c>
    </row>
    <row r="281" spans="2:20" x14ac:dyDescent="0.25">
      <c r="B281" s="15">
        <f>'1.Current_View'!A280</f>
        <v>2580585</v>
      </c>
      <c r="C281" s="15" t="str">
        <f>'1.Current_View'!B280</f>
        <v>AL ATLAL SITEEN</v>
      </c>
      <c r="D281" s="15" t="str">
        <f>'1.Current_View'!D280</f>
        <v>MAKKAH</v>
      </c>
      <c r="E281" s="15" t="str">
        <f>'1.Current_View'!F280</f>
        <v>AirPods</v>
      </c>
      <c r="F281" s="15">
        <f>'1.Current_View'!I280</f>
        <v>1</v>
      </c>
      <c r="G281" s="15">
        <f>'1.Current_View'!J280</f>
        <v>1</v>
      </c>
      <c r="H281" s="15">
        <f>'1.Current_View'!K280</f>
        <v>3</v>
      </c>
      <c r="I281" s="15">
        <f>'1.Current_View'!L280</f>
        <v>3</v>
      </c>
      <c r="J281" s="15">
        <f>'1.Current_View'!M280</f>
        <v>3</v>
      </c>
      <c r="K281" s="15">
        <f>'1.Current_View'!N280</f>
        <v>4</v>
      </c>
      <c r="L281" s="15">
        <f>'1.Current_View'!O280</f>
        <v>2</v>
      </c>
      <c r="M281" s="15">
        <f>'1.Current_View'!P280</f>
        <v>0</v>
      </c>
      <c r="N281" s="15">
        <f>'1.Current_View'!Q280</f>
        <v>5</v>
      </c>
      <c r="O281" s="15">
        <f>'1.Current_View'!R280</f>
        <v>5</v>
      </c>
      <c r="P281" s="15">
        <f>'1.Current_View'!S280</f>
        <v>1</v>
      </c>
      <c r="Q281" s="15">
        <f>'1.Current_View'!T280</f>
        <v>1</v>
      </c>
      <c r="R281" s="15">
        <f>'1.Current_View'!U280</f>
        <v>8</v>
      </c>
      <c r="S281" s="15">
        <f>'1.Current_View'!AC280</f>
        <v>37</v>
      </c>
      <c r="T281" s="15">
        <f ca="1">'1.Current_View'!AE280</f>
        <v>17</v>
      </c>
    </row>
    <row r="282" spans="2:20" x14ac:dyDescent="0.25">
      <c r="B282" s="15">
        <f>'1.Current_View'!A281</f>
        <v>2580585</v>
      </c>
      <c r="C282" s="15" t="str">
        <f>'1.Current_View'!B281</f>
        <v>AL ATLAL SITEEN</v>
      </c>
      <c r="D282" s="15" t="str">
        <f>'1.Current_View'!D281</f>
        <v>MAKKAH</v>
      </c>
      <c r="E282" s="15" t="str">
        <f>'1.Current_View'!F281</f>
        <v>Accessories</v>
      </c>
      <c r="F282" s="15">
        <f>'1.Current_View'!I281</f>
        <v>2</v>
      </c>
      <c r="G282" s="15">
        <f>'1.Current_View'!J281</f>
        <v>16</v>
      </c>
      <c r="H282" s="15">
        <f>'1.Current_View'!K281</f>
        <v>19</v>
      </c>
      <c r="I282" s="15">
        <f>'1.Current_View'!L281</f>
        <v>29</v>
      </c>
      <c r="J282" s="15">
        <f>'1.Current_View'!M281</f>
        <v>33</v>
      </c>
      <c r="K282" s="15">
        <f>'1.Current_View'!N281</f>
        <v>14</v>
      </c>
      <c r="L282" s="15">
        <f>'1.Current_View'!O281</f>
        <v>21</v>
      </c>
      <c r="M282" s="15">
        <f>'1.Current_View'!P281</f>
        <v>15</v>
      </c>
      <c r="N282" s="15">
        <f>'1.Current_View'!Q281</f>
        <v>21</v>
      </c>
      <c r="O282" s="15">
        <f>'1.Current_View'!R281</f>
        <v>25</v>
      </c>
      <c r="P282" s="15">
        <f>'1.Current_View'!S281</f>
        <v>3</v>
      </c>
      <c r="Q282" s="15">
        <f>'1.Current_View'!T281</f>
        <v>1</v>
      </c>
      <c r="R282" s="15">
        <f>'1.Current_View'!U281</f>
        <v>0</v>
      </c>
      <c r="S282" s="15">
        <f>'1.Current_View'!AC281</f>
        <v>199</v>
      </c>
      <c r="T282" s="15">
        <f ca="1">'1.Current_View'!AE281</f>
        <v>149</v>
      </c>
    </row>
    <row r="283" spans="2:20" x14ac:dyDescent="0.25">
      <c r="B283" s="15">
        <f>'1.Current_View'!A282</f>
        <v>3371154</v>
      </c>
      <c r="C283" s="15" t="str">
        <f>'1.Current_View'!B282</f>
        <v>ABR - ALFALAK</v>
      </c>
      <c r="D283" s="15" t="str">
        <f>'1.Current_View'!D282</f>
        <v>TAIF</v>
      </c>
      <c r="E283" s="15" t="str">
        <f>'1.Current_View'!F282</f>
        <v>iPhone</v>
      </c>
      <c r="F283" s="15">
        <f>'1.Current_View'!I282</f>
        <v>16</v>
      </c>
      <c r="G283" s="15">
        <f>'1.Current_View'!J282</f>
        <v>9</v>
      </c>
      <c r="H283" s="15">
        <f>'1.Current_View'!K282</f>
        <v>12</v>
      </c>
      <c r="I283" s="15">
        <f>'1.Current_View'!L282</f>
        <v>8</v>
      </c>
      <c r="J283" s="15">
        <f>'1.Current_View'!M282</f>
        <v>3</v>
      </c>
      <c r="K283" s="15">
        <f>'1.Current_View'!N282</f>
        <v>7</v>
      </c>
      <c r="L283" s="15">
        <f>'1.Current_View'!O282</f>
        <v>6</v>
      </c>
      <c r="M283" s="15">
        <f>'1.Current_View'!P282</f>
        <v>24</v>
      </c>
      <c r="N283" s="15">
        <f>'1.Current_View'!Q282</f>
        <v>25</v>
      </c>
      <c r="O283" s="15">
        <f>'1.Current_View'!R282</f>
        <v>26</v>
      </c>
      <c r="P283" s="15">
        <f>'1.Current_View'!S282</f>
        <v>26</v>
      </c>
      <c r="Q283" s="15">
        <f>'1.Current_View'!T282</f>
        <v>19</v>
      </c>
      <c r="R283" s="15">
        <f>'1.Current_View'!U282</f>
        <v>31</v>
      </c>
      <c r="S283" s="15">
        <f>'1.Current_View'!AC282</f>
        <v>212</v>
      </c>
      <c r="T283" s="15">
        <f ca="1">'1.Current_View'!AE282</f>
        <v>85</v>
      </c>
    </row>
    <row r="284" spans="2:20" x14ac:dyDescent="0.25">
      <c r="B284" s="15">
        <f>'1.Current_View'!A283</f>
        <v>3371154</v>
      </c>
      <c r="C284" s="15" t="str">
        <f>'1.Current_View'!B283</f>
        <v>ABR - ALFALAK</v>
      </c>
      <c r="D284" s="15" t="str">
        <f>'1.Current_View'!D283</f>
        <v>TAIF</v>
      </c>
      <c r="E284" s="15" t="str">
        <f>'1.Current_View'!F283</f>
        <v>iPad</v>
      </c>
      <c r="F284" s="15">
        <f>'1.Current_View'!I283</f>
        <v>0</v>
      </c>
      <c r="G284" s="15">
        <f>'1.Current_View'!J283</f>
        <v>1</v>
      </c>
      <c r="H284" s="15">
        <f>'1.Current_View'!K283</f>
        <v>0</v>
      </c>
      <c r="I284" s="15">
        <f>'1.Current_View'!L283</f>
        <v>1</v>
      </c>
      <c r="J284" s="15">
        <f>'1.Current_View'!M283</f>
        <v>0</v>
      </c>
      <c r="K284" s="15">
        <f>'1.Current_View'!N283</f>
        <v>0</v>
      </c>
      <c r="L284" s="15">
        <f>'1.Current_View'!O283</f>
        <v>5</v>
      </c>
      <c r="M284" s="15">
        <f>'1.Current_View'!P283</f>
        <v>3</v>
      </c>
      <c r="N284" s="15">
        <f>'1.Current_View'!Q283</f>
        <v>5</v>
      </c>
      <c r="O284" s="15">
        <f>'1.Current_View'!R283</f>
        <v>3</v>
      </c>
      <c r="P284" s="15">
        <f>'1.Current_View'!S283</f>
        <v>5</v>
      </c>
      <c r="Q284" s="15">
        <f>'1.Current_View'!T283</f>
        <v>3</v>
      </c>
      <c r="R284" s="15">
        <f>'1.Current_View'!U283</f>
        <v>6</v>
      </c>
      <c r="S284" s="15">
        <f>'1.Current_View'!AC283</f>
        <v>32</v>
      </c>
      <c r="T284" s="15">
        <f ca="1">'1.Current_View'!AE283</f>
        <v>10</v>
      </c>
    </row>
    <row r="285" spans="2:20" x14ac:dyDescent="0.25">
      <c r="B285" s="15">
        <f>'1.Current_View'!A284</f>
        <v>3371154</v>
      </c>
      <c r="C285" s="15" t="str">
        <f>'1.Current_View'!B284</f>
        <v>ABR - ALFALAK</v>
      </c>
      <c r="D285" s="15" t="str">
        <f>'1.Current_View'!D284</f>
        <v>TAIF</v>
      </c>
      <c r="E285" s="15" t="str">
        <f>'1.Current_View'!F284</f>
        <v>Watch</v>
      </c>
      <c r="F285" s="15">
        <f>'1.Current_View'!I284</f>
        <v>0</v>
      </c>
      <c r="G285" s="15">
        <f>'1.Current_View'!J284</f>
        <v>0</v>
      </c>
      <c r="H285" s="15">
        <f>'1.Current_View'!K284</f>
        <v>0</v>
      </c>
      <c r="I285" s="15">
        <f>'1.Current_View'!L284</f>
        <v>0</v>
      </c>
      <c r="J285" s="15">
        <f>'1.Current_View'!M284</f>
        <v>0</v>
      </c>
      <c r="K285" s="15">
        <f>'1.Current_View'!N284</f>
        <v>0</v>
      </c>
      <c r="L285" s="15">
        <f>'1.Current_View'!O284</f>
        <v>0</v>
      </c>
      <c r="M285" s="15">
        <f>'1.Current_View'!P284</f>
        <v>0</v>
      </c>
      <c r="N285" s="15">
        <f>'1.Current_View'!Q284</f>
        <v>0</v>
      </c>
      <c r="O285" s="15">
        <f>'1.Current_View'!R284</f>
        <v>0</v>
      </c>
      <c r="P285" s="15">
        <f>'1.Current_View'!S284</f>
        <v>0</v>
      </c>
      <c r="Q285" s="15">
        <f>'1.Current_View'!T284</f>
        <v>0</v>
      </c>
      <c r="R285" s="15">
        <f>'1.Current_View'!U284</f>
        <v>0</v>
      </c>
      <c r="S285" s="15">
        <f>'1.Current_View'!AC284</f>
        <v>0</v>
      </c>
      <c r="T285" s="15">
        <f ca="1">'1.Current_View'!AE284</f>
        <v>0</v>
      </c>
    </row>
    <row r="286" spans="2:20" x14ac:dyDescent="0.25">
      <c r="B286" s="15">
        <f>'1.Current_View'!A285</f>
        <v>3371154</v>
      </c>
      <c r="C286" s="15" t="str">
        <f>'1.Current_View'!B285</f>
        <v>ABR - ALFALAK</v>
      </c>
      <c r="D286" s="15" t="str">
        <f>'1.Current_View'!D285</f>
        <v>TAIF</v>
      </c>
      <c r="E286" s="15" t="str">
        <f>'1.Current_View'!F285</f>
        <v>AirPods</v>
      </c>
      <c r="F286" s="15">
        <f>'1.Current_View'!I285</f>
        <v>5</v>
      </c>
      <c r="G286" s="15">
        <f>'1.Current_View'!J285</f>
        <v>1</v>
      </c>
      <c r="H286" s="15">
        <f>'1.Current_View'!K285</f>
        <v>0</v>
      </c>
      <c r="I286" s="15">
        <f>'1.Current_View'!L285</f>
        <v>2</v>
      </c>
      <c r="J286" s="15">
        <f>'1.Current_View'!M285</f>
        <v>2</v>
      </c>
      <c r="K286" s="15">
        <f>'1.Current_View'!N285</f>
        <v>3</v>
      </c>
      <c r="L286" s="15">
        <f>'1.Current_View'!O285</f>
        <v>0</v>
      </c>
      <c r="M286" s="15">
        <f>'1.Current_View'!P285</f>
        <v>0</v>
      </c>
      <c r="N286" s="15">
        <f>'1.Current_View'!Q285</f>
        <v>0</v>
      </c>
      <c r="O286" s="15">
        <f>'1.Current_View'!R285</f>
        <v>0</v>
      </c>
      <c r="P286" s="15">
        <f>'1.Current_View'!S285</f>
        <v>1</v>
      </c>
      <c r="Q286" s="15">
        <f>'1.Current_View'!T285</f>
        <v>0</v>
      </c>
      <c r="R286" s="15">
        <f>'1.Current_View'!U285</f>
        <v>1</v>
      </c>
      <c r="S286" s="15">
        <f>'1.Current_View'!AC285</f>
        <v>15</v>
      </c>
      <c r="T286" s="15">
        <f ca="1">'1.Current_View'!AE285</f>
        <v>13</v>
      </c>
    </row>
    <row r="287" spans="2:20" x14ac:dyDescent="0.25">
      <c r="B287" s="15">
        <f>'1.Current_View'!A286</f>
        <v>3371154</v>
      </c>
      <c r="C287" s="15" t="str">
        <f>'1.Current_View'!B286</f>
        <v>ABR - ALFALAK</v>
      </c>
      <c r="D287" s="15" t="str">
        <f>'1.Current_View'!D286</f>
        <v>TAIF</v>
      </c>
      <c r="E287" s="15" t="str">
        <f>'1.Current_View'!F286</f>
        <v>Accessories</v>
      </c>
      <c r="F287" s="15">
        <f>'1.Current_View'!I286</f>
        <v>13</v>
      </c>
      <c r="G287" s="15">
        <f>'1.Current_View'!J286</f>
        <v>0</v>
      </c>
      <c r="H287" s="15">
        <f>'1.Current_View'!K286</f>
        <v>25</v>
      </c>
      <c r="I287" s="15">
        <f>'1.Current_View'!L286</f>
        <v>20</v>
      </c>
      <c r="J287" s="15">
        <f>'1.Current_View'!M286</f>
        <v>20</v>
      </c>
      <c r="K287" s="15">
        <f>'1.Current_View'!N286</f>
        <v>31</v>
      </c>
      <c r="L287" s="15">
        <f>'1.Current_View'!O286</f>
        <v>27</v>
      </c>
      <c r="M287" s="15">
        <f>'1.Current_View'!P286</f>
        <v>48</v>
      </c>
      <c r="N287" s="15">
        <f>'1.Current_View'!Q286</f>
        <v>42</v>
      </c>
      <c r="O287" s="15">
        <f>'1.Current_View'!R286</f>
        <v>35</v>
      </c>
      <c r="P287" s="15">
        <f>'1.Current_View'!S286</f>
        <v>40</v>
      </c>
      <c r="Q287" s="15">
        <f>'1.Current_View'!T286</f>
        <v>37</v>
      </c>
      <c r="R287" s="15">
        <f>'1.Current_View'!U286</f>
        <v>50</v>
      </c>
      <c r="S287" s="15">
        <f>'1.Current_View'!AC286</f>
        <v>388</v>
      </c>
      <c r="T287" s="15">
        <f ca="1">'1.Current_View'!AE286</f>
        <v>184</v>
      </c>
    </row>
    <row r="288" spans="2:20" x14ac:dyDescent="0.25">
      <c r="B288" s="15">
        <f>'1.Current_View'!A287</f>
        <v>3454290</v>
      </c>
      <c r="C288" s="15" t="str">
        <f>'1.Current_View'!B287</f>
        <v>STYLE PHONE - STORE</v>
      </c>
      <c r="D288" s="15" t="str">
        <f>'1.Current_View'!D287</f>
        <v>JEDDAH</v>
      </c>
      <c r="E288" s="15" t="str">
        <f>'1.Current_View'!F287</f>
        <v>iPhone</v>
      </c>
      <c r="F288" s="15">
        <f>'1.Current_View'!I287</f>
        <v>39</v>
      </c>
      <c r="G288" s="15">
        <f>'1.Current_View'!J287</f>
        <v>40</v>
      </c>
      <c r="H288" s="15">
        <f>'1.Current_View'!K287</f>
        <v>33</v>
      </c>
      <c r="I288" s="15">
        <f>'1.Current_View'!L287</f>
        <v>34</v>
      </c>
      <c r="J288" s="15">
        <f>'1.Current_View'!M287</f>
        <v>44</v>
      </c>
      <c r="K288" s="15">
        <f>'1.Current_View'!N287</f>
        <v>41</v>
      </c>
      <c r="L288" s="15">
        <f>'1.Current_View'!O287</f>
        <v>25</v>
      </c>
      <c r="M288" s="15">
        <f>'1.Current_View'!P287</f>
        <v>32</v>
      </c>
      <c r="N288" s="15">
        <f>'1.Current_View'!Q287</f>
        <v>41</v>
      </c>
      <c r="O288" s="15">
        <f>'1.Current_View'!R287</f>
        <v>44</v>
      </c>
      <c r="P288" s="15">
        <f>'1.Current_View'!S287</f>
        <v>34</v>
      </c>
      <c r="Q288" s="15">
        <f>'1.Current_View'!T287</f>
        <v>34</v>
      </c>
      <c r="R288" s="15">
        <f>'1.Current_View'!U287</f>
        <v>31</v>
      </c>
      <c r="S288" s="15">
        <f>'1.Current_View'!AC287</f>
        <v>472</v>
      </c>
      <c r="T288" s="15">
        <f ca="1">'1.Current_View'!AE287</f>
        <v>288</v>
      </c>
    </row>
    <row r="289" spans="2:20" x14ac:dyDescent="0.25">
      <c r="B289" s="15">
        <f>'1.Current_View'!A288</f>
        <v>3454290</v>
      </c>
      <c r="C289" s="15" t="str">
        <f>'1.Current_View'!B288</f>
        <v>STYLE PHONE - STORE</v>
      </c>
      <c r="D289" s="15" t="str">
        <f>'1.Current_View'!D288</f>
        <v>JEDDAH</v>
      </c>
      <c r="E289" s="15" t="str">
        <f>'1.Current_View'!F288</f>
        <v>iPad</v>
      </c>
      <c r="F289" s="15">
        <f>'1.Current_View'!I288</f>
        <v>3</v>
      </c>
      <c r="G289" s="15">
        <f>'1.Current_View'!J288</f>
        <v>1</v>
      </c>
      <c r="H289" s="15">
        <f>'1.Current_View'!K288</f>
        <v>3</v>
      </c>
      <c r="I289" s="15">
        <f>'1.Current_View'!L288</f>
        <v>6</v>
      </c>
      <c r="J289" s="15">
        <f>'1.Current_View'!M288</f>
        <v>6</v>
      </c>
      <c r="K289" s="15">
        <f>'1.Current_View'!N288</f>
        <v>7</v>
      </c>
      <c r="L289" s="15">
        <f>'1.Current_View'!O288</f>
        <v>6</v>
      </c>
      <c r="M289" s="15">
        <f>'1.Current_View'!P288</f>
        <v>2</v>
      </c>
      <c r="N289" s="15">
        <f>'1.Current_View'!Q288</f>
        <v>7</v>
      </c>
      <c r="O289" s="15">
        <f>'1.Current_View'!R288</f>
        <v>5</v>
      </c>
      <c r="P289" s="15">
        <f>'1.Current_View'!S288</f>
        <v>2</v>
      </c>
      <c r="Q289" s="15">
        <f>'1.Current_View'!T288</f>
        <v>6</v>
      </c>
      <c r="R289" s="15">
        <f>'1.Current_View'!U288</f>
        <v>5</v>
      </c>
      <c r="S289" s="15">
        <f>'1.Current_View'!AC288</f>
        <v>59</v>
      </c>
      <c r="T289" s="15">
        <f ca="1">'1.Current_View'!AE288</f>
        <v>34</v>
      </c>
    </row>
    <row r="290" spans="2:20" x14ac:dyDescent="0.25">
      <c r="B290" s="15">
        <f>'1.Current_View'!A289</f>
        <v>3454290</v>
      </c>
      <c r="C290" s="15" t="str">
        <f>'1.Current_View'!B289</f>
        <v>STYLE PHONE - STORE</v>
      </c>
      <c r="D290" s="15" t="str">
        <f>'1.Current_View'!D289</f>
        <v>JEDDAH</v>
      </c>
      <c r="E290" s="15" t="str">
        <f>'1.Current_View'!F289</f>
        <v>Watch</v>
      </c>
      <c r="F290" s="15">
        <f>'1.Current_View'!I289</f>
        <v>0</v>
      </c>
      <c r="G290" s="15">
        <f>'1.Current_View'!J289</f>
        <v>0</v>
      </c>
      <c r="H290" s="15">
        <f>'1.Current_View'!K289</f>
        <v>0</v>
      </c>
      <c r="I290" s="15">
        <f>'1.Current_View'!L289</f>
        <v>1</v>
      </c>
      <c r="J290" s="15">
        <f>'1.Current_View'!M289</f>
        <v>0</v>
      </c>
      <c r="K290" s="15">
        <f>'1.Current_View'!N289</f>
        <v>0</v>
      </c>
      <c r="L290" s="15">
        <f>'1.Current_View'!O289</f>
        <v>0</v>
      </c>
      <c r="M290" s="15">
        <f>'1.Current_View'!P289</f>
        <v>0</v>
      </c>
      <c r="N290" s="15">
        <f>'1.Current_View'!Q289</f>
        <v>0</v>
      </c>
      <c r="O290" s="15">
        <f>'1.Current_View'!R289</f>
        <v>0</v>
      </c>
      <c r="P290" s="15">
        <f>'1.Current_View'!S289</f>
        <v>0</v>
      </c>
      <c r="Q290" s="15">
        <f>'1.Current_View'!T289</f>
        <v>0</v>
      </c>
      <c r="R290" s="15">
        <f>'1.Current_View'!U289</f>
        <v>0</v>
      </c>
      <c r="S290" s="15">
        <f>'1.Current_View'!AC289</f>
        <v>1</v>
      </c>
      <c r="T290" s="15">
        <f ca="1">'1.Current_View'!AE289</f>
        <v>1</v>
      </c>
    </row>
    <row r="291" spans="2:20" x14ac:dyDescent="0.25">
      <c r="B291" s="15">
        <f>'1.Current_View'!A290</f>
        <v>3454290</v>
      </c>
      <c r="C291" s="15" t="str">
        <f>'1.Current_View'!B290</f>
        <v>STYLE PHONE - STORE</v>
      </c>
      <c r="D291" s="15" t="str">
        <f>'1.Current_View'!D290</f>
        <v>JEDDAH</v>
      </c>
      <c r="E291" s="15" t="str">
        <f>'1.Current_View'!F290</f>
        <v>AirPods</v>
      </c>
      <c r="F291" s="15">
        <f>'1.Current_View'!I290</f>
        <v>0</v>
      </c>
      <c r="G291" s="15">
        <f>'1.Current_View'!J290</f>
        <v>0</v>
      </c>
      <c r="H291" s="15">
        <f>'1.Current_View'!K290</f>
        <v>1</v>
      </c>
      <c r="I291" s="15">
        <f>'1.Current_View'!L290</f>
        <v>1</v>
      </c>
      <c r="J291" s="15">
        <f>'1.Current_View'!M290</f>
        <v>0</v>
      </c>
      <c r="K291" s="15">
        <f>'1.Current_View'!N290</f>
        <v>0</v>
      </c>
      <c r="L291" s="15">
        <f>'1.Current_View'!O290</f>
        <v>0</v>
      </c>
      <c r="M291" s="15">
        <f>'1.Current_View'!P290</f>
        <v>1</v>
      </c>
      <c r="N291" s="15">
        <f>'1.Current_View'!Q290</f>
        <v>0</v>
      </c>
      <c r="O291" s="15">
        <f>'1.Current_View'!R290</f>
        <v>0</v>
      </c>
      <c r="P291" s="15">
        <f>'1.Current_View'!S290</f>
        <v>2</v>
      </c>
      <c r="Q291" s="15">
        <f>'1.Current_View'!T290</f>
        <v>0</v>
      </c>
      <c r="R291" s="15">
        <f>'1.Current_View'!U290</f>
        <v>0</v>
      </c>
      <c r="S291" s="15">
        <f>'1.Current_View'!AC290</f>
        <v>5</v>
      </c>
      <c r="T291" s="15">
        <f ca="1">'1.Current_View'!AE290</f>
        <v>3</v>
      </c>
    </row>
    <row r="292" spans="2:20" x14ac:dyDescent="0.25">
      <c r="B292" s="15">
        <f>'1.Current_View'!A291</f>
        <v>3454290</v>
      </c>
      <c r="C292" s="15" t="str">
        <f>'1.Current_View'!B291</f>
        <v>STYLE PHONE - STORE</v>
      </c>
      <c r="D292" s="15" t="str">
        <f>'1.Current_View'!D291</f>
        <v>JEDDAH</v>
      </c>
      <c r="E292" s="15" t="str">
        <f>'1.Current_View'!F291</f>
        <v>Accessories</v>
      </c>
      <c r="F292" s="15">
        <f>'1.Current_View'!I291</f>
        <v>0</v>
      </c>
      <c r="G292" s="15">
        <f>'1.Current_View'!J291</f>
        <v>0</v>
      </c>
      <c r="H292" s="15">
        <f>'1.Current_View'!K291</f>
        <v>0</v>
      </c>
      <c r="I292" s="15">
        <f>'1.Current_View'!L291</f>
        <v>2</v>
      </c>
      <c r="J292" s="15">
        <f>'1.Current_View'!M291</f>
        <v>0</v>
      </c>
      <c r="K292" s="15">
        <f>'1.Current_View'!N291</f>
        <v>1</v>
      </c>
      <c r="L292" s="15">
        <f>'1.Current_View'!O291</f>
        <v>0</v>
      </c>
      <c r="M292" s="15">
        <f>'1.Current_View'!P291</f>
        <v>0</v>
      </c>
      <c r="N292" s="15">
        <f>'1.Current_View'!Q291</f>
        <v>15</v>
      </c>
      <c r="O292" s="15">
        <f>'1.Current_View'!R291</f>
        <v>17</v>
      </c>
      <c r="P292" s="15">
        <f>'1.Current_View'!S291</f>
        <v>20</v>
      </c>
      <c r="Q292" s="15">
        <f>'1.Current_View'!T291</f>
        <v>14</v>
      </c>
      <c r="R292" s="15">
        <f>'1.Current_View'!U291</f>
        <v>0</v>
      </c>
      <c r="S292" s="15">
        <f>'1.Current_View'!AC291</f>
        <v>69</v>
      </c>
      <c r="T292" s="15">
        <f ca="1">'1.Current_View'!AE291</f>
        <v>3</v>
      </c>
    </row>
    <row r="293" spans="2:20" x14ac:dyDescent="0.25">
      <c r="B293" s="15">
        <f>'1.Current_View'!A292</f>
        <v>3445267</v>
      </c>
      <c r="C293" s="15" t="str">
        <f>'1.Current_View'!B292</f>
        <v>YOUR MOBILE - DOWNTOWN</v>
      </c>
      <c r="D293" s="15" t="str">
        <f>'1.Current_View'!D292</f>
        <v>ABHA</v>
      </c>
      <c r="E293" s="15" t="str">
        <f>'1.Current_View'!F292</f>
        <v>iPhone</v>
      </c>
      <c r="F293" s="15">
        <f>'1.Current_View'!I292</f>
        <v>21</v>
      </c>
      <c r="G293" s="15">
        <f>'1.Current_View'!J292</f>
        <v>24</v>
      </c>
      <c r="H293" s="15">
        <f>'1.Current_View'!K292</f>
        <v>19</v>
      </c>
      <c r="I293" s="15">
        <f>'1.Current_View'!L292</f>
        <v>22</v>
      </c>
      <c r="J293" s="15">
        <f>'1.Current_View'!M292</f>
        <v>33</v>
      </c>
      <c r="K293" s="15">
        <f>'1.Current_View'!N292</f>
        <v>28</v>
      </c>
      <c r="L293" s="15">
        <f>'1.Current_View'!O292</f>
        <v>26</v>
      </c>
      <c r="M293" s="15">
        <f>'1.Current_View'!P292</f>
        <v>17</v>
      </c>
      <c r="N293" s="15">
        <f>'1.Current_View'!Q292</f>
        <v>32</v>
      </c>
      <c r="O293" s="15">
        <f>'1.Current_View'!R292</f>
        <v>27</v>
      </c>
      <c r="P293" s="15">
        <f>'1.Current_View'!S292</f>
        <v>23</v>
      </c>
      <c r="Q293" s="15">
        <f>'1.Current_View'!T292</f>
        <v>21</v>
      </c>
      <c r="R293" s="15">
        <f>'1.Current_View'!U292</f>
        <v>29</v>
      </c>
      <c r="S293" s="15">
        <f>'1.Current_View'!AC292</f>
        <v>322</v>
      </c>
      <c r="T293" s="15">
        <f ca="1">'1.Current_View'!AE292</f>
        <v>190</v>
      </c>
    </row>
    <row r="294" spans="2:20" x14ac:dyDescent="0.25">
      <c r="B294" s="15">
        <f>'1.Current_View'!A293</f>
        <v>3445267</v>
      </c>
      <c r="C294" s="15" t="str">
        <f>'1.Current_View'!B293</f>
        <v>YOUR MOBILE - DOWNTOWN</v>
      </c>
      <c r="D294" s="15" t="str">
        <f>'1.Current_View'!D293</f>
        <v>ABHA</v>
      </c>
      <c r="E294" s="15" t="str">
        <f>'1.Current_View'!F293</f>
        <v>iPad</v>
      </c>
      <c r="F294" s="15">
        <f>'1.Current_View'!I293</f>
        <v>1</v>
      </c>
      <c r="G294" s="15">
        <f>'1.Current_View'!J293</f>
        <v>2</v>
      </c>
      <c r="H294" s="15">
        <f>'1.Current_View'!K293</f>
        <v>2</v>
      </c>
      <c r="I294" s="15">
        <f>'1.Current_View'!L293</f>
        <v>1</v>
      </c>
      <c r="J294" s="15">
        <f>'1.Current_View'!M293</f>
        <v>3</v>
      </c>
      <c r="K294" s="15">
        <f>'1.Current_View'!N293</f>
        <v>1</v>
      </c>
      <c r="L294" s="15">
        <f>'1.Current_View'!O293</f>
        <v>2</v>
      </c>
      <c r="M294" s="15">
        <f>'1.Current_View'!P293</f>
        <v>2</v>
      </c>
      <c r="N294" s="15">
        <f>'1.Current_View'!Q293</f>
        <v>5</v>
      </c>
      <c r="O294" s="15">
        <f>'1.Current_View'!R293</f>
        <v>4</v>
      </c>
      <c r="P294" s="15">
        <f>'1.Current_View'!S293</f>
        <v>3</v>
      </c>
      <c r="Q294" s="15">
        <f>'1.Current_View'!T293</f>
        <v>1</v>
      </c>
      <c r="R294" s="15">
        <f>'1.Current_View'!U293</f>
        <v>4</v>
      </c>
      <c r="S294" s="15">
        <f>'1.Current_View'!AC293</f>
        <v>31</v>
      </c>
      <c r="T294" s="15">
        <f ca="1">'1.Current_View'!AE293</f>
        <v>14</v>
      </c>
    </row>
    <row r="295" spans="2:20" x14ac:dyDescent="0.25">
      <c r="B295" s="15">
        <f>'1.Current_View'!A294</f>
        <v>3445267</v>
      </c>
      <c r="C295" s="15" t="str">
        <f>'1.Current_View'!B294</f>
        <v>YOUR MOBILE - DOWNTOWN</v>
      </c>
      <c r="D295" s="15" t="str">
        <f>'1.Current_View'!D294</f>
        <v>ABHA</v>
      </c>
      <c r="E295" s="15" t="str">
        <f>'1.Current_View'!F294</f>
        <v>Watch</v>
      </c>
      <c r="F295" s="15">
        <f>'1.Current_View'!I294</f>
        <v>0</v>
      </c>
      <c r="G295" s="15">
        <f>'1.Current_View'!J294</f>
        <v>1</v>
      </c>
      <c r="H295" s="15">
        <f>'1.Current_View'!K294</f>
        <v>0</v>
      </c>
      <c r="I295" s="15">
        <f>'1.Current_View'!L294</f>
        <v>0</v>
      </c>
      <c r="J295" s="15">
        <f>'1.Current_View'!M294</f>
        <v>0</v>
      </c>
      <c r="K295" s="15">
        <f>'1.Current_View'!N294</f>
        <v>0</v>
      </c>
      <c r="L295" s="15">
        <f>'1.Current_View'!O294</f>
        <v>0</v>
      </c>
      <c r="M295" s="15">
        <f>'1.Current_View'!P294</f>
        <v>1</v>
      </c>
      <c r="N295" s="15">
        <f>'1.Current_View'!Q294</f>
        <v>0</v>
      </c>
      <c r="O295" s="15">
        <f>'1.Current_View'!R294</f>
        <v>0</v>
      </c>
      <c r="P295" s="15">
        <f>'1.Current_View'!S294</f>
        <v>0</v>
      </c>
      <c r="Q295" s="15">
        <f>'1.Current_View'!T294</f>
        <v>1</v>
      </c>
      <c r="R295" s="15">
        <f>'1.Current_View'!U294</f>
        <v>0</v>
      </c>
      <c r="S295" s="15">
        <f>'1.Current_View'!AC294</f>
        <v>3</v>
      </c>
      <c r="T295" s="15">
        <f ca="1">'1.Current_View'!AE294</f>
        <v>2</v>
      </c>
    </row>
    <row r="296" spans="2:20" x14ac:dyDescent="0.25">
      <c r="B296" s="15">
        <f>'1.Current_View'!A295</f>
        <v>3445267</v>
      </c>
      <c r="C296" s="15" t="str">
        <f>'1.Current_View'!B295</f>
        <v>YOUR MOBILE - DOWNTOWN</v>
      </c>
      <c r="D296" s="15" t="str">
        <f>'1.Current_View'!D295</f>
        <v>ABHA</v>
      </c>
      <c r="E296" s="15" t="str">
        <f>'1.Current_View'!F295</f>
        <v>AirPods</v>
      </c>
      <c r="F296" s="15">
        <f>'1.Current_View'!I295</f>
        <v>2</v>
      </c>
      <c r="G296" s="15">
        <f>'1.Current_View'!J295</f>
        <v>1</v>
      </c>
      <c r="H296" s="15">
        <f>'1.Current_View'!K295</f>
        <v>0</v>
      </c>
      <c r="I296" s="15">
        <f>'1.Current_View'!L295</f>
        <v>2</v>
      </c>
      <c r="J296" s="15">
        <f>'1.Current_View'!M295</f>
        <v>0</v>
      </c>
      <c r="K296" s="15">
        <f>'1.Current_View'!N295</f>
        <v>2</v>
      </c>
      <c r="L296" s="15">
        <f>'1.Current_View'!O295</f>
        <v>1</v>
      </c>
      <c r="M296" s="15">
        <f>'1.Current_View'!P295</f>
        <v>1</v>
      </c>
      <c r="N296" s="15">
        <f>'1.Current_View'!Q295</f>
        <v>1</v>
      </c>
      <c r="O296" s="15">
        <f>'1.Current_View'!R295</f>
        <v>2</v>
      </c>
      <c r="P296" s="15">
        <f>'1.Current_View'!S295</f>
        <v>2</v>
      </c>
      <c r="Q296" s="15">
        <f>'1.Current_View'!T295</f>
        <v>0</v>
      </c>
      <c r="R296" s="15">
        <f>'1.Current_View'!U295</f>
        <v>1</v>
      </c>
      <c r="S296" s="15">
        <f>'1.Current_View'!AC295</f>
        <v>15</v>
      </c>
      <c r="T296" s="15">
        <f ca="1">'1.Current_View'!AE295</f>
        <v>9</v>
      </c>
    </row>
    <row r="297" spans="2:20" x14ac:dyDescent="0.25">
      <c r="B297" s="15">
        <f>'1.Current_View'!A296</f>
        <v>3445267</v>
      </c>
      <c r="C297" s="15" t="str">
        <f>'1.Current_View'!B296</f>
        <v>YOUR MOBILE - DOWNTOWN</v>
      </c>
      <c r="D297" s="15" t="str">
        <f>'1.Current_View'!D296</f>
        <v>ABHA</v>
      </c>
      <c r="E297" s="15" t="str">
        <f>'1.Current_View'!F296</f>
        <v>Accessories</v>
      </c>
      <c r="F297" s="15">
        <f>'1.Current_View'!I296</f>
        <v>20</v>
      </c>
      <c r="G297" s="15">
        <f>'1.Current_View'!J296</f>
        <v>15</v>
      </c>
      <c r="H297" s="15">
        <f>'1.Current_View'!K296</f>
        <v>9</v>
      </c>
      <c r="I297" s="15">
        <f>'1.Current_View'!L296</f>
        <v>23</v>
      </c>
      <c r="J297" s="15">
        <f>'1.Current_View'!M296</f>
        <v>28</v>
      </c>
      <c r="K297" s="15">
        <f>'1.Current_View'!N296</f>
        <v>22</v>
      </c>
      <c r="L297" s="15">
        <f>'1.Current_View'!O296</f>
        <v>16</v>
      </c>
      <c r="M297" s="15">
        <f>'1.Current_View'!P296</f>
        <v>12</v>
      </c>
      <c r="N297" s="15">
        <f>'1.Current_View'!Q296</f>
        <v>23</v>
      </c>
      <c r="O297" s="15">
        <f>'1.Current_View'!R296</f>
        <v>11</v>
      </c>
      <c r="P297" s="15">
        <f>'1.Current_View'!S296</f>
        <v>16</v>
      </c>
      <c r="Q297" s="15">
        <f>'1.Current_View'!T296</f>
        <v>15</v>
      </c>
      <c r="R297" s="15">
        <f>'1.Current_View'!U296</f>
        <v>13</v>
      </c>
      <c r="S297" s="15">
        <f>'1.Current_View'!AC296</f>
        <v>223</v>
      </c>
      <c r="T297" s="15">
        <f ca="1">'1.Current_View'!AE296</f>
        <v>145</v>
      </c>
    </row>
    <row r="298" spans="2:20" x14ac:dyDescent="0.25">
      <c r="B298" s="15">
        <f>'1.Current_View'!A297</f>
        <v>3445233</v>
      </c>
      <c r="C298" s="15" t="str">
        <f>'1.Current_View'!B297</f>
        <v>FOR YOU- TAIF</v>
      </c>
      <c r="D298" s="15" t="str">
        <f>'1.Current_View'!D297</f>
        <v>TAIF</v>
      </c>
      <c r="E298" s="15" t="str">
        <f>'1.Current_View'!F297</f>
        <v>iPhone</v>
      </c>
      <c r="F298" s="15">
        <f>'1.Current_View'!I297</f>
        <v>24</v>
      </c>
      <c r="G298" s="15">
        <f>'1.Current_View'!J297</f>
        <v>19</v>
      </c>
      <c r="H298" s="15">
        <f>'1.Current_View'!K297</f>
        <v>21</v>
      </c>
      <c r="I298" s="15">
        <f>'1.Current_View'!L297</f>
        <v>26</v>
      </c>
      <c r="J298" s="15">
        <f>'1.Current_View'!M297</f>
        <v>30</v>
      </c>
      <c r="K298" s="15">
        <f>'1.Current_View'!N297</f>
        <v>25</v>
      </c>
      <c r="L298" s="15">
        <f>'1.Current_View'!O297</f>
        <v>21</v>
      </c>
      <c r="M298" s="15">
        <f>'1.Current_View'!P297</f>
        <v>23</v>
      </c>
      <c r="N298" s="15">
        <f>'1.Current_View'!Q297</f>
        <v>28</v>
      </c>
      <c r="O298" s="15">
        <f>'1.Current_View'!R297</f>
        <v>31</v>
      </c>
      <c r="P298" s="15">
        <f>'1.Current_View'!S297</f>
        <v>27</v>
      </c>
      <c r="Q298" s="15">
        <f>'1.Current_View'!T297</f>
        <v>24</v>
      </c>
      <c r="R298" s="15">
        <f>'1.Current_View'!U297</f>
        <v>32</v>
      </c>
      <c r="S298" s="15">
        <f>'1.Current_View'!AC297</f>
        <v>331</v>
      </c>
      <c r="T298" s="15">
        <f ca="1">'1.Current_View'!AE297</f>
        <v>189</v>
      </c>
    </row>
    <row r="299" spans="2:20" x14ac:dyDescent="0.25">
      <c r="B299" s="15">
        <f>'1.Current_View'!A298</f>
        <v>3445233</v>
      </c>
      <c r="C299" s="15" t="str">
        <f>'1.Current_View'!B298</f>
        <v>FOR YOU- TAIF</v>
      </c>
      <c r="D299" s="15" t="str">
        <f>'1.Current_View'!D298</f>
        <v>TAIF</v>
      </c>
      <c r="E299" s="15" t="str">
        <f>'1.Current_View'!F298</f>
        <v>iPad</v>
      </c>
      <c r="F299" s="15">
        <f>'1.Current_View'!I298</f>
        <v>0</v>
      </c>
      <c r="G299" s="15">
        <f>'1.Current_View'!J298</f>
        <v>0</v>
      </c>
      <c r="H299" s="15">
        <f>'1.Current_View'!K298</f>
        <v>1</v>
      </c>
      <c r="I299" s="15">
        <f>'1.Current_View'!L298</f>
        <v>0</v>
      </c>
      <c r="J299" s="15">
        <f>'1.Current_View'!M298</f>
        <v>0</v>
      </c>
      <c r="K299" s="15">
        <f>'1.Current_View'!N298</f>
        <v>0</v>
      </c>
      <c r="L299" s="15">
        <f>'1.Current_View'!O298</f>
        <v>0</v>
      </c>
      <c r="M299" s="15">
        <f>'1.Current_View'!P298</f>
        <v>0</v>
      </c>
      <c r="N299" s="15">
        <f>'1.Current_View'!Q298</f>
        <v>0</v>
      </c>
      <c r="O299" s="15">
        <f>'1.Current_View'!R298</f>
        <v>0</v>
      </c>
      <c r="P299" s="15">
        <f>'1.Current_View'!S298</f>
        <v>0</v>
      </c>
      <c r="Q299" s="15">
        <f>'1.Current_View'!T298</f>
        <v>0</v>
      </c>
      <c r="R299" s="15">
        <f>'1.Current_View'!U298</f>
        <v>0</v>
      </c>
      <c r="S299" s="15">
        <f>'1.Current_View'!AC298</f>
        <v>1</v>
      </c>
      <c r="T299" s="15">
        <f ca="1">'1.Current_View'!AE298</f>
        <v>1</v>
      </c>
    </row>
    <row r="300" spans="2:20" x14ac:dyDescent="0.25">
      <c r="B300" s="15">
        <f>'1.Current_View'!A299</f>
        <v>3445233</v>
      </c>
      <c r="C300" s="15" t="str">
        <f>'1.Current_View'!B299</f>
        <v>FOR YOU- TAIF</v>
      </c>
      <c r="D300" s="15" t="str">
        <f>'1.Current_View'!D299</f>
        <v>TAIF</v>
      </c>
      <c r="E300" s="15" t="str">
        <f>'1.Current_View'!F299</f>
        <v>Watch</v>
      </c>
      <c r="F300" s="15">
        <f>'1.Current_View'!I299</f>
        <v>0</v>
      </c>
      <c r="G300" s="15">
        <f>'1.Current_View'!J299</f>
        <v>1</v>
      </c>
      <c r="H300" s="15">
        <f>'1.Current_View'!K299</f>
        <v>0</v>
      </c>
      <c r="I300" s="15">
        <f>'1.Current_View'!L299</f>
        <v>0</v>
      </c>
      <c r="J300" s="15">
        <f>'1.Current_View'!M299</f>
        <v>1</v>
      </c>
      <c r="K300" s="15">
        <f>'1.Current_View'!N299</f>
        <v>0</v>
      </c>
      <c r="L300" s="15">
        <f>'1.Current_View'!O299</f>
        <v>0</v>
      </c>
      <c r="M300" s="15">
        <f>'1.Current_View'!P299</f>
        <v>0</v>
      </c>
      <c r="N300" s="15">
        <f>'1.Current_View'!Q299</f>
        <v>0</v>
      </c>
      <c r="O300" s="15">
        <f>'1.Current_View'!R299</f>
        <v>0</v>
      </c>
      <c r="P300" s="15">
        <f>'1.Current_View'!S299</f>
        <v>0</v>
      </c>
      <c r="Q300" s="15">
        <f>'1.Current_View'!T299</f>
        <v>0</v>
      </c>
      <c r="R300" s="15">
        <f>'1.Current_View'!U299</f>
        <v>0</v>
      </c>
      <c r="S300" s="15">
        <f>'1.Current_View'!AC299</f>
        <v>2</v>
      </c>
      <c r="T300" s="15">
        <f ca="1">'1.Current_View'!AE299</f>
        <v>2</v>
      </c>
    </row>
    <row r="301" spans="2:20" x14ac:dyDescent="0.25">
      <c r="B301" s="15">
        <f>'1.Current_View'!A300</f>
        <v>3445233</v>
      </c>
      <c r="C301" s="15" t="str">
        <f>'1.Current_View'!B300</f>
        <v>FOR YOU- TAIF</v>
      </c>
      <c r="D301" s="15" t="str">
        <f>'1.Current_View'!D300</f>
        <v>TAIF</v>
      </c>
      <c r="E301" s="15" t="str">
        <f>'1.Current_View'!F300</f>
        <v>AirPods</v>
      </c>
      <c r="F301" s="15">
        <f>'1.Current_View'!I300</f>
        <v>0</v>
      </c>
      <c r="G301" s="15">
        <f>'1.Current_View'!J300</f>
        <v>0</v>
      </c>
      <c r="H301" s="15">
        <f>'1.Current_View'!K300</f>
        <v>0</v>
      </c>
      <c r="I301" s="15">
        <f>'1.Current_View'!L300</f>
        <v>2</v>
      </c>
      <c r="J301" s="15">
        <f>'1.Current_View'!M300</f>
        <v>1</v>
      </c>
      <c r="K301" s="15">
        <f>'1.Current_View'!N300</f>
        <v>0</v>
      </c>
      <c r="L301" s="15">
        <f>'1.Current_View'!O300</f>
        <v>0</v>
      </c>
      <c r="M301" s="15">
        <f>'1.Current_View'!P300</f>
        <v>0</v>
      </c>
      <c r="N301" s="15">
        <f>'1.Current_View'!Q300</f>
        <v>0</v>
      </c>
      <c r="O301" s="15">
        <f>'1.Current_View'!R300</f>
        <v>0</v>
      </c>
      <c r="P301" s="15">
        <f>'1.Current_View'!S300</f>
        <v>0</v>
      </c>
      <c r="Q301" s="15">
        <f>'1.Current_View'!T300</f>
        <v>0</v>
      </c>
      <c r="R301" s="15">
        <f>'1.Current_View'!U300</f>
        <v>3</v>
      </c>
      <c r="S301" s="15">
        <f>'1.Current_View'!AC300</f>
        <v>6</v>
      </c>
      <c r="T301" s="15">
        <f ca="1">'1.Current_View'!AE300</f>
        <v>3</v>
      </c>
    </row>
    <row r="302" spans="2:20" x14ac:dyDescent="0.25">
      <c r="B302" s="15">
        <f>'1.Current_View'!A301</f>
        <v>3445233</v>
      </c>
      <c r="C302" s="15" t="str">
        <f>'1.Current_View'!B301</f>
        <v>FOR YOU- TAIF</v>
      </c>
      <c r="D302" s="15" t="str">
        <f>'1.Current_View'!D301</f>
        <v>TAIF</v>
      </c>
      <c r="E302" s="15" t="str">
        <f>'1.Current_View'!F301</f>
        <v>Accessories</v>
      </c>
      <c r="F302" s="15">
        <f>'1.Current_View'!I301</f>
        <v>20</v>
      </c>
      <c r="G302" s="15">
        <f>'1.Current_View'!J301</f>
        <v>14</v>
      </c>
      <c r="H302" s="15">
        <f>'1.Current_View'!K301</f>
        <v>13</v>
      </c>
      <c r="I302" s="15">
        <f>'1.Current_View'!L301</f>
        <v>18</v>
      </c>
      <c r="J302" s="15">
        <f>'1.Current_View'!M301</f>
        <v>21</v>
      </c>
      <c r="K302" s="15">
        <f>'1.Current_View'!N301</f>
        <v>19</v>
      </c>
      <c r="L302" s="15">
        <f>'1.Current_View'!O301</f>
        <v>12</v>
      </c>
      <c r="M302" s="15">
        <f>'1.Current_View'!P301</f>
        <v>21</v>
      </c>
      <c r="N302" s="15">
        <f>'1.Current_View'!Q301</f>
        <v>27</v>
      </c>
      <c r="O302" s="15">
        <f>'1.Current_View'!R301</f>
        <v>24</v>
      </c>
      <c r="P302" s="15">
        <f>'1.Current_View'!S301</f>
        <v>23</v>
      </c>
      <c r="Q302" s="15">
        <f>'1.Current_View'!T301</f>
        <v>19</v>
      </c>
      <c r="R302" s="15">
        <f>'1.Current_View'!U301</f>
        <v>18</v>
      </c>
      <c r="S302" s="15">
        <f>'1.Current_View'!AC301</f>
        <v>249</v>
      </c>
      <c r="T302" s="15">
        <f ca="1">'1.Current_View'!AE301</f>
        <v>138</v>
      </c>
    </row>
    <row r="303" spans="2:20" x14ac:dyDescent="0.25">
      <c r="B303" s="15">
        <f>'1.Current_View'!A302</f>
        <v>2580905</v>
      </c>
      <c r="C303" s="15" t="str">
        <f>'1.Current_View'!B302</f>
        <v>AL RASAIL</v>
      </c>
      <c r="D303" s="15" t="str">
        <f>'1.Current_View'!D302</f>
        <v>MAKKAH</v>
      </c>
      <c r="E303" s="15" t="str">
        <f>'1.Current_View'!F302</f>
        <v>iPhone</v>
      </c>
      <c r="F303" s="15">
        <f>'1.Current_View'!I302</f>
        <v>19</v>
      </c>
      <c r="G303" s="15">
        <f>'1.Current_View'!J302</f>
        <v>20</v>
      </c>
      <c r="H303" s="15">
        <f>'1.Current_View'!K302</f>
        <v>18</v>
      </c>
      <c r="I303" s="15">
        <f>'1.Current_View'!L302</f>
        <v>10</v>
      </c>
      <c r="J303" s="15">
        <f>'1.Current_View'!M302</f>
        <v>21</v>
      </c>
      <c r="K303" s="15">
        <f>'1.Current_View'!N302</f>
        <v>30</v>
      </c>
      <c r="L303" s="15">
        <f>'1.Current_View'!O302</f>
        <v>30</v>
      </c>
      <c r="M303" s="15">
        <f>'1.Current_View'!P302</f>
        <v>17</v>
      </c>
      <c r="N303" s="15">
        <f>'1.Current_View'!Q302</f>
        <v>24</v>
      </c>
      <c r="O303" s="15">
        <f>'1.Current_View'!R302</f>
        <v>25</v>
      </c>
      <c r="P303" s="15">
        <f>'1.Current_View'!S302</f>
        <v>12</v>
      </c>
      <c r="Q303" s="15">
        <f>'1.Current_View'!T302</f>
        <v>12</v>
      </c>
      <c r="R303" s="15">
        <f>'1.Current_View'!U302</f>
        <v>14</v>
      </c>
      <c r="S303" s="15">
        <f>'1.Current_View'!AC302</f>
        <v>252</v>
      </c>
      <c r="T303" s="15">
        <f ca="1">'1.Current_View'!AE302</f>
        <v>165</v>
      </c>
    </row>
    <row r="304" spans="2:20" x14ac:dyDescent="0.25">
      <c r="B304" s="15">
        <f>'1.Current_View'!A303</f>
        <v>2580905</v>
      </c>
      <c r="C304" s="15" t="str">
        <f>'1.Current_View'!B303</f>
        <v>AL RASAIL</v>
      </c>
      <c r="D304" s="15" t="str">
        <f>'1.Current_View'!D303</f>
        <v>MAKKAH</v>
      </c>
      <c r="E304" s="15" t="str">
        <f>'1.Current_View'!F303</f>
        <v>iPad</v>
      </c>
      <c r="F304" s="15">
        <f>'1.Current_View'!I303</f>
        <v>4</v>
      </c>
      <c r="G304" s="15">
        <f>'1.Current_View'!J303</f>
        <v>4</v>
      </c>
      <c r="H304" s="15">
        <f>'1.Current_View'!K303</f>
        <v>1</v>
      </c>
      <c r="I304" s="15">
        <f>'1.Current_View'!L303</f>
        <v>2</v>
      </c>
      <c r="J304" s="15">
        <f>'1.Current_View'!M303</f>
        <v>1</v>
      </c>
      <c r="K304" s="15">
        <f>'1.Current_View'!N303</f>
        <v>1</v>
      </c>
      <c r="L304" s="15">
        <f>'1.Current_View'!O303</f>
        <v>1</v>
      </c>
      <c r="M304" s="15">
        <f>'1.Current_View'!P303</f>
        <v>4</v>
      </c>
      <c r="N304" s="15">
        <f>'1.Current_View'!Q303</f>
        <v>4</v>
      </c>
      <c r="O304" s="15">
        <f>'1.Current_View'!R303</f>
        <v>4</v>
      </c>
      <c r="P304" s="15">
        <f>'1.Current_View'!S303</f>
        <v>2</v>
      </c>
      <c r="Q304" s="15">
        <f>'1.Current_View'!T303</f>
        <v>2</v>
      </c>
      <c r="R304" s="15">
        <f>'1.Current_View'!U303</f>
        <v>2</v>
      </c>
      <c r="S304" s="15">
        <f>'1.Current_View'!AC303</f>
        <v>32</v>
      </c>
      <c r="T304" s="15">
        <f ca="1">'1.Current_View'!AE303</f>
        <v>18</v>
      </c>
    </row>
    <row r="305" spans="2:20" x14ac:dyDescent="0.25">
      <c r="B305" s="15">
        <f>'1.Current_View'!A304</f>
        <v>2580905</v>
      </c>
      <c r="C305" s="15" t="str">
        <f>'1.Current_View'!B304</f>
        <v>AL RASAIL</v>
      </c>
      <c r="D305" s="15" t="str">
        <f>'1.Current_View'!D304</f>
        <v>MAKKAH</v>
      </c>
      <c r="E305" s="15" t="str">
        <f>'1.Current_View'!F304</f>
        <v>Watch</v>
      </c>
      <c r="F305" s="15">
        <f>'1.Current_View'!I304</f>
        <v>4</v>
      </c>
      <c r="G305" s="15">
        <f>'1.Current_View'!J304</f>
        <v>4</v>
      </c>
      <c r="H305" s="15">
        <f>'1.Current_View'!K304</f>
        <v>0</v>
      </c>
      <c r="I305" s="15">
        <f>'1.Current_View'!L304</f>
        <v>1</v>
      </c>
      <c r="J305" s="15">
        <f>'1.Current_View'!M304</f>
        <v>4</v>
      </c>
      <c r="K305" s="15">
        <f>'1.Current_View'!N304</f>
        <v>1</v>
      </c>
      <c r="L305" s="15">
        <f>'1.Current_View'!O304</f>
        <v>1</v>
      </c>
      <c r="M305" s="15">
        <f>'1.Current_View'!P304</f>
        <v>0</v>
      </c>
      <c r="N305" s="15">
        <f>'1.Current_View'!Q304</f>
        <v>0</v>
      </c>
      <c r="O305" s="15">
        <f>'1.Current_View'!R304</f>
        <v>10</v>
      </c>
      <c r="P305" s="15">
        <f>'1.Current_View'!S304</f>
        <v>0</v>
      </c>
      <c r="Q305" s="15">
        <f>'1.Current_View'!T304</f>
        <v>1</v>
      </c>
      <c r="R305" s="15">
        <f>'1.Current_View'!U304</f>
        <v>1</v>
      </c>
      <c r="S305" s="15">
        <f>'1.Current_View'!AC304</f>
        <v>27</v>
      </c>
      <c r="T305" s="15">
        <f ca="1">'1.Current_View'!AE304</f>
        <v>15</v>
      </c>
    </row>
    <row r="306" spans="2:20" x14ac:dyDescent="0.25">
      <c r="B306" s="15">
        <f>'1.Current_View'!A305</f>
        <v>2580905</v>
      </c>
      <c r="C306" s="15" t="str">
        <f>'1.Current_View'!B305</f>
        <v>AL RASAIL</v>
      </c>
      <c r="D306" s="15" t="str">
        <f>'1.Current_View'!D305</f>
        <v>MAKKAH</v>
      </c>
      <c r="E306" s="15" t="str">
        <f>'1.Current_View'!F305</f>
        <v>AirPods</v>
      </c>
      <c r="F306" s="15">
        <f>'1.Current_View'!I305</f>
        <v>6</v>
      </c>
      <c r="G306" s="15">
        <f>'1.Current_View'!J305</f>
        <v>6</v>
      </c>
      <c r="H306" s="15">
        <f>'1.Current_View'!K305</f>
        <v>3</v>
      </c>
      <c r="I306" s="15">
        <f>'1.Current_View'!L305</f>
        <v>1</v>
      </c>
      <c r="J306" s="15">
        <f>'1.Current_View'!M305</f>
        <v>1</v>
      </c>
      <c r="K306" s="15">
        <f>'1.Current_View'!N305</f>
        <v>1</v>
      </c>
      <c r="L306" s="15">
        <f>'1.Current_View'!O305</f>
        <v>1</v>
      </c>
      <c r="M306" s="15">
        <f>'1.Current_View'!P305</f>
        <v>0</v>
      </c>
      <c r="N306" s="15">
        <f>'1.Current_View'!Q305</f>
        <v>3</v>
      </c>
      <c r="O306" s="15">
        <f>'1.Current_View'!R305</f>
        <v>0</v>
      </c>
      <c r="P306" s="15">
        <f>'1.Current_View'!S305</f>
        <v>0</v>
      </c>
      <c r="Q306" s="15">
        <f>'1.Current_View'!T305</f>
        <v>1</v>
      </c>
      <c r="R306" s="15">
        <f>'1.Current_View'!U305</f>
        <v>3</v>
      </c>
      <c r="S306" s="15">
        <f>'1.Current_View'!AC305</f>
        <v>26</v>
      </c>
      <c r="T306" s="15">
        <f ca="1">'1.Current_View'!AE305</f>
        <v>19</v>
      </c>
    </row>
    <row r="307" spans="2:20" x14ac:dyDescent="0.25">
      <c r="B307" s="15">
        <f>'1.Current_View'!A306</f>
        <v>2580905</v>
      </c>
      <c r="C307" s="15" t="str">
        <f>'1.Current_View'!B306</f>
        <v>AL RASAIL</v>
      </c>
      <c r="D307" s="15" t="str">
        <f>'1.Current_View'!D306</f>
        <v>MAKKAH</v>
      </c>
      <c r="E307" s="15" t="str">
        <f>'1.Current_View'!F306</f>
        <v>Accessories</v>
      </c>
      <c r="F307" s="15">
        <f>'1.Current_View'!I306</f>
        <v>17</v>
      </c>
      <c r="G307" s="15">
        <f>'1.Current_View'!J306</f>
        <v>23</v>
      </c>
      <c r="H307" s="15">
        <f>'1.Current_View'!K306</f>
        <v>6</v>
      </c>
      <c r="I307" s="15">
        <f>'1.Current_View'!L306</f>
        <v>16</v>
      </c>
      <c r="J307" s="15">
        <f>'1.Current_View'!M306</f>
        <v>23</v>
      </c>
      <c r="K307" s="15">
        <f>'1.Current_View'!N306</f>
        <v>19</v>
      </c>
      <c r="L307" s="15">
        <f>'1.Current_View'!O306</f>
        <v>19</v>
      </c>
      <c r="M307" s="15">
        <f>'1.Current_View'!P306</f>
        <v>18</v>
      </c>
      <c r="N307" s="15">
        <f>'1.Current_View'!Q306</f>
        <v>26</v>
      </c>
      <c r="O307" s="15">
        <f>'1.Current_View'!R306</f>
        <v>35</v>
      </c>
      <c r="P307" s="15">
        <f>'1.Current_View'!S306</f>
        <v>0</v>
      </c>
      <c r="Q307" s="15">
        <f>'1.Current_View'!T306</f>
        <v>14</v>
      </c>
      <c r="R307" s="15">
        <f>'1.Current_View'!U306</f>
        <v>16</v>
      </c>
      <c r="S307" s="15">
        <f>'1.Current_View'!AC306</f>
        <v>232</v>
      </c>
      <c r="T307" s="15">
        <f ca="1">'1.Current_View'!AE306</f>
        <v>141</v>
      </c>
    </row>
    <row r="308" spans="2:20" x14ac:dyDescent="0.25">
      <c r="B308" s="15">
        <f>'1.Current_View'!A307</f>
        <v>1972856</v>
      </c>
      <c r="C308" s="15" t="str">
        <f>'1.Current_View'!B307</f>
        <v>AL NASRIYAH</v>
      </c>
      <c r="D308" s="15" t="str">
        <f>'1.Current_View'!D307</f>
        <v>JEDDAH</v>
      </c>
      <c r="E308" s="15" t="str">
        <f>'1.Current_View'!F307</f>
        <v>iPhone</v>
      </c>
      <c r="F308" s="15">
        <f>'1.Current_View'!I307</f>
        <v>22</v>
      </c>
      <c r="G308" s="15">
        <f>'1.Current_View'!J307</f>
        <v>5</v>
      </c>
      <c r="H308" s="15">
        <f>'1.Current_View'!K307</f>
        <v>23</v>
      </c>
      <c r="I308" s="15">
        <f>'1.Current_View'!L307</f>
        <v>30</v>
      </c>
      <c r="J308" s="15">
        <f>'1.Current_View'!M307</f>
        <v>32</v>
      </c>
      <c r="K308" s="15">
        <f>'1.Current_View'!N307</f>
        <v>15</v>
      </c>
      <c r="L308" s="15">
        <f>'1.Current_View'!O307</f>
        <v>16</v>
      </c>
      <c r="M308" s="15">
        <f>'1.Current_View'!P307</f>
        <v>28</v>
      </c>
      <c r="N308" s="15">
        <f>'1.Current_View'!Q307</f>
        <v>34</v>
      </c>
      <c r="O308" s="15">
        <f>'1.Current_View'!R307</f>
        <v>22</v>
      </c>
      <c r="P308" s="15">
        <f>'1.Current_View'!S307</f>
        <v>20</v>
      </c>
      <c r="Q308" s="15">
        <f>'1.Current_View'!T307</f>
        <v>27</v>
      </c>
      <c r="R308" s="15">
        <f>'1.Current_View'!U307</f>
        <v>15</v>
      </c>
      <c r="S308" s="15">
        <f>'1.Current_View'!AC307</f>
        <v>289</v>
      </c>
      <c r="T308" s="15">
        <f ca="1">'1.Current_View'!AE307</f>
        <v>171</v>
      </c>
    </row>
    <row r="309" spans="2:20" x14ac:dyDescent="0.25">
      <c r="B309" s="15">
        <f>'1.Current_View'!A308</f>
        <v>1972856</v>
      </c>
      <c r="C309" s="15" t="str">
        <f>'1.Current_View'!B308</f>
        <v>AL NASRIYAH</v>
      </c>
      <c r="D309" s="15" t="str">
        <f>'1.Current_View'!D308</f>
        <v>JEDDAH</v>
      </c>
      <c r="E309" s="15" t="str">
        <f>'1.Current_View'!F308</f>
        <v>iPad</v>
      </c>
      <c r="F309" s="15">
        <f>'1.Current_View'!I308</f>
        <v>1</v>
      </c>
      <c r="G309" s="15">
        <f>'1.Current_View'!J308</f>
        <v>6</v>
      </c>
      <c r="H309" s="15">
        <f>'1.Current_View'!K308</f>
        <v>2</v>
      </c>
      <c r="I309" s="15">
        <f>'1.Current_View'!L308</f>
        <v>0</v>
      </c>
      <c r="J309" s="15">
        <f>'1.Current_View'!M308</f>
        <v>0</v>
      </c>
      <c r="K309" s="15">
        <f>'1.Current_View'!N308</f>
        <v>4</v>
      </c>
      <c r="L309" s="15">
        <f>'1.Current_View'!O308</f>
        <v>10</v>
      </c>
      <c r="M309" s="15">
        <f>'1.Current_View'!P308</f>
        <v>2</v>
      </c>
      <c r="N309" s="15">
        <f>'1.Current_View'!Q308</f>
        <v>8</v>
      </c>
      <c r="O309" s="15">
        <f>'1.Current_View'!R308</f>
        <v>1</v>
      </c>
      <c r="P309" s="15">
        <f>'1.Current_View'!S308</f>
        <v>0</v>
      </c>
      <c r="Q309" s="15">
        <f>'1.Current_View'!T308</f>
        <v>0</v>
      </c>
      <c r="R309" s="15">
        <f>'1.Current_View'!U308</f>
        <v>1</v>
      </c>
      <c r="S309" s="15">
        <f>'1.Current_View'!AC308</f>
        <v>35</v>
      </c>
      <c r="T309" s="15">
        <f ca="1">'1.Current_View'!AE308</f>
        <v>25</v>
      </c>
    </row>
    <row r="310" spans="2:20" x14ac:dyDescent="0.25">
      <c r="B310" s="15">
        <f>'1.Current_View'!A309</f>
        <v>1972856</v>
      </c>
      <c r="C310" s="15" t="str">
        <f>'1.Current_View'!B309</f>
        <v>AL NASRIYAH</v>
      </c>
      <c r="D310" s="15" t="str">
        <f>'1.Current_View'!D309</f>
        <v>JEDDAH</v>
      </c>
      <c r="E310" s="15" t="str">
        <f>'1.Current_View'!F309</f>
        <v>Watch</v>
      </c>
      <c r="F310" s="15">
        <f>'1.Current_View'!I309</f>
        <v>2</v>
      </c>
      <c r="G310" s="15">
        <f>'1.Current_View'!J309</f>
        <v>0</v>
      </c>
      <c r="H310" s="15">
        <f>'1.Current_View'!K309</f>
        <v>2</v>
      </c>
      <c r="I310" s="15">
        <f>'1.Current_View'!L309</f>
        <v>0</v>
      </c>
      <c r="J310" s="15">
        <f>'1.Current_View'!M309</f>
        <v>0</v>
      </c>
      <c r="K310" s="15">
        <f>'1.Current_View'!N309</f>
        <v>0</v>
      </c>
      <c r="L310" s="15">
        <f>'1.Current_View'!O309</f>
        <v>0</v>
      </c>
      <c r="M310" s="15">
        <f>'1.Current_View'!P309</f>
        <v>1</v>
      </c>
      <c r="N310" s="15">
        <f>'1.Current_View'!Q309</f>
        <v>0</v>
      </c>
      <c r="O310" s="15">
        <f>'1.Current_View'!R309</f>
        <v>3</v>
      </c>
      <c r="P310" s="15">
        <f>'1.Current_View'!S309</f>
        <v>0</v>
      </c>
      <c r="Q310" s="15">
        <f>'1.Current_View'!T309</f>
        <v>0</v>
      </c>
      <c r="R310" s="15">
        <f>'1.Current_View'!U309</f>
        <v>0</v>
      </c>
      <c r="S310" s="15">
        <f>'1.Current_View'!AC309</f>
        <v>8</v>
      </c>
      <c r="T310" s="15">
        <f ca="1">'1.Current_View'!AE309</f>
        <v>5</v>
      </c>
    </row>
    <row r="311" spans="2:20" x14ac:dyDescent="0.25">
      <c r="B311" s="15">
        <f>'1.Current_View'!A310</f>
        <v>1972856</v>
      </c>
      <c r="C311" s="15" t="str">
        <f>'1.Current_View'!B310</f>
        <v>AL NASRIYAH</v>
      </c>
      <c r="D311" s="15" t="str">
        <f>'1.Current_View'!D310</f>
        <v>JEDDAH</v>
      </c>
      <c r="E311" s="15" t="str">
        <f>'1.Current_View'!F310</f>
        <v>AirPods</v>
      </c>
      <c r="F311" s="15">
        <f>'1.Current_View'!I310</f>
        <v>3</v>
      </c>
      <c r="G311" s="15">
        <f>'1.Current_View'!J310</f>
        <v>18</v>
      </c>
      <c r="H311" s="15">
        <f>'1.Current_View'!K310</f>
        <v>2</v>
      </c>
      <c r="I311" s="15">
        <f>'1.Current_View'!L310</f>
        <v>5</v>
      </c>
      <c r="J311" s="15">
        <f>'1.Current_View'!M310</f>
        <v>4</v>
      </c>
      <c r="K311" s="15">
        <f>'1.Current_View'!N310</f>
        <v>5</v>
      </c>
      <c r="L311" s="15">
        <f>'1.Current_View'!O310</f>
        <v>6</v>
      </c>
      <c r="M311" s="15">
        <f>'1.Current_View'!P310</f>
        <v>12</v>
      </c>
      <c r="N311" s="15">
        <f>'1.Current_View'!Q310</f>
        <v>6</v>
      </c>
      <c r="O311" s="15">
        <f>'1.Current_View'!R310</f>
        <v>3</v>
      </c>
      <c r="P311" s="15">
        <f>'1.Current_View'!S310</f>
        <v>0</v>
      </c>
      <c r="Q311" s="15">
        <f>'1.Current_View'!T310</f>
        <v>4</v>
      </c>
      <c r="R311" s="15">
        <f>'1.Current_View'!U310</f>
        <v>35</v>
      </c>
      <c r="S311" s="15">
        <f>'1.Current_View'!AC310</f>
        <v>103</v>
      </c>
      <c r="T311" s="15">
        <f ca="1">'1.Current_View'!AE310</f>
        <v>55</v>
      </c>
    </row>
    <row r="312" spans="2:20" x14ac:dyDescent="0.25">
      <c r="B312" s="15">
        <f>'1.Current_View'!A311</f>
        <v>1972856</v>
      </c>
      <c r="C312" s="15" t="str">
        <f>'1.Current_View'!B311</f>
        <v>AL NASRIYAH</v>
      </c>
      <c r="D312" s="15" t="str">
        <f>'1.Current_View'!D311</f>
        <v>JEDDAH</v>
      </c>
      <c r="E312" s="15" t="str">
        <f>'1.Current_View'!F311</f>
        <v>Beats</v>
      </c>
      <c r="F312" s="15">
        <f>'1.Current_View'!I311</f>
        <v>0</v>
      </c>
      <c r="G312" s="15">
        <f>'1.Current_View'!J311</f>
        <v>0</v>
      </c>
      <c r="H312" s="15">
        <f>'1.Current_View'!K311</f>
        <v>2</v>
      </c>
      <c r="I312" s="15">
        <f>'1.Current_View'!L311</f>
        <v>1</v>
      </c>
      <c r="J312" s="15">
        <f>'1.Current_View'!M311</f>
        <v>0</v>
      </c>
      <c r="K312" s="15">
        <f>'1.Current_View'!N311</f>
        <v>1</v>
      </c>
      <c r="L312" s="15">
        <f>'1.Current_View'!O311</f>
        <v>0</v>
      </c>
      <c r="M312" s="15">
        <f>'1.Current_View'!P311</f>
        <v>0</v>
      </c>
      <c r="N312" s="15">
        <f>'1.Current_View'!Q311</f>
        <v>1</v>
      </c>
      <c r="O312" s="15">
        <f>'1.Current_View'!R311</f>
        <v>1</v>
      </c>
      <c r="P312" s="15">
        <f>'1.Current_View'!S311</f>
        <v>0</v>
      </c>
      <c r="Q312" s="15">
        <f>'1.Current_View'!T311</f>
        <v>0</v>
      </c>
      <c r="R312" s="15">
        <f>'1.Current_View'!U311</f>
        <v>0</v>
      </c>
      <c r="S312" s="15">
        <f>'1.Current_View'!AC311</f>
        <v>6</v>
      </c>
      <c r="T312" s="15">
        <f ca="1">'1.Current_View'!AE311</f>
        <v>4</v>
      </c>
    </row>
    <row r="313" spans="2:20" x14ac:dyDescent="0.25">
      <c r="B313" s="15">
        <f>'1.Current_View'!A312</f>
        <v>1972856</v>
      </c>
      <c r="C313" s="15" t="str">
        <f>'1.Current_View'!B312</f>
        <v>AL NASRIYAH</v>
      </c>
      <c r="D313" s="15" t="str">
        <f>'1.Current_View'!D312</f>
        <v>JEDDAH</v>
      </c>
      <c r="E313" s="15" t="str">
        <f>'1.Current_View'!F312</f>
        <v>Accessories</v>
      </c>
      <c r="F313" s="15">
        <f>'1.Current_View'!I312</f>
        <v>11</v>
      </c>
      <c r="G313" s="15">
        <f>'1.Current_View'!J312</f>
        <v>8</v>
      </c>
      <c r="H313" s="15">
        <f>'1.Current_View'!K312</f>
        <v>12</v>
      </c>
      <c r="I313" s="15">
        <f>'1.Current_View'!L312</f>
        <v>11</v>
      </c>
      <c r="J313" s="15">
        <f>'1.Current_View'!M312</f>
        <v>8</v>
      </c>
      <c r="K313" s="15">
        <f>'1.Current_View'!N312</f>
        <v>11</v>
      </c>
      <c r="L313" s="15">
        <f>'1.Current_View'!O312</f>
        <v>2</v>
      </c>
      <c r="M313" s="15">
        <f>'1.Current_View'!P312</f>
        <v>13</v>
      </c>
      <c r="N313" s="15">
        <f>'1.Current_View'!Q312</f>
        <v>17</v>
      </c>
      <c r="O313" s="15">
        <f>'1.Current_View'!R312</f>
        <v>9</v>
      </c>
      <c r="P313" s="15">
        <f>'1.Current_View'!S312</f>
        <v>7</v>
      </c>
      <c r="Q313" s="15">
        <f>'1.Current_View'!T312</f>
        <v>11</v>
      </c>
      <c r="R313" s="15">
        <f>'1.Current_View'!U312</f>
        <v>2</v>
      </c>
      <c r="S313" s="15">
        <f>'1.Current_View'!AC312</f>
        <v>122</v>
      </c>
      <c r="T313" s="15">
        <f ca="1">'1.Current_View'!AE312</f>
        <v>76</v>
      </c>
    </row>
    <row r="314" spans="2:20" x14ac:dyDescent="0.25">
      <c r="B314" s="15">
        <f>'1.Current_View'!A313</f>
        <v>3375598</v>
      </c>
      <c r="C314" s="15" t="str">
        <f>'1.Current_View'!B313</f>
        <v>ALQUMAH STORE 2</v>
      </c>
      <c r="D314" s="15" t="str">
        <f>'1.Current_View'!D313</f>
        <v>KHAMIS MUSHAIT</v>
      </c>
      <c r="E314" s="15" t="str">
        <f>'1.Current_View'!F313</f>
        <v>iPhone</v>
      </c>
      <c r="F314" s="15">
        <f>'1.Current_View'!I313</f>
        <v>26</v>
      </c>
      <c r="G314" s="15">
        <f>'1.Current_View'!J313</f>
        <v>1</v>
      </c>
      <c r="H314" s="15">
        <f>'1.Current_View'!K313</f>
        <v>4</v>
      </c>
      <c r="I314" s="15">
        <f>'1.Current_View'!L313</f>
        <v>2</v>
      </c>
      <c r="J314" s="15">
        <f>'1.Current_View'!M313</f>
        <v>29</v>
      </c>
      <c r="K314" s="15">
        <f>'1.Current_View'!N313</f>
        <v>30</v>
      </c>
      <c r="L314" s="15">
        <f>'1.Current_View'!O313</f>
        <v>28</v>
      </c>
      <c r="M314" s="15">
        <f>'1.Current_View'!P313</f>
        <v>23</v>
      </c>
      <c r="N314" s="15">
        <f>'1.Current_View'!Q313</f>
        <v>33</v>
      </c>
      <c r="O314" s="15">
        <f>'1.Current_View'!R313</f>
        <v>19</v>
      </c>
      <c r="P314" s="15">
        <f>'1.Current_View'!S313</f>
        <v>22</v>
      </c>
      <c r="Q314" s="15">
        <f>'1.Current_View'!T313</f>
        <v>25</v>
      </c>
      <c r="R314" s="15">
        <f>'1.Current_View'!U313</f>
        <v>35</v>
      </c>
      <c r="S314" s="15">
        <f>'1.Current_View'!AC313</f>
        <v>277</v>
      </c>
      <c r="T314" s="15">
        <f ca="1">'1.Current_View'!AE313</f>
        <v>143</v>
      </c>
    </row>
    <row r="315" spans="2:20" x14ac:dyDescent="0.25">
      <c r="B315" s="15">
        <f>'1.Current_View'!A314</f>
        <v>3375598</v>
      </c>
      <c r="C315" s="15" t="str">
        <f>'1.Current_View'!B314</f>
        <v>ALQUMAH STORE 2</v>
      </c>
      <c r="D315" s="15" t="str">
        <f>'1.Current_View'!D314</f>
        <v>KHAMIS MUSHAIT</v>
      </c>
      <c r="E315" s="15" t="str">
        <f>'1.Current_View'!F314</f>
        <v>iPad</v>
      </c>
      <c r="F315" s="15">
        <f>'1.Current_View'!I314</f>
        <v>0</v>
      </c>
      <c r="G315" s="15">
        <f>'1.Current_View'!J314</f>
        <v>0</v>
      </c>
      <c r="H315" s="15">
        <f>'1.Current_View'!K314</f>
        <v>0</v>
      </c>
      <c r="I315" s="15">
        <f>'1.Current_View'!L314</f>
        <v>0</v>
      </c>
      <c r="J315" s="15">
        <f>'1.Current_View'!M314</f>
        <v>1</v>
      </c>
      <c r="K315" s="15">
        <f>'1.Current_View'!N314</f>
        <v>2</v>
      </c>
      <c r="L315" s="15">
        <f>'1.Current_View'!O314</f>
        <v>1</v>
      </c>
      <c r="M315" s="15">
        <f>'1.Current_View'!P314</f>
        <v>1</v>
      </c>
      <c r="N315" s="15">
        <f>'1.Current_View'!Q314</f>
        <v>6</v>
      </c>
      <c r="O315" s="15">
        <f>'1.Current_View'!R314</f>
        <v>0</v>
      </c>
      <c r="P315" s="15">
        <f>'1.Current_View'!S314</f>
        <v>0</v>
      </c>
      <c r="Q315" s="15">
        <f>'1.Current_View'!T314</f>
        <v>4</v>
      </c>
      <c r="R315" s="15">
        <f>'1.Current_View'!U314</f>
        <v>3</v>
      </c>
      <c r="S315" s="15">
        <f>'1.Current_View'!AC314</f>
        <v>18</v>
      </c>
      <c r="T315" s="15">
        <f ca="1">'1.Current_View'!AE314</f>
        <v>5</v>
      </c>
    </row>
    <row r="316" spans="2:20" x14ac:dyDescent="0.25">
      <c r="B316" s="15">
        <f>'1.Current_View'!A315</f>
        <v>3375598</v>
      </c>
      <c r="C316" s="15" t="str">
        <f>'1.Current_View'!B315</f>
        <v>ALQUMAH STORE 2</v>
      </c>
      <c r="D316" s="15" t="str">
        <f>'1.Current_View'!D315</f>
        <v>KHAMIS MUSHAIT</v>
      </c>
      <c r="E316" s="15" t="str">
        <f>'1.Current_View'!F315</f>
        <v>Watch</v>
      </c>
      <c r="F316" s="15">
        <f>'1.Current_View'!I315</f>
        <v>0</v>
      </c>
      <c r="G316" s="15">
        <f>'1.Current_View'!J315</f>
        <v>0</v>
      </c>
      <c r="H316" s="15">
        <f>'1.Current_View'!K315</f>
        <v>0</v>
      </c>
      <c r="I316" s="15">
        <f>'1.Current_View'!L315</f>
        <v>0</v>
      </c>
      <c r="J316" s="15">
        <f>'1.Current_View'!M315</f>
        <v>0</v>
      </c>
      <c r="K316" s="15">
        <f>'1.Current_View'!N315</f>
        <v>1</v>
      </c>
      <c r="L316" s="15">
        <f>'1.Current_View'!O315</f>
        <v>0</v>
      </c>
      <c r="M316" s="15">
        <f>'1.Current_View'!P315</f>
        <v>0</v>
      </c>
      <c r="N316" s="15">
        <f>'1.Current_View'!Q315</f>
        <v>0</v>
      </c>
      <c r="O316" s="15">
        <f>'1.Current_View'!R315</f>
        <v>0</v>
      </c>
      <c r="P316" s="15">
        <f>'1.Current_View'!S315</f>
        <v>0</v>
      </c>
      <c r="Q316" s="15">
        <f>'1.Current_View'!T315</f>
        <v>0</v>
      </c>
      <c r="R316" s="15">
        <f>'1.Current_View'!U315</f>
        <v>0</v>
      </c>
      <c r="S316" s="15">
        <f>'1.Current_View'!AC315</f>
        <v>1</v>
      </c>
      <c r="T316" s="15">
        <f ca="1">'1.Current_View'!AE315</f>
        <v>1</v>
      </c>
    </row>
    <row r="317" spans="2:20" x14ac:dyDescent="0.25">
      <c r="B317" s="15">
        <f>'1.Current_View'!A316</f>
        <v>3375598</v>
      </c>
      <c r="C317" s="15" t="str">
        <f>'1.Current_View'!B316</f>
        <v>ALQUMAH STORE 2</v>
      </c>
      <c r="D317" s="15" t="str">
        <f>'1.Current_View'!D316</f>
        <v>KHAMIS MUSHAIT</v>
      </c>
      <c r="E317" s="15" t="str">
        <f>'1.Current_View'!F316</f>
        <v>AirPods</v>
      </c>
      <c r="F317" s="15">
        <f>'1.Current_View'!I316</f>
        <v>0</v>
      </c>
      <c r="G317" s="15">
        <f>'1.Current_View'!J316</f>
        <v>0</v>
      </c>
      <c r="H317" s="15">
        <f>'1.Current_View'!K316</f>
        <v>0</v>
      </c>
      <c r="I317" s="15">
        <f>'1.Current_View'!L316</f>
        <v>0</v>
      </c>
      <c r="J317" s="15">
        <f>'1.Current_View'!M316</f>
        <v>0</v>
      </c>
      <c r="K317" s="15">
        <f>'1.Current_View'!N316</f>
        <v>2</v>
      </c>
      <c r="L317" s="15">
        <f>'1.Current_View'!O316</f>
        <v>3</v>
      </c>
      <c r="M317" s="15">
        <f>'1.Current_View'!P316</f>
        <v>0</v>
      </c>
      <c r="N317" s="15">
        <f>'1.Current_View'!Q316</f>
        <v>0</v>
      </c>
      <c r="O317" s="15">
        <f>'1.Current_View'!R316</f>
        <v>0</v>
      </c>
      <c r="P317" s="15">
        <f>'1.Current_View'!S316</f>
        <v>0</v>
      </c>
      <c r="Q317" s="15">
        <f>'1.Current_View'!T316</f>
        <v>0</v>
      </c>
      <c r="R317" s="15">
        <f>'1.Current_View'!U316</f>
        <v>0</v>
      </c>
      <c r="S317" s="15">
        <f>'1.Current_View'!AC316</f>
        <v>5</v>
      </c>
      <c r="T317" s="15">
        <f ca="1">'1.Current_View'!AE316</f>
        <v>5</v>
      </c>
    </row>
    <row r="318" spans="2:20" x14ac:dyDescent="0.25">
      <c r="B318" s="15">
        <f>'1.Current_View'!A317</f>
        <v>3375598</v>
      </c>
      <c r="C318" s="15" t="str">
        <f>'1.Current_View'!B317</f>
        <v>ALQUMAH STORE 2</v>
      </c>
      <c r="D318" s="15" t="str">
        <f>'1.Current_View'!D317</f>
        <v>KHAMIS MUSHAIT</v>
      </c>
      <c r="E318" s="15" t="str">
        <f>'1.Current_View'!F317</f>
        <v>Accessories</v>
      </c>
      <c r="F318" s="15">
        <f>'1.Current_View'!I317</f>
        <v>18</v>
      </c>
      <c r="G318" s="15">
        <f>'1.Current_View'!J317</f>
        <v>1</v>
      </c>
      <c r="H318" s="15">
        <f>'1.Current_View'!K317</f>
        <v>3</v>
      </c>
      <c r="I318" s="15">
        <f>'1.Current_View'!L317</f>
        <v>6</v>
      </c>
      <c r="J318" s="15">
        <f>'1.Current_View'!M317</f>
        <v>19</v>
      </c>
      <c r="K318" s="15">
        <f>'1.Current_View'!N317</f>
        <v>36</v>
      </c>
      <c r="L318" s="15">
        <f>'1.Current_View'!O317</f>
        <v>21</v>
      </c>
      <c r="M318" s="15">
        <f>'1.Current_View'!P317</f>
        <v>6</v>
      </c>
      <c r="N318" s="15">
        <f>'1.Current_View'!Q317</f>
        <v>99</v>
      </c>
      <c r="O318" s="15">
        <f>'1.Current_View'!R317</f>
        <v>14</v>
      </c>
      <c r="P318" s="15">
        <f>'1.Current_View'!S317</f>
        <v>15</v>
      </c>
      <c r="Q318" s="15">
        <f>'1.Current_View'!T317</f>
        <v>15</v>
      </c>
      <c r="R318" s="15">
        <f>'1.Current_View'!U317</f>
        <v>0</v>
      </c>
      <c r="S318" s="15">
        <f>'1.Current_View'!AC317</f>
        <v>253</v>
      </c>
      <c r="T318" s="15">
        <f ca="1">'1.Current_View'!AE317</f>
        <v>110</v>
      </c>
    </row>
    <row r="319" spans="2:20" x14ac:dyDescent="0.25">
      <c r="B319" s="15">
        <f>'1.Current_View'!A318</f>
        <v>3513776</v>
      </c>
      <c r="C319" s="15" t="str">
        <f>'1.Current_View'!B318</f>
        <v>ALSHAMEL COMMUNICATIONS - STORE</v>
      </c>
      <c r="D319" s="15" t="str">
        <f>'1.Current_View'!D318</f>
        <v>KHAMIS MUSHAIT</v>
      </c>
      <c r="E319" s="15" t="str">
        <f>'1.Current_View'!F318</f>
        <v>iPhone</v>
      </c>
      <c r="F319" s="15">
        <f>'1.Current_View'!I318</f>
        <v>17</v>
      </c>
      <c r="G319" s="15">
        <f>'1.Current_View'!J318</f>
        <v>16</v>
      </c>
      <c r="H319" s="15">
        <f>'1.Current_View'!K318</f>
        <v>16</v>
      </c>
      <c r="I319" s="15">
        <f>'1.Current_View'!L318</f>
        <v>16</v>
      </c>
      <c r="J319" s="15">
        <f>'1.Current_View'!M318</f>
        <v>29</v>
      </c>
      <c r="K319" s="15">
        <f>'1.Current_View'!N318</f>
        <v>16</v>
      </c>
      <c r="L319" s="15">
        <f>'1.Current_View'!O318</f>
        <v>18</v>
      </c>
      <c r="M319" s="15">
        <f>'1.Current_View'!P318</f>
        <v>16</v>
      </c>
      <c r="N319" s="15">
        <f>'1.Current_View'!Q318</f>
        <v>34</v>
      </c>
      <c r="O319" s="15">
        <f>'1.Current_View'!R318</f>
        <v>45</v>
      </c>
      <c r="P319" s="15">
        <f>'1.Current_View'!S318</f>
        <v>46</v>
      </c>
      <c r="Q319" s="15">
        <f>'1.Current_View'!T318</f>
        <v>75</v>
      </c>
      <c r="R319" s="15">
        <f>'1.Current_View'!U318</f>
        <v>0</v>
      </c>
      <c r="S319" s="15">
        <f>'1.Current_View'!AC318</f>
        <v>344</v>
      </c>
      <c r="T319" s="15">
        <f ca="1">'1.Current_View'!AE318</f>
        <v>144</v>
      </c>
    </row>
    <row r="320" spans="2:20" x14ac:dyDescent="0.25">
      <c r="B320" s="15">
        <f>'1.Current_View'!A319</f>
        <v>3513776</v>
      </c>
      <c r="C320" s="15" t="str">
        <f>'1.Current_View'!B319</f>
        <v>ALSHAMEL COMMUNICATIONS - STORE</v>
      </c>
      <c r="D320" s="15" t="str">
        <f>'1.Current_View'!D319</f>
        <v>KHAMIS MUSHAIT</v>
      </c>
      <c r="E320" s="15" t="str">
        <f>'1.Current_View'!F319</f>
        <v>iPad</v>
      </c>
      <c r="F320" s="15">
        <f>'1.Current_View'!I319</f>
        <v>1</v>
      </c>
      <c r="G320" s="15">
        <f>'1.Current_View'!J319</f>
        <v>1</v>
      </c>
      <c r="H320" s="15">
        <f>'1.Current_View'!K319</f>
        <v>2</v>
      </c>
      <c r="I320" s="15">
        <f>'1.Current_View'!L319</f>
        <v>1</v>
      </c>
      <c r="J320" s="15">
        <f>'1.Current_View'!M319</f>
        <v>1</v>
      </c>
      <c r="K320" s="15">
        <f>'1.Current_View'!N319</f>
        <v>0</v>
      </c>
      <c r="L320" s="15">
        <f>'1.Current_View'!O319</f>
        <v>0</v>
      </c>
      <c r="M320" s="15">
        <f>'1.Current_View'!P319</f>
        <v>0</v>
      </c>
      <c r="N320" s="15">
        <f>'1.Current_View'!Q319</f>
        <v>2</v>
      </c>
      <c r="O320" s="15">
        <f>'1.Current_View'!R319</f>
        <v>0</v>
      </c>
      <c r="P320" s="15">
        <f>'1.Current_View'!S319</f>
        <v>2</v>
      </c>
      <c r="Q320" s="15">
        <f>'1.Current_View'!T319</f>
        <v>3</v>
      </c>
      <c r="R320" s="15">
        <f>'1.Current_View'!U319</f>
        <v>0</v>
      </c>
      <c r="S320" s="15">
        <f>'1.Current_View'!AC319</f>
        <v>13</v>
      </c>
      <c r="T320" s="15">
        <f ca="1">'1.Current_View'!AE319</f>
        <v>6</v>
      </c>
    </row>
    <row r="321" spans="2:20" x14ac:dyDescent="0.25">
      <c r="B321" s="15">
        <f>'1.Current_View'!A320</f>
        <v>3513776</v>
      </c>
      <c r="C321" s="15" t="str">
        <f>'1.Current_View'!B320</f>
        <v>ALSHAMEL COMMUNICATIONS - STORE</v>
      </c>
      <c r="D321" s="15" t="str">
        <f>'1.Current_View'!D320</f>
        <v>KHAMIS MUSHAIT</v>
      </c>
      <c r="E321" s="15" t="str">
        <f>'1.Current_View'!F320</f>
        <v>Watch</v>
      </c>
      <c r="F321" s="15">
        <f>'1.Current_View'!I320</f>
        <v>0</v>
      </c>
      <c r="G321" s="15">
        <f>'1.Current_View'!J320</f>
        <v>0</v>
      </c>
      <c r="H321" s="15">
        <f>'1.Current_View'!K320</f>
        <v>0</v>
      </c>
      <c r="I321" s="15">
        <f>'1.Current_View'!L320</f>
        <v>0</v>
      </c>
      <c r="J321" s="15">
        <f>'1.Current_View'!M320</f>
        <v>1</v>
      </c>
      <c r="K321" s="15">
        <f>'1.Current_View'!N320</f>
        <v>0</v>
      </c>
      <c r="L321" s="15">
        <f>'1.Current_View'!O320</f>
        <v>0</v>
      </c>
      <c r="M321" s="15">
        <f>'1.Current_View'!P320</f>
        <v>0</v>
      </c>
      <c r="N321" s="15">
        <f>'1.Current_View'!Q320</f>
        <v>0</v>
      </c>
      <c r="O321" s="15">
        <f>'1.Current_View'!R320</f>
        <v>0</v>
      </c>
      <c r="P321" s="15">
        <f>'1.Current_View'!S320</f>
        <v>0</v>
      </c>
      <c r="Q321" s="15">
        <f>'1.Current_View'!T320</f>
        <v>0</v>
      </c>
      <c r="R321" s="15">
        <f>'1.Current_View'!U320</f>
        <v>0</v>
      </c>
      <c r="S321" s="15">
        <f>'1.Current_View'!AC320</f>
        <v>1</v>
      </c>
      <c r="T321" s="15">
        <f ca="1">'1.Current_View'!AE320</f>
        <v>1</v>
      </c>
    </row>
    <row r="322" spans="2:20" x14ac:dyDescent="0.25">
      <c r="B322" s="15">
        <f>'1.Current_View'!A321</f>
        <v>3513776</v>
      </c>
      <c r="C322" s="15" t="str">
        <f>'1.Current_View'!B321</f>
        <v>ALSHAMEL COMMUNICATIONS - STORE</v>
      </c>
      <c r="D322" s="15" t="str">
        <f>'1.Current_View'!D321</f>
        <v>KHAMIS MUSHAIT</v>
      </c>
      <c r="E322" s="15" t="str">
        <f>'1.Current_View'!F321</f>
        <v>AirPods</v>
      </c>
      <c r="F322" s="15">
        <f>'1.Current_View'!I321</f>
        <v>0</v>
      </c>
      <c r="G322" s="15">
        <f>'1.Current_View'!J321</f>
        <v>0</v>
      </c>
      <c r="H322" s="15">
        <f>'1.Current_View'!K321</f>
        <v>0</v>
      </c>
      <c r="I322" s="15">
        <f>'1.Current_View'!L321</f>
        <v>0</v>
      </c>
      <c r="J322" s="15">
        <f>'1.Current_View'!M321</f>
        <v>2</v>
      </c>
      <c r="K322" s="15">
        <f>'1.Current_View'!N321</f>
        <v>0</v>
      </c>
      <c r="L322" s="15">
        <f>'1.Current_View'!O321</f>
        <v>0</v>
      </c>
      <c r="M322" s="15">
        <f>'1.Current_View'!P321</f>
        <v>0</v>
      </c>
      <c r="N322" s="15">
        <f>'1.Current_View'!Q321</f>
        <v>0</v>
      </c>
      <c r="O322" s="15">
        <f>'1.Current_View'!R321</f>
        <v>0</v>
      </c>
      <c r="P322" s="15">
        <f>'1.Current_View'!S321</f>
        <v>0</v>
      </c>
      <c r="Q322" s="15">
        <f>'1.Current_View'!T321</f>
        <v>1</v>
      </c>
      <c r="R322" s="15">
        <f>'1.Current_View'!U321</f>
        <v>0</v>
      </c>
      <c r="S322" s="15">
        <f>'1.Current_View'!AC321</f>
        <v>3</v>
      </c>
      <c r="T322" s="15">
        <f ca="1">'1.Current_View'!AE321</f>
        <v>2</v>
      </c>
    </row>
    <row r="323" spans="2:20" x14ac:dyDescent="0.25">
      <c r="B323" s="15">
        <f>'1.Current_View'!A322</f>
        <v>3513776</v>
      </c>
      <c r="C323" s="15" t="str">
        <f>'1.Current_View'!B322</f>
        <v>ALSHAMEL COMMUNICATIONS - STORE</v>
      </c>
      <c r="D323" s="15" t="str">
        <f>'1.Current_View'!D322</f>
        <v>KHAMIS MUSHAIT</v>
      </c>
      <c r="E323" s="15" t="str">
        <f>'1.Current_View'!F322</f>
        <v>Accessories</v>
      </c>
      <c r="F323" s="15">
        <f>'1.Current_View'!I322</f>
        <v>1</v>
      </c>
      <c r="G323" s="15">
        <f>'1.Current_View'!J322</f>
        <v>3</v>
      </c>
      <c r="H323" s="15">
        <f>'1.Current_View'!K322</f>
        <v>0</v>
      </c>
      <c r="I323" s="15">
        <f>'1.Current_View'!L322</f>
        <v>0</v>
      </c>
      <c r="J323" s="15">
        <f>'1.Current_View'!M322</f>
        <v>33</v>
      </c>
      <c r="K323" s="15">
        <f>'1.Current_View'!N322</f>
        <v>0</v>
      </c>
      <c r="L323" s="15">
        <f>'1.Current_View'!O322</f>
        <v>0</v>
      </c>
      <c r="M323" s="15">
        <f>'1.Current_View'!P322</f>
        <v>0</v>
      </c>
      <c r="N323" s="15">
        <f>'1.Current_View'!Q322</f>
        <v>70</v>
      </c>
      <c r="O323" s="15">
        <f>'1.Current_View'!R322</f>
        <v>70</v>
      </c>
      <c r="P323" s="15">
        <f>'1.Current_View'!S322</f>
        <v>0</v>
      </c>
      <c r="Q323" s="15">
        <f>'1.Current_View'!T322</f>
        <v>2</v>
      </c>
      <c r="R323" s="15">
        <f>'1.Current_View'!U322</f>
        <v>0</v>
      </c>
      <c r="S323" s="15">
        <f>'1.Current_View'!AC322</f>
        <v>179</v>
      </c>
      <c r="T323" s="15">
        <f ca="1">'1.Current_View'!AE322</f>
        <v>37</v>
      </c>
    </row>
    <row r="324" spans="2:20" x14ac:dyDescent="0.25">
      <c r="B324" s="15">
        <f>'1.Current_View'!A323</f>
        <v>3454303</v>
      </c>
      <c r="C324" s="15" t="str">
        <f>'1.Current_View'!B323</f>
        <v>FAST CALL - STORE</v>
      </c>
      <c r="D324" s="15" t="str">
        <f>'1.Current_View'!D323</f>
        <v>AL BAHA</v>
      </c>
      <c r="E324" s="15" t="str">
        <f>'1.Current_View'!F323</f>
        <v>iPhone</v>
      </c>
      <c r="F324" s="15">
        <f>'1.Current_View'!I323</f>
        <v>24</v>
      </c>
      <c r="G324" s="15">
        <f>'1.Current_View'!J323</f>
        <v>16</v>
      </c>
      <c r="H324" s="15">
        <f>'1.Current_View'!K323</f>
        <v>19</v>
      </c>
      <c r="I324" s="15">
        <f>'1.Current_View'!L323</f>
        <v>23</v>
      </c>
      <c r="J324" s="15">
        <f>'1.Current_View'!M323</f>
        <v>26</v>
      </c>
      <c r="K324" s="15">
        <f>'1.Current_View'!N323</f>
        <v>17</v>
      </c>
      <c r="L324" s="15">
        <f>'1.Current_View'!O323</f>
        <v>18</v>
      </c>
      <c r="M324" s="15">
        <f>'1.Current_View'!P323</f>
        <v>22</v>
      </c>
      <c r="N324" s="15">
        <f>'1.Current_View'!Q323</f>
        <v>27</v>
      </c>
      <c r="O324" s="15">
        <f>'1.Current_View'!R323</f>
        <v>25</v>
      </c>
      <c r="P324" s="15">
        <f>'1.Current_View'!S323</f>
        <v>20</v>
      </c>
      <c r="Q324" s="15">
        <f>'1.Current_View'!T323</f>
        <v>16</v>
      </c>
      <c r="R324" s="15">
        <f>'1.Current_View'!U323</f>
        <v>28</v>
      </c>
      <c r="S324" s="15">
        <f>'1.Current_View'!AC323</f>
        <v>281</v>
      </c>
      <c r="T324" s="15">
        <f ca="1">'1.Current_View'!AE323</f>
        <v>165</v>
      </c>
    </row>
    <row r="325" spans="2:20" x14ac:dyDescent="0.25">
      <c r="B325" s="15">
        <f>'1.Current_View'!A324</f>
        <v>3454303</v>
      </c>
      <c r="C325" s="15" t="str">
        <f>'1.Current_View'!B324</f>
        <v>FAST CALL - STORE</v>
      </c>
      <c r="D325" s="15" t="str">
        <f>'1.Current_View'!D324</f>
        <v>AL BAHA</v>
      </c>
      <c r="E325" s="15" t="str">
        <f>'1.Current_View'!F324</f>
        <v>iPad</v>
      </c>
      <c r="F325" s="15">
        <f>'1.Current_View'!I324</f>
        <v>0</v>
      </c>
      <c r="G325" s="15">
        <f>'1.Current_View'!J324</f>
        <v>0</v>
      </c>
      <c r="H325" s="15">
        <f>'1.Current_View'!K324</f>
        <v>0</v>
      </c>
      <c r="I325" s="15">
        <f>'1.Current_View'!L324</f>
        <v>1</v>
      </c>
      <c r="J325" s="15">
        <f>'1.Current_View'!M324</f>
        <v>0</v>
      </c>
      <c r="K325" s="15">
        <f>'1.Current_View'!N324</f>
        <v>1</v>
      </c>
      <c r="L325" s="15">
        <f>'1.Current_View'!O324</f>
        <v>0</v>
      </c>
      <c r="M325" s="15">
        <f>'1.Current_View'!P324</f>
        <v>0</v>
      </c>
      <c r="N325" s="15">
        <f>'1.Current_View'!Q324</f>
        <v>2</v>
      </c>
      <c r="O325" s="15">
        <f>'1.Current_View'!R324</f>
        <v>1</v>
      </c>
      <c r="P325" s="15">
        <f>'1.Current_View'!S324</f>
        <v>0</v>
      </c>
      <c r="Q325" s="15">
        <f>'1.Current_View'!T324</f>
        <v>0</v>
      </c>
      <c r="R325" s="15">
        <f>'1.Current_View'!U324</f>
        <v>2</v>
      </c>
      <c r="S325" s="15">
        <f>'1.Current_View'!AC324</f>
        <v>7</v>
      </c>
      <c r="T325" s="15">
        <f ca="1">'1.Current_View'!AE324</f>
        <v>2</v>
      </c>
    </row>
    <row r="326" spans="2:20" x14ac:dyDescent="0.25">
      <c r="B326" s="15">
        <f>'1.Current_View'!A325</f>
        <v>3454303</v>
      </c>
      <c r="C326" s="15" t="str">
        <f>'1.Current_View'!B325</f>
        <v>FAST CALL - STORE</v>
      </c>
      <c r="D326" s="15" t="str">
        <f>'1.Current_View'!D325</f>
        <v>AL BAHA</v>
      </c>
      <c r="E326" s="15" t="str">
        <f>'1.Current_View'!F325</f>
        <v>Watch</v>
      </c>
      <c r="F326" s="15">
        <f>'1.Current_View'!I325</f>
        <v>0</v>
      </c>
      <c r="G326" s="15">
        <f>'1.Current_View'!J325</f>
        <v>0</v>
      </c>
      <c r="H326" s="15">
        <f>'1.Current_View'!K325</f>
        <v>0</v>
      </c>
      <c r="I326" s="15">
        <f>'1.Current_View'!L325</f>
        <v>0</v>
      </c>
      <c r="J326" s="15">
        <f>'1.Current_View'!M325</f>
        <v>0</v>
      </c>
      <c r="K326" s="15">
        <f>'1.Current_View'!N325</f>
        <v>0</v>
      </c>
      <c r="L326" s="15">
        <f>'1.Current_View'!O325</f>
        <v>0</v>
      </c>
      <c r="M326" s="15">
        <f>'1.Current_View'!P325</f>
        <v>0</v>
      </c>
      <c r="N326" s="15">
        <f>'1.Current_View'!Q325</f>
        <v>0</v>
      </c>
      <c r="O326" s="15">
        <f>'1.Current_View'!R325</f>
        <v>1</v>
      </c>
      <c r="P326" s="15">
        <f>'1.Current_View'!S325</f>
        <v>0</v>
      </c>
      <c r="Q326" s="15">
        <f>'1.Current_View'!T325</f>
        <v>0</v>
      </c>
      <c r="R326" s="15">
        <f>'1.Current_View'!U325</f>
        <v>0</v>
      </c>
      <c r="S326" s="15">
        <f>'1.Current_View'!AC325</f>
        <v>1</v>
      </c>
      <c r="T326" s="15">
        <f ca="1">'1.Current_View'!AE325</f>
        <v>0</v>
      </c>
    </row>
    <row r="327" spans="2:20" x14ac:dyDescent="0.25">
      <c r="B327" s="15">
        <f>'1.Current_View'!A326</f>
        <v>3454303</v>
      </c>
      <c r="C327" s="15" t="str">
        <f>'1.Current_View'!B326</f>
        <v>FAST CALL - STORE</v>
      </c>
      <c r="D327" s="15" t="str">
        <f>'1.Current_View'!D326</f>
        <v>AL BAHA</v>
      </c>
      <c r="E327" s="15" t="str">
        <f>'1.Current_View'!F326</f>
        <v>AirPods</v>
      </c>
      <c r="F327" s="15">
        <f>'1.Current_View'!I326</f>
        <v>0</v>
      </c>
      <c r="G327" s="15">
        <f>'1.Current_View'!J326</f>
        <v>0</v>
      </c>
      <c r="H327" s="15">
        <f>'1.Current_View'!K326</f>
        <v>0</v>
      </c>
      <c r="I327" s="15">
        <f>'1.Current_View'!L326</f>
        <v>0</v>
      </c>
      <c r="J327" s="15">
        <f>'1.Current_View'!M326</f>
        <v>0</v>
      </c>
      <c r="K327" s="15">
        <f>'1.Current_View'!N326</f>
        <v>0</v>
      </c>
      <c r="L327" s="15">
        <f>'1.Current_View'!O326</f>
        <v>0</v>
      </c>
      <c r="M327" s="15">
        <f>'1.Current_View'!P326</f>
        <v>0</v>
      </c>
      <c r="N327" s="15">
        <f>'1.Current_View'!Q326</f>
        <v>0</v>
      </c>
      <c r="O327" s="15">
        <f>'1.Current_View'!R326</f>
        <v>0</v>
      </c>
      <c r="P327" s="15">
        <f>'1.Current_View'!S326</f>
        <v>0</v>
      </c>
      <c r="Q327" s="15">
        <f>'1.Current_View'!T326</f>
        <v>0</v>
      </c>
      <c r="R327" s="15">
        <f>'1.Current_View'!U326</f>
        <v>0</v>
      </c>
      <c r="S327" s="15">
        <f>'1.Current_View'!AC326</f>
        <v>0</v>
      </c>
      <c r="T327" s="15">
        <f ca="1">'1.Current_View'!AE326</f>
        <v>0</v>
      </c>
    </row>
    <row r="328" spans="2:20" x14ac:dyDescent="0.25">
      <c r="B328" s="15">
        <f>'1.Current_View'!A327</f>
        <v>3454303</v>
      </c>
      <c r="C328" s="15" t="str">
        <f>'1.Current_View'!B327</f>
        <v>FAST CALL - STORE</v>
      </c>
      <c r="D328" s="15" t="str">
        <f>'1.Current_View'!D327</f>
        <v>AL BAHA</v>
      </c>
      <c r="E328" s="15" t="str">
        <f>'1.Current_View'!F327</f>
        <v>Accessories</v>
      </c>
      <c r="F328" s="15">
        <f>'1.Current_View'!I327</f>
        <v>19</v>
      </c>
      <c r="G328" s="15">
        <f>'1.Current_View'!J327</f>
        <v>20</v>
      </c>
      <c r="H328" s="15">
        <f>'1.Current_View'!K327</f>
        <v>10</v>
      </c>
      <c r="I328" s="15">
        <f>'1.Current_View'!L327</f>
        <v>16</v>
      </c>
      <c r="J328" s="15">
        <f>'1.Current_View'!M327</f>
        <v>12</v>
      </c>
      <c r="K328" s="15">
        <f>'1.Current_View'!N327</f>
        <v>9</v>
      </c>
      <c r="L328" s="15">
        <f>'1.Current_View'!O327</f>
        <v>13</v>
      </c>
      <c r="M328" s="15">
        <f>'1.Current_View'!P327</f>
        <v>25</v>
      </c>
      <c r="N328" s="15">
        <f>'1.Current_View'!Q327</f>
        <v>25</v>
      </c>
      <c r="O328" s="15">
        <f>'1.Current_View'!R327</f>
        <v>16</v>
      </c>
      <c r="P328" s="15">
        <f>'1.Current_View'!S327</f>
        <v>21</v>
      </c>
      <c r="Q328" s="15">
        <f>'1.Current_View'!T327</f>
        <v>15</v>
      </c>
      <c r="R328" s="15">
        <f>'1.Current_View'!U327</f>
        <v>28</v>
      </c>
      <c r="S328" s="15">
        <f>'1.Current_View'!AC327</f>
        <v>229</v>
      </c>
      <c r="T328" s="15">
        <f ca="1">'1.Current_View'!AE327</f>
        <v>124</v>
      </c>
    </row>
    <row r="329" spans="2:20" x14ac:dyDescent="0.25">
      <c r="B329" s="15">
        <f>'1.Current_View'!A328</f>
        <v>1972852</v>
      </c>
      <c r="C329" s="15" t="str">
        <f>'1.Current_View'!B328</f>
        <v>GHARAM</v>
      </c>
      <c r="D329" s="15" t="str">
        <f>'1.Current_View'!D328</f>
        <v>JEDDAH</v>
      </c>
      <c r="E329" s="15" t="str">
        <f>'1.Current_View'!F328</f>
        <v>iPhone</v>
      </c>
      <c r="F329" s="15">
        <f>'1.Current_View'!I328</f>
        <v>32</v>
      </c>
      <c r="G329" s="15">
        <f>'1.Current_View'!J328</f>
        <v>21</v>
      </c>
      <c r="H329" s="15">
        <f>'1.Current_View'!K328</f>
        <v>22</v>
      </c>
      <c r="I329" s="15">
        <f>'1.Current_View'!L328</f>
        <v>23</v>
      </c>
      <c r="J329" s="15">
        <f>'1.Current_View'!M328</f>
        <v>38</v>
      </c>
      <c r="K329" s="15">
        <f>'1.Current_View'!N328</f>
        <v>27</v>
      </c>
      <c r="L329" s="15">
        <f>'1.Current_View'!O328</f>
        <v>27</v>
      </c>
      <c r="M329" s="15">
        <f>'1.Current_View'!P328</f>
        <v>29</v>
      </c>
      <c r="N329" s="15">
        <f>'1.Current_View'!Q328</f>
        <v>23</v>
      </c>
      <c r="O329" s="15">
        <f>'1.Current_View'!R328</f>
        <v>23</v>
      </c>
      <c r="P329" s="15">
        <f>'1.Current_View'!S328</f>
        <v>25</v>
      </c>
      <c r="Q329" s="15">
        <f>'1.Current_View'!T328</f>
        <v>19</v>
      </c>
      <c r="R329" s="15">
        <f>'1.Current_View'!U328</f>
        <v>22</v>
      </c>
      <c r="S329" s="15">
        <f>'1.Current_View'!AC328</f>
        <v>331</v>
      </c>
      <c r="T329" s="15">
        <f ca="1">'1.Current_View'!AE328</f>
        <v>219</v>
      </c>
    </row>
    <row r="330" spans="2:20" x14ac:dyDescent="0.25">
      <c r="B330" s="15">
        <f>'1.Current_View'!A329</f>
        <v>1972852</v>
      </c>
      <c r="C330" s="15" t="str">
        <f>'1.Current_View'!B329</f>
        <v>GHARAM</v>
      </c>
      <c r="D330" s="15" t="str">
        <f>'1.Current_View'!D329</f>
        <v>JEDDAH</v>
      </c>
      <c r="E330" s="15" t="str">
        <f>'1.Current_View'!F329</f>
        <v>iPad</v>
      </c>
      <c r="F330" s="15">
        <f>'1.Current_View'!I329</f>
        <v>0</v>
      </c>
      <c r="G330" s="15">
        <f>'1.Current_View'!J329</f>
        <v>1</v>
      </c>
      <c r="H330" s="15">
        <f>'1.Current_View'!K329</f>
        <v>0</v>
      </c>
      <c r="I330" s="15">
        <f>'1.Current_View'!L329</f>
        <v>1</v>
      </c>
      <c r="J330" s="15">
        <f>'1.Current_View'!M329</f>
        <v>3</v>
      </c>
      <c r="K330" s="15">
        <f>'1.Current_View'!N329</f>
        <v>0</v>
      </c>
      <c r="L330" s="15">
        <f>'1.Current_View'!O329</f>
        <v>0</v>
      </c>
      <c r="M330" s="15">
        <f>'1.Current_View'!P329</f>
        <v>1</v>
      </c>
      <c r="N330" s="15">
        <f>'1.Current_View'!Q329</f>
        <v>1</v>
      </c>
      <c r="O330" s="15">
        <f>'1.Current_View'!R329</f>
        <v>2</v>
      </c>
      <c r="P330" s="15">
        <f>'1.Current_View'!S329</f>
        <v>3</v>
      </c>
      <c r="Q330" s="15">
        <f>'1.Current_View'!T329</f>
        <v>0</v>
      </c>
      <c r="R330" s="15">
        <f>'1.Current_View'!U329</f>
        <v>3</v>
      </c>
      <c r="S330" s="15">
        <f>'1.Current_View'!AC329</f>
        <v>15</v>
      </c>
      <c r="T330" s="15">
        <f ca="1">'1.Current_View'!AE329</f>
        <v>6</v>
      </c>
    </row>
    <row r="331" spans="2:20" x14ac:dyDescent="0.25">
      <c r="B331" s="15">
        <f>'1.Current_View'!A330</f>
        <v>1972852</v>
      </c>
      <c r="C331" s="15" t="str">
        <f>'1.Current_View'!B330</f>
        <v>GHARAM</v>
      </c>
      <c r="D331" s="15" t="str">
        <f>'1.Current_View'!D330</f>
        <v>JEDDAH</v>
      </c>
      <c r="E331" s="15" t="str">
        <f>'1.Current_View'!F330</f>
        <v>Watch</v>
      </c>
      <c r="F331" s="15">
        <f>'1.Current_View'!I330</f>
        <v>0</v>
      </c>
      <c r="G331" s="15">
        <f>'1.Current_View'!J330</f>
        <v>0</v>
      </c>
      <c r="H331" s="15">
        <f>'1.Current_View'!K330</f>
        <v>1</v>
      </c>
      <c r="I331" s="15">
        <f>'1.Current_View'!L330</f>
        <v>0</v>
      </c>
      <c r="J331" s="15">
        <f>'1.Current_View'!M330</f>
        <v>0</v>
      </c>
      <c r="K331" s="15">
        <f>'1.Current_View'!N330</f>
        <v>1</v>
      </c>
      <c r="L331" s="15">
        <f>'1.Current_View'!O330</f>
        <v>0</v>
      </c>
      <c r="M331" s="15">
        <f>'1.Current_View'!P330</f>
        <v>0</v>
      </c>
      <c r="N331" s="15">
        <f>'1.Current_View'!Q330</f>
        <v>1</v>
      </c>
      <c r="O331" s="15">
        <f>'1.Current_View'!R330</f>
        <v>0</v>
      </c>
      <c r="P331" s="15">
        <f>'1.Current_View'!S330</f>
        <v>0</v>
      </c>
      <c r="Q331" s="15">
        <f>'1.Current_View'!T330</f>
        <v>0</v>
      </c>
      <c r="R331" s="15">
        <f>'1.Current_View'!U330</f>
        <v>1</v>
      </c>
      <c r="S331" s="15">
        <f>'1.Current_View'!AC330</f>
        <v>4</v>
      </c>
      <c r="T331" s="15">
        <f ca="1">'1.Current_View'!AE330</f>
        <v>2</v>
      </c>
    </row>
    <row r="332" spans="2:20" x14ac:dyDescent="0.25">
      <c r="B332" s="15">
        <f>'1.Current_View'!A331</f>
        <v>1972852</v>
      </c>
      <c r="C332" s="15" t="str">
        <f>'1.Current_View'!B331</f>
        <v>GHARAM</v>
      </c>
      <c r="D332" s="15" t="str">
        <f>'1.Current_View'!D331</f>
        <v>JEDDAH</v>
      </c>
      <c r="E332" s="15" t="str">
        <f>'1.Current_View'!F331</f>
        <v>AirPods</v>
      </c>
      <c r="F332" s="15">
        <f>'1.Current_View'!I331</f>
        <v>0</v>
      </c>
      <c r="G332" s="15">
        <f>'1.Current_View'!J331</f>
        <v>1</v>
      </c>
      <c r="H332" s="15">
        <f>'1.Current_View'!K331</f>
        <v>0</v>
      </c>
      <c r="I332" s="15">
        <f>'1.Current_View'!L331</f>
        <v>1</v>
      </c>
      <c r="J332" s="15">
        <f>'1.Current_View'!M331</f>
        <v>1</v>
      </c>
      <c r="K332" s="15">
        <f>'1.Current_View'!N331</f>
        <v>0</v>
      </c>
      <c r="L332" s="15">
        <f>'1.Current_View'!O331</f>
        <v>1</v>
      </c>
      <c r="M332" s="15">
        <f>'1.Current_View'!P331</f>
        <v>1</v>
      </c>
      <c r="N332" s="15">
        <f>'1.Current_View'!Q331</f>
        <v>0</v>
      </c>
      <c r="O332" s="15">
        <f>'1.Current_View'!R331</f>
        <v>3</v>
      </c>
      <c r="P332" s="15">
        <f>'1.Current_View'!S331</f>
        <v>0</v>
      </c>
      <c r="Q332" s="15">
        <f>'1.Current_View'!T331</f>
        <v>3</v>
      </c>
      <c r="R332" s="15">
        <f>'1.Current_View'!U331</f>
        <v>0</v>
      </c>
      <c r="S332" s="15">
        <f>'1.Current_View'!AC331</f>
        <v>11</v>
      </c>
      <c r="T332" s="15">
        <f ca="1">'1.Current_View'!AE331</f>
        <v>5</v>
      </c>
    </row>
    <row r="333" spans="2:20" x14ac:dyDescent="0.25">
      <c r="B333" s="15">
        <f>'1.Current_View'!A332</f>
        <v>1972852</v>
      </c>
      <c r="C333" s="15" t="str">
        <f>'1.Current_View'!B332</f>
        <v>GHARAM</v>
      </c>
      <c r="D333" s="15" t="str">
        <f>'1.Current_View'!D332</f>
        <v>JEDDAH</v>
      </c>
      <c r="E333" s="15" t="str">
        <f>'1.Current_View'!F332</f>
        <v>Accessories</v>
      </c>
      <c r="F333" s="15">
        <f>'1.Current_View'!I332</f>
        <v>0</v>
      </c>
      <c r="G333" s="15">
        <f>'1.Current_View'!J332</f>
        <v>11</v>
      </c>
      <c r="H333" s="15">
        <f>'1.Current_View'!K332</f>
        <v>17</v>
      </c>
      <c r="I333" s="15">
        <f>'1.Current_View'!L332</f>
        <v>9</v>
      </c>
      <c r="J333" s="15">
        <f>'1.Current_View'!M332</f>
        <v>8</v>
      </c>
      <c r="K333" s="15">
        <f>'1.Current_View'!N332</f>
        <v>16</v>
      </c>
      <c r="L333" s="15">
        <f>'1.Current_View'!O332</f>
        <v>12</v>
      </c>
      <c r="M333" s="15">
        <f>'1.Current_View'!P332</f>
        <v>10</v>
      </c>
      <c r="N333" s="15">
        <f>'1.Current_View'!Q332</f>
        <v>11</v>
      </c>
      <c r="O333" s="15">
        <f>'1.Current_View'!R332</f>
        <v>21</v>
      </c>
      <c r="P333" s="15">
        <f>'1.Current_View'!S332</f>
        <v>17</v>
      </c>
      <c r="Q333" s="15">
        <f>'1.Current_View'!T332</f>
        <v>9</v>
      </c>
      <c r="R333" s="15">
        <f>'1.Current_View'!U332</f>
        <v>11</v>
      </c>
      <c r="S333" s="15">
        <f>'1.Current_View'!AC332</f>
        <v>152</v>
      </c>
      <c r="T333" s="15">
        <f ca="1">'1.Current_View'!AE332</f>
        <v>83</v>
      </c>
    </row>
    <row r="334" spans="2:20" x14ac:dyDescent="0.25">
      <c r="B334" s="15">
        <f>'1.Current_View'!A333</f>
        <v>2986425</v>
      </c>
      <c r="C334" s="15" t="str">
        <f>'1.Current_View'!B333</f>
        <v>SAMA TELECOM</v>
      </c>
      <c r="D334" s="15" t="str">
        <f>'1.Current_View'!D333</f>
        <v>ABHA</v>
      </c>
      <c r="E334" s="15" t="str">
        <f>'1.Current_View'!F333</f>
        <v>iPhone</v>
      </c>
      <c r="F334" s="15">
        <f>'1.Current_View'!I333</f>
        <v>22</v>
      </c>
      <c r="G334" s="15">
        <f>'1.Current_View'!J333</f>
        <v>20</v>
      </c>
      <c r="H334" s="15">
        <f>'1.Current_View'!K333</f>
        <v>17</v>
      </c>
      <c r="I334" s="15">
        <f>'1.Current_View'!L333</f>
        <v>20</v>
      </c>
      <c r="J334" s="15">
        <f>'1.Current_View'!M333</f>
        <v>24</v>
      </c>
      <c r="K334" s="15">
        <f>'1.Current_View'!N333</f>
        <v>22</v>
      </c>
      <c r="L334" s="15">
        <f>'1.Current_View'!O333</f>
        <v>21</v>
      </c>
      <c r="M334" s="15">
        <f>'1.Current_View'!P333</f>
        <v>16</v>
      </c>
      <c r="N334" s="15">
        <f>'1.Current_View'!Q333</f>
        <v>25</v>
      </c>
      <c r="O334" s="15">
        <f>'1.Current_View'!R333</f>
        <v>23</v>
      </c>
      <c r="P334" s="15">
        <f>'1.Current_View'!S333</f>
        <v>21</v>
      </c>
      <c r="Q334" s="15">
        <f>'1.Current_View'!T333</f>
        <v>19</v>
      </c>
      <c r="R334" s="15">
        <f>'1.Current_View'!U333</f>
        <v>28</v>
      </c>
      <c r="S334" s="15">
        <f>'1.Current_View'!AC333</f>
        <v>278</v>
      </c>
      <c r="T334" s="15">
        <f ca="1">'1.Current_View'!AE333</f>
        <v>162</v>
      </c>
    </row>
    <row r="335" spans="2:20" x14ac:dyDescent="0.25">
      <c r="B335" s="15">
        <f>'1.Current_View'!A334</f>
        <v>2986425</v>
      </c>
      <c r="C335" s="15" t="str">
        <f>'1.Current_View'!B334</f>
        <v>SAMA TELECOM</v>
      </c>
      <c r="D335" s="15" t="str">
        <f>'1.Current_View'!D334</f>
        <v>ABHA</v>
      </c>
      <c r="E335" s="15" t="str">
        <f>'1.Current_View'!F334</f>
        <v>iPad</v>
      </c>
      <c r="F335" s="15">
        <f>'1.Current_View'!I334</f>
        <v>0</v>
      </c>
      <c r="G335" s="15">
        <f>'1.Current_View'!J334</f>
        <v>0</v>
      </c>
      <c r="H335" s="15">
        <f>'1.Current_View'!K334</f>
        <v>1</v>
      </c>
      <c r="I335" s="15">
        <f>'1.Current_View'!L334</f>
        <v>1</v>
      </c>
      <c r="J335" s="15">
        <f>'1.Current_View'!M334</f>
        <v>1</v>
      </c>
      <c r="K335" s="15">
        <f>'1.Current_View'!N334</f>
        <v>1</v>
      </c>
      <c r="L335" s="15">
        <f>'1.Current_View'!O334</f>
        <v>1</v>
      </c>
      <c r="M335" s="15">
        <f>'1.Current_View'!P334</f>
        <v>1</v>
      </c>
      <c r="N335" s="15">
        <f>'1.Current_View'!Q334</f>
        <v>3</v>
      </c>
      <c r="O335" s="15">
        <f>'1.Current_View'!R334</f>
        <v>1</v>
      </c>
      <c r="P335" s="15">
        <f>'1.Current_View'!S334</f>
        <v>1</v>
      </c>
      <c r="Q335" s="15">
        <f>'1.Current_View'!T334</f>
        <v>1</v>
      </c>
      <c r="R335" s="15">
        <f>'1.Current_View'!U334</f>
        <v>4</v>
      </c>
      <c r="S335" s="15">
        <f>'1.Current_View'!AC334</f>
        <v>16</v>
      </c>
      <c r="T335" s="15">
        <f ca="1">'1.Current_View'!AE334</f>
        <v>6</v>
      </c>
    </row>
    <row r="336" spans="2:20" x14ac:dyDescent="0.25">
      <c r="B336" s="15">
        <f>'1.Current_View'!A335</f>
        <v>2986425</v>
      </c>
      <c r="C336" s="15" t="str">
        <f>'1.Current_View'!B335</f>
        <v>SAMA TELECOM</v>
      </c>
      <c r="D336" s="15" t="str">
        <f>'1.Current_View'!D335</f>
        <v>ABHA</v>
      </c>
      <c r="E336" s="15" t="str">
        <f>'1.Current_View'!F335</f>
        <v>Watch</v>
      </c>
      <c r="F336" s="15">
        <f>'1.Current_View'!I335</f>
        <v>0</v>
      </c>
      <c r="G336" s="15">
        <f>'1.Current_View'!J335</f>
        <v>0</v>
      </c>
      <c r="H336" s="15">
        <f>'1.Current_View'!K335</f>
        <v>0</v>
      </c>
      <c r="I336" s="15">
        <f>'1.Current_View'!L335</f>
        <v>0</v>
      </c>
      <c r="J336" s="15">
        <f>'1.Current_View'!M335</f>
        <v>1</v>
      </c>
      <c r="K336" s="15">
        <f>'1.Current_View'!N335</f>
        <v>1</v>
      </c>
      <c r="L336" s="15">
        <f>'1.Current_View'!O335</f>
        <v>1</v>
      </c>
      <c r="M336" s="15">
        <f>'1.Current_View'!P335</f>
        <v>0</v>
      </c>
      <c r="N336" s="15">
        <f>'1.Current_View'!Q335</f>
        <v>1</v>
      </c>
      <c r="O336" s="15">
        <f>'1.Current_View'!R335</f>
        <v>1</v>
      </c>
      <c r="P336" s="15">
        <f>'1.Current_View'!S335</f>
        <v>1</v>
      </c>
      <c r="Q336" s="15">
        <f>'1.Current_View'!T335</f>
        <v>0</v>
      </c>
      <c r="R336" s="15">
        <f>'1.Current_View'!U335</f>
        <v>2</v>
      </c>
      <c r="S336" s="15">
        <f>'1.Current_View'!AC335</f>
        <v>8</v>
      </c>
      <c r="T336" s="15">
        <f ca="1">'1.Current_View'!AE335</f>
        <v>3</v>
      </c>
    </row>
    <row r="337" spans="2:20" x14ac:dyDescent="0.25">
      <c r="B337" s="15">
        <f>'1.Current_View'!A336</f>
        <v>2986425</v>
      </c>
      <c r="C337" s="15" t="str">
        <f>'1.Current_View'!B336</f>
        <v>SAMA TELECOM</v>
      </c>
      <c r="D337" s="15" t="str">
        <f>'1.Current_View'!D336</f>
        <v>ABHA</v>
      </c>
      <c r="E337" s="15" t="str">
        <f>'1.Current_View'!F336</f>
        <v>AirPods</v>
      </c>
      <c r="F337" s="15">
        <f>'1.Current_View'!I336</f>
        <v>0</v>
      </c>
      <c r="G337" s="15">
        <f>'1.Current_View'!J336</f>
        <v>0</v>
      </c>
      <c r="H337" s="15">
        <f>'1.Current_View'!K336</f>
        <v>0</v>
      </c>
      <c r="I337" s="15">
        <f>'1.Current_View'!L336</f>
        <v>0</v>
      </c>
      <c r="J337" s="15">
        <f>'1.Current_View'!M336</f>
        <v>0</v>
      </c>
      <c r="K337" s="15">
        <f>'1.Current_View'!N336</f>
        <v>0</v>
      </c>
      <c r="L337" s="15">
        <f>'1.Current_View'!O336</f>
        <v>1</v>
      </c>
      <c r="M337" s="15">
        <f>'1.Current_View'!P336</f>
        <v>0</v>
      </c>
      <c r="N337" s="15">
        <f>'1.Current_View'!Q336</f>
        <v>1</v>
      </c>
      <c r="O337" s="15">
        <f>'1.Current_View'!R336</f>
        <v>1</v>
      </c>
      <c r="P337" s="15">
        <f>'1.Current_View'!S336</f>
        <v>1</v>
      </c>
      <c r="Q337" s="15">
        <f>'1.Current_View'!T336</f>
        <v>0</v>
      </c>
      <c r="R337" s="15">
        <f>'1.Current_View'!U336</f>
        <v>2</v>
      </c>
      <c r="S337" s="15">
        <f>'1.Current_View'!AC336</f>
        <v>6</v>
      </c>
      <c r="T337" s="15">
        <f ca="1">'1.Current_View'!AE336</f>
        <v>1</v>
      </c>
    </row>
    <row r="338" spans="2:20" x14ac:dyDescent="0.25">
      <c r="B338" s="15">
        <f>'1.Current_View'!A337</f>
        <v>2986425</v>
      </c>
      <c r="C338" s="15" t="str">
        <f>'1.Current_View'!B337</f>
        <v>SAMA TELECOM</v>
      </c>
      <c r="D338" s="15" t="str">
        <f>'1.Current_View'!D337</f>
        <v>ABHA</v>
      </c>
      <c r="E338" s="15" t="str">
        <f>'1.Current_View'!F337</f>
        <v>Accessories</v>
      </c>
      <c r="F338" s="15">
        <f>'1.Current_View'!I337</f>
        <v>16</v>
      </c>
      <c r="G338" s="15">
        <f>'1.Current_View'!J337</f>
        <v>12</v>
      </c>
      <c r="H338" s="15">
        <f>'1.Current_View'!K337</f>
        <v>10</v>
      </c>
      <c r="I338" s="15">
        <f>'1.Current_View'!L337</f>
        <v>18</v>
      </c>
      <c r="J338" s="15">
        <f>'1.Current_View'!M337</f>
        <v>18</v>
      </c>
      <c r="K338" s="15">
        <f>'1.Current_View'!N337</f>
        <v>18</v>
      </c>
      <c r="L338" s="15">
        <f>'1.Current_View'!O337</f>
        <v>18</v>
      </c>
      <c r="M338" s="15">
        <f>'1.Current_View'!P337</f>
        <v>14</v>
      </c>
      <c r="N338" s="15">
        <f>'1.Current_View'!Q337</f>
        <v>14</v>
      </c>
      <c r="O338" s="15">
        <f>'1.Current_View'!R337</f>
        <v>13</v>
      </c>
      <c r="P338" s="15">
        <f>'1.Current_View'!S337</f>
        <v>16</v>
      </c>
      <c r="Q338" s="15">
        <f>'1.Current_View'!T337</f>
        <v>16</v>
      </c>
      <c r="R338" s="15">
        <f>'1.Current_View'!U337</f>
        <v>16</v>
      </c>
      <c r="S338" s="15">
        <f>'1.Current_View'!AC337</f>
        <v>199</v>
      </c>
      <c r="T338" s="15">
        <f ca="1">'1.Current_View'!AE337</f>
        <v>124</v>
      </c>
    </row>
    <row r="339" spans="2:20" x14ac:dyDescent="0.25">
      <c r="B339" s="15">
        <f>'1.Current_View'!A338</f>
        <v>2869646</v>
      </c>
      <c r="C339" s="15" t="str">
        <f>'1.Current_View'!B338</f>
        <v>ALRADDADI TELECOM - AZIZIA</v>
      </c>
      <c r="D339" s="15" t="str">
        <f>'1.Current_View'!D338</f>
        <v>AL MADINAH</v>
      </c>
      <c r="E339" s="15" t="str">
        <f>'1.Current_View'!F338</f>
        <v>iPhone</v>
      </c>
      <c r="F339" s="15">
        <f>'1.Current_View'!I338</f>
        <v>10</v>
      </c>
      <c r="G339" s="15">
        <f>'1.Current_View'!J338</f>
        <v>12</v>
      </c>
      <c r="H339" s="15">
        <f>'1.Current_View'!K338</f>
        <v>8</v>
      </c>
      <c r="I339" s="15">
        <f>'1.Current_View'!L338</f>
        <v>9</v>
      </c>
      <c r="J339" s="15">
        <f>'1.Current_View'!M338</f>
        <v>15</v>
      </c>
      <c r="K339" s="15">
        <f>'1.Current_View'!N338</f>
        <v>11</v>
      </c>
      <c r="L339" s="15">
        <f>'1.Current_View'!O338</f>
        <v>8</v>
      </c>
      <c r="M339" s="15">
        <f>'1.Current_View'!P338</f>
        <v>8</v>
      </c>
      <c r="N339" s="15">
        <f>'1.Current_View'!Q338</f>
        <v>10</v>
      </c>
      <c r="O339" s="15">
        <f>'1.Current_View'!R338</f>
        <v>16</v>
      </c>
      <c r="P339" s="15">
        <f>'1.Current_View'!S338</f>
        <v>4</v>
      </c>
      <c r="Q339" s="15">
        <f>'1.Current_View'!T338</f>
        <v>7</v>
      </c>
      <c r="R339" s="15">
        <f>'1.Current_View'!U338</f>
        <v>21</v>
      </c>
      <c r="S339" s="15">
        <f>'1.Current_View'!AC338</f>
        <v>139</v>
      </c>
      <c r="T339" s="15">
        <f ca="1">'1.Current_View'!AE338</f>
        <v>81</v>
      </c>
    </row>
    <row r="340" spans="2:20" x14ac:dyDescent="0.25">
      <c r="B340" s="15">
        <f>'1.Current_View'!A339</f>
        <v>2869646</v>
      </c>
      <c r="C340" s="15" t="str">
        <f>'1.Current_View'!B339</f>
        <v>ALRADDADI TELECOM - AZIZIA</v>
      </c>
      <c r="D340" s="15" t="str">
        <f>'1.Current_View'!D339</f>
        <v>AL MADINAH</v>
      </c>
      <c r="E340" s="15" t="str">
        <f>'1.Current_View'!F339</f>
        <v>iPad</v>
      </c>
      <c r="F340" s="15">
        <f>'1.Current_View'!I339</f>
        <v>0</v>
      </c>
      <c r="G340" s="15">
        <f>'1.Current_View'!J339</f>
        <v>1</v>
      </c>
      <c r="H340" s="15">
        <f>'1.Current_View'!K339</f>
        <v>2</v>
      </c>
      <c r="I340" s="15">
        <f>'1.Current_View'!L339</f>
        <v>0</v>
      </c>
      <c r="J340" s="15">
        <f>'1.Current_View'!M339</f>
        <v>0</v>
      </c>
      <c r="K340" s="15">
        <f>'1.Current_View'!N339</f>
        <v>0</v>
      </c>
      <c r="L340" s="15">
        <f>'1.Current_View'!O339</f>
        <v>0</v>
      </c>
      <c r="M340" s="15">
        <f>'1.Current_View'!P339</f>
        <v>0</v>
      </c>
      <c r="N340" s="15">
        <f>'1.Current_View'!Q339</f>
        <v>0</v>
      </c>
      <c r="O340" s="15">
        <f>'1.Current_View'!R339</f>
        <v>0</v>
      </c>
      <c r="P340" s="15">
        <f>'1.Current_View'!S339</f>
        <v>0</v>
      </c>
      <c r="Q340" s="15">
        <f>'1.Current_View'!T339</f>
        <v>0</v>
      </c>
      <c r="R340" s="15">
        <f>'1.Current_View'!U339</f>
        <v>0</v>
      </c>
      <c r="S340" s="15">
        <f>'1.Current_View'!AC339</f>
        <v>3</v>
      </c>
      <c r="T340" s="15">
        <f ca="1">'1.Current_View'!AE339</f>
        <v>3</v>
      </c>
    </row>
    <row r="341" spans="2:20" x14ac:dyDescent="0.25">
      <c r="B341" s="15">
        <f>'1.Current_View'!A340</f>
        <v>2869646</v>
      </c>
      <c r="C341" s="15" t="str">
        <f>'1.Current_View'!B340</f>
        <v>ALRADDADI TELECOM - AZIZIA</v>
      </c>
      <c r="D341" s="15" t="str">
        <f>'1.Current_View'!D340</f>
        <v>AL MADINAH</v>
      </c>
      <c r="E341" s="15" t="str">
        <f>'1.Current_View'!F340</f>
        <v>Watch</v>
      </c>
      <c r="F341" s="15">
        <f>'1.Current_View'!I340</f>
        <v>1</v>
      </c>
      <c r="G341" s="15">
        <f>'1.Current_View'!J340</f>
        <v>0</v>
      </c>
      <c r="H341" s="15">
        <f>'1.Current_View'!K340</f>
        <v>0</v>
      </c>
      <c r="I341" s="15">
        <f>'1.Current_View'!L340</f>
        <v>0</v>
      </c>
      <c r="J341" s="15">
        <f>'1.Current_View'!M340</f>
        <v>0</v>
      </c>
      <c r="K341" s="15">
        <f>'1.Current_View'!N340</f>
        <v>0</v>
      </c>
      <c r="L341" s="15">
        <f>'1.Current_View'!O340</f>
        <v>1</v>
      </c>
      <c r="M341" s="15">
        <f>'1.Current_View'!P340</f>
        <v>0</v>
      </c>
      <c r="N341" s="15">
        <f>'1.Current_View'!Q340</f>
        <v>0</v>
      </c>
      <c r="O341" s="15">
        <f>'1.Current_View'!R340</f>
        <v>0</v>
      </c>
      <c r="P341" s="15">
        <f>'1.Current_View'!S340</f>
        <v>0</v>
      </c>
      <c r="Q341" s="15">
        <f>'1.Current_View'!T340</f>
        <v>0</v>
      </c>
      <c r="R341" s="15">
        <f>'1.Current_View'!U340</f>
        <v>0</v>
      </c>
      <c r="S341" s="15">
        <f>'1.Current_View'!AC340</f>
        <v>2</v>
      </c>
      <c r="T341" s="15">
        <f ca="1">'1.Current_View'!AE340</f>
        <v>2</v>
      </c>
    </row>
    <row r="342" spans="2:20" x14ac:dyDescent="0.25">
      <c r="B342" s="15">
        <f>'1.Current_View'!A341</f>
        <v>2869646</v>
      </c>
      <c r="C342" s="15" t="str">
        <f>'1.Current_View'!B341</f>
        <v>ALRADDADI TELECOM - AZIZIA</v>
      </c>
      <c r="D342" s="15" t="str">
        <f>'1.Current_View'!D341</f>
        <v>AL MADINAH</v>
      </c>
      <c r="E342" s="15" t="str">
        <f>'1.Current_View'!F341</f>
        <v>AirPods</v>
      </c>
      <c r="F342" s="15">
        <f>'1.Current_View'!I341</f>
        <v>0</v>
      </c>
      <c r="G342" s="15">
        <f>'1.Current_View'!J341</f>
        <v>3</v>
      </c>
      <c r="H342" s="15">
        <f>'1.Current_View'!K341</f>
        <v>1</v>
      </c>
      <c r="I342" s="15">
        <f>'1.Current_View'!L341</f>
        <v>0</v>
      </c>
      <c r="J342" s="15">
        <f>'1.Current_View'!M341</f>
        <v>2</v>
      </c>
      <c r="K342" s="15">
        <f>'1.Current_View'!N341</f>
        <v>0</v>
      </c>
      <c r="L342" s="15">
        <f>'1.Current_View'!O341</f>
        <v>0</v>
      </c>
      <c r="M342" s="15">
        <f>'1.Current_View'!P341</f>
        <v>0</v>
      </c>
      <c r="N342" s="15">
        <f>'1.Current_View'!Q341</f>
        <v>1</v>
      </c>
      <c r="O342" s="15">
        <f>'1.Current_View'!R341</f>
        <v>2</v>
      </c>
      <c r="P342" s="15">
        <f>'1.Current_View'!S341</f>
        <v>1</v>
      </c>
      <c r="Q342" s="15">
        <f>'1.Current_View'!T341</f>
        <v>1</v>
      </c>
      <c r="R342" s="15">
        <f>'1.Current_View'!U341</f>
        <v>1</v>
      </c>
      <c r="S342" s="15">
        <f>'1.Current_View'!AC341</f>
        <v>12</v>
      </c>
      <c r="T342" s="15">
        <f ca="1">'1.Current_View'!AE341</f>
        <v>6</v>
      </c>
    </row>
    <row r="343" spans="2:20" x14ac:dyDescent="0.25">
      <c r="B343" s="15">
        <f>'1.Current_View'!A342</f>
        <v>2869646</v>
      </c>
      <c r="C343" s="15" t="str">
        <f>'1.Current_View'!B342</f>
        <v>ALRADDADI TELECOM - AZIZIA</v>
      </c>
      <c r="D343" s="15" t="str">
        <f>'1.Current_View'!D342</f>
        <v>AL MADINAH</v>
      </c>
      <c r="E343" s="15" t="str">
        <f>'1.Current_View'!F342</f>
        <v>Accessories</v>
      </c>
      <c r="F343" s="15">
        <f>'1.Current_View'!I342</f>
        <v>32</v>
      </c>
      <c r="G343" s="15">
        <f>'1.Current_View'!J342</f>
        <v>29</v>
      </c>
      <c r="H343" s="15">
        <f>'1.Current_View'!K342</f>
        <v>0</v>
      </c>
      <c r="I343" s="15">
        <f>'1.Current_View'!L342</f>
        <v>21</v>
      </c>
      <c r="J343" s="15">
        <f>'1.Current_View'!M342</f>
        <v>28</v>
      </c>
      <c r="K343" s="15">
        <f>'1.Current_View'!N342</f>
        <v>32</v>
      </c>
      <c r="L343" s="15">
        <f>'1.Current_View'!O342</f>
        <v>31</v>
      </c>
      <c r="M343" s="15">
        <f>'1.Current_View'!P342</f>
        <v>19</v>
      </c>
      <c r="N343" s="15">
        <f>'1.Current_View'!Q342</f>
        <v>41</v>
      </c>
      <c r="O343" s="15">
        <f>'1.Current_View'!R342</f>
        <v>36</v>
      </c>
      <c r="P343" s="15">
        <f>'1.Current_View'!S342</f>
        <v>20</v>
      </c>
      <c r="Q343" s="15">
        <f>'1.Current_View'!T342</f>
        <v>19</v>
      </c>
      <c r="R343" s="15">
        <f>'1.Current_View'!U342</f>
        <v>32</v>
      </c>
      <c r="S343" s="15">
        <f>'1.Current_View'!AC342</f>
        <v>340</v>
      </c>
      <c r="T343" s="15">
        <f ca="1">'1.Current_View'!AE342</f>
        <v>192</v>
      </c>
    </row>
    <row r="344" spans="2:20" x14ac:dyDescent="0.25">
      <c r="B344" s="15">
        <f>'1.Current_View'!A343</f>
        <v>3649871</v>
      </c>
      <c r="C344" s="15" t="str">
        <f>'1.Current_View'!B343</f>
        <v>CONCEPT - STORE</v>
      </c>
      <c r="D344" s="15" t="str">
        <f>'1.Current_View'!D343</f>
        <v>ASIR</v>
      </c>
      <c r="E344" s="15" t="str">
        <f>'1.Current_View'!F343</f>
        <v>iPhone</v>
      </c>
      <c r="F344" s="15">
        <f>'1.Current_View'!I343</f>
        <v>37</v>
      </c>
      <c r="G344" s="15">
        <f>'1.Current_View'!J343</f>
        <v>24</v>
      </c>
      <c r="H344" s="15">
        <f>'1.Current_View'!K343</f>
        <v>27</v>
      </c>
      <c r="I344" s="15">
        <f>'1.Current_View'!L343</f>
        <v>23</v>
      </c>
      <c r="J344" s="15">
        <f>'1.Current_View'!M343</f>
        <v>41</v>
      </c>
      <c r="K344" s="15">
        <f>'1.Current_View'!N343</f>
        <v>18</v>
      </c>
      <c r="L344" s="15">
        <f>'1.Current_View'!O343</f>
        <v>17</v>
      </c>
      <c r="M344" s="15">
        <f>'1.Current_View'!P343</f>
        <v>13</v>
      </c>
      <c r="N344" s="15">
        <f>'1.Current_View'!Q343</f>
        <v>31</v>
      </c>
      <c r="O344" s="15">
        <f>'1.Current_View'!R343</f>
        <v>21</v>
      </c>
      <c r="P344" s="15">
        <f>'1.Current_View'!S343</f>
        <v>23</v>
      </c>
      <c r="Q344" s="15">
        <f>'1.Current_View'!T343</f>
        <v>18</v>
      </c>
      <c r="R344" s="15">
        <f>'1.Current_View'!U343</f>
        <v>31</v>
      </c>
      <c r="S344" s="15">
        <f>'1.Current_View'!AC343</f>
        <v>324</v>
      </c>
      <c r="T344" s="15">
        <f ca="1">'1.Current_View'!AE343</f>
        <v>200</v>
      </c>
    </row>
    <row r="345" spans="2:20" x14ac:dyDescent="0.25">
      <c r="B345" s="15">
        <f>'1.Current_View'!A344</f>
        <v>3649871</v>
      </c>
      <c r="C345" s="15" t="str">
        <f>'1.Current_View'!B344</f>
        <v>CONCEPT - STORE</v>
      </c>
      <c r="D345" s="15" t="str">
        <f>'1.Current_View'!D344</f>
        <v>ASIR</v>
      </c>
      <c r="E345" s="15" t="str">
        <f>'1.Current_View'!F344</f>
        <v>iPad</v>
      </c>
      <c r="F345" s="15">
        <f>'1.Current_View'!I344</f>
        <v>2</v>
      </c>
      <c r="G345" s="15">
        <f>'1.Current_View'!J344</f>
        <v>0</v>
      </c>
      <c r="H345" s="15">
        <f>'1.Current_View'!K344</f>
        <v>1</v>
      </c>
      <c r="I345" s="15">
        <f>'1.Current_View'!L344</f>
        <v>1</v>
      </c>
      <c r="J345" s="15">
        <f>'1.Current_View'!M344</f>
        <v>3</v>
      </c>
      <c r="K345" s="15">
        <f>'1.Current_View'!N344</f>
        <v>2</v>
      </c>
      <c r="L345" s="15">
        <f>'1.Current_View'!O344</f>
        <v>5</v>
      </c>
      <c r="M345" s="15">
        <f>'1.Current_View'!P344</f>
        <v>1</v>
      </c>
      <c r="N345" s="15">
        <f>'1.Current_View'!Q344</f>
        <v>6</v>
      </c>
      <c r="O345" s="15">
        <f>'1.Current_View'!R344</f>
        <v>3</v>
      </c>
      <c r="P345" s="15">
        <f>'1.Current_View'!S344</f>
        <v>8</v>
      </c>
      <c r="Q345" s="15">
        <f>'1.Current_View'!T344</f>
        <v>1</v>
      </c>
      <c r="R345" s="15">
        <f>'1.Current_View'!U344</f>
        <v>7</v>
      </c>
      <c r="S345" s="15">
        <f>'1.Current_View'!AC344</f>
        <v>40</v>
      </c>
      <c r="T345" s="15">
        <f ca="1">'1.Current_View'!AE344</f>
        <v>15</v>
      </c>
    </row>
    <row r="346" spans="2:20" x14ac:dyDescent="0.25">
      <c r="B346" s="15">
        <f>'1.Current_View'!A345</f>
        <v>3649871</v>
      </c>
      <c r="C346" s="15" t="str">
        <f>'1.Current_View'!B345</f>
        <v>CONCEPT - STORE</v>
      </c>
      <c r="D346" s="15" t="str">
        <f>'1.Current_View'!D345</f>
        <v>ASIR</v>
      </c>
      <c r="E346" s="15" t="str">
        <f>'1.Current_View'!F345</f>
        <v>Watch</v>
      </c>
      <c r="F346" s="15">
        <f>'1.Current_View'!I345</f>
        <v>0</v>
      </c>
      <c r="G346" s="15">
        <f>'1.Current_View'!J345</f>
        <v>0</v>
      </c>
      <c r="H346" s="15">
        <f>'1.Current_View'!K345</f>
        <v>0</v>
      </c>
      <c r="I346" s="15">
        <f>'1.Current_View'!L345</f>
        <v>0</v>
      </c>
      <c r="J346" s="15">
        <f>'1.Current_View'!M345</f>
        <v>0</v>
      </c>
      <c r="K346" s="15">
        <f>'1.Current_View'!N345</f>
        <v>0</v>
      </c>
      <c r="L346" s="15">
        <f>'1.Current_View'!O345</f>
        <v>0</v>
      </c>
      <c r="M346" s="15">
        <f>'1.Current_View'!P345</f>
        <v>0</v>
      </c>
      <c r="N346" s="15">
        <f>'1.Current_View'!Q345</f>
        <v>0</v>
      </c>
      <c r="O346" s="15">
        <f>'1.Current_View'!R345</f>
        <v>1</v>
      </c>
      <c r="P346" s="15">
        <f>'1.Current_View'!S345</f>
        <v>4</v>
      </c>
      <c r="Q346" s="15">
        <f>'1.Current_View'!T345</f>
        <v>0</v>
      </c>
      <c r="R346" s="15">
        <f>'1.Current_View'!U345</f>
        <v>0</v>
      </c>
      <c r="S346" s="15">
        <f>'1.Current_View'!AC345</f>
        <v>5</v>
      </c>
      <c r="T346" s="15">
        <f ca="1">'1.Current_View'!AE345</f>
        <v>0</v>
      </c>
    </row>
    <row r="347" spans="2:20" x14ac:dyDescent="0.25">
      <c r="B347" s="15">
        <f>'1.Current_View'!A346</f>
        <v>3649871</v>
      </c>
      <c r="C347" s="15" t="str">
        <f>'1.Current_View'!B346</f>
        <v>CONCEPT - STORE</v>
      </c>
      <c r="D347" s="15" t="str">
        <f>'1.Current_View'!D346</f>
        <v>ASIR</v>
      </c>
      <c r="E347" s="15" t="str">
        <f>'1.Current_View'!F346</f>
        <v>AirPods</v>
      </c>
      <c r="F347" s="15">
        <f>'1.Current_View'!I346</f>
        <v>1</v>
      </c>
      <c r="G347" s="15">
        <f>'1.Current_View'!J346</f>
        <v>0</v>
      </c>
      <c r="H347" s="15">
        <f>'1.Current_View'!K346</f>
        <v>1</v>
      </c>
      <c r="I347" s="15">
        <f>'1.Current_View'!L346</f>
        <v>1</v>
      </c>
      <c r="J347" s="15">
        <f>'1.Current_View'!M346</f>
        <v>0</v>
      </c>
      <c r="K347" s="15">
        <f>'1.Current_View'!N346</f>
        <v>0</v>
      </c>
      <c r="L347" s="15">
        <f>'1.Current_View'!O346</f>
        <v>2</v>
      </c>
      <c r="M347" s="15">
        <f>'1.Current_View'!P346</f>
        <v>2</v>
      </c>
      <c r="N347" s="15">
        <f>'1.Current_View'!Q346</f>
        <v>1</v>
      </c>
      <c r="O347" s="15">
        <f>'1.Current_View'!R346</f>
        <v>1</v>
      </c>
      <c r="P347" s="15">
        <f>'1.Current_View'!S346</f>
        <v>2</v>
      </c>
      <c r="Q347" s="15">
        <f>'1.Current_View'!T346</f>
        <v>0</v>
      </c>
      <c r="R347" s="15">
        <f>'1.Current_View'!U346</f>
        <v>0</v>
      </c>
      <c r="S347" s="15">
        <f>'1.Current_View'!AC346</f>
        <v>11</v>
      </c>
      <c r="T347" s="15">
        <f ca="1">'1.Current_View'!AE346</f>
        <v>7</v>
      </c>
    </row>
    <row r="348" spans="2:20" x14ac:dyDescent="0.25">
      <c r="B348" s="15">
        <f>'1.Current_View'!A347</f>
        <v>3649871</v>
      </c>
      <c r="C348" s="15" t="str">
        <f>'1.Current_View'!B347</f>
        <v>CONCEPT - STORE</v>
      </c>
      <c r="D348" s="15" t="str">
        <f>'1.Current_View'!D347</f>
        <v>ASIR</v>
      </c>
      <c r="E348" s="15" t="str">
        <f>'1.Current_View'!F347</f>
        <v>Accessories</v>
      </c>
      <c r="F348" s="15">
        <f>'1.Current_View'!I347</f>
        <v>15</v>
      </c>
      <c r="G348" s="15">
        <f>'1.Current_View'!J347</f>
        <v>8</v>
      </c>
      <c r="H348" s="15">
        <f>'1.Current_View'!K347</f>
        <v>3</v>
      </c>
      <c r="I348" s="15">
        <f>'1.Current_View'!L347</f>
        <v>15</v>
      </c>
      <c r="J348" s="15">
        <f>'1.Current_View'!M347</f>
        <v>19</v>
      </c>
      <c r="K348" s="15">
        <f>'1.Current_View'!N347</f>
        <v>15</v>
      </c>
      <c r="L348" s="15">
        <f>'1.Current_View'!O347</f>
        <v>3</v>
      </c>
      <c r="M348" s="15">
        <f>'1.Current_View'!P347</f>
        <v>7</v>
      </c>
      <c r="N348" s="15">
        <f>'1.Current_View'!Q347</f>
        <v>0</v>
      </c>
      <c r="O348" s="15">
        <f>'1.Current_View'!R347</f>
        <v>0</v>
      </c>
      <c r="P348" s="15">
        <f>'1.Current_View'!S347</f>
        <v>20</v>
      </c>
      <c r="Q348" s="15">
        <f>'1.Current_View'!T347</f>
        <v>3</v>
      </c>
      <c r="R348" s="15">
        <f>'1.Current_View'!U347</f>
        <v>0</v>
      </c>
      <c r="S348" s="15">
        <f>'1.Current_View'!AC347</f>
        <v>108</v>
      </c>
      <c r="T348" s="15">
        <f ca="1">'1.Current_View'!AE347</f>
        <v>85</v>
      </c>
    </row>
    <row r="349" spans="2:20" x14ac:dyDescent="0.25">
      <c r="B349" s="15">
        <f>'1.Current_View'!A348</f>
        <v>3707531</v>
      </c>
      <c r="C349" s="15" t="str">
        <f>'1.Current_View'!B348</f>
        <v>KHAMSIMIAYAT WA WAHID TRADING - 501</v>
      </c>
      <c r="D349" s="15" t="str">
        <f>'1.Current_View'!D348</f>
        <v>NAJRAN</v>
      </c>
      <c r="E349" s="15" t="str">
        <f>'1.Current_View'!F348</f>
        <v>iPhone</v>
      </c>
      <c r="F349" s="15">
        <f>'1.Current_View'!I348</f>
        <v>20</v>
      </c>
      <c r="G349" s="15">
        <f>'1.Current_View'!J348</f>
        <v>15</v>
      </c>
      <c r="H349" s="15">
        <f>'1.Current_View'!K348</f>
        <v>20</v>
      </c>
      <c r="I349" s="15">
        <f>'1.Current_View'!L348</f>
        <v>22</v>
      </c>
      <c r="J349" s="15">
        <f>'1.Current_View'!M348</f>
        <v>28</v>
      </c>
      <c r="K349" s="15">
        <f>'1.Current_View'!N348</f>
        <v>30</v>
      </c>
      <c r="L349" s="15">
        <f>'1.Current_View'!O348</f>
        <v>21</v>
      </c>
      <c r="M349" s="15">
        <f>'1.Current_View'!P348</f>
        <v>17</v>
      </c>
      <c r="N349" s="15">
        <f>'1.Current_View'!Q348</f>
        <v>26</v>
      </c>
      <c r="O349" s="15">
        <f>'1.Current_View'!R348</f>
        <v>21</v>
      </c>
      <c r="P349" s="15">
        <f>'1.Current_View'!S348</f>
        <v>15</v>
      </c>
      <c r="Q349" s="15">
        <f>'1.Current_View'!T348</f>
        <v>17</v>
      </c>
      <c r="R349" s="15">
        <f>'1.Current_View'!U348</f>
        <v>18</v>
      </c>
      <c r="S349" s="15">
        <f>'1.Current_View'!AC348</f>
        <v>270</v>
      </c>
      <c r="T349" s="15">
        <f ca="1">'1.Current_View'!AE348</f>
        <v>173</v>
      </c>
    </row>
    <row r="350" spans="2:20" x14ac:dyDescent="0.25">
      <c r="B350" s="15">
        <f>'1.Current_View'!A349</f>
        <v>3707531</v>
      </c>
      <c r="C350" s="15" t="str">
        <f>'1.Current_View'!B349</f>
        <v>KHAMSIMIAYAT WA WAHID TRADING - 501</v>
      </c>
      <c r="D350" s="15" t="str">
        <f>'1.Current_View'!D349</f>
        <v>NAJRAN</v>
      </c>
      <c r="E350" s="15" t="str">
        <f>'1.Current_View'!F349</f>
        <v>iPad</v>
      </c>
      <c r="F350" s="15">
        <f>'1.Current_View'!I349</f>
        <v>1</v>
      </c>
      <c r="G350" s="15">
        <f>'1.Current_View'!J349</f>
        <v>1</v>
      </c>
      <c r="H350" s="15">
        <f>'1.Current_View'!K349</f>
        <v>3</v>
      </c>
      <c r="I350" s="15">
        <f>'1.Current_View'!L349</f>
        <v>2</v>
      </c>
      <c r="J350" s="15">
        <f>'1.Current_View'!M349</f>
        <v>3</v>
      </c>
      <c r="K350" s="15">
        <f>'1.Current_View'!N349</f>
        <v>2</v>
      </c>
      <c r="L350" s="15">
        <f>'1.Current_View'!O349</f>
        <v>1</v>
      </c>
      <c r="M350" s="15">
        <f>'1.Current_View'!P349</f>
        <v>1</v>
      </c>
      <c r="N350" s="15">
        <f>'1.Current_View'!Q349</f>
        <v>1</v>
      </c>
      <c r="O350" s="15">
        <f>'1.Current_View'!R349</f>
        <v>0</v>
      </c>
      <c r="P350" s="15">
        <f>'1.Current_View'!S349</f>
        <v>1</v>
      </c>
      <c r="Q350" s="15">
        <f>'1.Current_View'!T349</f>
        <v>0</v>
      </c>
      <c r="R350" s="15">
        <f>'1.Current_View'!U349</f>
        <v>2</v>
      </c>
      <c r="S350" s="15">
        <f>'1.Current_View'!AC349</f>
        <v>18</v>
      </c>
      <c r="T350" s="15">
        <f ca="1">'1.Current_View'!AE349</f>
        <v>14</v>
      </c>
    </row>
    <row r="351" spans="2:20" x14ac:dyDescent="0.25">
      <c r="B351" s="15">
        <f>'1.Current_View'!A350</f>
        <v>3707531</v>
      </c>
      <c r="C351" s="15" t="str">
        <f>'1.Current_View'!B350</f>
        <v>KHAMSIMIAYAT WA WAHID TRADING - 501</v>
      </c>
      <c r="D351" s="15" t="str">
        <f>'1.Current_View'!D350</f>
        <v>NAJRAN</v>
      </c>
      <c r="E351" s="15" t="str">
        <f>'1.Current_View'!F350</f>
        <v>Watch</v>
      </c>
      <c r="F351" s="15">
        <f>'1.Current_View'!I350</f>
        <v>1</v>
      </c>
      <c r="G351" s="15">
        <f>'1.Current_View'!J350</f>
        <v>0</v>
      </c>
      <c r="H351" s="15">
        <f>'1.Current_View'!K350</f>
        <v>1</v>
      </c>
      <c r="I351" s="15">
        <f>'1.Current_View'!L350</f>
        <v>0</v>
      </c>
      <c r="J351" s="15">
        <f>'1.Current_View'!M350</f>
        <v>1</v>
      </c>
      <c r="K351" s="15">
        <f>'1.Current_View'!N350</f>
        <v>0</v>
      </c>
      <c r="L351" s="15">
        <f>'1.Current_View'!O350</f>
        <v>0</v>
      </c>
      <c r="M351" s="15">
        <f>'1.Current_View'!P350</f>
        <v>1</v>
      </c>
      <c r="N351" s="15">
        <f>'1.Current_View'!Q350</f>
        <v>0</v>
      </c>
      <c r="O351" s="15">
        <f>'1.Current_View'!R350</f>
        <v>1</v>
      </c>
      <c r="P351" s="15">
        <f>'1.Current_View'!S350</f>
        <v>0</v>
      </c>
      <c r="Q351" s="15">
        <f>'1.Current_View'!T350</f>
        <v>0</v>
      </c>
      <c r="R351" s="15">
        <f>'1.Current_View'!U350</f>
        <v>1</v>
      </c>
      <c r="S351" s="15">
        <f>'1.Current_View'!AC350</f>
        <v>6</v>
      </c>
      <c r="T351" s="15">
        <f ca="1">'1.Current_View'!AE350</f>
        <v>4</v>
      </c>
    </row>
    <row r="352" spans="2:20" x14ac:dyDescent="0.25">
      <c r="B352" s="15">
        <f>'1.Current_View'!A351</f>
        <v>3707531</v>
      </c>
      <c r="C352" s="15" t="str">
        <f>'1.Current_View'!B351</f>
        <v>KHAMSIMIAYAT WA WAHID TRADING - 501</v>
      </c>
      <c r="D352" s="15" t="str">
        <f>'1.Current_View'!D351</f>
        <v>NAJRAN</v>
      </c>
      <c r="E352" s="15" t="str">
        <f>'1.Current_View'!F351</f>
        <v>AirPods</v>
      </c>
      <c r="F352" s="15">
        <f>'1.Current_View'!I351</f>
        <v>0</v>
      </c>
      <c r="G352" s="15">
        <f>'1.Current_View'!J351</f>
        <v>0</v>
      </c>
      <c r="H352" s="15">
        <f>'1.Current_View'!K351</f>
        <v>0</v>
      </c>
      <c r="I352" s="15">
        <f>'1.Current_View'!L351</f>
        <v>0</v>
      </c>
      <c r="J352" s="15">
        <f>'1.Current_View'!M351</f>
        <v>0</v>
      </c>
      <c r="K352" s="15">
        <f>'1.Current_View'!N351</f>
        <v>0</v>
      </c>
      <c r="L352" s="15">
        <f>'1.Current_View'!O351</f>
        <v>0</v>
      </c>
      <c r="M352" s="15">
        <f>'1.Current_View'!P351</f>
        <v>0</v>
      </c>
      <c r="N352" s="15">
        <f>'1.Current_View'!Q351</f>
        <v>0</v>
      </c>
      <c r="O352" s="15">
        <f>'1.Current_View'!R351</f>
        <v>0</v>
      </c>
      <c r="P352" s="15">
        <f>'1.Current_View'!S351</f>
        <v>0</v>
      </c>
      <c r="Q352" s="15">
        <f>'1.Current_View'!T351</f>
        <v>0</v>
      </c>
      <c r="R352" s="15">
        <f>'1.Current_View'!U351</f>
        <v>0</v>
      </c>
      <c r="S352" s="15">
        <f>'1.Current_View'!AC351</f>
        <v>0</v>
      </c>
      <c r="T352" s="15">
        <f ca="1">'1.Current_View'!AE351</f>
        <v>0</v>
      </c>
    </row>
    <row r="353" spans="2:20" x14ac:dyDescent="0.25">
      <c r="B353" s="15">
        <f>'1.Current_View'!A352</f>
        <v>3707531</v>
      </c>
      <c r="C353" s="15" t="str">
        <f>'1.Current_View'!B352</f>
        <v>KHAMSIMIAYAT WA WAHID TRADING - 501</v>
      </c>
      <c r="D353" s="15" t="str">
        <f>'1.Current_View'!D352</f>
        <v>NAJRAN</v>
      </c>
      <c r="E353" s="15" t="str">
        <f>'1.Current_View'!F352</f>
        <v>Accessories</v>
      </c>
      <c r="F353" s="15">
        <f>'1.Current_View'!I352</f>
        <v>13</v>
      </c>
      <c r="G353" s="15">
        <f>'1.Current_View'!J352</f>
        <v>7</v>
      </c>
      <c r="H353" s="15">
        <f>'1.Current_View'!K352</f>
        <v>32</v>
      </c>
      <c r="I353" s="15">
        <f>'1.Current_View'!L352</f>
        <v>24</v>
      </c>
      <c r="J353" s="15">
        <f>'1.Current_View'!M352</f>
        <v>21</v>
      </c>
      <c r="K353" s="15">
        <f>'1.Current_View'!N352</f>
        <v>18</v>
      </c>
      <c r="L353" s="15">
        <f>'1.Current_View'!O352</f>
        <v>16</v>
      </c>
      <c r="M353" s="15">
        <f>'1.Current_View'!P352</f>
        <v>10</v>
      </c>
      <c r="N353" s="15">
        <f>'1.Current_View'!Q352</f>
        <v>11</v>
      </c>
      <c r="O353" s="15">
        <f>'1.Current_View'!R352</f>
        <v>6</v>
      </c>
      <c r="P353" s="15">
        <f>'1.Current_View'!S352</f>
        <v>9</v>
      </c>
      <c r="Q353" s="15">
        <f>'1.Current_View'!T352</f>
        <v>6</v>
      </c>
      <c r="R353" s="15">
        <f>'1.Current_View'!U352</f>
        <v>15</v>
      </c>
      <c r="S353" s="15">
        <f>'1.Current_View'!AC352</f>
        <v>188</v>
      </c>
      <c r="T353" s="15">
        <f ca="1">'1.Current_View'!AE352</f>
        <v>141</v>
      </c>
    </row>
    <row r="354" spans="2:20" x14ac:dyDescent="0.25">
      <c r="B354" s="15">
        <f>'1.Current_View'!A353</f>
        <v>2666865</v>
      </c>
      <c r="C354" s="15" t="str">
        <f>'1.Current_View'!B353</f>
        <v>LAMAR TELECOM</v>
      </c>
      <c r="D354" s="15" t="str">
        <f>'1.Current_View'!D353</f>
        <v>JEDDAH</v>
      </c>
      <c r="E354" s="15" t="str">
        <f>'1.Current_View'!F353</f>
        <v>iPhone</v>
      </c>
      <c r="F354" s="15">
        <f>'1.Current_View'!I353</f>
        <v>47</v>
      </c>
      <c r="G354" s="15">
        <f>'1.Current_View'!J353</f>
        <v>23</v>
      </c>
      <c r="H354" s="15">
        <f>'1.Current_View'!K353</f>
        <v>25</v>
      </c>
      <c r="I354" s="15">
        <f>'1.Current_View'!L353</f>
        <v>36</v>
      </c>
      <c r="J354" s="15">
        <f>'1.Current_View'!M353</f>
        <v>40</v>
      </c>
      <c r="K354" s="15">
        <f>'1.Current_View'!N353</f>
        <v>23</v>
      </c>
      <c r="L354" s="15">
        <f>'1.Current_View'!O353</f>
        <v>17</v>
      </c>
      <c r="M354" s="15">
        <f>'1.Current_View'!P353</f>
        <v>16</v>
      </c>
      <c r="N354" s="15">
        <f>'1.Current_View'!Q353</f>
        <v>15</v>
      </c>
      <c r="O354" s="15">
        <f>'1.Current_View'!R353</f>
        <v>27</v>
      </c>
      <c r="P354" s="15">
        <f>'1.Current_View'!S353</f>
        <v>30</v>
      </c>
      <c r="Q354" s="15">
        <f>'1.Current_View'!T353</f>
        <v>34</v>
      </c>
      <c r="R354" s="15">
        <f>'1.Current_View'!U353</f>
        <v>33</v>
      </c>
      <c r="S354" s="15">
        <f>'1.Current_View'!AC353</f>
        <v>366</v>
      </c>
      <c r="T354" s="15">
        <f ca="1">'1.Current_View'!AE353</f>
        <v>227</v>
      </c>
    </row>
    <row r="355" spans="2:20" x14ac:dyDescent="0.25">
      <c r="B355" s="15">
        <f>'1.Current_View'!A354</f>
        <v>2666865</v>
      </c>
      <c r="C355" s="15" t="str">
        <f>'1.Current_View'!B354</f>
        <v>LAMAR TELECOM</v>
      </c>
      <c r="D355" s="15" t="str">
        <f>'1.Current_View'!D354</f>
        <v>JEDDAH</v>
      </c>
      <c r="E355" s="15" t="str">
        <f>'1.Current_View'!F354</f>
        <v>iPad</v>
      </c>
      <c r="F355" s="15">
        <f>'1.Current_View'!I354</f>
        <v>4</v>
      </c>
      <c r="G355" s="15">
        <f>'1.Current_View'!J354</f>
        <v>2</v>
      </c>
      <c r="H355" s="15">
        <f>'1.Current_View'!K354</f>
        <v>0</v>
      </c>
      <c r="I355" s="15">
        <f>'1.Current_View'!L354</f>
        <v>2</v>
      </c>
      <c r="J355" s="15">
        <f>'1.Current_View'!M354</f>
        <v>2</v>
      </c>
      <c r="K355" s="15">
        <f>'1.Current_View'!N354</f>
        <v>5</v>
      </c>
      <c r="L355" s="15">
        <f>'1.Current_View'!O354</f>
        <v>1</v>
      </c>
      <c r="M355" s="15">
        <f>'1.Current_View'!P354</f>
        <v>1</v>
      </c>
      <c r="N355" s="15">
        <f>'1.Current_View'!Q354</f>
        <v>1</v>
      </c>
      <c r="O355" s="15">
        <f>'1.Current_View'!R354</f>
        <v>2</v>
      </c>
      <c r="P355" s="15">
        <f>'1.Current_View'!S354</f>
        <v>3</v>
      </c>
      <c r="Q355" s="15">
        <f>'1.Current_View'!T354</f>
        <v>0</v>
      </c>
      <c r="R355" s="15">
        <f>'1.Current_View'!U354</f>
        <v>0</v>
      </c>
      <c r="S355" s="15">
        <f>'1.Current_View'!AC354</f>
        <v>23</v>
      </c>
      <c r="T355" s="15">
        <f ca="1">'1.Current_View'!AE354</f>
        <v>17</v>
      </c>
    </row>
    <row r="356" spans="2:20" x14ac:dyDescent="0.25">
      <c r="B356" s="15">
        <f>'1.Current_View'!A355</f>
        <v>2666865</v>
      </c>
      <c r="C356" s="15" t="str">
        <f>'1.Current_View'!B355</f>
        <v>LAMAR TELECOM</v>
      </c>
      <c r="D356" s="15" t="str">
        <f>'1.Current_View'!D355</f>
        <v>JEDDAH</v>
      </c>
      <c r="E356" s="15" t="str">
        <f>'1.Current_View'!F355</f>
        <v>Watch</v>
      </c>
      <c r="F356" s="15">
        <f>'1.Current_View'!I355</f>
        <v>0</v>
      </c>
      <c r="G356" s="15">
        <f>'1.Current_View'!J355</f>
        <v>1</v>
      </c>
      <c r="H356" s="15">
        <f>'1.Current_View'!K355</f>
        <v>0</v>
      </c>
      <c r="I356" s="15">
        <f>'1.Current_View'!L355</f>
        <v>0</v>
      </c>
      <c r="J356" s="15">
        <f>'1.Current_View'!M355</f>
        <v>0</v>
      </c>
      <c r="K356" s="15">
        <f>'1.Current_View'!N355</f>
        <v>2</v>
      </c>
      <c r="L356" s="15">
        <f>'1.Current_View'!O355</f>
        <v>0</v>
      </c>
      <c r="M356" s="15">
        <f>'1.Current_View'!P355</f>
        <v>1</v>
      </c>
      <c r="N356" s="15">
        <f>'1.Current_View'!Q355</f>
        <v>0</v>
      </c>
      <c r="O356" s="15">
        <f>'1.Current_View'!R355</f>
        <v>1</v>
      </c>
      <c r="P356" s="15">
        <f>'1.Current_View'!S355</f>
        <v>1</v>
      </c>
      <c r="Q356" s="15">
        <f>'1.Current_View'!T355</f>
        <v>0</v>
      </c>
      <c r="R356" s="15">
        <f>'1.Current_View'!U355</f>
        <v>0</v>
      </c>
      <c r="S356" s="15">
        <f>'1.Current_View'!AC355</f>
        <v>6</v>
      </c>
      <c r="T356" s="15">
        <f ca="1">'1.Current_View'!AE355</f>
        <v>4</v>
      </c>
    </row>
    <row r="357" spans="2:20" x14ac:dyDescent="0.25">
      <c r="B357" s="15">
        <f>'1.Current_View'!A356</f>
        <v>2666865</v>
      </c>
      <c r="C357" s="15" t="str">
        <f>'1.Current_View'!B356</f>
        <v>LAMAR TELECOM</v>
      </c>
      <c r="D357" s="15" t="str">
        <f>'1.Current_View'!D356</f>
        <v>JEDDAH</v>
      </c>
      <c r="E357" s="15" t="str">
        <f>'1.Current_View'!F356</f>
        <v>AirPods</v>
      </c>
      <c r="F357" s="15">
        <f>'1.Current_View'!I356</f>
        <v>6</v>
      </c>
      <c r="G357" s="15">
        <f>'1.Current_View'!J356</f>
        <v>2</v>
      </c>
      <c r="H357" s="15">
        <f>'1.Current_View'!K356</f>
        <v>1</v>
      </c>
      <c r="I357" s="15">
        <f>'1.Current_View'!L356</f>
        <v>3</v>
      </c>
      <c r="J357" s="15">
        <f>'1.Current_View'!M356</f>
        <v>3</v>
      </c>
      <c r="K357" s="15">
        <f>'1.Current_View'!N356</f>
        <v>1</v>
      </c>
      <c r="L357" s="15">
        <f>'1.Current_View'!O356</f>
        <v>3</v>
      </c>
      <c r="M357" s="15">
        <f>'1.Current_View'!P356</f>
        <v>0</v>
      </c>
      <c r="N357" s="15">
        <f>'1.Current_View'!Q356</f>
        <v>3</v>
      </c>
      <c r="O357" s="15">
        <f>'1.Current_View'!R356</f>
        <v>1</v>
      </c>
      <c r="P357" s="15">
        <f>'1.Current_View'!S356</f>
        <v>3</v>
      </c>
      <c r="Q357" s="15">
        <f>'1.Current_View'!T356</f>
        <v>0</v>
      </c>
      <c r="R357" s="15">
        <f>'1.Current_View'!U356</f>
        <v>1</v>
      </c>
      <c r="S357" s="15">
        <f>'1.Current_View'!AC356</f>
        <v>27</v>
      </c>
      <c r="T357" s="15">
        <f ca="1">'1.Current_View'!AE356</f>
        <v>19</v>
      </c>
    </row>
    <row r="358" spans="2:20" x14ac:dyDescent="0.25">
      <c r="B358" s="15">
        <f>'1.Current_View'!A357</f>
        <v>2666865</v>
      </c>
      <c r="C358" s="15" t="str">
        <f>'1.Current_View'!B357</f>
        <v>LAMAR TELECOM</v>
      </c>
      <c r="D358" s="15" t="str">
        <f>'1.Current_View'!D357</f>
        <v>JEDDAH</v>
      </c>
      <c r="E358" s="15" t="str">
        <f>'1.Current_View'!F357</f>
        <v>Accessories</v>
      </c>
      <c r="F358" s="15">
        <f>'1.Current_View'!I357</f>
        <v>4</v>
      </c>
      <c r="G358" s="15">
        <f>'1.Current_View'!J357</f>
        <v>5</v>
      </c>
      <c r="H358" s="15">
        <f>'1.Current_View'!K357</f>
        <v>2</v>
      </c>
      <c r="I358" s="15">
        <f>'1.Current_View'!L357</f>
        <v>9</v>
      </c>
      <c r="J358" s="15">
        <f>'1.Current_View'!M357</f>
        <v>5</v>
      </c>
      <c r="K358" s="15">
        <f>'1.Current_View'!N357</f>
        <v>4</v>
      </c>
      <c r="L358" s="15">
        <f>'1.Current_View'!O357</f>
        <v>2</v>
      </c>
      <c r="M358" s="15">
        <f>'1.Current_View'!P357</f>
        <v>2</v>
      </c>
      <c r="N358" s="15">
        <f>'1.Current_View'!Q357</f>
        <v>2</v>
      </c>
      <c r="O358" s="15">
        <f>'1.Current_View'!R357</f>
        <v>1</v>
      </c>
      <c r="P358" s="15">
        <f>'1.Current_View'!S357</f>
        <v>2</v>
      </c>
      <c r="Q358" s="15">
        <f>'1.Current_View'!T357</f>
        <v>5</v>
      </c>
      <c r="R358" s="15">
        <f>'1.Current_View'!U357</f>
        <v>5</v>
      </c>
      <c r="S358" s="15">
        <f>'1.Current_View'!AC357</f>
        <v>48</v>
      </c>
      <c r="T358" s="15">
        <f ca="1">'1.Current_View'!AE357</f>
        <v>33</v>
      </c>
    </row>
    <row r="359" spans="2:20" x14ac:dyDescent="0.25">
      <c r="B359" s="15">
        <f>'1.Current_View'!A358</f>
        <v>2580485</v>
      </c>
      <c r="C359" s="15" t="str">
        <f>'1.Current_View'!B358</f>
        <v>ALMAMMLKAH TELECOM</v>
      </c>
      <c r="D359" s="15" t="str">
        <f>'1.Current_View'!D358</f>
        <v>TAIF</v>
      </c>
      <c r="E359" s="15" t="str">
        <f>'1.Current_View'!F358</f>
        <v>iPhone</v>
      </c>
      <c r="F359" s="15">
        <f>'1.Current_View'!I358</f>
        <v>20</v>
      </c>
      <c r="G359" s="15">
        <f>'1.Current_View'!J358</f>
        <v>6</v>
      </c>
      <c r="H359" s="15">
        <f>'1.Current_View'!K358</f>
        <v>14</v>
      </c>
      <c r="I359" s="15">
        <f>'1.Current_View'!L358</f>
        <v>27</v>
      </c>
      <c r="J359" s="15">
        <f>'1.Current_View'!M358</f>
        <v>36</v>
      </c>
      <c r="K359" s="15">
        <f>'1.Current_View'!N358</f>
        <v>15</v>
      </c>
      <c r="L359" s="15">
        <f>'1.Current_View'!O358</f>
        <v>15</v>
      </c>
      <c r="M359" s="15">
        <f>'1.Current_View'!P358</f>
        <v>12</v>
      </c>
      <c r="N359" s="15">
        <f>'1.Current_View'!Q358</f>
        <v>11</v>
      </c>
      <c r="O359" s="15">
        <f>'1.Current_View'!R358</f>
        <v>13</v>
      </c>
      <c r="P359" s="15">
        <f>'1.Current_View'!S358</f>
        <v>8</v>
      </c>
      <c r="Q359" s="15">
        <f>'1.Current_View'!T358</f>
        <v>19</v>
      </c>
      <c r="R359" s="15">
        <f>'1.Current_View'!U358</f>
        <v>22</v>
      </c>
      <c r="S359" s="15">
        <f>'1.Current_View'!AC358</f>
        <v>218</v>
      </c>
      <c r="T359" s="15">
        <f ca="1">'1.Current_View'!AE358</f>
        <v>145</v>
      </c>
    </row>
    <row r="360" spans="2:20" x14ac:dyDescent="0.25">
      <c r="B360" s="15">
        <f>'1.Current_View'!A359</f>
        <v>2580485</v>
      </c>
      <c r="C360" s="15" t="str">
        <f>'1.Current_View'!B359</f>
        <v>ALMAMMLKAH TELECOM</v>
      </c>
      <c r="D360" s="15" t="str">
        <f>'1.Current_View'!D359</f>
        <v>TAIF</v>
      </c>
      <c r="E360" s="15" t="str">
        <f>'1.Current_View'!F359</f>
        <v>iPad</v>
      </c>
      <c r="F360" s="15">
        <f>'1.Current_View'!I359</f>
        <v>1</v>
      </c>
      <c r="G360" s="15">
        <f>'1.Current_View'!J359</f>
        <v>1</v>
      </c>
      <c r="H360" s="15">
        <f>'1.Current_View'!K359</f>
        <v>0</v>
      </c>
      <c r="I360" s="15">
        <f>'1.Current_View'!L359</f>
        <v>3</v>
      </c>
      <c r="J360" s="15">
        <f>'1.Current_View'!M359</f>
        <v>2</v>
      </c>
      <c r="K360" s="15">
        <f>'1.Current_View'!N359</f>
        <v>3</v>
      </c>
      <c r="L360" s="15">
        <f>'1.Current_View'!O359</f>
        <v>3</v>
      </c>
      <c r="M360" s="15">
        <f>'1.Current_View'!P359</f>
        <v>1</v>
      </c>
      <c r="N360" s="15">
        <f>'1.Current_View'!Q359</f>
        <v>4</v>
      </c>
      <c r="O360" s="15">
        <f>'1.Current_View'!R359</f>
        <v>2</v>
      </c>
      <c r="P360" s="15">
        <f>'1.Current_View'!S359</f>
        <v>2</v>
      </c>
      <c r="Q360" s="15">
        <f>'1.Current_View'!T359</f>
        <v>2</v>
      </c>
      <c r="R360" s="15">
        <f>'1.Current_View'!U359</f>
        <v>0</v>
      </c>
      <c r="S360" s="15">
        <f>'1.Current_View'!AC359</f>
        <v>24</v>
      </c>
      <c r="T360" s="15">
        <f ca="1">'1.Current_View'!AE359</f>
        <v>14</v>
      </c>
    </row>
    <row r="361" spans="2:20" x14ac:dyDescent="0.25">
      <c r="B361" s="15">
        <f>'1.Current_View'!A360</f>
        <v>2580485</v>
      </c>
      <c r="C361" s="15" t="str">
        <f>'1.Current_View'!B360</f>
        <v>ALMAMMLKAH TELECOM</v>
      </c>
      <c r="D361" s="15" t="str">
        <f>'1.Current_View'!D360</f>
        <v>TAIF</v>
      </c>
      <c r="E361" s="15" t="str">
        <f>'1.Current_View'!F360</f>
        <v>Watch</v>
      </c>
      <c r="F361" s="15">
        <f>'1.Current_View'!I360</f>
        <v>0</v>
      </c>
      <c r="G361" s="15">
        <f>'1.Current_View'!J360</f>
        <v>0</v>
      </c>
      <c r="H361" s="15">
        <f>'1.Current_View'!K360</f>
        <v>0</v>
      </c>
      <c r="I361" s="15">
        <f>'1.Current_View'!L360</f>
        <v>1</v>
      </c>
      <c r="J361" s="15">
        <f>'1.Current_View'!M360</f>
        <v>0</v>
      </c>
      <c r="K361" s="15">
        <f>'1.Current_View'!N360</f>
        <v>0</v>
      </c>
      <c r="L361" s="15">
        <f>'1.Current_View'!O360</f>
        <v>1</v>
      </c>
      <c r="M361" s="15">
        <f>'1.Current_View'!P360</f>
        <v>0</v>
      </c>
      <c r="N361" s="15">
        <f>'1.Current_View'!Q360</f>
        <v>0</v>
      </c>
      <c r="O361" s="15">
        <f>'1.Current_View'!R360</f>
        <v>0</v>
      </c>
      <c r="P361" s="15">
        <f>'1.Current_View'!S360</f>
        <v>0</v>
      </c>
      <c r="Q361" s="15">
        <f>'1.Current_View'!T360</f>
        <v>0</v>
      </c>
      <c r="R361" s="15">
        <f>'1.Current_View'!U360</f>
        <v>0</v>
      </c>
      <c r="S361" s="15">
        <f>'1.Current_View'!AC360</f>
        <v>2</v>
      </c>
      <c r="T361" s="15">
        <f ca="1">'1.Current_View'!AE360</f>
        <v>2</v>
      </c>
    </row>
    <row r="362" spans="2:20" x14ac:dyDescent="0.25">
      <c r="B362" s="15">
        <f>'1.Current_View'!A361</f>
        <v>2580485</v>
      </c>
      <c r="C362" s="15" t="str">
        <f>'1.Current_View'!B361</f>
        <v>ALMAMMLKAH TELECOM</v>
      </c>
      <c r="D362" s="15" t="str">
        <f>'1.Current_View'!D361</f>
        <v>TAIF</v>
      </c>
      <c r="E362" s="15" t="str">
        <f>'1.Current_View'!F361</f>
        <v>AirPods</v>
      </c>
      <c r="F362" s="15">
        <f>'1.Current_View'!I361</f>
        <v>4</v>
      </c>
      <c r="G362" s="15">
        <f>'1.Current_View'!J361</f>
        <v>0</v>
      </c>
      <c r="H362" s="15">
        <f>'1.Current_View'!K361</f>
        <v>2</v>
      </c>
      <c r="I362" s="15">
        <f>'1.Current_View'!L361</f>
        <v>2</v>
      </c>
      <c r="J362" s="15">
        <f>'1.Current_View'!M361</f>
        <v>0</v>
      </c>
      <c r="K362" s="15">
        <f>'1.Current_View'!N361</f>
        <v>0</v>
      </c>
      <c r="L362" s="15">
        <f>'1.Current_View'!O361</f>
        <v>2</v>
      </c>
      <c r="M362" s="15">
        <f>'1.Current_View'!P361</f>
        <v>2</v>
      </c>
      <c r="N362" s="15">
        <f>'1.Current_View'!Q361</f>
        <v>4</v>
      </c>
      <c r="O362" s="15">
        <f>'1.Current_View'!R361</f>
        <v>1</v>
      </c>
      <c r="P362" s="15">
        <f>'1.Current_View'!S361</f>
        <v>0</v>
      </c>
      <c r="Q362" s="15">
        <f>'1.Current_View'!T361</f>
        <v>1</v>
      </c>
      <c r="R362" s="15">
        <f>'1.Current_View'!U361</f>
        <v>2</v>
      </c>
      <c r="S362" s="15">
        <f>'1.Current_View'!AC361</f>
        <v>20</v>
      </c>
      <c r="T362" s="15">
        <f ca="1">'1.Current_View'!AE361</f>
        <v>12</v>
      </c>
    </row>
    <row r="363" spans="2:20" x14ac:dyDescent="0.25">
      <c r="B363" s="15">
        <f>'1.Current_View'!A362</f>
        <v>2580485</v>
      </c>
      <c r="C363" s="15" t="str">
        <f>'1.Current_View'!B362</f>
        <v>ALMAMMLKAH TELECOM</v>
      </c>
      <c r="D363" s="15" t="str">
        <f>'1.Current_View'!D362</f>
        <v>TAIF</v>
      </c>
      <c r="E363" s="15" t="str">
        <f>'1.Current_View'!F362</f>
        <v>Accessories</v>
      </c>
      <c r="F363" s="15">
        <f>'1.Current_View'!I362</f>
        <v>16</v>
      </c>
      <c r="G363" s="15">
        <f>'1.Current_View'!J362</f>
        <v>16</v>
      </c>
      <c r="H363" s="15">
        <f>'1.Current_View'!K362</f>
        <v>17</v>
      </c>
      <c r="I363" s="15">
        <f>'1.Current_View'!L362</f>
        <v>20</v>
      </c>
      <c r="J363" s="15">
        <f>'1.Current_View'!M362</f>
        <v>18</v>
      </c>
      <c r="K363" s="15">
        <f>'1.Current_View'!N362</f>
        <v>5</v>
      </c>
      <c r="L363" s="15">
        <f>'1.Current_View'!O362</f>
        <v>37</v>
      </c>
      <c r="M363" s="15">
        <f>'1.Current_View'!P362</f>
        <v>30</v>
      </c>
      <c r="N363" s="15">
        <f>'1.Current_View'!Q362</f>
        <v>0</v>
      </c>
      <c r="O363" s="15">
        <f>'1.Current_View'!R362</f>
        <v>0</v>
      </c>
      <c r="P363" s="15">
        <f>'1.Current_View'!S362</f>
        <v>10</v>
      </c>
      <c r="Q363" s="15">
        <f>'1.Current_View'!T362</f>
        <v>0</v>
      </c>
      <c r="R363" s="15">
        <f>'1.Current_View'!U362</f>
        <v>13</v>
      </c>
      <c r="S363" s="15">
        <f>'1.Current_View'!AC362</f>
        <v>182</v>
      </c>
      <c r="T363" s="15">
        <f ca="1">'1.Current_View'!AE362</f>
        <v>159</v>
      </c>
    </row>
    <row r="364" spans="2:20" x14ac:dyDescent="0.25">
      <c r="B364" s="15">
        <f>'1.Current_View'!A363</f>
        <v>3533826</v>
      </c>
      <c r="C364" s="15" t="str">
        <f>'1.Current_View'!B363</f>
        <v>STYLE PHONE 2</v>
      </c>
      <c r="D364" s="15" t="str">
        <f>'1.Current_View'!D363</f>
        <v>JEDDAH</v>
      </c>
      <c r="E364" s="15" t="str">
        <f>'1.Current_View'!F363</f>
        <v>iPhone</v>
      </c>
      <c r="F364" s="15">
        <f>'1.Current_View'!I363</f>
        <v>20</v>
      </c>
      <c r="G364" s="15">
        <f>'1.Current_View'!J363</f>
        <v>45</v>
      </c>
      <c r="H364" s="15">
        <f>'1.Current_View'!K363</f>
        <v>23</v>
      </c>
      <c r="I364" s="15">
        <f>'1.Current_View'!L363</f>
        <v>28</v>
      </c>
      <c r="J364" s="15">
        <f>'1.Current_View'!M363</f>
        <v>22</v>
      </c>
      <c r="K364" s="15">
        <f>'1.Current_View'!N363</f>
        <v>30</v>
      </c>
      <c r="L364" s="15">
        <f>'1.Current_View'!O363</f>
        <v>20</v>
      </c>
      <c r="M364" s="15">
        <f>'1.Current_View'!P363</f>
        <v>35</v>
      </c>
      <c r="N364" s="15">
        <f>'1.Current_View'!Q363</f>
        <v>30</v>
      </c>
      <c r="O364" s="15">
        <f>'1.Current_View'!R363</f>
        <v>31</v>
      </c>
      <c r="P364" s="15">
        <f>'1.Current_View'!S363</f>
        <v>29</v>
      </c>
      <c r="Q364" s="15">
        <f>'1.Current_View'!T363</f>
        <v>25</v>
      </c>
      <c r="R364" s="15">
        <f>'1.Current_View'!U363</f>
        <v>29</v>
      </c>
      <c r="S364" s="15">
        <f>'1.Current_View'!AC363</f>
        <v>367</v>
      </c>
      <c r="T364" s="15">
        <f ca="1">'1.Current_View'!AE363</f>
        <v>223</v>
      </c>
    </row>
    <row r="365" spans="2:20" x14ac:dyDescent="0.25">
      <c r="B365" s="15">
        <f>'1.Current_View'!A364</f>
        <v>3533826</v>
      </c>
      <c r="C365" s="15" t="str">
        <f>'1.Current_View'!B364</f>
        <v>STYLE PHONE 2</v>
      </c>
      <c r="D365" s="15" t="str">
        <f>'1.Current_View'!D364</f>
        <v>JEDDAH</v>
      </c>
      <c r="E365" s="15" t="str">
        <f>'1.Current_View'!F364</f>
        <v>iPad</v>
      </c>
      <c r="F365" s="15">
        <f>'1.Current_View'!I364</f>
        <v>5</v>
      </c>
      <c r="G365" s="15">
        <f>'1.Current_View'!J364</f>
        <v>6</v>
      </c>
      <c r="H365" s="15">
        <f>'1.Current_View'!K364</f>
        <v>1</v>
      </c>
      <c r="I365" s="15">
        <f>'1.Current_View'!L364</f>
        <v>6</v>
      </c>
      <c r="J365" s="15">
        <f>'1.Current_View'!M364</f>
        <v>6</v>
      </c>
      <c r="K365" s="15">
        <f>'1.Current_View'!N364</f>
        <v>5</v>
      </c>
      <c r="L365" s="15">
        <f>'1.Current_View'!O364</f>
        <v>2</v>
      </c>
      <c r="M365" s="15">
        <f>'1.Current_View'!P364</f>
        <v>2</v>
      </c>
      <c r="N365" s="15">
        <f>'1.Current_View'!Q364</f>
        <v>7</v>
      </c>
      <c r="O365" s="15">
        <f>'1.Current_View'!R364</f>
        <v>5</v>
      </c>
      <c r="P365" s="15">
        <f>'1.Current_View'!S364</f>
        <v>4</v>
      </c>
      <c r="Q365" s="15">
        <f>'1.Current_View'!T364</f>
        <v>5</v>
      </c>
      <c r="R365" s="15">
        <f>'1.Current_View'!U364</f>
        <v>4</v>
      </c>
      <c r="S365" s="15">
        <f>'1.Current_View'!AC364</f>
        <v>58</v>
      </c>
      <c r="T365" s="15">
        <f ca="1">'1.Current_View'!AE364</f>
        <v>33</v>
      </c>
    </row>
    <row r="366" spans="2:20" x14ac:dyDescent="0.25">
      <c r="B366" s="15">
        <f>'1.Current_View'!A365</f>
        <v>3533826</v>
      </c>
      <c r="C366" s="15" t="str">
        <f>'1.Current_View'!B365</f>
        <v>STYLE PHONE 2</v>
      </c>
      <c r="D366" s="15" t="str">
        <f>'1.Current_View'!D365</f>
        <v>JEDDAH</v>
      </c>
      <c r="E366" s="15" t="str">
        <f>'1.Current_View'!F365</f>
        <v>Watch</v>
      </c>
      <c r="F366" s="15">
        <f>'1.Current_View'!I365</f>
        <v>0</v>
      </c>
      <c r="G366" s="15">
        <f>'1.Current_View'!J365</f>
        <v>1</v>
      </c>
      <c r="H366" s="15">
        <f>'1.Current_View'!K365</f>
        <v>0</v>
      </c>
      <c r="I366" s="15">
        <f>'1.Current_View'!L365</f>
        <v>0</v>
      </c>
      <c r="J366" s="15">
        <f>'1.Current_View'!M365</f>
        <v>0</v>
      </c>
      <c r="K366" s="15">
        <f>'1.Current_View'!N365</f>
        <v>0</v>
      </c>
      <c r="L366" s="15">
        <f>'1.Current_View'!O365</f>
        <v>0</v>
      </c>
      <c r="M366" s="15">
        <f>'1.Current_View'!P365</f>
        <v>1</v>
      </c>
      <c r="N366" s="15">
        <f>'1.Current_View'!Q365</f>
        <v>0</v>
      </c>
      <c r="O366" s="15">
        <f>'1.Current_View'!R365</f>
        <v>2</v>
      </c>
      <c r="P366" s="15">
        <f>'1.Current_View'!S365</f>
        <v>1</v>
      </c>
      <c r="Q366" s="15">
        <f>'1.Current_View'!T365</f>
        <v>0</v>
      </c>
      <c r="R366" s="15">
        <f>'1.Current_View'!U365</f>
        <v>0</v>
      </c>
      <c r="S366" s="15">
        <f>'1.Current_View'!AC365</f>
        <v>5</v>
      </c>
      <c r="T366" s="15">
        <f ca="1">'1.Current_View'!AE365</f>
        <v>2</v>
      </c>
    </row>
    <row r="367" spans="2:20" x14ac:dyDescent="0.25">
      <c r="B367" s="15">
        <f>'1.Current_View'!A366</f>
        <v>3533826</v>
      </c>
      <c r="C367" s="15" t="str">
        <f>'1.Current_View'!B366</f>
        <v>STYLE PHONE 2</v>
      </c>
      <c r="D367" s="15" t="str">
        <f>'1.Current_View'!D366</f>
        <v>JEDDAH</v>
      </c>
      <c r="E367" s="15" t="str">
        <f>'1.Current_View'!F366</f>
        <v>AirPods</v>
      </c>
      <c r="F367" s="15">
        <f>'1.Current_View'!I366</f>
        <v>3</v>
      </c>
      <c r="G367" s="15">
        <f>'1.Current_View'!J366</f>
        <v>1</v>
      </c>
      <c r="H367" s="15">
        <f>'1.Current_View'!K366</f>
        <v>1</v>
      </c>
      <c r="I367" s="15">
        <f>'1.Current_View'!L366</f>
        <v>1</v>
      </c>
      <c r="J367" s="15">
        <f>'1.Current_View'!M366</f>
        <v>0</v>
      </c>
      <c r="K367" s="15">
        <f>'1.Current_View'!N366</f>
        <v>0</v>
      </c>
      <c r="L367" s="15">
        <f>'1.Current_View'!O366</f>
        <v>0</v>
      </c>
      <c r="M367" s="15">
        <f>'1.Current_View'!P366</f>
        <v>3</v>
      </c>
      <c r="N367" s="15">
        <f>'1.Current_View'!Q366</f>
        <v>2</v>
      </c>
      <c r="O367" s="15">
        <f>'1.Current_View'!R366</f>
        <v>1</v>
      </c>
      <c r="P367" s="15">
        <f>'1.Current_View'!S366</f>
        <v>0</v>
      </c>
      <c r="Q367" s="15">
        <f>'1.Current_View'!T366</f>
        <v>1</v>
      </c>
      <c r="R367" s="15">
        <f>'1.Current_View'!U366</f>
        <v>0</v>
      </c>
      <c r="S367" s="15">
        <f>'1.Current_View'!AC366</f>
        <v>13</v>
      </c>
      <c r="T367" s="15">
        <f ca="1">'1.Current_View'!AE366</f>
        <v>9</v>
      </c>
    </row>
    <row r="368" spans="2:20" x14ac:dyDescent="0.25">
      <c r="B368" s="15">
        <f>'1.Current_View'!A367</f>
        <v>3533826</v>
      </c>
      <c r="C368" s="15" t="str">
        <f>'1.Current_View'!B367</f>
        <v>STYLE PHONE 2</v>
      </c>
      <c r="D368" s="15" t="str">
        <f>'1.Current_View'!D367</f>
        <v>JEDDAH</v>
      </c>
      <c r="E368" s="15" t="str">
        <f>'1.Current_View'!F367</f>
        <v>Accessories</v>
      </c>
      <c r="F368" s="15">
        <f>'1.Current_View'!I367</f>
        <v>0</v>
      </c>
      <c r="G368" s="15">
        <f>'1.Current_View'!J367</f>
        <v>0</v>
      </c>
      <c r="H368" s="15">
        <f>'1.Current_View'!K367</f>
        <v>1</v>
      </c>
      <c r="I368" s="15">
        <f>'1.Current_View'!L367</f>
        <v>1</v>
      </c>
      <c r="J368" s="15">
        <f>'1.Current_View'!M367</f>
        <v>0</v>
      </c>
      <c r="K368" s="15">
        <f>'1.Current_View'!N367</f>
        <v>0</v>
      </c>
      <c r="L368" s="15">
        <f>'1.Current_View'!O367</f>
        <v>0</v>
      </c>
      <c r="M368" s="15">
        <f>'1.Current_View'!P367</f>
        <v>0</v>
      </c>
      <c r="N368" s="15">
        <f>'1.Current_View'!Q367</f>
        <v>0</v>
      </c>
      <c r="O368" s="15">
        <f>'1.Current_View'!R367</f>
        <v>0</v>
      </c>
      <c r="P368" s="15">
        <f>'1.Current_View'!S367</f>
        <v>0</v>
      </c>
      <c r="Q368" s="15">
        <f>'1.Current_View'!T367</f>
        <v>0</v>
      </c>
      <c r="R368" s="15">
        <f>'1.Current_View'!U367</f>
        <v>0</v>
      </c>
      <c r="S368" s="15">
        <f>'1.Current_View'!AC367</f>
        <v>2</v>
      </c>
      <c r="T368" s="15">
        <f ca="1">'1.Current_View'!AE367</f>
        <v>2</v>
      </c>
    </row>
    <row r="369" spans="2:20" x14ac:dyDescent="0.25">
      <c r="B369" s="15">
        <f>'1.Current_View'!A368</f>
        <v>3525392</v>
      </c>
      <c r="C369" s="15" t="str">
        <f>'1.Current_View'!B368</f>
        <v>DOKKAN BASAMAT - STORE</v>
      </c>
      <c r="D369" s="15" t="str">
        <f>'1.Current_View'!D368</f>
        <v>JEDDAH</v>
      </c>
      <c r="E369" s="15" t="str">
        <f>'1.Current_View'!F368</f>
        <v>iPhone</v>
      </c>
      <c r="F369" s="15">
        <f>'1.Current_View'!I368</f>
        <v>18</v>
      </c>
      <c r="G369" s="15">
        <f>'1.Current_View'!J368</f>
        <v>17</v>
      </c>
      <c r="H369" s="15">
        <f>'1.Current_View'!K368</f>
        <v>14</v>
      </c>
      <c r="I369" s="15">
        <f>'1.Current_View'!L368</f>
        <v>28</v>
      </c>
      <c r="J369" s="15">
        <f>'1.Current_View'!M368</f>
        <v>35</v>
      </c>
      <c r="K369" s="15">
        <f>'1.Current_View'!N368</f>
        <v>23</v>
      </c>
      <c r="L369" s="15">
        <f>'1.Current_View'!O368</f>
        <v>22</v>
      </c>
      <c r="M369" s="15">
        <f>'1.Current_View'!P368</f>
        <v>19</v>
      </c>
      <c r="N369" s="15">
        <f>'1.Current_View'!Q368</f>
        <v>31</v>
      </c>
      <c r="O369" s="15">
        <f>'1.Current_View'!R368</f>
        <v>27</v>
      </c>
      <c r="P369" s="15">
        <f>'1.Current_View'!S368</f>
        <v>22</v>
      </c>
      <c r="Q369" s="15">
        <f>'1.Current_View'!T368</f>
        <v>18</v>
      </c>
      <c r="R369" s="15">
        <f>'1.Current_View'!U368</f>
        <v>16</v>
      </c>
      <c r="S369" s="15">
        <f>'1.Current_View'!AC368</f>
        <v>290</v>
      </c>
      <c r="T369" s="15">
        <f ca="1">'1.Current_View'!AE368</f>
        <v>176</v>
      </c>
    </row>
    <row r="370" spans="2:20" x14ac:dyDescent="0.25">
      <c r="B370" s="15">
        <f>'1.Current_View'!A369</f>
        <v>3525392</v>
      </c>
      <c r="C370" s="15" t="str">
        <f>'1.Current_View'!B369</f>
        <v>DOKKAN BASAMAT - STORE</v>
      </c>
      <c r="D370" s="15" t="str">
        <f>'1.Current_View'!D369</f>
        <v>JEDDAH</v>
      </c>
      <c r="E370" s="15" t="str">
        <f>'1.Current_View'!F369</f>
        <v>iPad</v>
      </c>
      <c r="F370" s="15">
        <f>'1.Current_View'!I369</f>
        <v>1</v>
      </c>
      <c r="G370" s="15">
        <f>'1.Current_View'!J369</f>
        <v>1</v>
      </c>
      <c r="H370" s="15">
        <f>'1.Current_View'!K369</f>
        <v>2</v>
      </c>
      <c r="I370" s="15">
        <f>'1.Current_View'!L369</f>
        <v>5</v>
      </c>
      <c r="J370" s="15">
        <f>'1.Current_View'!M369</f>
        <v>8</v>
      </c>
      <c r="K370" s="15">
        <f>'1.Current_View'!N369</f>
        <v>3</v>
      </c>
      <c r="L370" s="15">
        <f>'1.Current_View'!O369</f>
        <v>3</v>
      </c>
      <c r="M370" s="15">
        <f>'1.Current_View'!P369</f>
        <v>9</v>
      </c>
      <c r="N370" s="15">
        <f>'1.Current_View'!Q369</f>
        <v>3</v>
      </c>
      <c r="O370" s="15">
        <f>'1.Current_View'!R369</f>
        <v>1</v>
      </c>
      <c r="P370" s="15">
        <f>'1.Current_View'!S369</f>
        <v>1</v>
      </c>
      <c r="Q370" s="15">
        <f>'1.Current_View'!T369</f>
        <v>1</v>
      </c>
      <c r="R370" s="15">
        <f>'1.Current_View'!U369</f>
        <v>5</v>
      </c>
      <c r="S370" s="15">
        <f>'1.Current_View'!AC369</f>
        <v>43</v>
      </c>
      <c r="T370" s="15">
        <f ca="1">'1.Current_View'!AE369</f>
        <v>32</v>
      </c>
    </row>
    <row r="371" spans="2:20" x14ac:dyDescent="0.25">
      <c r="B371" s="15">
        <f>'1.Current_View'!A370</f>
        <v>3525392</v>
      </c>
      <c r="C371" s="15" t="str">
        <f>'1.Current_View'!B370</f>
        <v>DOKKAN BASAMAT - STORE</v>
      </c>
      <c r="D371" s="15" t="str">
        <f>'1.Current_View'!D370</f>
        <v>JEDDAH</v>
      </c>
      <c r="E371" s="15" t="str">
        <f>'1.Current_View'!F370</f>
        <v>Watch</v>
      </c>
      <c r="F371" s="15">
        <f>'1.Current_View'!I370</f>
        <v>1</v>
      </c>
      <c r="G371" s="15">
        <f>'1.Current_View'!J370</f>
        <v>1</v>
      </c>
      <c r="H371" s="15">
        <f>'1.Current_View'!K370</f>
        <v>0</v>
      </c>
      <c r="I371" s="15">
        <f>'1.Current_View'!L370</f>
        <v>1</v>
      </c>
      <c r="J371" s="15">
        <f>'1.Current_View'!M370</f>
        <v>0</v>
      </c>
      <c r="K371" s="15">
        <f>'1.Current_View'!N370</f>
        <v>0</v>
      </c>
      <c r="L371" s="15">
        <f>'1.Current_View'!O370</f>
        <v>0</v>
      </c>
      <c r="M371" s="15">
        <f>'1.Current_View'!P370</f>
        <v>2</v>
      </c>
      <c r="N371" s="15">
        <f>'1.Current_View'!Q370</f>
        <v>0</v>
      </c>
      <c r="O371" s="15">
        <f>'1.Current_View'!R370</f>
        <v>1</v>
      </c>
      <c r="P371" s="15">
        <f>'1.Current_View'!S370</f>
        <v>0</v>
      </c>
      <c r="Q371" s="15">
        <f>'1.Current_View'!T370</f>
        <v>0</v>
      </c>
      <c r="R371" s="15">
        <f>'1.Current_View'!U370</f>
        <v>0</v>
      </c>
      <c r="S371" s="15">
        <f>'1.Current_View'!AC370</f>
        <v>6</v>
      </c>
      <c r="T371" s="15">
        <f ca="1">'1.Current_View'!AE370</f>
        <v>5</v>
      </c>
    </row>
    <row r="372" spans="2:20" x14ac:dyDescent="0.25">
      <c r="B372" s="15">
        <f>'1.Current_View'!A371</f>
        <v>3525392</v>
      </c>
      <c r="C372" s="15" t="str">
        <f>'1.Current_View'!B371</f>
        <v>DOKKAN BASAMAT - STORE</v>
      </c>
      <c r="D372" s="15" t="str">
        <f>'1.Current_View'!D371</f>
        <v>JEDDAH</v>
      </c>
      <c r="E372" s="15" t="str">
        <f>'1.Current_View'!F371</f>
        <v>AirPods</v>
      </c>
      <c r="F372" s="15">
        <f>'1.Current_View'!I371</f>
        <v>0</v>
      </c>
      <c r="G372" s="15">
        <f>'1.Current_View'!J371</f>
        <v>0</v>
      </c>
      <c r="H372" s="15">
        <f>'1.Current_View'!K371</f>
        <v>1</v>
      </c>
      <c r="I372" s="15">
        <f>'1.Current_View'!L371</f>
        <v>2</v>
      </c>
      <c r="J372" s="15">
        <f>'1.Current_View'!M371</f>
        <v>0</v>
      </c>
      <c r="K372" s="15">
        <f>'1.Current_View'!N371</f>
        <v>0</v>
      </c>
      <c r="L372" s="15">
        <f>'1.Current_View'!O371</f>
        <v>0</v>
      </c>
      <c r="M372" s="15">
        <f>'1.Current_View'!P371</f>
        <v>0</v>
      </c>
      <c r="N372" s="15">
        <f>'1.Current_View'!Q371</f>
        <v>0</v>
      </c>
      <c r="O372" s="15">
        <f>'1.Current_View'!R371</f>
        <v>0</v>
      </c>
      <c r="P372" s="15">
        <f>'1.Current_View'!S371</f>
        <v>0</v>
      </c>
      <c r="Q372" s="15">
        <f>'1.Current_View'!T371</f>
        <v>0</v>
      </c>
      <c r="R372" s="15">
        <f>'1.Current_View'!U371</f>
        <v>0</v>
      </c>
      <c r="S372" s="15">
        <f>'1.Current_View'!AC371</f>
        <v>3</v>
      </c>
      <c r="T372" s="15">
        <f ca="1">'1.Current_View'!AE371</f>
        <v>3</v>
      </c>
    </row>
    <row r="373" spans="2:20" x14ac:dyDescent="0.25">
      <c r="B373" s="15">
        <f>'1.Current_View'!A372</f>
        <v>3525392</v>
      </c>
      <c r="C373" s="15" t="str">
        <f>'1.Current_View'!B372</f>
        <v>DOKKAN BASAMAT - STORE</v>
      </c>
      <c r="D373" s="15" t="str">
        <f>'1.Current_View'!D372</f>
        <v>JEDDAH</v>
      </c>
      <c r="E373" s="15" t="str">
        <f>'1.Current_View'!F372</f>
        <v>Accessories</v>
      </c>
      <c r="F373" s="15">
        <f>'1.Current_View'!I372</f>
        <v>9</v>
      </c>
      <c r="G373" s="15">
        <f>'1.Current_View'!J372</f>
        <v>8</v>
      </c>
      <c r="H373" s="15">
        <f>'1.Current_View'!K372</f>
        <v>3</v>
      </c>
      <c r="I373" s="15">
        <f>'1.Current_View'!L372</f>
        <v>7</v>
      </c>
      <c r="J373" s="15">
        <f>'1.Current_View'!M372</f>
        <v>12</v>
      </c>
      <c r="K373" s="15">
        <f>'1.Current_View'!N372</f>
        <v>7</v>
      </c>
      <c r="L373" s="15">
        <f>'1.Current_View'!O372</f>
        <v>8</v>
      </c>
      <c r="M373" s="15">
        <f>'1.Current_View'!P372</f>
        <v>6</v>
      </c>
      <c r="N373" s="15">
        <f>'1.Current_View'!Q372</f>
        <v>15</v>
      </c>
      <c r="O373" s="15">
        <f>'1.Current_View'!R372</f>
        <v>14</v>
      </c>
      <c r="P373" s="15">
        <f>'1.Current_View'!S372</f>
        <v>6</v>
      </c>
      <c r="Q373" s="15">
        <f>'1.Current_View'!T372</f>
        <v>3</v>
      </c>
      <c r="R373" s="15">
        <f>'1.Current_View'!U372</f>
        <v>3</v>
      </c>
      <c r="S373" s="15">
        <f>'1.Current_View'!AC372</f>
        <v>101</v>
      </c>
      <c r="T373" s="15">
        <f ca="1">'1.Current_View'!AE372</f>
        <v>60</v>
      </c>
    </row>
    <row r="374" spans="2:20" x14ac:dyDescent="0.25">
      <c r="B374" s="15">
        <f>'1.Current_View'!A373</f>
        <v>2580505</v>
      </c>
      <c r="C374" s="15" t="str">
        <f>'1.Current_View'!B373</f>
        <v>KHALED TELECOM</v>
      </c>
      <c r="D374" s="15" t="str">
        <f>'1.Current_View'!D373</f>
        <v>TAIF</v>
      </c>
      <c r="E374" s="15" t="str">
        <f>'1.Current_View'!F373</f>
        <v>iPhone</v>
      </c>
      <c r="F374" s="15">
        <f>'1.Current_View'!I373</f>
        <v>19</v>
      </c>
      <c r="G374" s="15">
        <f>'1.Current_View'!J373</f>
        <v>18</v>
      </c>
      <c r="H374" s="15">
        <f>'1.Current_View'!K373</f>
        <v>13</v>
      </c>
      <c r="I374" s="15">
        <f>'1.Current_View'!L373</f>
        <v>14</v>
      </c>
      <c r="J374" s="15">
        <f>'1.Current_View'!M373</f>
        <v>14</v>
      </c>
      <c r="K374" s="15">
        <f>'1.Current_View'!N373</f>
        <v>13</v>
      </c>
      <c r="L374" s="15">
        <f>'1.Current_View'!O373</f>
        <v>14</v>
      </c>
      <c r="M374" s="15">
        <f>'1.Current_View'!P373</f>
        <v>9</v>
      </c>
      <c r="N374" s="15">
        <f>'1.Current_View'!Q373</f>
        <v>13</v>
      </c>
      <c r="O374" s="15">
        <f>'1.Current_View'!R373</f>
        <v>11</v>
      </c>
      <c r="P374" s="15">
        <f>'1.Current_View'!S373</f>
        <v>12</v>
      </c>
      <c r="Q374" s="15">
        <f>'1.Current_View'!T373</f>
        <v>14</v>
      </c>
      <c r="R374" s="15">
        <f>'1.Current_View'!U373</f>
        <v>22</v>
      </c>
      <c r="S374" s="15">
        <f>'1.Current_View'!AC373</f>
        <v>186</v>
      </c>
      <c r="T374" s="15">
        <f ca="1">'1.Current_View'!AE373</f>
        <v>114</v>
      </c>
    </row>
    <row r="375" spans="2:20" x14ac:dyDescent="0.25">
      <c r="B375" s="15">
        <f>'1.Current_View'!A374</f>
        <v>2580505</v>
      </c>
      <c r="C375" s="15" t="str">
        <f>'1.Current_View'!B374</f>
        <v>KHALED TELECOM</v>
      </c>
      <c r="D375" s="15" t="str">
        <f>'1.Current_View'!D374</f>
        <v>TAIF</v>
      </c>
      <c r="E375" s="15" t="str">
        <f>'1.Current_View'!F374</f>
        <v>iPad</v>
      </c>
      <c r="F375" s="15">
        <f>'1.Current_View'!I374</f>
        <v>1</v>
      </c>
      <c r="G375" s="15">
        <f>'1.Current_View'!J374</f>
        <v>2</v>
      </c>
      <c r="H375" s="15">
        <f>'1.Current_View'!K374</f>
        <v>4</v>
      </c>
      <c r="I375" s="15">
        <f>'1.Current_View'!L374</f>
        <v>2</v>
      </c>
      <c r="J375" s="15">
        <f>'1.Current_View'!M374</f>
        <v>2</v>
      </c>
      <c r="K375" s="15">
        <f>'1.Current_View'!N374</f>
        <v>2</v>
      </c>
      <c r="L375" s="15">
        <f>'1.Current_View'!O374</f>
        <v>0</v>
      </c>
      <c r="M375" s="15">
        <f>'1.Current_View'!P374</f>
        <v>2</v>
      </c>
      <c r="N375" s="15">
        <f>'1.Current_View'!Q374</f>
        <v>1</v>
      </c>
      <c r="O375" s="15">
        <f>'1.Current_View'!R374</f>
        <v>0</v>
      </c>
      <c r="P375" s="15">
        <f>'1.Current_View'!S374</f>
        <v>2</v>
      </c>
      <c r="Q375" s="15">
        <f>'1.Current_View'!T374</f>
        <v>2</v>
      </c>
      <c r="R375" s="15">
        <f>'1.Current_View'!U374</f>
        <v>4</v>
      </c>
      <c r="S375" s="15">
        <f>'1.Current_View'!AC374</f>
        <v>24</v>
      </c>
      <c r="T375" s="15">
        <f ca="1">'1.Current_View'!AE374</f>
        <v>15</v>
      </c>
    </row>
    <row r="376" spans="2:20" x14ac:dyDescent="0.25">
      <c r="B376" s="15">
        <f>'1.Current_View'!A375</f>
        <v>2580505</v>
      </c>
      <c r="C376" s="15" t="str">
        <f>'1.Current_View'!B375</f>
        <v>KHALED TELECOM</v>
      </c>
      <c r="D376" s="15" t="str">
        <f>'1.Current_View'!D375</f>
        <v>TAIF</v>
      </c>
      <c r="E376" s="15" t="str">
        <f>'1.Current_View'!F375</f>
        <v>Watch</v>
      </c>
      <c r="F376" s="15">
        <f>'1.Current_View'!I375</f>
        <v>0</v>
      </c>
      <c r="G376" s="15">
        <f>'1.Current_View'!J375</f>
        <v>0</v>
      </c>
      <c r="H376" s="15">
        <f>'1.Current_View'!K375</f>
        <v>0</v>
      </c>
      <c r="I376" s="15">
        <f>'1.Current_View'!L375</f>
        <v>0</v>
      </c>
      <c r="J376" s="15">
        <f>'1.Current_View'!M375</f>
        <v>0</v>
      </c>
      <c r="K376" s="15">
        <f>'1.Current_View'!N375</f>
        <v>1</v>
      </c>
      <c r="L376" s="15">
        <f>'1.Current_View'!O375</f>
        <v>0</v>
      </c>
      <c r="M376" s="15">
        <f>'1.Current_View'!P375</f>
        <v>0</v>
      </c>
      <c r="N376" s="15">
        <f>'1.Current_View'!Q375</f>
        <v>0</v>
      </c>
      <c r="O376" s="15">
        <f>'1.Current_View'!R375</f>
        <v>0</v>
      </c>
      <c r="P376" s="15">
        <f>'1.Current_View'!S375</f>
        <v>0</v>
      </c>
      <c r="Q376" s="15">
        <f>'1.Current_View'!T375</f>
        <v>0</v>
      </c>
      <c r="R376" s="15">
        <f>'1.Current_View'!U375</f>
        <v>0</v>
      </c>
      <c r="S376" s="15">
        <f>'1.Current_View'!AC375</f>
        <v>1</v>
      </c>
      <c r="T376" s="15">
        <f ca="1">'1.Current_View'!AE375</f>
        <v>1</v>
      </c>
    </row>
    <row r="377" spans="2:20" x14ac:dyDescent="0.25">
      <c r="B377" s="15">
        <f>'1.Current_View'!A376</f>
        <v>2580505</v>
      </c>
      <c r="C377" s="15" t="str">
        <f>'1.Current_View'!B376</f>
        <v>KHALED TELECOM</v>
      </c>
      <c r="D377" s="15" t="str">
        <f>'1.Current_View'!D376</f>
        <v>TAIF</v>
      </c>
      <c r="E377" s="15" t="str">
        <f>'1.Current_View'!F376</f>
        <v>AirPods</v>
      </c>
      <c r="F377" s="15">
        <f>'1.Current_View'!I376</f>
        <v>1</v>
      </c>
      <c r="G377" s="15">
        <f>'1.Current_View'!J376</f>
        <v>0</v>
      </c>
      <c r="H377" s="15">
        <f>'1.Current_View'!K376</f>
        <v>0</v>
      </c>
      <c r="I377" s="15">
        <f>'1.Current_View'!L376</f>
        <v>0</v>
      </c>
      <c r="J377" s="15">
        <f>'1.Current_View'!M376</f>
        <v>0</v>
      </c>
      <c r="K377" s="15">
        <f>'1.Current_View'!N376</f>
        <v>0</v>
      </c>
      <c r="L377" s="15">
        <f>'1.Current_View'!O376</f>
        <v>0</v>
      </c>
      <c r="M377" s="15">
        <f>'1.Current_View'!P376</f>
        <v>0</v>
      </c>
      <c r="N377" s="15">
        <f>'1.Current_View'!Q376</f>
        <v>1</v>
      </c>
      <c r="O377" s="15">
        <f>'1.Current_View'!R376</f>
        <v>0</v>
      </c>
      <c r="P377" s="15">
        <f>'1.Current_View'!S376</f>
        <v>0</v>
      </c>
      <c r="Q377" s="15">
        <f>'1.Current_View'!T376</f>
        <v>1</v>
      </c>
      <c r="R377" s="15">
        <f>'1.Current_View'!U376</f>
        <v>0</v>
      </c>
      <c r="S377" s="15">
        <f>'1.Current_View'!AC376</f>
        <v>3</v>
      </c>
      <c r="T377" s="15">
        <f ca="1">'1.Current_View'!AE376</f>
        <v>1</v>
      </c>
    </row>
    <row r="378" spans="2:20" x14ac:dyDescent="0.25">
      <c r="B378" s="15">
        <f>'1.Current_View'!A377</f>
        <v>2580505</v>
      </c>
      <c r="C378" s="15" t="str">
        <f>'1.Current_View'!B377</f>
        <v>KHALED TELECOM</v>
      </c>
      <c r="D378" s="15" t="str">
        <f>'1.Current_View'!D377</f>
        <v>TAIF</v>
      </c>
      <c r="E378" s="15" t="str">
        <f>'1.Current_View'!F377</f>
        <v>Accessories</v>
      </c>
      <c r="F378" s="15">
        <f>'1.Current_View'!I377</f>
        <v>54</v>
      </c>
      <c r="G378" s="15">
        <f>'1.Current_View'!J377</f>
        <v>16</v>
      </c>
      <c r="H378" s="15">
        <f>'1.Current_View'!K377</f>
        <v>11</v>
      </c>
      <c r="I378" s="15">
        <f>'1.Current_View'!L377</f>
        <v>0</v>
      </c>
      <c r="J378" s="15">
        <f>'1.Current_View'!M377</f>
        <v>31</v>
      </c>
      <c r="K378" s="15">
        <f>'1.Current_View'!N377</f>
        <v>0</v>
      </c>
      <c r="L378" s="15">
        <f>'1.Current_View'!O377</f>
        <v>11</v>
      </c>
      <c r="M378" s="15">
        <f>'1.Current_View'!P377</f>
        <v>9</v>
      </c>
      <c r="N378" s="15">
        <f>'1.Current_View'!Q377</f>
        <v>20</v>
      </c>
      <c r="O378" s="15">
        <f>'1.Current_View'!R377</f>
        <v>15</v>
      </c>
      <c r="P378" s="15">
        <f>'1.Current_View'!S377</f>
        <v>15</v>
      </c>
      <c r="Q378" s="15">
        <f>'1.Current_View'!T377</f>
        <v>20</v>
      </c>
      <c r="R378" s="15">
        <f>'1.Current_View'!U377</f>
        <v>24</v>
      </c>
      <c r="S378" s="15">
        <f>'1.Current_View'!AC377</f>
        <v>226</v>
      </c>
      <c r="T378" s="15">
        <f ca="1">'1.Current_View'!AE377</f>
        <v>132</v>
      </c>
    </row>
    <row r="379" spans="2:20" x14ac:dyDescent="0.25">
      <c r="B379" s="15">
        <f>'1.Current_View'!A378</f>
        <v>3395397</v>
      </c>
      <c r="C379" s="15" t="str">
        <f>'1.Current_View'!B378</f>
        <v>AL RASAEL JIZAN</v>
      </c>
      <c r="D379" s="15" t="str">
        <f>'1.Current_View'!D378</f>
        <v>JIZAN</v>
      </c>
      <c r="E379" s="15" t="str">
        <f>'1.Current_View'!F378</f>
        <v>iPhone</v>
      </c>
      <c r="F379" s="15">
        <f>'1.Current_View'!I378</f>
        <v>40</v>
      </c>
      <c r="G379" s="15">
        <f>'1.Current_View'!J378</f>
        <v>20</v>
      </c>
      <c r="H379" s="15">
        <f>'1.Current_View'!K378</f>
        <v>12</v>
      </c>
      <c r="I379" s="15">
        <f>'1.Current_View'!L378</f>
        <v>28</v>
      </c>
      <c r="J379" s="15">
        <f>'1.Current_View'!M378</f>
        <v>23</v>
      </c>
      <c r="K379" s="15">
        <f>'1.Current_View'!N378</f>
        <v>15</v>
      </c>
      <c r="L379" s="15">
        <f>'1.Current_View'!O378</f>
        <v>7</v>
      </c>
      <c r="M379" s="15">
        <f>'1.Current_View'!P378</f>
        <v>11</v>
      </c>
      <c r="N379" s="15">
        <f>'1.Current_View'!Q378</f>
        <v>24</v>
      </c>
      <c r="O379" s="15">
        <f>'1.Current_View'!R378</f>
        <v>33</v>
      </c>
      <c r="P379" s="15">
        <f>'1.Current_View'!S378</f>
        <v>40</v>
      </c>
      <c r="Q379" s="15">
        <f>'1.Current_View'!T378</f>
        <v>11</v>
      </c>
      <c r="R379" s="15">
        <f>'1.Current_View'!U378</f>
        <v>49</v>
      </c>
      <c r="S379" s="15">
        <f>'1.Current_View'!AC378</f>
        <v>313</v>
      </c>
      <c r="T379" s="15">
        <f ca="1">'1.Current_View'!AE378</f>
        <v>156</v>
      </c>
    </row>
    <row r="380" spans="2:20" x14ac:dyDescent="0.25">
      <c r="B380" s="15">
        <f>'1.Current_View'!A379</f>
        <v>3395397</v>
      </c>
      <c r="C380" s="15" t="str">
        <f>'1.Current_View'!B379</f>
        <v>AL RASAEL JIZAN</v>
      </c>
      <c r="D380" s="15" t="str">
        <f>'1.Current_View'!D379</f>
        <v>JIZAN</v>
      </c>
      <c r="E380" s="15" t="str">
        <f>'1.Current_View'!F379</f>
        <v>iPad</v>
      </c>
      <c r="F380" s="15">
        <f>'1.Current_View'!I379</f>
        <v>20</v>
      </c>
      <c r="G380" s="15">
        <f>'1.Current_View'!J379</f>
        <v>4</v>
      </c>
      <c r="H380" s="15">
        <f>'1.Current_View'!K379</f>
        <v>2</v>
      </c>
      <c r="I380" s="15">
        <f>'1.Current_View'!L379</f>
        <v>1</v>
      </c>
      <c r="J380" s="15">
        <f>'1.Current_View'!M379</f>
        <v>4</v>
      </c>
      <c r="K380" s="15">
        <f>'1.Current_View'!N379</f>
        <v>5</v>
      </c>
      <c r="L380" s="15">
        <f>'1.Current_View'!O379</f>
        <v>3</v>
      </c>
      <c r="M380" s="15">
        <f>'1.Current_View'!P379</f>
        <v>2</v>
      </c>
      <c r="N380" s="15">
        <f>'1.Current_View'!Q379</f>
        <v>4</v>
      </c>
      <c r="O380" s="15">
        <f>'1.Current_View'!R379</f>
        <v>6</v>
      </c>
      <c r="P380" s="15">
        <f>'1.Current_View'!S379</f>
        <v>8</v>
      </c>
      <c r="Q380" s="15">
        <f>'1.Current_View'!T379</f>
        <v>1</v>
      </c>
      <c r="R380" s="15">
        <f>'1.Current_View'!U379</f>
        <v>3</v>
      </c>
      <c r="S380" s="15">
        <f>'1.Current_View'!AC379</f>
        <v>63</v>
      </c>
      <c r="T380" s="15">
        <f ca="1">'1.Current_View'!AE379</f>
        <v>41</v>
      </c>
    </row>
    <row r="381" spans="2:20" x14ac:dyDescent="0.25">
      <c r="B381" s="15">
        <f>'1.Current_View'!A380</f>
        <v>3395397</v>
      </c>
      <c r="C381" s="15" t="str">
        <f>'1.Current_View'!B380</f>
        <v>AL RASAEL JIZAN</v>
      </c>
      <c r="D381" s="15" t="str">
        <f>'1.Current_View'!D380</f>
        <v>JIZAN</v>
      </c>
      <c r="E381" s="15" t="str">
        <f>'1.Current_View'!F380</f>
        <v>Watch</v>
      </c>
      <c r="F381" s="15">
        <f>'1.Current_View'!I380</f>
        <v>0</v>
      </c>
      <c r="G381" s="15">
        <f>'1.Current_View'!J380</f>
        <v>0</v>
      </c>
      <c r="H381" s="15">
        <f>'1.Current_View'!K380</f>
        <v>0</v>
      </c>
      <c r="I381" s="15">
        <f>'1.Current_View'!L380</f>
        <v>0</v>
      </c>
      <c r="J381" s="15">
        <f>'1.Current_View'!M380</f>
        <v>0</v>
      </c>
      <c r="K381" s="15">
        <f>'1.Current_View'!N380</f>
        <v>0</v>
      </c>
      <c r="L381" s="15">
        <f>'1.Current_View'!O380</f>
        <v>0</v>
      </c>
      <c r="M381" s="15">
        <f>'1.Current_View'!P380</f>
        <v>2</v>
      </c>
      <c r="N381" s="15">
        <f>'1.Current_View'!Q380</f>
        <v>0</v>
      </c>
      <c r="O381" s="15">
        <f>'1.Current_View'!R380</f>
        <v>0</v>
      </c>
      <c r="P381" s="15">
        <f>'1.Current_View'!S380</f>
        <v>1</v>
      </c>
      <c r="Q381" s="15">
        <f>'1.Current_View'!T380</f>
        <v>0</v>
      </c>
      <c r="R381" s="15">
        <f>'1.Current_View'!U380</f>
        <v>0</v>
      </c>
      <c r="S381" s="15">
        <f>'1.Current_View'!AC380</f>
        <v>3</v>
      </c>
      <c r="T381" s="15">
        <f ca="1">'1.Current_View'!AE380</f>
        <v>2</v>
      </c>
    </row>
    <row r="382" spans="2:20" x14ac:dyDescent="0.25">
      <c r="B382" s="15">
        <f>'1.Current_View'!A381</f>
        <v>3395397</v>
      </c>
      <c r="C382" s="15" t="str">
        <f>'1.Current_View'!B381</f>
        <v>AL RASAEL JIZAN</v>
      </c>
      <c r="D382" s="15" t="str">
        <f>'1.Current_View'!D381</f>
        <v>JIZAN</v>
      </c>
      <c r="E382" s="15" t="str">
        <f>'1.Current_View'!F381</f>
        <v>AirPods</v>
      </c>
      <c r="F382" s="15">
        <f>'1.Current_View'!I381</f>
        <v>8</v>
      </c>
      <c r="G382" s="15">
        <f>'1.Current_View'!J381</f>
        <v>1</v>
      </c>
      <c r="H382" s="15">
        <f>'1.Current_View'!K381</f>
        <v>1</v>
      </c>
      <c r="I382" s="15">
        <f>'1.Current_View'!L381</f>
        <v>8</v>
      </c>
      <c r="J382" s="15">
        <f>'1.Current_View'!M381</f>
        <v>0</v>
      </c>
      <c r="K382" s="15">
        <f>'1.Current_View'!N381</f>
        <v>1</v>
      </c>
      <c r="L382" s="15">
        <f>'1.Current_View'!O381</f>
        <v>1</v>
      </c>
      <c r="M382" s="15">
        <f>'1.Current_View'!P381</f>
        <v>0</v>
      </c>
      <c r="N382" s="15">
        <f>'1.Current_View'!Q381</f>
        <v>8</v>
      </c>
      <c r="O382" s="15">
        <f>'1.Current_View'!R381</f>
        <v>8</v>
      </c>
      <c r="P382" s="15">
        <f>'1.Current_View'!S381</f>
        <v>5</v>
      </c>
      <c r="Q382" s="15">
        <f>'1.Current_View'!T381</f>
        <v>0</v>
      </c>
      <c r="R382" s="15">
        <f>'1.Current_View'!U381</f>
        <v>3</v>
      </c>
      <c r="S382" s="15">
        <f>'1.Current_View'!AC381</f>
        <v>44</v>
      </c>
      <c r="T382" s="15">
        <f ca="1">'1.Current_View'!AE381</f>
        <v>20</v>
      </c>
    </row>
    <row r="383" spans="2:20" x14ac:dyDescent="0.25">
      <c r="B383" s="15">
        <f>'1.Current_View'!A382</f>
        <v>3395397</v>
      </c>
      <c r="C383" s="15" t="str">
        <f>'1.Current_View'!B382</f>
        <v>AL RASAEL JIZAN</v>
      </c>
      <c r="D383" s="15" t="str">
        <f>'1.Current_View'!D382</f>
        <v>JIZAN</v>
      </c>
      <c r="E383" s="15" t="str">
        <f>'1.Current_View'!F382</f>
        <v>Accessories</v>
      </c>
      <c r="F383" s="15">
        <f>'1.Current_View'!I382</f>
        <v>0</v>
      </c>
      <c r="G383" s="15">
        <f>'1.Current_View'!J382</f>
        <v>0</v>
      </c>
      <c r="H383" s="15">
        <f>'1.Current_View'!K382</f>
        <v>0</v>
      </c>
      <c r="I383" s="15">
        <f>'1.Current_View'!L382</f>
        <v>0</v>
      </c>
      <c r="J383" s="15">
        <f>'1.Current_View'!M382</f>
        <v>0</v>
      </c>
      <c r="K383" s="15">
        <f>'1.Current_View'!N382</f>
        <v>0</v>
      </c>
      <c r="L383" s="15">
        <f>'1.Current_View'!O382</f>
        <v>0</v>
      </c>
      <c r="M383" s="15">
        <f>'1.Current_View'!P382</f>
        <v>0</v>
      </c>
      <c r="N383" s="15">
        <f>'1.Current_View'!Q382</f>
        <v>0</v>
      </c>
      <c r="O383" s="15">
        <f>'1.Current_View'!R382</f>
        <v>0</v>
      </c>
      <c r="P383" s="15">
        <f>'1.Current_View'!S382</f>
        <v>0</v>
      </c>
      <c r="Q383" s="15">
        <f>'1.Current_View'!T382</f>
        <v>0</v>
      </c>
      <c r="R383" s="15">
        <f>'1.Current_View'!U382</f>
        <v>0</v>
      </c>
      <c r="S383" s="15">
        <f>'1.Current_View'!AC382</f>
        <v>0</v>
      </c>
      <c r="T383" s="15">
        <f ca="1">'1.Current_View'!AE382</f>
        <v>0</v>
      </c>
    </row>
    <row r="384" spans="2:20" x14ac:dyDescent="0.25">
      <c r="B384" s="15">
        <f>'1.Current_View'!A383</f>
        <v>2661725</v>
      </c>
      <c r="C384" s="15" t="str">
        <f>'1.Current_View'!B383</f>
        <v>MATJAR IBTIKARAT - KAYAN STORE</v>
      </c>
      <c r="D384" s="15" t="str">
        <f>'1.Current_View'!D383</f>
        <v>MAKKAH</v>
      </c>
      <c r="E384" s="15" t="str">
        <f>'1.Current_View'!F383</f>
        <v>iPhone</v>
      </c>
      <c r="F384" s="15">
        <f>'1.Current_View'!I383</f>
        <v>14</v>
      </c>
      <c r="G384" s="15">
        <f>'1.Current_View'!J383</f>
        <v>18</v>
      </c>
      <c r="H384" s="15">
        <f>'1.Current_View'!K383</f>
        <v>16</v>
      </c>
      <c r="I384" s="15">
        <f>'1.Current_View'!L383</f>
        <v>25</v>
      </c>
      <c r="J384" s="15">
        <f>'1.Current_View'!M383</f>
        <v>25</v>
      </c>
      <c r="K384" s="15">
        <f>'1.Current_View'!N383</f>
        <v>20</v>
      </c>
      <c r="L384" s="15">
        <f>'1.Current_View'!O383</f>
        <v>18</v>
      </c>
      <c r="M384" s="15">
        <f>'1.Current_View'!P383</f>
        <v>18</v>
      </c>
      <c r="N384" s="15">
        <f>'1.Current_View'!Q383</f>
        <v>30</v>
      </c>
      <c r="O384" s="15">
        <f>'1.Current_View'!R383</f>
        <v>25</v>
      </c>
      <c r="P384" s="15">
        <f>'1.Current_View'!S383</f>
        <v>18</v>
      </c>
      <c r="Q384" s="15">
        <f>'1.Current_View'!T383</f>
        <v>13</v>
      </c>
      <c r="R384" s="15">
        <f>'1.Current_View'!U383</f>
        <v>19</v>
      </c>
      <c r="S384" s="15">
        <f>'1.Current_View'!AC383</f>
        <v>259</v>
      </c>
      <c r="T384" s="15">
        <f ca="1">'1.Current_View'!AE383</f>
        <v>154</v>
      </c>
    </row>
    <row r="385" spans="2:20" x14ac:dyDescent="0.25">
      <c r="B385" s="15">
        <f>'1.Current_View'!A384</f>
        <v>2661725</v>
      </c>
      <c r="C385" s="15" t="str">
        <f>'1.Current_View'!B384</f>
        <v>MATJAR IBTIKARAT - KAYAN STORE</v>
      </c>
      <c r="D385" s="15" t="str">
        <f>'1.Current_View'!D384</f>
        <v>MAKKAH</v>
      </c>
      <c r="E385" s="15" t="str">
        <f>'1.Current_View'!F384</f>
        <v>iPad</v>
      </c>
      <c r="F385" s="15">
        <f>'1.Current_View'!I384</f>
        <v>3</v>
      </c>
      <c r="G385" s="15">
        <f>'1.Current_View'!J384</f>
        <v>2</v>
      </c>
      <c r="H385" s="15">
        <f>'1.Current_View'!K384</f>
        <v>3</v>
      </c>
      <c r="I385" s="15">
        <f>'1.Current_View'!L384</f>
        <v>8</v>
      </c>
      <c r="J385" s="15">
        <f>'1.Current_View'!M384</f>
        <v>3</v>
      </c>
      <c r="K385" s="15">
        <f>'1.Current_View'!N384</f>
        <v>3</v>
      </c>
      <c r="L385" s="15">
        <f>'1.Current_View'!O384</f>
        <v>2</v>
      </c>
      <c r="M385" s="15">
        <f>'1.Current_View'!P384</f>
        <v>5</v>
      </c>
      <c r="N385" s="15">
        <f>'1.Current_View'!Q384</f>
        <v>4</v>
      </c>
      <c r="O385" s="15">
        <f>'1.Current_View'!R384</f>
        <v>2</v>
      </c>
      <c r="P385" s="15">
        <f>'1.Current_View'!S384</f>
        <v>2</v>
      </c>
      <c r="Q385" s="15">
        <f>'1.Current_View'!T384</f>
        <v>4</v>
      </c>
      <c r="R385" s="15">
        <f>'1.Current_View'!U384</f>
        <v>2</v>
      </c>
      <c r="S385" s="15">
        <f>'1.Current_View'!AC384</f>
        <v>43</v>
      </c>
      <c r="T385" s="15">
        <f ca="1">'1.Current_View'!AE384</f>
        <v>29</v>
      </c>
    </row>
    <row r="386" spans="2:20" x14ac:dyDescent="0.25">
      <c r="B386" s="15">
        <f>'1.Current_View'!A385</f>
        <v>2661725</v>
      </c>
      <c r="C386" s="15" t="str">
        <f>'1.Current_View'!B385</f>
        <v>MATJAR IBTIKARAT - KAYAN STORE</v>
      </c>
      <c r="D386" s="15" t="str">
        <f>'1.Current_View'!D385</f>
        <v>MAKKAH</v>
      </c>
      <c r="E386" s="15" t="str">
        <f>'1.Current_View'!F385</f>
        <v>Watch</v>
      </c>
      <c r="F386" s="15">
        <f>'1.Current_View'!I385</f>
        <v>0</v>
      </c>
      <c r="G386" s="15">
        <f>'1.Current_View'!J385</f>
        <v>0</v>
      </c>
      <c r="H386" s="15">
        <f>'1.Current_View'!K385</f>
        <v>0</v>
      </c>
      <c r="I386" s="15">
        <f>'1.Current_View'!L385</f>
        <v>0</v>
      </c>
      <c r="J386" s="15">
        <f>'1.Current_View'!M385</f>
        <v>3</v>
      </c>
      <c r="K386" s="15">
        <f>'1.Current_View'!N385</f>
        <v>0</v>
      </c>
      <c r="L386" s="15">
        <f>'1.Current_View'!O385</f>
        <v>1</v>
      </c>
      <c r="M386" s="15">
        <f>'1.Current_View'!P385</f>
        <v>0</v>
      </c>
      <c r="N386" s="15">
        <f>'1.Current_View'!Q385</f>
        <v>2</v>
      </c>
      <c r="O386" s="15">
        <f>'1.Current_View'!R385</f>
        <v>0</v>
      </c>
      <c r="P386" s="15">
        <f>'1.Current_View'!S385</f>
        <v>0</v>
      </c>
      <c r="Q386" s="15">
        <f>'1.Current_View'!T385</f>
        <v>2</v>
      </c>
      <c r="R386" s="15">
        <f>'1.Current_View'!U385</f>
        <v>1</v>
      </c>
      <c r="S386" s="15">
        <f>'1.Current_View'!AC385</f>
        <v>9</v>
      </c>
      <c r="T386" s="15">
        <f ca="1">'1.Current_View'!AE385</f>
        <v>4</v>
      </c>
    </row>
    <row r="387" spans="2:20" x14ac:dyDescent="0.25">
      <c r="B387" s="15">
        <f>'1.Current_View'!A386</f>
        <v>2661725</v>
      </c>
      <c r="C387" s="15" t="str">
        <f>'1.Current_View'!B386</f>
        <v>MATJAR IBTIKARAT - KAYAN STORE</v>
      </c>
      <c r="D387" s="15" t="str">
        <f>'1.Current_View'!D386</f>
        <v>MAKKAH</v>
      </c>
      <c r="E387" s="15" t="str">
        <f>'1.Current_View'!F386</f>
        <v>AirPods</v>
      </c>
      <c r="F387" s="15">
        <f>'1.Current_View'!I386</f>
        <v>0</v>
      </c>
      <c r="G387" s="15">
        <f>'1.Current_View'!J386</f>
        <v>4</v>
      </c>
      <c r="H387" s="15">
        <f>'1.Current_View'!K386</f>
        <v>2</v>
      </c>
      <c r="I387" s="15">
        <f>'1.Current_View'!L386</f>
        <v>1</v>
      </c>
      <c r="J387" s="15">
        <f>'1.Current_View'!M386</f>
        <v>2</v>
      </c>
      <c r="K387" s="15">
        <f>'1.Current_View'!N386</f>
        <v>0</v>
      </c>
      <c r="L387" s="15">
        <f>'1.Current_View'!O386</f>
        <v>1</v>
      </c>
      <c r="M387" s="15">
        <f>'1.Current_View'!P386</f>
        <v>0</v>
      </c>
      <c r="N387" s="15">
        <f>'1.Current_View'!Q386</f>
        <v>1</v>
      </c>
      <c r="O387" s="15">
        <f>'1.Current_View'!R386</f>
        <v>0</v>
      </c>
      <c r="P387" s="15">
        <f>'1.Current_View'!S386</f>
        <v>0</v>
      </c>
      <c r="Q387" s="15">
        <f>'1.Current_View'!T386</f>
        <v>0</v>
      </c>
      <c r="R387" s="15">
        <f>'1.Current_View'!U386</f>
        <v>1</v>
      </c>
      <c r="S387" s="15">
        <f>'1.Current_View'!AC386</f>
        <v>12</v>
      </c>
      <c r="T387" s="15">
        <f ca="1">'1.Current_View'!AE386</f>
        <v>10</v>
      </c>
    </row>
    <row r="388" spans="2:20" x14ac:dyDescent="0.25">
      <c r="B388" s="15">
        <f>'1.Current_View'!A387</f>
        <v>2661725</v>
      </c>
      <c r="C388" s="15" t="str">
        <f>'1.Current_View'!B387</f>
        <v>MATJAR IBTIKARAT - KAYAN STORE</v>
      </c>
      <c r="D388" s="15" t="str">
        <f>'1.Current_View'!D387</f>
        <v>MAKKAH</v>
      </c>
      <c r="E388" s="15" t="str">
        <f>'1.Current_View'!F387</f>
        <v>Accessories</v>
      </c>
      <c r="F388" s="15">
        <f>'1.Current_View'!I387</f>
        <v>10</v>
      </c>
      <c r="G388" s="15">
        <f>'1.Current_View'!J387</f>
        <v>10</v>
      </c>
      <c r="H388" s="15">
        <f>'1.Current_View'!K387</f>
        <v>4</v>
      </c>
      <c r="I388" s="15">
        <f>'1.Current_View'!L387</f>
        <v>6</v>
      </c>
      <c r="J388" s="15">
        <f>'1.Current_View'!M387</f>
        <v>9</v>
      </c>
      <c r="K388" s="15">
        <f>'1.Current_View'!N387</f>
        <v>12</v>
      </c>
      <c r="L388" s="15">
        <f>'1.Current_View'!O387</f>
        <v>7</v>
      </c>
      <c r="M388" s="15">
        <f>'1.Current_View'!P387</f>
        <v>2</v>
      </c>
      <c r="N388" s="15">
        <f>'1.Current_View'!Q387</f>
        <v>4</v>
      </c>
      <c r="O388" s="15">
        <f>'1.Current_View'!R387</f>
        <v>6</v>
      </c>
      <c r="P388" s="15">
        <f>'1.Current_View'!S387</f>
        <v>8</v>
      </c>
      <c r="Q388" s="15">
        <f>'1.Current_View'!T387</f>
        <v>8</v>
      </c>
      <c r="R388" s="15">
        <f>'1.Current_View'!U387</f>
        <v>0</v>
      </c>
      <c r="S388" s="15">
        <f>'1.Current_View'!AC387</f>
        <v>86</v>
      </c>
      <c r="T388" s="15">
        <f ca="1">'1.Current_View'!AE387</f>
        <v>60</v>
      </c>
    </row>
    <row r="389" spans="2:20" x14ac:dyDescent="0.25">
      <c r="B389" s="15">
        <f>'1.Current_View'!A388</f>
        <v>3698137</v>
      </c>
      <c r="C389" s="15" t="str">
        <f>'1.Current_View'!B388</f>
        <v>RAWAE ZIAD - STORE</v>
      </c>
      <c r="D389" s="15" t="str">
        <f>'1.Current_View'!D388</f>
        <v>AL MADINAH</v>
      </c>
      <c r="E389" s="15" t="str">
        <f>'1.Current_View'!F388</f>
        <v>iPhone</v>
      </c>
      <c r="F389" s="15">
        <f>'1.Current_View'!I388</f>
        <v>21</v>
      </c>
      <c r="G389" s="15">
        <f>'1.Current_View'!J388</f>
        <v>18</v>
      </c>
      <c r="H389" s="15">
        <f>'1.Current_View'!K388</f>
        <v>23</v>
      </c>
      <c r="I389" s="15">
        <f>'1.Current_View'!L388</f>
        <v>19</v>
      </c>
      <c r="J389" s="15">
        <f>'1.Current_View'!M388</f>
        <v>30</v>
      </c>
      <c r="K389" s="15">
        <f>'1.Current_View'!N388</f>
        <v>22</v>
      </c>
      <c r="L389" s="15">
        <f>'1.Current_View'!O388</f>
        <v>19</v>
      </c>
      <c r="M389" s="15">
        <f>'1.Current_View'!P388</f>
        <v>26</v>
      </c>
      <c r="N389" s="15">
        <f>'1.Current_View'!Q388</f>
        <v>36</v>
      </c>
      <c r="O389" s="15">
        <f>'1.Current_View'!R388</f>
        <v>29</v>
      </c>
      <c r="P389" s="15">
        <f>'1.Current_View'!S388</f>
        <v>26</v>
      </c>
      <c r="Q389" s="15">
        <f>'1.Current_View'!T388</f>
        <v>34</v>
      </c>
      <c r="R389" s="15">
        <f>'1.Current_View'!U388</f>
        <v>38</v>
      </c>
      <c r="S389" s="15">
        <f>'1.Current_View'!AC388</f>
        <v>341</v>
      </c>
      <c r="T389" s="15">
        <f ca="1">'1.Current_View'!AE388</f>
        <v>178</v>
      </c>
    </row>
    <row r="390" spans="2:20" x14ac:dyDescent="0.25">
      <c r="B390" s="15">
        <f>'1.Current_View'!A389</f>
        <v>3698137</v>
      </c>
      <c r="C390" s="15" t="str">
        <f>'1.Current_View'!B389</f>
        <v>RAWAE ZIAD - STORE</v>
      </c>
      <c r="D390" s="15" t="str">
        <f>'1.Current_View'!D389</f>
        <v>AL MADINAH</v>
      </c>
      <c r="E390" s="15" t="str">
        <f>'1.Current_View'!F389</f>
        <v>iPad</v>
      </c>
      <c r="F390" s="15">
        <f>'1.Current_View'!I389</f>
        <v>0</v>
      </c>
      <c r="G390" s="15">
        <f>'1.Current_View'!J389</f>
        <v>3</v>
      </c>
      <c r="H390" s="15">
        <f>'1.Current_View'!K389</f>
        <v>1</v>
      </c>
      <c r="I390" s="15">
        <f>'1.Current_View'!L389</f>
        <v>0</v>
      </c>
      <c r="J390" s="15">
        <f>'1.Current_View'!M389</f>
        <v>2</v>
      </c>
      <c r="K390" s="15">
        <f>'1.Current_View'!N389</f>
        <v>3</v>
      </c>
      <c r="L390" s="15">
        <f>'1.Current_View'!O389</f>
        <v>0</v>
      </c>
      <c r="M390" s="15">
        <f>'1.Current_View'!P389</f>
        <v>1</v>
      </c>
      <c r="N390" s="15">
        <f>'1.Current_View'!Q389</f>
        <v>1</v>
      </c>
      <c r="O390" s="15">
        <f>'1.Current_View'!R389</f>
        <v>4</v>
      </c>
      <c r="P390" s="15">
        <f>'1.Current_View'!S389</f>
        <v>0</v>
      </c>
      <c r="Q390" s="15">
        <f>'1.Current_View'!T389</f>
        <v>6</v>
      </c>
      <c r="R390" s="15">
        <f>'1.Current_View'!U389</f>
        <v>1</v>
      </c>
      <c r="S390" s="15">
        <f>'1.Current_View'!AC389</f>
        <v>22</v>
      </c>
      <c r="T390" s="15">
        <f ca="1">'1.Current_View'!AE389</f>
        <v>10</v>
      </c>
    </row>
    <row r="391" spans="2:20" x14ac:dyDescent="0.25">
      <c r="B391" s="15">
        <f>'1.Current_View'!A390</f>
        <v>3698137</v>
      </c>
      <c r="C391" s="15" t="str">
        <f>'1.Current_View'!B390</f>
        <v>RAWAE ZIAD - STORE</v>
      </c>
      <c r="D391" s="15" t="str">
        <f>'1.Current_View'!D390</f>
        <v>AL MADINAH</v>
      </c>
      <c r="E391" s="15" t="str">
        <f>'1.Current_View'!F390</f>
        <v>Watch</v>
      </c>
      <c r="F391" s="15">
        <f>'1.Current_View'!I390</f>
        <v>0</v>
      </c>
      <c r="G391" s="15">
        <f>'1.Current_View'!J390</f>
        <v>0</v>
      </c>
      <c r="H391" s="15">
        <f>'1.Current_View'!K390</f>
        <v>0</v>
      </c>
      <c r="I391" s="15">
        <f>'1.Current_View'!L390</f>
        <v>0</v>
      </c>
      <c r="J391" s="15">
        <f>'1.Current_View'!M390</f>
        <v>0</v>
      </c>
      <c r="K391" s="15">
        <f>'1.Current_View'!N390</f>
        <v>0</v>
      </c>
      <c r="L391" s="15">
        <f>'1.Current_View'!O390</f>
        <v>0</v>
      </c>
      <c r="M391" s="15">
        <f>'1.Current_View'!P390</f>
        <v>0</v>
      </c>
      <c r="N391" s="15">
        <f>'1.Current_View'!Q390</f>
        <v>1</v>
      </c>
      <c r="O391" s="15">
        <f>'1.Current_View'!R390</f>
        <v>1</v>
      </c>
      <c r="P391" s="15">
        <f>'1.Current_View'!S390</f>
        <v>0</v>
      </c>
      <c r="Q391" s="15">
        <f>'1.Current_View'!T390</f>
        <v>0</v>
      </c>
      <c r="R391" s="15">
        <f>'1.Current_View'!U390</f>
        <v>0</v>
      </c>
      <c r="S391" s="15">
        <f>'1.Current_View'!AC390</f>
        <v>2</v>
      </c>
      <c r="T391" s="15">
        <f ca="1">'1.Current_View'!AE390</f>
        <v>0</v>
      </c>
    </row>
    <row r="392" spans="2:20" x14ac:dyDescent="0.25">
      <c r="B392" s="15">
        <f>'1.Current_View'!A391</f>
        <v>3698137</v>
      </c>
      <c r="C392" s="15" t="str">
        <f>'1.Current_View'!B391</f>
        <v>RAWAE ZIAD - STORE</v>
      </c>
      <c r="D392" s="15" t="str">
        <f>'1.Current_View'!D391</f>
        <v>AL MADINAH</v>
      </c>
      <c r="E392" s="15" t="str">
        <f>'1.Current_View'!F391</f>
        <v>AirPods</v>
      </c>
      <c r="F392" s="15">
        <f>'1.Current_View'!I391</f>
        <v>0</v>
      </c>
      <c r="G392" s="15">
        <f>'1.Current_View'!J391</f>
        <v>0</v>
      </c>
      <c r="H392" s="15">
        <f>'1.Current_View'!K391</f>
        <v>0</v>
      </c>
      <c r="I392" s="15">
        <f>'1.Current_View'!L391</f>
        <v>0</v>
      </c>
      <c r="J392" s="15">
        <f>'1.Current_View'!M391</f>
        <v>0</v>
      </c>
      <c r="K392" s="15">
        <f>'1.Current_View'!N391</f>
        <v>0</v>
      </c>
      <c r="L392" s="15">
        <f>'1.Current_View'!O391</f>
        <v>0</v>
      </c>
      <c r="M392" s="15">
        <f>'1.Current_View'!P391</f>
        <v>0</v>
      </c>
      <c r="N392" s="15">
        <f>'1.Current_View'!Q391</f>
        <v>2</v>
      </c>
      <c r="O392" s="15">
        <f>'1.Current_View'!R391</f>
        <v>0</v>
      </c>
      <c r="P392" s="15">
        <f>'1.Current_View'!S391</f>
        <v>0</v>
      </c>
      <c r="Q392" s="15">
        <f>'1.Current_View'!T391</f>
        <v>1</v>
      </c>
      <c r="R392" s="15">
        <f>'1.Current_View'!U391</f>
        <v>0</v>
      </c>
      <c r="S392" s="15">
        <f>'1.Current_View'!AC391</f>
        <v>3</v>
      </c>
      <c r="T392" s="15">
        <f ca="1">'1.Current_View'!AE391</f>
        <v>0</v>
      </c>
    </row>
    <row r="393" spans="2:20" x14ac:dyDescent="0.25">
      <c r="B393" s="15">
        <f>'1.Current_View'!A392</f>
        <v>3698137</v>
      </c>
      <c r="C393" s="15" t="str">
        <f>'1.Current_View'!B392</f>
        <v>RAWAE ZIAD - STORE</v>
      </c>
      <c r="D393" s="15" t="str">
        <f>'1.Current_View'!D392</f>
        <v>AL MADINAH</v>
      </c>
      <c r="E393" s="15" t="str">
        <f>'1.Current_View'!F392</f>
        <v>Services</v>
      </c>
      <c r="F393" s="15">
        <f>'1.Current_View'!I392</f>
        <v>0</v>
      </c>
      <c r="G393" s="15">
        <f>'1.Current_View'!J392</f>
        <v>0</v>
      </c>
      <c r="H393" s="15">
        <f>'1.Current_View'!K392</f>
        <v>2</v>
      </c>
      <c r="I393" s="15">
        <f>'1.Current_View'!L392</f>
        <v>1</v>
      </c>
      <c r="J393" s="15">
        <f>'1.Current_View'!M392</f>
        <v>2</v>
      </c>
      <c r="K393" s="15">
        <f>'1.Current_View'!N392</f>
        <v>1</v>
      </c>
      <c r="L393" s="15">
        <f>'1.Current_View'!O392</f>
        <v>1</v>
      </c>
      <c r="M393" s="15">
        <f>'1.Current_View'!P392</f>
        <v>1</v>
      </c>
      <c r="N393" s="15">
        <f>'1.Current_View'!Q392</f>
        <v>0</v>
      </c>
      <c r="O393" s="15">
        <f>'1.Current_View'!R392</f>
        <v>0</v>
      </c>
      <c r="P393" s="15">
        <f>'1.Current_View'!S392</f>
        <v>0</v>
      </c>
      <c r="Q393" s="15">
        <f>'1.Current_View'!T392</f>
        <v>0</v>
      </c>
      <c r="R393" s="15">
        <f>'1.Current_View'!U392</f>
        <v>0</v>
      </c>
      <c r="S393" s="15">
        <f>'1.Current_View'!AC392</f>
        <v>8</v>
      </c>
      <c r="T393" s="15">
        <f ca="1">'1.Current_View'!AE392</f>
        <v>8</v>
      </c>
    </row>
    <row r="394" spans="2:20" x14ac:dyDescent="0.25">
      <c r="B394" s="15">
        <f>'1.Current_View'!A393</f>
        <v>2580666</v>
      </c>
      <c r="C394" s="15" t="str">
        <f>'1.Current_View'!B393</f>
        <v>MAWJAT TRADD 2</v>
      </c>
      <c r="D394" s="15" t="str">
        <f>'1.Current_View'!D393</f>
        <v>JEDDAH</v>
      </c>
      <c r="E394" s="15" t="str">
        <f>'1.Current_View'!F393</f>
        <v>iPhone</v>
      </c>
      <c r="F394" s="15">
        <f>'1.Current_View'!I393</f>
        <v>21</v>
      </c>
      <c r="G394" s="15">
        <f>'1.Current_View'!J393</f>
        <v>26</v>
      </c>
      <c r="H394" s="15">
        <f>'1.Current_View'!K393</f>
        <v>21</v>
      </c>
      <c r="I394" s="15">
        <f>'1.Current_View'!L393</f>
        <v>11</v>
      </c>
      <c r="J394" s="15">
        <f>'1.Current_View'!M393</f>
        <v>12</v>
      </c>
      <c r="K394" s="15">
        <f>'1.Current_View'!N393</f>
        <v>37</v>
      </c>
      <c r="L394" s="15">
        <f>'1.Current_View'!O393</f>
        <v>30</v>
      </c>
      <c r="M394" s="15">
        <f>'1.Current_View'!P393</f>
        <v>23</v>
      </c>
      <c r="N394" s="15">
        <f>'1.Current_View'!Q393</f>
        <v>65</v>
      </c>
      <c r="O394" s="15">
        <f>'1.Current_View'!R393</f>
        <v>24</v>
      </c>
      <c r="P394" s="15">
        <f>'1.Current_View'!S393</f>
        <v>29</v>
      </c>
      <c r="Q394" s="15">
        <f>'1.Current_View'!T393</f>
        <v>33</v>
      </c>
      <c r="R394" s="15">
        <f>'1.Current_View'!U393</f>
        <v>31</v>
      </c>
      <c r="S394" s="15">
        <f>'1.Current_View'!AC393</f>
        <v>363</v>
      </c>
      <c r="T394" s="15">
        <f ca="1">'1.Current_View'!AE393</f>
        <v>181</v>
      </c>
    </row>
    <row r="395" spans="2:20" x14ac:dyDescent="0.25">
      <c r="B395" s="15">
        <f>'1.Current_View'!A394</f>
        <v>2580666</v>
      </c>
      <c r="C395" s="15" t="str">
        <f>'1.Current_View'!B394</f>
        <v>MAWJAT TRADD 2</v>
      </c>
      <c r="D395" s="15" t="str">
        <f>'1.Current_View'!D394</f>
        <v>JEDDAH</v>
      </c>
      <c r="E395" s="15" t="str">
        <f>'1.Current_View'!F394</f>
        <v>iPad</v>
      </c>
      <c r="F395" s="15">
        <f>'1.Current_View'!I394</f>
        <v>0</v>
      </c>
      <c r="G395" s="15">
        <f>'1.Current_View'!J394</f>
        <v>0</v>
      </c>
      <c r="H395" s="15">
        <f>'1.Current_View'!K394</f>
        <v>0</v>
      </c>
      <c r="I395" s="15">
        <f>'1.Current_View'!L394</f>
        <v>0</v>
      </c>
      <c r="J395" s="15">
        <f>'1.Current_View'!M394</f>
        <v>0</v>
      </c>
      <c r="K395" s="15">
        <f>'1.Current_View'!N394</f>
        <v>0</v>
      </c>
      <c r="L395" s="15">
        <f>'1.Current_View'!O394</f>
        <v>0</v>
      </c>
      <c r="M395" s="15">
        <f>'1.Current_View'!P394</f>
        <v>0</v>
      </c>
      <c r="N395" s="15">
        <f>'1.Current_View'!Q394</f>
        <v>3</v>
      </c>
      <c r="O395" s="15">
        <f>'1.Current_View'!R394</f>
        <v>0</v>
      </c>
      <c r="P395" s="15">
        <f>'1.Current_View'!S394</f>
        <v>0</v>
      </c>
      <c r="Q395" s="15">
        <f>'1.Current_View'!T394</f>
        <v>0</v>
      </c>
      <c r="R395" s="15">
        <f>'1.Current_View'!U394</f>
        <v>0</v>
      </c>
      <c r="S395" s="15">
        <f>'1.Current_View'!AC394</f>
        <v>3</v>
      </c>
      <c r="T395" s="15">
        <f ca="1">'1.Current_View'!AE394</f>
        <v>0</v>
      </c>
    </row>
    <row r="396" spans="2:20" x14ac:dyDescent="0.25">
      <c r="B396" s="15">
        <f>'1.Current_View'!A395</f>
        <v>2580666</v>
      </c>
      <c r="C396" s="15" t="str">
        <f>'1.Current_View'!B395</f>
        <v>MAWJAT TRADD 2</v>
      </c>
      <c r="D396" s="15" t="str">
        <f>'1.Current_View'!D395</f>
        <v>JEDDAH</v>
      </c>
      <c r="E396" s="15" t="str">
        <f>'1.Current_View'!F395</f>
        <v>Watch</v>
      </c>
      <c r="F396" s="15">
        <f>'1.Current_View'!I395</f>
        <v>0</v>
      </c>
      <c r="G396" s="15">
        <f>'1.Current_View'!J395</f>
        <v>0</v>
      </c>
      <c r="H396" s="15">
        <f>'1.Current_View'!K395</f>
        <v>0</v>
      </c>
      <c r="I396" s="15">
        <f>'1.Current_View'!L395</f>
        <v>0</v>
      </c>
      <c r="J396" s="15">
        <f>'1.Current_View'!M395</f>
        <v>0</v>
      </c>
      <c r="K396" s="15">
        <f>'1.Current_View'!N395</f>
        <v>0</v>
      </c>
      <c r="L396" s="15">
        <f>'1.Current_View'!O395</f>
        <v>0</v>
      </c>
      <c r="M396" s="15">
        <f>'1.Current_View'!P395</f>
        <v>0</v>
      </c>
      <c r="N396" s="15">
        <f>'1.Current_View'!Q395</f>
        <v>0</v>
      </c>
      <c r="O396" s="15">
        <f>'1.Current_View'!R395</f>
        <v>0</v>
      </c>
      <c r="P396" s="15">
        <f>'1.Current_View'!S395</f>
        <v>0</v>
      </c>
      <c r="Q396" s="15">
        <f>'1.Current_View'!T395</f>
        <v>0</v>
      </c>
      <c r="R396" s="15">
        <f>'1.Current_View'!U395</f>
        <v>0</v>
      </c>
      <c r="S396" s="15">
        <f>'1.Current_View'!AC395</f>
        <v>0</v>
      </c>
      <c r="T396" s="15">
        <f ca="1">'1.Current_View'!AE395</f>
        <v>0</v>
      </c>
    </row>
    <row r="397" spans="2:20" x14ac:dyDescent="0.25">
      <c r="B397" s="15">
        <f>'1.Current_View'!A396</f>
        <v>2580666</v>
      </c>
      <c r="C397" s="15" t="str">
        <f>'1.Current_View'!B396</f>
        <v>MAWJAT TRADD 2</v>
      </c>
      <c r="D397" s="15" t="str">
        <f>'1.Current_View'!D396</f>
        <v>JEDDAH</v>
      </c>
      <c r="E397" s="15" t="str">
        <f>'1.Current_View'!F396</f>
        <v>AirPods</v>
      </c>
      <c r="F397" s="15">
        <f>'1.Current_View'!I396</f>
        <v>0</v>
      </c>
      <c r="G397" s="15">
        <f>'1.Current_View'!J396</f>
        <v>0</v>
      </c>
      <c r="H397" s="15">
        <f>'1.Current_View'!K396</f>
        <v>0</v>
      </c>
      <c r="I397" s="15">
        <f>'1.Current_View'!L396</f>
        <v>0</v>
      </c>
      <c r="J397" s="15">
        <f>'1.Current_View'!M396</f>
        <v>0</v>
      </c>
      <c r="K397" s="15">
        <f>'1.Current_View'!N396</f>
        <v>0</v>
      </c>
      <c r="L397" s="15">
        <f>'1.Current_View'!O396</f>
        <v>0</v>
      </c>
      <c r="M397" s="15">
        <f>'1.Current_View'!P396</f>
        <v>0</v>
      </c>
      <c r="N397" s="15">
        <f>'1.Current_View'!Q396</f>
        <v>0</v>
      </c>
      <c r="O397" s="15">
        <f>'1.Current_View'!R396</f>
        <v>0</v>
      </c>
      <c r="P397" s="15">
        <f>'1.Current_View'!S396</f>
        <v>0</v>
      </c>
      <c r="Q397" s="15">
        <f>'1.Current_View'!T396</f>
        <v>0</v>
      </c>
      <c r="R397" s="15">
        <f>'1.Current_View'!U396</f>
        <v>0</v>
      </c>
      <c r="S397" s="15">
        <f>'1.Current_View'!AC396</f>
        <v>0</v>
      </c>
      <c r="T397" s="15">
        <f ca="1">'1.Current_View'!AE396</f>
        <v>0</v>
      </c>
    </row>
    <row r="398" spans="2:20" x14ac:dyDescent="0.25">
      <c r="B398" s="15">
        <f>'1.Current_View'!A397</f>
        <v>2580666</v>
      </c>
      <c r="C398" s="15" t="str">
        <f>'1.Current_View'!B397</f>
        <v>MAWJAT TRADD 2</v>
      </c>
      <c r="D398" s="15" t="str">
        <f>'1.Current_View'!D397</f>
        <v>JEDDAH</v>
      </c>
      <c r="E398" s="15" t="str">
        <f>'1.Current_View'!F397</f>
        <v>Accessories</v>
      </c>
      <c r="F398" s="15">
        <f>'1.Current_View'!I397</f>
        <v>0</v>
      </c>
      <c r="G398" s="15">
        <f>'1.Current_View'!J397</f>
        <v>0</v>
      </c>
      <c r="H398" s="15">
        <f>'1.Current_View'!K397</f>
        <v>0</v>
      </c>
      <c r="I398" s="15">
        <f>'1.Current_View'!L397</f>
        <v>0</v>
      </c>
      <c r="J398" s="15">
        <f>'1.Current_View'!M397</f>
        <v>0</v>
      </c>
      <c r="K398" s="15">
        <f>'1.Current_View'!N397</f>
        <v>0</v>
      </c>
      <c r="L398" s="15">
        <f>'1.Current_View'!O397</f>
        <v>0</v>
      </c>
      <c r="M398" s="15">
        <f>'1.Current_View'!P397</f>
        <v>0</v>
      </c>
      <c r="N398" s="15">
        <f>'1.Current_View'!Q397</f>
        <v>0</v>
      </c>
      <c r="O398" s="15">
        <f>'1.Current_View'!R397</f>
        <v>0</v>
      </c>
      <c r="P398" s="15">
        <f>'1.Current_View'!S397</f>
        <v>0</v>
      </c>
      <c r="Q398" s="15">
        <f>'1.Current_View'!T397</f>
        <v>0</v>
      </c>
      <c r="R398" s="15">
        <f>'1.Current_View'!U397</f>
        <v>0</v>
      </c>
      <c r="S398" s="15">
        <f>'1.Current_View'!AC397</f>
        <v>0</v>
      </c>
      <c r="T398" s="15">
        <f ca="1">'1.Current_View'!AE397</f>
        <v>0</v>
      </c>
    </row>
    <row r="399" spans="2:20" x14ac:dyDescent="0.25">
      <c r="B399" s="15">
        <f>'1.Current_View'!A398</f>
        <v>2580688</v>
      </c>
      <c r="C399" s="15" t="str">
        <f>'1.Current_View'!B398</f>
        <v>ROTANA</v>
      </c>
      <c r="D399" s="15" t="str">
        <f>'1.Current_View'!D398</f>
        <v>AL MADINAH</v>
      </c>
      <c r="E399" s="15" t="str">
        <f>'1.Current_View'!F398</f>
        <v>iPhone</v>
      </c>
      <c r="F399" s="15">
        <f>'1.Current_View'!I398</f>
        <v>10</v>
      </c>
      <c r="G399" s="15">
        <f>'1.Current_View'!J398</f>
        <v>14</v>
      </c>
      <c r="H399" s="15">
        <f>'1.Current_View'!K398</f>
        <v>16</v>
      </c>
      <c r="I399" s="15">
        <f>'1.Current_View'!L398</f>
        <v>23</v>
      </c>
      <c r="J399" s="15">
        <f>'1.Current_View'!M398</f>
        <v>27</v>
      </c>
      <c r="K399" s="15">
        <f>'1.Current_View'!N398</f>
        <v>28</v>
      </c>
      <c r="L399" s="15">
        <f>'1.Current_View'!O398</f>
        <v>22</v>
      </c>
      <c r="M399" s="15">
        <f>'1.Current_View'!P398</f>
        <v>17</v>
      </c>
      <c r="N399" s="15">
        <f>'1.Current_View'!Q398</f>
        <v>19</v>
      </c>
      <c r="O399" s="15">
        <f>'1.Current_View'!R398</f>
        <v>11</v>
      </c>
      <c r="P399" s="15">
        <f>'1.Current_View'!S398</f>
        <v>19</v>
      </c>
      <c r="Q399" s="15">
        <f>'1.Current_View'!T398</f>
        <v>22</v>
      </c>
      <c r="R399" s="15">
        <f>'1.Current_View'!U398</f>
        <v>47</v>
      </c>
      <c r="S399" s="15">
        <f>'1.Current_View'!AC398</f>
        <v>275</v>
      </c>
      <c r="T399" s="15">
        <f ca="1">'1.Current_View'!AE398</f>
        <v>157</v>
      </c>
    </row>
    <row r="400" spans="2:20" x14ac:dyDescent="0.25">
      <c r="B400" s="15">
        <f>'1.Current_View'!A399</f>
        <v>2580688</v>
      </c>
      <c r="C400" s="15" t="str">
        <f>'1.Current_View'!B399</f>
        <v>ROTANA</v>
      </c>
      <c r="D400" s="15" t="str">
        <f>'1.Current_View'!D399</f>
        <v>AL MADINAH</v>
      </c>
      <c r="E400" s="15" t="str">
        <f>'1.Current_View'!F399</f>
        <v>iPad</v>
      </c>
      <c r="F400" s="15">
        <f>'1.Current_View'!I399</f>
        <v>1</v>
      </c>
      <c r="G400" s="15">
        <f>'1.Current_View'!J399</f>
        <v>0</v>
      </c>
      <c r="H400" s="15">
        <f>'1.Current_View'!K399</f>
        <v>0</v>
      </c>
      <c r="I400" s="15">
        <f>'1.Current_View'!L399</f>
        <v>0</v>
      </c>
      <c r="J400" s="15">
        <f>'1.Current_View'!M399</f>
        <v>3</v>
      </c>
      <c r="K400" s="15">
        <f>'1.Current_View'!N399</f>
        <v>0</v>
      </c>
      <c r="L400" s="15">
        <f>'1.Current_View'!O399</f>
        <v>0</v>
      </c>
      <c r="M400" s="15">
        <f>'1.Current_View'!P399</f>
        <v>0</v>
      </c>
      <c r="N400" s="15">
        <f>'1.Current_View'!Q399</f>
        <v>0</v>
      </c>
      <c r="O400" s="15">
        <f>'1.Current_View'!R399</f>
        <v>0</v>
      </c>
      <c r="P400" s="15">
        <f>'1.Current_View'!S399</f>
        <v>0</v>
      </c>
      <c r="Q400" s="15">
        <f>'1.Current_View'!T399</f>
        <v>0</v>
      </c>
      <c r="R400" s="15">
        <f>'1.Current_View'!U399</f>
        <v>13</v>
      </c>
      <c r="S400" s="15">
        <f>'1.Current_View'!AC399</f>
        <v>17</v>
      </c>
      <c r="T400" s="15">
        <f ca="1">'1.Current_View'!AE399</f>
        <v>4</v>
      </c>
    </row>
    <row r="401" spans="2:20" x14ac:dyDescent="0.25">
      <c r="B401" s="15">
        <f>'1.Current_View'!A400</f>
        <v>2580688</v>
      </c>
      <c r="C401" s="15" t="str">
        <f>'1.Current_View'!B400</f>
        <v>ROTANA</v>
      </c>
      <c r="D401" s="15" t="str">
        <f>'1.Current_View'!D400</f>
        <v>AL MADINAH</v>
      </c>
      <c r="E401" s="15" t="str">
        <f>'1.Current_View'!F400</f>
        <v>Watch</v>
      </c>
      <c r="F401" s="15">
        <f>'1.Current_View'!I400</f>
        <v>0</v>
      </c>
      <c r="G401" s="15">
        <f>'1.Current_View'!J400</f>
        <v>0</v>
      </c>
      <c r="H401" s="15">
        <f>'1.Current_View'!K400</f>
        <v>0</v>
      </c>
      <c r="I401" s="15">
        <f>'1.Current_View'!L400</f>
        <v>0</v>
      </c>
      <c r="J401" s="15">
        <f>'1.Current_View'!M400</f>
        <v>1</v>
      </c>
      <c r="K401" s="15">
        <f>'1.Current_View'!N400</f>
        <v>0</v>
      </c>
      <c r="L401" s="15">
        <f>'1.Current_View'!O400</f>
        <v>0</v>
      </c>
      <c r="M401" s="15">
        <f>'1.Current_View'!P400</f>
        <v>0</v>
      </c>
      <c r="N401" s="15">
        <f>'1.Current_View'!Q400</f>
        <v>0</v>
      </c>
      <c r="O401" s="15">
        <f>'1.Current_View'!R400</f>
        <v>0</v>
      </c>
      <c r="P401" s="15">
        <f>'1.Current_View'!S400</f>
        <v>0</v>
      </c>
      <c r="Q401" s="15">
        <f>'1.Current_View'!T400</f>
        <v>0</v>
      </c>
      <c r="R401" s="15">
        <f>'1.Current_View'!U400</f>
        <v>0</v>
      </c>
      <c r="S401" s="15">
        <f>'1.Current_View'!AC400</f>
        <v>1</v>
      </c>
      <c r="T401" s="15">
        <f ca="1">'1.Current_View'!AE400</f>
        <v>1</v>
      </c>
    </row>
    <row r="402" spans="2:20" x14ac:dyDescent="0.25">
      <c r="B402" s="15">
        <f>'1.Current_View'!A401</f>
        <v>2580688</v>
      </c>
      <c r="C402" s="15" t="str">
        <f>'1.Current_View'!B401</f>
        <v>ROTANA</v>
      </c>
      <c r="D402" s="15" t="str">
        <f>'1.Current_View'!D401</f>
        <v>AL MADINAH</v>
      </c>
      <c r="E402" s="15" t="str">
        <f>'1.Current_View'!F401</f>
        <v>AirPods</v>
      </c>
      <c r="F402" s="15">
        <f>'1.Current_View'!I401</f>
        <v>2</v>
      </c>
      <c r="G402" s="15">
        <f>'1.Current_View'!J401</f>
        <v>1</v>
      </c>
      <c r="H402" s="15">
        <f>'1.Current_View'!K401</f>
        <v>0</v>
      </c>
      <c r="I402" s="15">
        <f>'1.Current_View'!L401</f>
        <v>0</v>
      </c>
      <c r="J402" s="15">
        <f>'1.Current_View'!M401</f>
        <v>0</v>
      </c>
      <c r="K402" s="15">
        <f>'1.Current_View'!N401</f>
        <v>0</v>
      </c>
      <c r="L402" s="15">
        <f>'1.Current_View'!O401</f>
        <v>0</v>
      </c>
      <c r="M402" s="15">
        <f>'1.Current_View'!P401</f>
        <v>2</v>
      </c>
      <c r="N402" s="15">
        <f>'1.Current_View'!Q401</f>
        <v>0</v>
      </c>
      <c r="O402" s="15">
        <f>'1.Current_View'!R401</f>
        <v>0</v>
      </c>
      <c r="P402" s="15">
        <f>'1.Current_View'!S401</f>
        <v>0</v>
      </c>
      <c r="Q402" s="15">
        <f>'1.Current_View'!T401</f>
        <v>0</v>
      </c>
      <c r="R402" s="15">
        <f>'1.Current_View'!U401</f>
        <v>21</v>
      </c>
      <c r="S402" s="15">
        <f>'1.Current_View'!AC401</f>
        <v>26</v>
      </c>
      <c r="T402" s="15">
        <f ca="1">'1.Current_View'!AE401</f>
        <v>5</v>
      </c>
    </row>
    <row r="403" spans="2:20" x14ac:dyDescent="0.25">
      <c r="B403" s="15">
        <f>'1.Current_View'!A402</f>
        <v>2580688</v>
      </c>
      <c r="C403" s="15" t="str">
        <f>'1.Current_View'!B402</f>
        <v>ROTANA</v>
      </c>
      <c r="D403" s="15" t="str">
        <f>'1.Current_View'!D402</f>
        <v>AL MADINAH</v>
      </c>
      <c r="E403" s="15" t="str">
        <f>'1.Current_View'!F402</f>
        <v>Accessories</v>
      </c>
      <c r="F403" s="15">
        <f>'1.Current_View'!I402</f>
        <v>2</v>
      </c>
      <c r="G403" s="15">
        <f>'1.Current_View'!J402</f>
        <v>0</v>
      </c>
      <c r="H403" s="15">
        <f>'1.Current_View'!K402</f>
        <v>0</v>
      </c>
      <c r="I403" s="15">
        <f>'1.Current_View'!L402</f>
        <v>0</v>
      </c>
      <c r="J403" s="15">
        <f>'1.Current_View'!M402</f>
        <v>0</v>
      </c>
      <c r="K403" s="15">
        <f>'1.Current_View'!N402</f>
        <v>0</v>
      </c>
      <c r="L403" s="15">
        <f>'1.Current_View'!O402</f>
        <v>0</v>
      </c>
      <c r="M403" s="15">
        <f>'1.Current_View'!P402</f>
        <v>0</v>
      </c>
      <c r="N403" s="15">
        <f>'1.Current_View'!Q402</f>
        <v>0</v>
      </c>
      <c r="O403" s="15">
        <f>'1.Current_View'!R402</f>
        <v>0</v>
      </c>
      <c r="P403" s="15">
        <f>'1.Current_View'!S402</f>
        <v>0</v>
      </c>
      <c r="Q403" s="15">
        <f>'1.Current_View'!T402</f>
        <v>0</v>
      </c>
      <c r="R403" s="15">
        <f>'1.Current_View'!U402</f>
        <v>24</v>
      </c>
      <c r="S403" s="15">
        <f>'1.Current_View'!AC402</f>
        <v>26</v>
      </c>
      <c r="T403" s="15">
        <f ca="1">'1.Current_View'!AE402</f>
        <v>2</v>
      </c>
    </row>
    <row r="404" spans="2:20" x14ac:dyDescent="0.25">
      <c r="B404" s="15">
        <f>'1.Current_View'!A403</f>
        <v>3395395</v>
      </c>
      <c r="C404" s="15" t="str">
        <f>'1.Current_View'!B403</f>
        <v>ALO- ASIR</v>
      </c>
      <c r="D404" s="15" t="str">
        <f>'1.Current_View'!D403</f>
        <v>ASIR</v>
      </c>
      <c r="E404" s="15" t="str">
        <f>'1.Current_View'!F403</f>
        <v>iPhone</v>
      </c>
      <c r="F404" s="15">
        <f>'1.Current_View'!I403</f>
        <v>9</v>
      </c>
      <c r="G404" s="15">
        <f>'1.Current_View'!J403</f>
        <v>18</v>
      </c>
      <c r="H404" s="15">
        <f>'1.Current_View'!K403</f>
        <v>11</v>
      </c>
      <c r="I404" s="15">
        <f>'1.Current_View'!L403</f>
        <v>10</v>
      </c>
      <c r="J404" s="15">
        <f>'1.Current_View'!M403</f>
        <v>14</v>
      </c>
      <c r="K404" s="15">
        <f>'1.Current_View'!N403</f>
        <v>7</v>
      </c>
      <c r="L404" s="15">
        <f>'1.Current_View'!O403</f>
        <v>5</v>
      </c>
      <c r="M404" s="15">
        <f>'1.Current_View'!P403</f>
        <v>5</v>
      </c>
      <c r="N404" s="15">
        <f>'1.Current_View'!Q403</f>
        <v>13</v>
      </c>
      <c r="O404" s="15">
        <f>'1.Current_View'!R403</f>
        <v>4</v>
      </c>
      <c r="P404" s="15">
        <f>'1.Current_View'!S403</f>
        <v>7</v>
      </c>
      <c r="Q404" s="15">
        <f>'1.Current_View'!T403</f>
        <v>6</v>
      </c>
      <c r="R404" s="15">
        <f>'1.Current_View'!U403</f>
        <v>7</v>
      </c>
      <c r="S404" s="15">
        <f>'1.Current_View'!AC403</f>
        <v>116</v>
      </c>
      <c r="T404" s="15">
        <f ca="1">'1.Current_View'!AE403</f>
        <v>79</v>
      </c>
    </row>
    <row r="405" spans="2:20" x14ac:dyDescent="0.25">
      <c r="B405" s="15">
        <f>'1.Current_View'!A404</f>
        <v>3395395</v>
      </c>
      <c r="C405" s="15" t="str">
        <f>'1.Current_View'!B404</f>
        <v>ALO- ASIR</v>
      </c>
      <c r="D405" s="15" t="str">
        <f>'1.Current_View'!D404</f>
        <v>ASIR</v>
      </c>
      <c r="E405" s="15" t="str">
        <f>'1.Current_View'!F404</f>
        <v>iPad</v>
      </c>
      <c r="F405" s="15">
        <f>'1.Current_View'!I404</f>
        <v>1</v>
      </c>
      <c r="G405" s="15">
        <f>'1.Current_View'!J404</f>
        <v>3</v>
      </c>
      <c r="H405" s="15">
        <f>'1.Current_View'!K404</f>
        <v>0</v>
      </c>
      <c r="I405" s="15">
        <f>'1.Current_View'!L404</f>
        <v>0</v>
      </c>
      <c r="J405" s="15">
        <f>'1.Current_View'!M404</f>
        <v>0</v>
      </c>
      <c r="K405" s="15">
        <f>'1.Current_View'!N404</f>
        <v>1</v>
      </c>
      <c r="L405" s="15">
        <f>'1.Current_View'!O404</f>
        <v>1</v>
      </c>
      <c r="M405" s="15">
        <f>'1.Current_View'!P404</f>
        <v>0</v>
      </c>
      <c r="N405" s="15">
        <f>'1.Current_View'!Q404</f>
        <v>1</v>
      </c>
      <c r="O405" s="15">
        <f>'1.Current_View'!R404</f>
        <v>5</v>
      </c>
      <c r="P405" s="15">
        <f>'1.Current_View'!S404</f>
        <v>0</v>
      </c>
      <c r="Q405" s="15">
        <f>'1.Current_View'!T404</f>
        <v>1</v>
      </c>
      <c r="R405" s="15">
        <f>'1.Current_View'!U404</f>
        <v>1</v>
      </c>
      <c r="S405" s="15">
        <f>'1.Current_View'!AC404</f>
        <v>14</v>
      </c>
      <c r="T405" s="15">
        <f ca="1">'1.Current_View'!AE404</f>
        <v>6</v>
      </c>
    </row>
    <row r="406" spans="2:20" x14ac:dyDescent="0.25">
      <c r="B406" s="15">
        <f>'1.Current_View'!A405</f>
        <v>3395395</v>
      </c>
      <c r="C406" s="15" t="str">
        <f>'1.Current_View'!B405</f>
        <v>ALO- ASIR</v>
      </c>
      <c r="D406" s="15" t="str">
        <f>'1.Current_View'!D405</f>
        <v>ASIR</v>
      </c>
      <c r="E406" s="15" t="str">
        <f>'1.Current_View'!F405</f>
        <v>Watch</v>
      </c>
      <c r="F406" s="15">
        <f>'1.Current_View'!I405</f>
        <v>0</v>
      </c>
      <c r="G406" s="15">
        <f>'1.Current_View'!J405</f>
        <v>0</v>
      </c>
      <c r="H406" s="15">
        <f>'1.Current_View'!K405</f>
        <v>0</v>
      </c>
      <c r="I406" s="15">
        <f>'1.Current_View'!L405</f>
        <v>0</v>
      </c>
      <c r="J406" s="15">
        <f>'1.Current_View'!M405</f>
        <v>0</v>
      </c>
      <c r="K406" s="15">
        <f>'1.Current_View'!N405</f>
        <v>0</v>
      </c>
      <c r="L406" s="15">
        <f>'1.Current_View'!O405</f>
        <v>0</v>
      </c>
      <c r="M406" s="15">
        <f>'1.Current_View'!P405</f>
        <v>1</v>
      </c>
      <c r="N406" s="15">
        <f>'1.Current_View'!Q405</f>
        <v>0</v>
      </c>
      <c r="O406" s="15">
        <f>'1.Current_View'!R405</f>
        <v>0</v>
      </c>
      <c r="P406" s="15">
        <f>'1.Current_View'!S405</f>
        <v>0</v>
      </c>
      <c r="Q406" s="15">
        <f>'1.Current_View'!T405</f>
        <v>0</v>
      </c>
      <c r="R406" s="15">
        <f>'1.Current_View'!U405</f>
        <v>0</v>
      </c>
      <c r="S406" s="15">
        <f>'1.Current_View'!AC405</f>
        <v>1</v>
      </c>
      <c r="T406" s="15">
        <f ca="1">'1.Current_View'!AE405</f>
        <v>1</v>
      </c>
    </row>
    <row r="407" spans="2:20" x14ac:dyDescent="0.25">
      <c r="B407" s="15">
        <f>'1.Current_View'!A406</f>
        <v>3395395</v>
      </c>
      <c r="C407" s="15" t="str">
        <f>'1.Current_View'!B406</f>
        <v>ALO- ASIR</v>
      </c>
      <c r="D407" s="15" t="str">
        <f>'1.Current_View'!D406</f>
        <v>ASIR</v>
      </c>
      <c r="E407" s="15" t="str">
        <f>'1.Current_View'!F406</f>
        <v>AirPods</v>
      </c>
      <c r="F407" s="15">
        <f>'1.Current_View'!I406</f>
        <v>0</v>
      </c>
      <c r="G407" s="15">
        <f>'1.Current_View'!J406</f>
        <v>0</v>
      </c>
      <c r="H407" s="15">
        <f>'1.Current_View'!K406</f>
        <v>1</v>
      </c>
      <c r="I407" s="15">
        <f>'1.Current_View'!L406</f>
        <v>0</v>
      </c>
      <c r="J407" s="15">
        <f>'1.Current_View'!M406</f>
        <v>0</v>
      </c>
      <c r="K407" s="15">
        <f>'1.Current_View'!N406</f>
        <v>0</v>
      </c>
      <c r="L407" s="15">
        <f>'1.Current_View'!O406</f>
        <v>0</v>
      </c>
      <c r="M407" s="15">
        <f>'1.Current_View'!P406</f>
        <v>1</v>
      </c>
      <c r="N407" s="15">
        <f>'1.Current_View'!Q406</f>
        <v>1</v>
      </c>
      <c r="O407" s="15">
        <f>'1.Current_View'!R406</f>
        <v>0</v>
      </c>
      <c r="P407" s="15">
        <f>'1.Current_View'!S406</f>
        <v>0</v>
      </c>
      <c r="Q407" s="15">
        <f>'1.Current_View'!T406</f>
        <v>0</v>
      </c>
      <c r="R407" s="15">
        <f>'1.Current_View'!U406</f>
        <v>1</v>
      </c>
      <c r="S407" s="15">
        <f>'1.Current_View'!AC406</f>
        <v>4</v>
      </c>
      <c r="T407" s="15">
        <f ca="1">'1.Current_View'!AE406</f>
        <v>2</v>
      </c>
    </row>
    <row r="408" spans="2:20" x14ac:dyDescent="0.25">
      <c r="B408" s="15">
        <f>'1.Current_View'!A407</f>
        <v>3395395</v>
      </c>
      <c r="C408" s="15" t="str">
        <f>'1.Current_View'!B407</f>
        <v>ALO- ASIR</v>
      </c>
      <c r="D408" s="15" t="str">
        <f>'1.Current_View'!D407</f>
        <v>ASIR</v>
      </c>
      <c r="E408" s="15" t="str">
        <f>'1.Current_View'!F407</f>
        <v>Accessories</v>
      </c>
      <c r="F408" s="15">
        <f>'1.Current_View'!I407</f>
        <v>7</v>
      </c>
      <c r="G408" s="15">
        <f>'1.Current_View'!J407</f>
        <v>2</v>
      </c>
      <c r="H408" s="15">
        <f>'1.Current_View'!K407</f>
        <v>11</v>
      </c>
      <c r="I408" s="15">
        <f>'1.Current_View'!L407</f>
        <v>20</v>
      </c>
      <c r="J408" s="15">
        <f>'1.Current_View'!M407</f>
        <v>9</v>
      </c>
      <c r="K408" s="15">
        <f>'1.Current_View'!N407</f>
        <v>7</v>
      </c>
      <c r="L408" s="15">
        <f>'1.Current_View'!O407</f>
        <v>2</v>
      </c>
      <c r="M408" s="15">
        <f>'1.Current_View'!P407</f>
        <v>1</v>
      </c>
      <c r="N408" s="15">
        <f>'1.Current_View'!Q407</f>
        <v>0</v>
      </c>
      <c r="O408" s="15">
        <f>'1.Current_View'!R407</f>
        <v>9</v>
      </c>
      <c r="P408" s="15">
        <f>'1.Current_View'!S407</f>
        <v>7</v>
      </c>
      <c r="Q408" s="15">
        <f>'1.Current_View'!T407</f>
        <v>10</v>
      </c>
      <c r="R408" s="15">
        <f>'1.Current_View'!U407</f>
        <v>7</v>
      </c>
      <c r="S408" s="15">
        <f>'1.Current_View'!AC407</f>
        <v>92</v>
      </c>
      <c r="T408" s="15">
        <f ca="1">'1.Current_View'!AE407</f>
        <v>59</v>
      </c>
    </row>
    <row r="409" spans="2:20" x14ac:dyDescent="0.25">
      <c r="B409" s="15">
        <f>'1.Current_View'!A408</f>
        <v>2533125</v>
      </c>
      <c r="C409" s="15" t="str">
        <f>'1.Current_View'!B408</f>
        <v>BADER AL HADDAD</v>
      </c>
      <c r="D409" s="15" t="str">
        <f>'1.Current_View'!D408</f>
        <v>JEDDAH</v>
      </c>
      <c r="E409" s="15" t="str">
        <f>'1.Current_View'!F408</f>
        <v>iPhone</v>
      </c>
      <c r="F409" s="15">
        <f>'1.Current_View'!I408</f>
        <v>13</v>
      </c>
      <c r="G409" s="15">
        <f>'1.Current_View'!J408</f>
        <v>21</v>
      </c>
      <c r="H409" s="15">
        <f>'1.Current_View'!K408</f>
        <v>11</v>
      </c>
      <c r="I409" s="15">
        <f>'1.Current_View'!L408</f>
        <v>11</v>
      </c>
      <c r="J409" s="15">
        <f>'1.Current_View'!M408</f>
        <v>18</v>
      </c>
      <c r="K409" s="15">
        <f>'1.Current_View'!N408</f>
        <v>14</v>
      </c>
      <c r="L409" s="15">
        <f>'1.Current_View'!O408</f>
        <v>12</v>
      </c>
      <c r="M409" s="15">
        <f>'1.Current_View'!P408</f>
        <v>14</v>
      </c>
      <c r="N409" s="15">
        <f>'1.Current_View'!Q408</f>
        <v>15</v>
      </c>
      <c r="O409" s="15">
        <f>'1.Current_View'!R408</f>
        <v>17</v>
      </c>
      <c r="P409" s="15">
        <f>'1.Current_View'!S408</f>
        <v>12</v>
      </c>
      <c r="Q409" s="15">
        <f>'1.Current_View'!T408</f>
        <v>11</v>
      </c>
      <c r="R409" s="15">
        <f>'1.Current_View'!U408</f>
        <v>11</v>
      </c>
      <c r="S409" s="15">
        <f>'1.Current_View'!AC408</f>
        <v>180</v>
      </c>
      <c r="T409" s="15">
        <f ca="1">'1.Current_View'!AE408</f>
        <v>114</v>
      </c>
    </row>
    <row r="410" spans="2:20" x14ac:dyDescent="0.25">
      <c r="B410" s="15">
        <f>'1.Current_View'!A409</f>
        <v>2533125</v>
      </c>
      <c r="C410" s="15" t="str">
        <f>'1.Current_View'!B409</f>
        <v>BADER AL HADDAD</v>
      </c>
      <c r="D410" s="15" t="str">
        <f>'1.Current_View'!D409</f>
        <v>JEDDAH</v>
      </c>
      <c r="E410" s="15" t="str">
        <f>'1.Current_View'!F409</f>
        <v>iPad</v>
      </c>
      <c r="F410" s="15">
        <f>'1.Current_View'!I409</f>
        <v>0</v>
      </c>
      <c r="G410" s="15">
        <f>'1.Current_View'!J409</f>
        <v>0</v>
      </c>
      <c r="H410" s="15">
        <f>'1.Current_View'!K409</f>
        <v>1</v>
      </c>
      <c r="I410" s="15">
        <f>'1.Current_View'!L409</f>
        <v>1</v>
      </c>
      <c r="J410" s="15">
        <f>'1.Current_View'!M409</f>
        <v>1</v>
      </c>
      <c r="K410" s="15">
        <f>'1.Current_View'!N409</f>
        <v>2</v>
      </c>
      <c r="L410" s="15">
        <f>'1.Current_View'!O409</f>
        <v>0</v>
      </c>
      <c r="M410" s="15">
        <f>'1.Current_View'!P409</f>
        <v>0</v>
      </c>
      <c r="N410" s="15">
        <f>'1.Current_View'!Q409</f>
        <v>3</v>
      </c>
      <c r="O410" s="15">
        <f>'1.Current_View'!R409</f>
        <v>1</v>
      </c>
      <c r="P410" s="15">
        <f>'1.Current_View'!S409</f>
        <v>0</v>
      </c>
      <c r="Q410" s="15">
        <f>'1.Current_View'!T409</f>
        <v>0</v>
      </c>
      <c r="R410" s="15">
        <f>'1.Current_View'!U409</f>
        <v>0</v>
      </c>
      <c r="S410" s="15">
        <f>'1.Current_View'!AC409</f>
        <v>9</v>
      </c>
      <c r="T410" s="15">
        <f ca="1">'1.Current_View'!AE409</f>
        <v>5</v>
      </c>
    </row>
    <row r="411" spans="2:20" x14ac:dyDescent="0.25">
      <c r="B411" s="15">
        <f>'1.Current_View'!A410</f>
        <v>2533125</v>
      </c>
      <c r="C411" s="15" t="str">
        <f>'1.Current_View'!B410</f>
        <v>BADER AL HADDAD</v>
      </c>
      <c r="D411" s="15" t="str">
        <f>'1.Current_View'!D410</f>
        <v>JEDDAH</v>
      </c>
      <c r="E411" s="15" t="str">
        <f>'1.Current_View'!F410</f>
        <v>Watch</v>
      </c>
      <c r="F411" s="15">
        <f>'1.Current_View'!I410</f>
        <v>0</v>
      </c>
      <c r="G411" s="15">
        <f>'1.Current_View'!J410</f>
        <v>0</v>
      </c>
      <c r="H411" s="15">
        <f>'1.Current_View'!K410</f>
        <v>0</v>
      </c>
      <c r="I411" s="15">
        <f>'1.Current_View'!L410</f>
        <v>0</v>
      </c>
      <c r="J411" s="15">
        <f>'1.Current_View'!M410</f>
        <v>0</v>
      </c>
      <c r="K411" s="15">
        <f>'1.Current_View'!N410</f>
        <v>0</v>
      </c>
      <c r="L411" s="15">
        <f>'1.Current_View'!O410</f>
        <v>1</v>
      </c>
      <c r="M411" s="15">
        <f>'1.Current_View'!P410</f>
        <v>0</v>
      </c>
      <c r="N411" s="15">
        <f>'1.Current_View'!Q410</f>
        <v>0</v>
      </c>
      <c r="O411" s="15">
        <f>'1.Current_View'!R410</f>
        <v>0</v>
      </c>
      <c r="P411" s="15">
        <f>'1.Current_View'!S410</f>
        <v>0</v>
      </c>
      <c r="Q411" s="15">
        <f>'1.Current_View'!T410</f>
        <v>0</v>
      </c>
      <c r="R411" s="15">
        <f>'1.Current_View'!U410</f>
        <v>0</v>
      </c>
      <c r="S411" s="15">
        <f>'1.Current_View'!AC410</f>
        <v>1</v>
      </c>
      <c r="T411" s="15">
        <f ca="1">'1.Current_View'!AE410</f>
        <v>1</v>
      </c>
    </row>
    <row r="412" spans="2:20" x14ac:dyDescent="0.25">
      <c r="B412" s="15">
        <f>'1.Current_View'!A411</f>
        <v>2533125</v>
      </c>
      <c r="C412" s="15" t="str">
        <f>'1.Current_View'!B411</f>
        <v>BADER AL HADDAD</v>
      </c>
      <c r="D412" s="15" t="str">
        <f>'1.Current_View'!D411</f>
        <v>JEDDAH</v>
      </c>
      <c r="E412" s="15" t="str">
        <f>'1.Current_View'!F411</f>
        <v>AirPods</v>
      </c>
      <c r="F412" s="15">
        <f>'1.Current_View'!I411</f>
        <v>0</v>
      </c>
      <c r="G412" s="15">
        <f>'1.Current_View'!J411</f>
        <v>0</v>
      </c>
      <c r="H412" s="15">
        <f>'1.Current_View'!K411</f>
        <v>0</v>
      </c>
      <c r="I412" s="15">
        <f>'1.Current_View'!L411</f>
        <v>0</v>
      </c>
      <c r="J412" s="15">
        <f>'1.Current_View'!M411</f>
        <v>0</v>
      </c>
      <c r="K412" s="15">
        <f>'1.Current_View'!N411</f>
        <v>0</v>
      </c>
      <c r="L412" s="15">
        <f>'1.Current_View'!O411</f>
        <v>0</v>
      </c>
      <c r="M412" s="15">
        <f>'1.Current_View'!P411</f>
        <v>0</v>
      </c>
      <c r="N412" s="15">
        <f>'1.Current_View'!Q411</f>
        <v>0</v>
      </c>
      <c r="O412" s="15">
        <f>'1.Current_View'!R411</f>
        <v>0</v>
      </c>
      <c r="P412" s="15">
        <f>'1.Current_View'!S411</f>
        <v>0</v>
      </c>
      <c r="Q412" s="15">
        <f>'1.Current_View'!T411</f>
        <v>0</v>
      </c>
      <c r="R412" s="15">
        <f>'1.Current_View'!U411</f>
        <v>0</v>
      </c>
      <c r="S412" s="15">
        <f>'1.Current_View'!AC411</f>
        <v>0</v>
      </c>
      <c r="T412" s="15">
        <f ca="1">'1.Current_View'!AE411</f>
        <v>0</v>
      </c>
    </row>
    <row r="501" spans="2:21" x14ac:dyDescent="0.25">
      <c r="B501" s="15" t="s">
        <v>0</v>
      </c>
      <c r="C501" s="15" t="s">
        <v>1</v>
      </c>
      <c r="D501" s="15" t="s">
        <v>2</v>
      </c>
      <c r="E501" s="15" t="s">
        <v>3</v>
      </c>
      <c r="F501" s="15" t="s">
        <v>5</v>
      </c>
      <c r="G501" s="15" t="s">
        <v>6</v>
      </c>
      <c r="H501" s="15" t="s">
        <v>7</v>
      </c>
      <c r="I501" s="15" t="s">
        <v>8</v>
      </c>
      <c r="J501" s="15" t="s">
        <v>9</v>
      </c>
      <c r="K501" s="15" t="s">
        <v>10</v>
      </c>
      <c r="L501" s="15" t="s">
        <v>11</v>
      </c>
      <c r="M501" s="15" t="s">
        <v>12</v>
      </c>
      <c r="N501" s="15" t="s">
        <v>13</v>
      </c>
      <c r="O501" s="15" t="s">
        <v>14</v>
      </c>
      <c r="P501" s="15" t="s">
        <v>15</v>
      </c>
      <c r="Q501" s="15" t="s">
        <v>16</v>
      </c>
      <c r="R501" s="15" t="s">
        <v>17</v>
      </c>
      <c r="S501" s="15" t="s">
        <v>252</v>
      </c>
      <c r="T501" s="15" t="s">
        <v>253</v>
      </c>
      <c r="U501" s="15" t="s">
        <v>254</v>
      </c>
    </row>
    <row r="502" spans="2:21" x14ac:dyDescent="0.25">
      <c r="B502" s="15">
        <f>Sheet1!A2</f>
        <v>3965963</v>
      </c>
      <c r="C502" s="15" t="str">
        <f>Sheet1!B2</f>
        <v>ALMAKHAZIN ALSAWDA - STORE</v>
      </c>
      <c r="D502" s="15" t="str">
        <f>Sheet1!C2</f>
        <v>JEDDAH</v>
      </c>
      <c r="E502" s="15" t="str">
        <f>Sheet1!D2</f>
        <v>iPhone</v>
      </c>
      <c r="F502" s="15">
        <f>Sheet1!F2</f>
        <v>135</v>
      </c>
      <c r="G502" s="15">
        <f>Sheet1!G2</f>
        <v>148</v>
      </c>
      <c r="H502" s="15">
        <f>Sheet1!H2</f>
        <v>113</v>
      </c>
      <c r="I502" s="15">
        <f>Sheet1!I2</f>
        <v>158</v>
      </c>
      <c r="J502" s="15">
        <f>Sheet1!J2</f>
        <v>161</v>
      </c>
      <c r="K502" s="15">
        <f>Sheet1!K2</f>
        <v>63</v>
      </c>
      <c r="L502" s="15">
        <f>Sheet1!L2</f>
        <v>218</v>
      </c>
      <c r="M502" s="15">
        <f>Sheet1!M2</f>
        <v>128</v>
      </c>
      <c r="N502" s="15">
        <f>Sheet1!N2</f>
        <v>0</v>
      </c>
      <c r="O502" s="15">
        <f>Sheet1!O2</f>
        <v>0</v>
      </c>
      <c r="P502" s="15">
        <f>Sheet1!P2</f>
        <v>0</v>
      </c>
      <c r="Q502" s="15">
        <f>Sheet1!Q2</f>
        <v>0</v>
      </c>
      <c r="R502" s="15">
        <f>Sheet1!R2</f>
        <v>0</v>
      </c>
      <c r="S502" s="15">
        <f>Sheet1!Z2</f>
        <v>1124</v>
      </c>
      <c r="T502" s="15">
        <f>Sheet1!AB2</f>
        <v>128</v>
      </c>
      <c r="U502" s="15">
        <f>Sheet1!AC2</f>
        <v>218</v>
      </c>
    </row>
    <row r="503" spans="2:21" x14ac:dyDescent="0.25">
      <c r="B503" s="15">
        <f>Sheet1!A3</f>
        <v>3965963</v>
      </c>
      <c r="C503" s="15" t="str">
        <f>Sheet1!B3</f>
        <v>ALMAKHAZIN ALSAWDA - STORE</v>
      </c>
      <c r="D503" s="15" t="str">
        <f>Sheet1!C3</f>
        <v>JEDDAH</v>
      </c>
      <c r="E503" s="15" t="str">
        <f>Sheet1!D3</f>
        <v>iPad</v>
      </c>
      <c r="F503" s="15">
        <f>Sheet1!F3</f>
        <v>11</v>
      </c>
      <c r="G503" s="15">
        <f>Sheet1!G3</f>
        <v>25</v>
      </c>
      <c r="H503" s="15">
        <f>Sheet1!H3</f>
        <v>17</v>
      </c>
      <c r="I503" s="15">
        <f>Sheet1!I3</f>
        <v>12</v>
      </c>
      <c r="J503" s="15">
        <f>Sheet1!J3</f>
        <v>12</v>
      </c>
      <c r="K503" s="15">
        <f>Sheet1!K3</f>
        <v>16</v>
      </c>
      <c r="L503" s="15">
        <f>Sheet1!L3</f>
        <v>13</v>
      </c>
      <c r="M503" s="15">
        <f>Sheet1!M3</f>
        <v>9</v>
      </c>
      <c r="N503" s="15">
        <f>Sheet1!N3</f>
        <v>0</v>
      </c>
      <c r="O503" s="15">
        <f>Sheet1!O3</f>
        <v>0</v>
      </c>
      <c r="P503" s="15">
        <f>Sheet1!P3</f>
        <v>0</v>
      </c>
      <c r="Q503" s="15">
        <f>Sheet1!Q3</f>
        <v>0</v>
      </c>
      <c r="R503" s="15">
        <f>Sheet1!R3</f>
        <v>0</v>
      </c>
      <c r="S503" s="15">
        <f>Sheet1!Z3</f>
        <v>115</v>
      </c>
      <c r="T503" s="15">
        <f>Sheet1!AB3</f>
        <v>9</v>
      </c>
      <c r="U503" s="15">
        <f>Sheet1!AC3</f>
        <v>13</v>
      </c>
    </row>
    <row r="504" spans="2:21" x14ac:dyDescent="0.25">
      <c r="B504" s="15">
        <f>Sheet1!A4</f>
        <v>3965963</v>
      </c>
      <c r="C504" s="15" t="str">
        <f>Sheet1!B4</f>
        <v>ALMAKHAZIN ALSAWDA - STORE</v>
      </c>
      <c r="D504" s="15" t="str">
        <f>Sheet1!C4</f>
        <v>JEDDAH</v>
      </c>
      <c r="E504" s="15" t="str">
        <f>Sheet1!D4</f>
        <v>Watch</v>
      </c>
      <c r="F504" s="15">
        <f>Sheet1!F4</f>
        <v>4</v>
      </c>
      <c r="G504" s="15">
        <f>Sheet1!G4</f>
        <v>2</v>
      </c>
      <c r="H504" s="15">
        <f>Sheet1!H4</f>
        <v>3</v>
      </c>
      <c r="I504" s="15">
        <f>Sheet1!I4</f>
        <v>4</v>
      </c>
      <c r="J504" s="15">
        <f>Sheet1!J4</f>
        <v>6</v>
      </c>
      <c r="K504" s="15">
        <f>Sheet1!K4</f>
        <v>4</v>
      </c>
      <c r="L504" s="15">
        <f>Sheet1!L4</f>
        <v>7</v>
      </c>
      <c r="M504" s="15">
        <f>Sheet1!M4</f>
        <v>3</v>
      </c>
      <c r="N504" s="15">
        <f>Sheet1!N4</f>
        <v>0</v>
      </c>
      <c r="O504" s="15">
        <f>Sheet1!O4</f>
        <v>0</v>
      </c>
      <c r="P504" s="15">
        <f>Sheet1!P4</f>
        <v>0</v>
      </c>
      <c r="Q504" s="15">
        <f>Sheet1!Q4</f>
        <v>0</v>
      </c>
      <c r="R504" s="15">
        <f>Sheet1!R4</f>
        <v>0</v>
      </c>
      <c r="S504" s="15">
        <f>Sheet1!Z4</f>
        <v>33</v>
      </c>
      <c r="T504" s="15">
        <f>Sheet1!AB4</f>
        <v>3</v>
      </c>
      <c r="U504" s="15">
        <f>Sheet1!AC4</f>
        <v>7</v>
      </c>
    </row>
    <row r="505" spans="2:21" x14ac:dyDescent="0.25">
      <c r="B505" s="15">
        <f>Sheet1!A5</f>
        <v>3965963</v>
      </c>
      <c r="C505" s="15" t="str">
        <f>Sheet1!B5</f>
        <v>ALMAKHAZIN ALSAWDA - STORE</v>
      </c>
      <c r="D505" s="15" t="str">
        <f>Sheet1!C5</f>
        <v>JEDDAH</v>
      </c>
      <c r="E505" s="15" t="str">
        <f>Sheet1!D5</f>
        <v>AirPods</v>
      </c>
      <c r="F505" s="15">
        <f>Sheet1!F5</f>
        <v>16</v>
      </c>
      <c r="G505" s="15">
        <f>Sheet1!G5</f>
        <v>11</v>
      </c>
      <c r="H505" s="15">
        <f>Sheet1!H5</f>
        <v>15</v>
      </c>
      <c r="I505" s="15">
        <f>Sheet1!I5</f>
        <v>31</v>
      </c>
      <c r="J505" s="15">
        <f>Sheet1!J5</f>
        <v>26</v>
      </c>
      <c r="K505" s="15">
        <f>Sheet1!K5</f>
        <v>18</v>
      </c>
      <c r="L505" s="15">
        <f>Sheet1!L5</f>
        <v>13</v>
      </c>
      <c r="M505" s="15">
        <f>Sheet1!M5</f>
        <v>11</v>
      </c>
      <c r="N505" s="15">
        <f>Sheet1!N5</f>
        <v>0</v>
      </c>
      <c r="O505" s="15">
        <f>Sheet1!O5</f>
        <v>0</v>
      </c>
      <c r="P505" s="15">
        <f>Sheet1!P5</f>
        <v>0</v>
      </c>
      <c r="Q505" s="15">
        <f>Sheet1!Q5</f>
        <v>0</v>
      </c>
      <c r="R505" s="15">
        <f>Sheet1!R5</f>
        <v>0</v>
      </c>
      <c r="S505" s="15">
        <f>Sheet1!Z5</f>
        <v>141</v>
      </c>
      <c r="T505" s="15">
        <f>Sheet1!AB5</f>
        <v>11</v>
      </c>
      <c r="U505" s="15">
        <f>Sheet1!AC5</f>
        <v>13</v>
      </c>
    </row>
    <row r="506" spans="2:21" x14ac:dyDescent="0.25">
      <c r="B506" s="15">
        <f>Sheet1!A6</f>
        <v>3965963</v>
      </c>
      <c r="C506" s="15" t="str">
        <f>Sheet1!B6</f>
        <v>ALMAKHAZIN ALSAWDA - STORE</v>
      </c>
      <c r="D506" s="15" t="str">
        <f>Sheet1!C6</f>
        <v>JEDDAH</v>
      </c>
      <c r="E506" s="15" t="str">
        <f>Sheet1!D6</f>
        <v>Beats</v>
      </c>
      <c r="F506" s="15">
        <f>Sheet1!F6</f>
        <v>0</v>
      </c>
      <c r="G506" s="15">
        <f>Sheet1!G6</f>
        <v>0</v>
      </c>
      <c r="H506" s="15">
        <f>Sheet1!H6</f>
        <v>0</v>
      </c>
      <c r="I506" s="15">
        <f>Sheet1!I6</f>
        <v>0</v>
      </c>
      <c r="J506" s="15">
        <f>Sheet1!J6</f>
        <v>0</v>
      </c>
      <c r="K506" s="15">
        <f>Sheet1!K6</f>
        <v>0</v>
      </c>
      <c r="L506" s="15">
        <f>Sheet1!L6</f>
        <v>0</v>
      </c>
      <c r="M506" s="15">
        <f>Sheet1!M6</f>
        <v>0</v>
      </c>
      <c r="N506" s="15">
        <f>Sheet1!N6</f>
        <v>0</v>
      </c>
      <c r="O506" s="15">
        <f>Sheet1!O6</f>
        <v>0</v>
      </c>
      <c r="P506" s="15">
        <f>Sheet1!P6</f>
        <v>0</v>
      </c>
      <c r="Q506" s="15">
        <f>Sheet1!Q6</f>
        <v>0</v>
      </c>
      <c r="R506" s="15">
        <f>Sheet1!R6</f>
        <v>0</v>
      </c>
      <c r="S506" s="15">
        <f>Sheet1!Z6</f>
        <v>0</v>
      </c>
      <c r="T506" s="15">
        <f>Sheet1!AB6</f>
        <v>0</v>
      </c>
      <c r="U506" s="15">
        <f>Sheet1!AC6</f>
        <v>0</v>
      </c>
    </row>
    <row r="507" spans="2:21" x14ac:dyDescent="0.25">
      <c r="B507" s="15">
        <f>Sheet1!A7</f>
        <v>3965963</v>
      </c>
      <c r="C507" s="15" t="str">
        <f>Sheet1!B7</f>
        <v>ALMAKHAZIN ALSAWDA - STORE</v>
      </c>
      <c r="D507" s="15" t="str">
        <f>Sheet1!C7</f>
        <v>JEDDAH</v>
      </c>
      <c r="E507" s="15" t="str">
        <f>Sheet1!D7</f>
        <v>Accessories</v>
      </c>
      <c r="F507" s="15">
        <f>Sheet1!F7</f>
        <v>324</v>
      </c>
      <c r="G507" s="15">
        <f>Sheet1!G7</f>
        <v>300</v>
      </c>
      <c r="H507" s="15">
        <f>Sheet1!H7</f>
        <v>243</v>
      </c>
      <c r="I507" s="15">
        <f>Sheet1!I7</f>
        <v>313</v>
      </c>
      <c r="J507" s="15">
        <f>Sheet1!J7</f>
        <v>387</v>
      </c>
      <c r="K507" s="15">
        <f>Sheet1!K7</f>
        <v>293</v>
      </c>
      <c r="L507" s="15">
        <f>Sheet1!L7</f>
        <v>404</v>
      </c>
      <c r="M507" s="15">
        <f>Sheet1!M7</f>
        <v>317</v>
      </c>
      <c r="N507" s="15">
        <f>Sheet1!N7</f>
        <v>0</v>
      </c>
      <c r="O507" s="15">
        <f>Sheet1!O7</f>
        <v>0</v>
      </c>
      <c r="P507" s="15">
        <f>Sheet1!P7</f>
        <v>0</v>
      </c>
      <c r="Q507" s="15">
        <f>Sheet1!Q7</f>
        <v>0</v>
      </c>
      <c r="R507" s="15">
        <f>Sheet1!R7</f>
        <v>0</v>
      </c>
      <c r="S507" s="15">
        <f>Sheet1!Z7</f>
        <v>2581</v>
      </c>
      <c r="T507" s="15">
        <f>Sheet1!AB7</f>
        <v>317</v>
      </c>
      <c r="U507" s="15">
        <f>Sheet1!AC7</f>
        <v>404</v>
      </c>
    </row>
    <row r="508" spans="2:21" x14ac:dyDescent="0.25">
      <c r="B508" s="15">
        <f>Sheet1!A8</f>
        <v>3791861</v>
      </c>
      <c r="C508" s="15" t="str">
        <f>Sheet1!B8</f>
        <v>ALOBOR - STORE</v>
      </c>
      <c r="D508" s="15" t="str">
        <f>Sheet1!C8</f>
        <v>TAIF</v>
      </c>
      <c r="E508" s="15" t="str">
        <f>Sheet1!D8</f>
        <v>iPhone</v>
      </c>
      <c r="F508" s="15">
        <f>Sheet1!F8</f>
        <v>116</v>
      </c>
      <c r="G508" s="15">
        <f>Sheet1!G8</f>
        <v>84</v>
      </c>
      <c r="H508" s="15">
        <f>Sheet1!H8</f>
        <v>58</v>
      </c>
      <c r="I508" s="15">
        <f>Sheet1!I8</f>
        <v>148</v>
      </c>
      <c r="J508" s="15">
        <f>Sheet1!J8</f>
        <v>177</v>
      </c>
      <c r="K508" s="15">
        <f>Sheet1!K8</f>
        <v>139</v>
      </c>
      <c r="L508" s="15">
        <f>Sheet1!L8</f>
        <v>190</v>
      </c>
      <c r="M508" s="15">
        <f>Sheet1!M8</f>
        <v>164</v>
      </c>
      <c r="N508" s="15">
        <f>Sheet1!N8</f>
        <v>0</v>
      </c>
      <c r="O508" s="15">
        <f>Sheet1!O8</f>
        <v>0</v>
      </c>
      <c r="P508" s="15">
        <f>Sheet1!P8</f>
        <v>0</v>
      </c>
      <c r="Q508" s="15">
        <f>Sheet1!Q8</f>
        <v>0</v>
      </c>
      <c r="R508" s="15">
        <f>Sheet1!R8</f>
        <v>0</v>
      </c>
      <c r="S508" s="15">
        <f>Sheet1!Z8</f>
        <v>1076</v>
      </c>
      <c r="T508" s="15">
        <f>Sheet1!AB8</f>
        <v>164</v>
      </c>
      <c r="U508" s="15">
        <f>Sheet1!AC8</f>
        <v>190</v>
      </c>
    </row>
    <row r="509" spans="2:21" x14ac:dyDescent="0.25">
      <c r="B509" s="15">
        <f>Sheet1!A9</f>
        <v>3791861</v>
      </c>
      <c r="C509" s="15" t="str">
        <f>Sheet1!B9</f>
        <v>ALOBOR - STORE</v>
      </c>
      <c r="D509" s="15" t="str">
        <f>Sheet1!C9</f>
        <v>TAIF</v>
      </c>
      <c r="E509" s="15" t="str">
        <f>Sheet1!D9</f>
        <v>iPad</v>
      </c>
      <c r="F509" s="15">
        <f>Sheet1!F9</f>
        <v>11</v>
      </c>
      <c r="G509" s="15">
        <f>Sheet1!G9</f>
        <v>8</v>
      </c>
      <c r="H509" s="15">
        <f>Sheet1!H9</f>
        <v>3</v>
      </c>
      <c r="I509" s="15">
        <f>Sheet1!I9</f>
        <v>16</v>
      </c>
      <c r="J509" s="15">
        <f>Sheet1!J9</f>
        <v>13</v>
      </c>
      <c r="K509" s="15">
        <f>Sheet1!K9</f>
        <v>7</v>
      </c>
      <c r="L509" s="15">
        <f>Sheet1!L9</f>
        <v>11</v>
      </c>
      <c r="M509" s="15">
        <f>Sheet1!M9</f>
        <v>13</v>
      </c>
      <c r="N509" s="15">
        <f>Sheet1!N9</f>
        <v>0</v>
      </c>
      <c r="O509" s="15">
        <f>Sheet1!O9</f>
        <v>0</v>
      </c>
      <c r="P509" s="15">
        <f>Sheet1!P9</f>
        <v>0</v>
      </c>
      <c r="Q509" s="15">
        <f>Sheet1!Q9</f>
        <v>0</v>
      </c>
      <c r="R509" s="15">
        <f>Sheet1!R9</f>
        <v>0</v>
      </c>
      <c r="S509" s="15">
        <f>Sheet1!Z9</f>
        <v>82</v>
      </c>
      <c r="T509" s="15">
        <f>Sheet1!AB9</f>
        <v>13</v>
      </c>
      <c r="U509" s="15">
        <f>Sheet1!AC9</f>
        <v>11</v>
      </c>
    </row>
    <row r="510" spans="2:21" x14ac:dyDescent="0.25">
      <c r="B510" s="15">
        <f>Sheet1!A10</f>
        <v>3791861</v>
      </c>
      <c r="C510" s="15" t="str">
        <f>Sheet1!B10</f>
        <v>ALOBOR - STORE</v>
      </c>
      <c r="D510" s="15" t="str">
        <f>Sheet1!C10</f>
        <v>TAIF</v>
      </c>
      <c r="E510" s="15" t="str">
        <f>Sheet1!D10</f>
        <v>Watch</v>
      </c>
      <c r="F510" s="15">
        <f>Sheet1!F10</f>
        <v>0</v>
      </c>
      <c r="G510" s="15">
        <f>Sheet1!G10</f>
        <v>1</v>
      </c>
      <c r="H510" s="15">
        <f>Sheet1!H10</f>
        <v>2</v>
      </c>
      <c r="I510" s="15">
        <f>Sheet1!I10</f>
        <v>1</v>
      </c>
      <c r="J510" s="15">
        <f>Sheet1!J10</f>
        <v>3</v>
      </c>
      <c r="K510" s="15">
        <f>Sheet1!K10</f>
        <v>3</v>
      </c>
      <c r="L510" s="15">
        <f>Sheet1!L10</f>
        <v>4</v>
      </c>
      <c r="M510" s="15">
        <f>Sheet1!M10</f>
        <v>4</v>
      </c>
      <c r="N510" s="15">
        <f>Sheet1!N10</f>
        <v>0</v>
      </c>
      <c r="O510" s="15">
        <f>Sheet1!O10</f>
        <v>0</v>
      </c>
      <c r="P510" s="15">
        <f>Sheet1!P10</f>
        <v>0</v>
      </c>
      <c r="Q510" s="15">
        <f>Sheet1!Q10</f>
        <v>0</v>
      </c>
      <c r="R510" s="15">
        <f>Sheet1!R10</f>
        <v>0</v>
      </c>
      <c r="S510" s="15">
        <f>Sheet1!Z10</f>
        <v>18</v>
      </c>
      <c r="T510" s="15">
        <f>Sheet1!AB10</f>
        <v>4</v>
      </c>
      <c r="U510" s="15">
        <f>Sheet1!AC10</f>
        <v>4</v>
      </c>
    </row>
    <row r="511" spans="2:21" x14ac:dyDescent="0.25">
      <c r="B511" s="15">
        <f>Sheet1!A11</f>
        <v>3791861</v>
      </c>
      <c r="C511" s="15" t="str">
        <f>Sheet1!B11</f>
        <v>ALOBOR - STORE</v>
      </c>
      <c r="D511" s="15" t="str">
        <f>Sheet1!C11</f>
        <v>TAIF</v>
      </c>
      <c r="E511" s="15" t="str">
        <f>Sheet1!D11</f>
        <v>AirPods</v>
      </c>
      <c r="F511" s="15">
        <f>Sheet1!F11</f>
        <v>8</v>
      </c>
      <c r="G511" s="15">
        <f>Sheet1!G11</f>
        <v>8</v>
      </c>
      <c r="H511" s="15">
        <f>Sheet1!H11</f>
        <v>3</v>
      </c>
      <c r="I511" s="15">
        <f>Sheet1!I11</f>
        <v>5</v>
      </c>
      <c r="J511" s="15">
        <f>Sheet1!J11</f>
        <v>3</v>
      </c>
      <c r="K511" s="15">
        <f>Sheet1!K11</f>
        <v>7</v>
      </c>
      <c r="L511" s="15">
        <f>Sheet1!L11</f>
        <v>12</v>
      </c>
      <c r="M511" s="15">
        <f>Sheet1!M11</f>
        <v>5</v>
      </c>
      <c r="N511" s="15">
        <f>Sheet1!N11</f>
        <v>0</v>
      </c>
      <c r="O511" s="15">
        <f>Sheet1!O11</f>
        <v>0</v>
      </c>
      <c r="P511" s="15">
        <f>Sheet1!P11</f>
        <v>0</v>
      </c>
      <c r="Q511" s="15">
        <f>Sheet1!Q11</f>
        <v>0</v>
      </c>
      <c r="R511" s="15">
        <f>Sheet1!R11</f>
        <v>0</v>
      </c>
      <c r="S511" s="15">
        <f>Sheet1!Z11</f>
        <v>51</v>
      </c>
      <c r="T511" s="15">
        <f>Sheet1!AB11</f>
        <v>5</v>
      </c>
      <c r="U511" s="15">
        <f>Sheet1!AC11</f>
        <v>12</v>
      </c>
    </row>
    <row r="512" spans="2:21" x14ac:dyDescent="0.25">
      <c r="B512" s="15">
        <f>Sheet1!A12</f>
        <v>3791861</v>
      </c>
      <c r="C512" s="15" t="str">
        <f>Sheet1!B12</f>
        <v>ALOBOR - STORE</v>
      </c>
      <c r="D512" s="15" t="str">
        <f>Sheet1!C12</f>
        <v>TAIF</v>
      </c>
      <c r="E512" s="15" t="str">
        <f>Sheet1!D12</f>
        <v>Accessories</v>
      </c>
      <c r="F512" s="15">
        <f>Sheet1!F12</f>
        <v>111</v>
      </c>
      <c r="G512" s="15">
        <f>Sheet1!G12</f>
        <v>179</v>
      </c>
      <c r="H512" s="15">
        <f>Sheet1!H12</f>
        <v>115</v>
      </c>
      <c r="I512" s="15">
        <f>Sheet1!I12</f>
        <v>379</v>
      </c>
      <c r="J512" s="15">
        <f>Sheet1!J12</f>
        <v>303</v>
      </c>
      <c r="K512" s="15">
        <f>Sheet1!K12</f>
        <v>173</v>
      </c>
      <c r="L512" s="15">
        <f>Sheet1!L12</f>
        <v>281</v>
      </c>
      <c r="M512" s="15">
        <f>Sheet1!M12</f>
        <v>147</v>
      </c>
      <c r="N512" s="15">
        <f>Sheet1!N12</f>
        <v>0</v>
      </c>
      <c r="O512" s="15">
        <f>Sheet1!O12</f>
        <v>0</v>
      </c>
      <c r="P512" s="15">
        <f>Sheet1!P12</f>
        <v>0</v>
      </c>
      <c r="Q512" s="15">
        <f>Sheet1!Q12</f>
        <v>0</v>
      </c>
      <c r="R512" s="15">
        <f>Sheet1!R12</f>
        <v>0</v>
      </c>
      <c r="S512" s="15">
        <f>Sheet1!Z12</f>
        <v>1688</v>
      </c>
      <c r="T512" s="15">
        <f>Sheet1!AB12</f>
        <v>147</v>
      </c>
      <c r="U512" s="15">
        <f>Sheet1!AC12</f>
        <v>281</v>
      </c>
    </row>
    <row r="513" spans="2:21" x14ac:dyDescent="0.25">
      <c r="B513" s="15">
        <f>Sheet1!A13</f>
        <v>2580546</v>
      </c>
      <c r="C513" s="15" t="str">
        <f>Sheet1!B13</f>
        <v>ABO LABAN</v>
      </c>
      <c r="D513" s="15" t="str">
        <f>Sheet1!C13</f>
        <v>MAKKAH</v>
      </c>
      <c r="E513" s="15" t="str">
        <f>Sheet1!D13</f>
        <v>iPhone</v>
      </c>
      <c r="F513" s="15">
        <f>Sheet1!F13</f>
        <v>0</v>
      </c>
      <c r="G513" s="15">
        <f>Sheet1!G13</f>
        <v>251</v>
      </c>
      <c r="H513" s="15">
        <f>Sheet1!H13</f>
        <v>232</v>
      </c>
      <c r="I513" s="15">
        <f>Sheet1!I13</f>
        <v>258</v>
      </c>
      <c r="J513" s="15">
        <f>Sheet1!J13</f>
        <v>182</v>
      </c>
      <c r="K513" s="15">
        <f>Sheet1!K13</f>
        <v>193</v>
      </c>
      <c r="L513" s="15">
        <f>Sheet1!L13</f>
        <v>143</v>
      </c>
      <c r="M513" s="15">
        <f>Sheet1!M13</f>
        <v>184</v>
      </c>
      <c r="N513" s="15">
        <f>Sheet1!N13</f>
        <v>0</v>
      </c>
      <c r="O513" s="15">
        <f>Sheet1!O13</f>
        <v>0</v>
      </c>
      <c r="P513" s="15">
        <f>Sheet1!P13</f>
        <v>0</v>
      </c>
      <c r="Q513" s="15">
        <f>Sheet1!Q13</f>
        <v>0</v>
      </c>
      <c r="R513" s="15">
        <f>Sheet1!R13</f>
        <v>0</v>
      </c>
      <c r="S513" s="15">
        <f>Sheet1!Z13</f>
        <v>1443</v>
      </c>
      <c r="T513" s="15">
        <f>Sheet1!AB13</f>
        <v>184</v>
      </c>
      <c r="U513" s="15">
        <f>Sheet1!AC13</f>
        <v>143</v>
      </c>
    </row>
    <row r="514" spans="2:21" x14ac:dyDescent="0.25">
      <c r="B514" s="15">
        <f>Sheet1!A14</f>
        <v>2580546</v>
      </c>
      <c r="C514" s="15" t="str">
        <f>Sheet1!B14</f>
        <v>ABO LABAN</v>
      </c>
      <c r="D514" s="15" t="str">
        <f>Sheet1!C14</f>
        <v>MAKKAH</v>
      </c>
      <c r="E514" s="15" t="str">
        <f>Sheet1!D14</f>
        <v>iPad</v>
      </c>
      <c r="F514" s="15">
        <f>Sheet1!F14</f>
        <v>0</v>
      </c>
      <c r="G514" s="15">
        <f>Sheet1!G14</f>
        <v>18</v>
      </c>
      <c r="H514" s="15">
        <f>Sheet1!H14</f>
        <v>12</v>
      </c>
      <c r="I514" s="15">
        <f>Sheet1!I14</f>
        <v>12</v>
      </c>
      <c r="J514" s="15">
        <f>Sheet1!J14</f>
        <v>31</v>
      </c>
      <c r="K514" s="15">
        <f>Sheet1!K14</f>
        <v>34</v>
      </c>
      <c r="L514" s="15">
        <f>Sheet1!L14</f>
        <v>24</v>
      </c>
      <c r="M514" s="15">
        <f>Sheet1!M14</f>
        <v>80</v>
      </c>
      <c r="N514" s="15">
        <f>Sheet1!N14</f>
        <v>0</v>
      </c>
      <c r="O514" s="15">
        <f>Sheet1!O14</f>
        <v>0</v>
      </c>
      <c r="P514" s="15">
        <f>Sheet1!P14</f>
        <v>0</v>
      </c>
      <c r="Q514" s="15">
        <f>Sheet1!Q14</f>
        <v>0</v>
      </c>
      <c r="R514" s="15">
        <f>Sheet1!R14</f>
        <v>0</v>
      </c>
      <c r="S514" s="15">
        <f>Sheet1!Z14</f>
        <v>211</v>
      </c>
      <c r="T514" s="15">
        <f>Sheet1!AB14</f>
        <v>80</v>
      </c>
      <c r="U514" s="15">
        <f>Sheet1!AC14</f>
        <v>24</v>
      </c>
    </row>
    <row r="515" spans="2:21" x14ac:dyDescent="0.25">
      <c r="B515" s="15">
        <f>Sheet1!A15</f>
        <v>2580546</v>
      </c>
      <c r="C515" s="15" t="str">
        <f>Sheet1!B15</f>
        <v>ABO LABAN</v>
      </c>
      <c r="D515" s="15" t="str">
        <f>Sheet1!C15</f>
        <v>MAKKAH</v>
      </c>
      <c r="E515" s="15" t="str">
        <f>Sheet1!D15</f>
        <v>Watch</v>
      </c>
      <c r="F515" s="15">
        <f>Sheet1!F15</f>
        <v>0</v>
      </c>
      <c r="G515" s="15">
        <f>Sheet1!G15</f>
        <v>20</v>
      </c>
      <c r="H515" s="15">
        <f>Sheet1!H15</f>
        <v>8</v>
      </c>
      <c r="I515" s="15">
        <f>Sheet1!I15</f>
        <v>3</v>
      </c>
      <c r="J515" s="15">
        <f>Sheet1!J15</f>
        <v>2</v>
      </c>
      <c r="K515" s="15">
        <f>Sheet1!K15</f>
        <v>4</v>
      </c>
      <c r="L515" s="15">
        <f>Sheet1!L15</f>
        <v>2</v>
      </c>
      <c r="M515" s="15">
        <f>Sheet1!M15</f>
        <v>4</v>
      </c>
      <c r="N515" s="15">
        <f>Sheet1!N15</f>
        <v>0</v>
      </c>
      <c r="O515" s="15">
        <f>Sheet1!O15</f>
        <v>0</v>
      </c>
      <c r="P515" s="15">
        <f>Sheet1!P15</f>
        <v>0</v>
      </c>
      <c r="Q515" s="15">
        <f>Sheet1!Q15</f>
        <v>0</v>
      </c>
      <c r="R515" s="15">
        <f>Sheet1!R15</f>
        <v>0</v>
      </c>
      <c r="S515" s="15">
        <f>Sheet1!Z15</f>
        <v>43</v>
      </c>
      <c r="T515" s="15">
        <f>Sheet1!AB15</f>
        <v>4</v>
      </c>
      <c r="U515" s="15">
        <f>Sheet1!AC15</f>
        <v>2</v>
      </c>
    </row>
    <row r="516" spans="2:21" x14ac:dyDescent="0.25">
      <c r="B516" s="15">
        <f>Sheet1!A16</f>
        <v>2580546</v>
      </c>
      <c r="C516" s="15" t="str">
        <f>Sheet1!B16</f>
        <v>ABO LABAN</v>
      </c>
      <c r="D516" s="15" t="str">
        <f>Sheet1!C16</f>
        <v>MAKKAH</v>
      </c>
      <c r="E516" s="15" t="str">
        <f>Sheet1!D16</f>
        <v>AirPods</v>
      </c>
      <c r="F516" s="15">
        <f>Sheet1!F16</f>
        <v>0</v>
      </c>
      <c r="G516" s="15">
        <f>Sheet1!G16</f>
        <v>44</v>
      </c>
      <c r="H516" s="15">
        <f>Sheet1!H16</f>
        <v>15</v>
      </c>
      <c r="I516" s="15">
        <f>Sheet1!I16</f>
        <v>8</v>
      </c>
      <c r="J516" s="15">
        <f>Sheet1!J16</f>
        <v>18</v>
      </c>
      <c r="K516" s="15">
        <f>Sheet1!K16</f>
        <v>7</v>
      </c>
      <c r="L516" s="15">
        <f>Sheet1!L16</f>
        <v>14</v>
      </c>
      <c r="M516" s="15">
        <f>Sheet1!M16</f>
        <v>20</v>
      </c>
      <c r="N516" s="15">
        <f>Sheet1!N16</f>
        <v>0</v>
      </c>
      <c r="O516" s="15">
        <f>Sheet1!O16</f>
        <v>0</v>
      </c>
      <c r="P516" s="15">
        <f>Sheet1!P16</f>
        <v>0</v>
      </c>
      <c r="Q516" s="15">
        <f>Sheet1!Q16</f>
        <v>0</v>
      </c>
      <c r="R516" s="15">
        <f>Sheet1!R16</f>
        <v>0</v>
      </c>
      <c r="S516" s="15">
        <f>Sheet1!Z16</f>
        <v>126</v>
      </c>
      <c r="T516" s="15">
        <f>Sheet1!AB16</f>
        <v>20</v>
      </c>
      <c r="U516" s="15">
        <f>Sheet1!AC16</f>
        <v>14</v>
      </c>
    </row>
    <row r="517" spans="2:21" x14ac:dyDescent="0.25">
      <c r="B517" s="15">
        <f>Sheet1!A17</f>
        <v>2580546</v>
      </c>
      <c r="C517" s="15" t="str">
        <f>Sheet1!B17</f>
        <v>ABO LABAN</v>
      </c>
      <c r="D517" s="15" t="str">
        <f>Sheet1!C17</f>
        <v>MAKKAH</v>
      </c>
      <c r="E517" s="15" t="str">
        <f>Sheet1!D17</f>
        <v>Accessories</v>
      </c>
      <c r="F517" s="15">
        <f>Sheet1!F17</f>
        <v>0</v>
      </c>
      <c r="G517" s="15">
        <f>Sheet1!G17</f>
        <v>89</v>
      </c>
      <c r="H517" s="15">
        <f>Sheet1!H17</f>
        <v>46</v>
      </c>
      <c r="I517" s="15">
        <f>Sheet1!I17</f>
        <v>69</v>
      </c>
      <c r="J517" s="15">
        <f>Sheet1!J17</f>
        <v>52</v>
      </c>
      <c r="K517" s="15">
        <f>Sheet1!K17</f>
        <v>51</v>
      </c>
      <c r="L517" s="15">
        <f>Sheet1!L17</f>
        <v>45</v>
      </c>
      <c r="M517" s="15">
        <f>Sheet1!M17</f>
        <v>78</v>
      </c>
      <c r="N517" s="15">
        <f>Sheet1!N17</f>
        <v>0</v>
      </c>
      <c r="O517" s="15">
        <f>Sheet1!O17</f>
        <v>0</v>
      </c>
      <c r="P517" s="15">
        <f>Sheet1!P17</f>
        <v>0</v>
      </c>
      <c r="Q517" s="15">
        <f>Sheet1!Q17</f>
        <v>0</v>
      </c>
      <c r="R517" s="15">
        <f>Sheet1!R17</f>
        <v>0</v>
      </c>
      <c r="S517" s="15">
        <f>Sheet1!Z17</f>
        <v>430</v>
      </c>
      <c r="T517" s="15">
        <f>Sheet1!AB17</f>
        <v>78</v>
      </c>
      <c r="U517" s="15">
        <f>Sheet1!AC17</f>
        <v>45</v>
      </c>
    </row>
    <row r="518" spans="2:21" x14ac:dyDescent="0.25">
      <c r="B518" s="15">
        <f>Sheet1!A18</f>
        <v>2580465</v>
      </c>
      <c r="C518" s="15" t="str">
        <f>Sheet1!B18</f>
        <v>MATJAR ALWAN</v>
      </c>
      <c r="D518" s="15" t="str">
        <f>Sheet1!C18</f>
        <v>TAIF</v>
      </c>
      <c r="E518" s="15" t="str">
        <f>Sheet1!D18</f>
        <v>iPhone</v>
      </c>
      <c r="F518" s="15">
        <f>Sheet1!F18</f>
        <v>88</v>
      </c>
      <c r="G518" s="15">
        <f>Sheet1!G18</f>
        <v>72</v>
      </c>
      <c r="H518" s="15">
        <f>Sheet1!H18</f>
        <v>83</v>
      </c>
      <c r="I518" s="15">
        <f>Sheet1!I18</f>
        <v>113</v>
      </c>
      <c r="J518" s="15">
        <f>Sheet1!J18</f>
        <v>145</v>
      </c>
      <c r="K518" s="15">
        <f>Sheet1!K18</f>
        <v>204</v>
      </c>
      <c r="L518" s="15">
        <f>Sheet1!L18</f>
        <v>129</v>
      </c>
      <c r="M518" s="15">
        <f>Sheet1!M18</f>
        <v>131</v>
      </c>
      <c r="N518" s="15">
        <f>Sheet1!N18</f>
        <v>0</v>
      </c>
      <c r="O518" s="15">
        <f>Sheet1!O18</f>
        <v>0</v>
      </c>
      <c r="P518" s="15">
        <f>Sheet1!P18</f>
        <v>0</v>
      </c>
      <c r="Q518" s="15">
        <f>Sheet1!Q18</f>
        <v>0</v>
      </c>
      <c r="R518" s="15">
        <f>Sheet1!R18</f>
        <v>0</v>
      </c>
      <c r="S518" s="15">
        <f>Sheet1!Z18</f>
        <v>965</v>
      </c>
      <c r="T518" s="15">
        <f>Sheet1!AB18</f>
        <v>131</v>
      </c>
      <c r="U518" s="15">
        <f>Sheet1!AC18</f>
        <v>129</v>
      </c>
    </row>
    <row r="519" spans="2:21" x14ac:dyDescent="0.25">
      <c r="B519" s="15">
        <f>Sheet1!A19</f>
        <v>2580465</v>
      </c>
      <c r="C519" s="15" t="str">
        <f>Sheet1!B19</f>
        <v>MATJAR ALWAN</v>
      </c>
      <c r="D519" s="15" t="str">
        <f>Sheet1!C19</f>
        <v>TAIF</v>
      </c>
      <c r="E519" s="15" t="str">
        <f>Sheet1!D19</f>
        <v>iPad</v>
      </c>
      <c r="F519" s="15">
        <f>Sheet1!F19</f>
        <v>12</v>
      </c>
      <c r="G519" s="15">
        <f>Sheet1!G19</f>
        <v>7</v>
      </c>
      <c r="H519" s="15">
        <f>Sheet1!H19</f>
        <v>9</v>
      </c>
      <c r="I519" s="15">
        <f>Sheet1!I19</f>
        <v>16</v>
      </c>
      <c r="J519" s="15">
        <f>Sheet1!J19</f>
        <v>19</v>
      </c>
      <c r="K519" s="15">
        <f>Sheet1!K19</f>
        <v>11</v>
      </c>
      <c r="L519" s="15">
        <f>Sheet1!L19</f>
        <v>23</v>
      </c>
      <c r="M519" s="15">
        <f>Sheet1!M19</f>
        <v>17</v>
      </c>
      <c r="N519" s="15">
        <f>Sheet1!N19</f>
        <v>0</v>
      </c>
      <c r="O519" s="15">
        <f>Sheet1!O19</f>
        <v>0</v>
      </c>
      <c r="P519" s="15">
        <f>Sheet1!P19</f>
        <v>0</v>
      </c>
      <c r="Q519" s="15">
        <f>Sheet1!Q19</f>
        <v>0</v>
      </c>
      <c r="R519" s="15">
        <f>Sheet1!R19</f>
        <v>0</v>
      </c>
      <c r="S519" s="15">
        <f>Sheet1!Z19</f>
        <v>114</v>
      </c>
      <c r="T519" s="15">
        <f>Sheet1!AB19</f>
        <v>17</v>
      </c>
      <c r="U519" s="15">
        <f>Sheet1!AC19</f>
        <v>23</v>
      </c>
    </row>
    <row r="520" spans="2:21" x14ac:dyDescent="0.25">
      <c r="B520" s="15">
        <f>Sheet1!A20</f>
        <v>2580465</v>
      </c>
      <c r="C520" s="15" t="str">
        <f>Sheet1!B20</f>
        <v>MATJAR ALWAN</v>
      </c>
      <c r="D520" s="15" t="str">
        <f>Sheet1!C20</f>
        <v>TAIF</v>
      </c>
      <c r="E520" s="15" t="str">
        <f>Sheet1!D20</f>
        <v>Watch</v>
      </c>
      <c r="F520" s="15">
        <f>Sheet1!F20</f>
        <v>2</v>
      </c>
      <c r="G520" s="15">
        <f>Sheet1!G20</f>
        <v>1</v>
      </c>
      <c r="H520" s="15">
        <f>Sheet1!H20</f>
        <v>1</v>
      </c>
      <c r="I520" s="15">
        <f>Sheet1!I20</f>
        <v>2</v>
      </c>
      <c r="J520" s="15">
        <f>Sheet1!J20</f>
        <v>6</v>
      </c>
      <c r="K520" s="15">
        <f>Sheet1!K20</f>
        <v>3</v>
      </c>
      <c r="L520" s="15">
        <f>Sheet1!L20</f>
        <v>5</v>
      </c>
      <c r="M520" s="15">
        <f>Sheet1!M20</f>
        <v>5</v>
      </c>
      <c r="N520" s="15">
        <f>Sheet1!N20</f>
        <v>0</v>
      </c>
      <c r="O520" s="15">
        <f>Sheet1!O20</f>
        <v>0</v>
      </c>
      <c r="P520" s="15">
        <f>Sheet1!P20</f>
        <v>0</v>
      </c>
      <c r="Q520" s="15">
        <f>Sheet1!Q20</f>
        <v>0</v>
      </c>
      <c r="R520" s="15">
        <f>Sheet1!R20</f>
        <v>0</v>
      </c>
      <c r="S520" s="15">
        <f>Sheet1!Z20</f>
        <v>25</v>
      </c>
      <c r="T520" s="15">
        <f>Sheet1!AB20</f>
        <v>5</v>
      </c>
      <c r="U520" s="15">
        <f>Sheet1!AC20</f>
        <v>5</v>
      </c>
    </row>
    <row r="521" spans="2:21" x14ac:dyDescent="0.25">
      <c r="B521" s="15">
        <f>Sheet1!A21</f>
        <v>2580465</v>
      </c>
      <c r="C521" s="15" t="str">
        <f>Sheet1!B21</f>
        <v>MATJAR ALWAN</v>
      </c>
      <c r="D521" s="15" t="str">
        <f>Sheet1!C21</f>
        <v>TAIF</v>
      </c>
      <c r="E521" s="15" t="str">
        <f>Sheet1!D21</f>
        <v>AirPods</v>
      </c>
      <c r="F521" s="15">
        <f>Sheet1!F21</f>
        <v>3</v>
      </c>
      <c r="G521" s="15">
        <f>Sheet1!G21</f>
        <v>4</v>
      </c>
      <c r="H521" s="15">
        <f>Sheet1!H21</f>
        <v>2</v>
      </c>
      <c r="I521" s="15">
        <f>Sheet1!I21</f>
        <v>3</v>
      </c>
      <c r="J521" s="15">
        <f>Sheet1!J21</f>
        <v>9</v>
      </c>
      <c r="K521" s="15">
        <f>Sheet1!K21</f>
        <v>7</v>
      </c>
      <c r="L521" s="15">
        <f>Sheet1!L21</f>
        <v>5</v>
      </c>
      <c r="M521" s="15">
        <f>Sheet1!M21</f>
        <v>8</v>
      </c>
      <c r="N521" s="15">
        <f>Sheet1!N21</f>
        <v>0</v>
      </c>
      <c r="O521" s="15">
        <f>Sheet1!O21</f>
        <v>0</v>
      </c>
      <c r="P521" s="15">
        <f>Sheet1!P21</f>
        <v>0</v>
      </c>
      <c r="Q521" s="15">
        <f>Sheet1!Q21</f>
        <v>0</v>
      </c>
      <c r="R521" s="15">
        <f>Sheet1!R21</f>
        <v>0</v>
      </c>
      <c r="S521" s="15">
        <f>Sheet1!Z21</f>
        <v>41</v>
      </c>
      <c r="T521" s="15">
        <f>Sheet1!AB21</f>
        <v>8</v>
      </c>
      <c r="U521" s="15">
        <f>Sheet1!AC21</f>
        <v>5</v>
      </c>
    </row>
    <row r="522" spans="2:21" x14ac:dyDescent="0.25">
      <c r="B522" s="15">
        <f>Sheet1!A22</f>
        <v>2580465</v>
      </c>
      <c r="C522" s="15" t="str">
        <f>Sheet1!B22</f>
        <v>MATJAR ALWAN</v>
      </c>
      <c r="D522" s="15" t="str">
        <f>Sheet1!C22</f>
        <v>TAIF</v>
      </c>
      <c r="E522" s="15" t="str">
        <f>Sheet1!D22</f>
        <v>Accessories</v>
      </c>
      <c r="F522" s="15">
        <f>Sheet1!F22</f>
        <v>67</v>
      </c>
      <c r="G522" s="15">
        <f>Sheet1!G22</f>
        <v>84</v>
      </c>
      <c r="H522" s="15">
        <f>Sheet1!H22</f>
        <v>78</v>
      </c>
      <c r="I522" s="15">
        <f>Sheet1!I22</f>
        <v>115</v>
      </c>
      <c r="J522" s="15">
        <f>Sheet1!J22</f>
        <v>100</v>
      </c>
      <c r="K522" s="15">
        <f>Sheet1!K22</f>
        <v>122</v>
      </c>
      <c r="L522" s="15">
        <f>Sheet1!L22</f>
        <v>144</v>
      </c>
      <c r="M522" s="15">
        <f>Sheet1!M22</f>
        <v>144</v>
      </c>
      <c r="N522" s="15">
        <f>Sheet1!N22</f>
        <v>0</v>
      </c>
      <c r="O522" s="15">
        <f>Sheet1!O22</f>
        <v>0</v>
      </c>
      <c r="P522" s="15">
        <f>Sheet1!P22</f>
        <v>0</v>
      </c>
      <c r="Q522" s="15">
        <f>Sheet1!Q22</f>
        <v>0</v>
      </c>
      <c r="R522" s="15">
        <f>Sheet1!R22</f>
        <v>0</v>
      </c>
      <c r="S522" s="15">
        <f>Sheet1!Z22</f>
        <v>854</v>
      </c>
      <c r="T522" s="15">
        <f>Sheet1!AB22</f>
        <v>144</v>
      </c>
      <c r="U522" s="15">
        <f>Sheet1!AC22</f>
        <v>144</v>
      </c>
    </row>
    <row r="523" spans="2:21" x14ac:dyDescent="0.25">
      <c r="B523" s="15">
        <f>Sheet1!A23</f>
        <v>1788113</v>
      </c>
      <c r="C523" s="15" t="str">
        <f>Sheet1!B23</f>
        <v>SPEED CALL - AL DEWAN</v>
      </c>
      <c r="D523" s="15" t="str">
        <f>Sheet1!C23</f>
        <v>JEDDAH</v>
      </c>
      <c r="E523" s="15" t="str">
        <f>Sheet1!D23</f>
        <v>iPhone</v>
      </c>
      <c r="F523" s="15">
        <f>Sheet1!F23</f>
        <v>64</v>
      </c>
      <c r="G523" s="15">
        <f>Sheet1!G23</f>
        <v>92</v>
      </c>
      <c r="H523" s="15">
        <f>Sheet1!H23</f>
        <v>134</v>
      </c>
      <c r="I523" s="15">
        <f>Sheet1!I23</f>
        <v>116</v>
      </c>
      <c r="J523" s="15">
        <f>Sheet1!J23</f>
        <v>133</v>
      </c>
      <c r="K523" s="15">
        <f>Sheet1!K23</f>
        <v>104</v>
      </c>
      <c r="L523" s="15">
        <f>Sheet1!L23</f>
        <v>84</v>
      </c>
      <c r="M523" s="15">
        <f>Sheet1!M23</f>
        <v>93</v>
      </c>
      <c r="N523" s="15">
        <f>Sheet1!N23</f>
        <v>0</v>
      </c>
      <c r="O523" s="15">
        <f>Sheet1!O23</f>
        <v>0</v>
      </c>
      <c r="P523" s="15">
        <f>Sheet1!P23</f>
        <v>0</v>
      </c>
      <c r="Q523" s="15">
        <f>Sheet1!Q23</f>
        <v>0</v>
      </c>
      <c r="R523" s="15">
        <f>Sheet1!R23</f>
        <v>0</v>
      </c>
      <c r="S523" s="15">
        <f>Sheet1!Z23</f>
        <v>820</v>
      </c>
      <c r="T523" s="15">
        <f>Sheet1!AB23</f>
        <v>93</v>
      </c>
      <c r="U523" s="15">
        <f>Sheet1!AC23</f>
        <v>84</v>
      </c>
    </row>
    <row r="524" spans="2:21" x14ac:dyDescent="0.25">
      <c r="B524" s="15">
        <f>Sheet1!A24</f>
        <v>1788113</v>
      </c>
      <c r="C524" s="15" t="str">
        <f>Sheet1!B24</f>
        <v>SPEED CALL - AL DEWAN</v>
      </c>
      <c r="D524" s="15" t="str">
        <f>Sheet1!C24</f>
        <v>JEDDAH</v>
      </c>
      <c r="E524" s="15" t="str">
        <f>Sheet1!D24</f>
        <v>iPad</v>
      </c>
      <c r="F524" s="15">
        <f>Sheet1!F24</f>
        <v>4</v>
      </c>
      <c r="G524" s="15">
        <f>Sheet1!G24</f>
        <v>11</v>
      </c>
      <c r="H524" s="15">
        <f>Sheet1!H24</f>
        <v>6</v>
      </c>
      <c r="I524" s="15">
        <f>Sheet1!I24</f>
        <v>1</v>
      </c>
      <c r="J524" s="15">
        <f>Sheet1!J24</f>
        <v>4</v>
      </c>
      <c r="K524" s="15">
        <f>Sheet1!K24</f>
        <v>5</v>
      </c>
      <c r="L524" s="15">
        <f>Sheet1!L24</f>
        <v>1</v>
      </c>
      <c r="M524" s="15">
        <f>Sheet1!M24</f>
        <v>2</v>
      </c>
      <c r="N524" s="15">
        <f>Sheet1!N24</f>
        <v>0</v>
      </c>
      <c r="O524" s="15">
        <f>Sheet1!O24</f>
        <v>0</v>
      </c>
      <c r="P524" s="15">
        <f>Sheet1!P24</f>
        <v>0</v>
      </c>
      <c r="Q524" s="15">
        <f>Sheet1!Q24</f>
        <v>0</v>
      </c>
      <c r="R524" s="15">
        <f>Sheet1!R24</f>
        <v>0</v>
      </c>
      <c r="S524" s="15">
        <f>Sheet1!Z24</f>
        <v>34</v>
      </c>
      <c r="T524" s="15">
        <f>Sheet1!AB24</f>
        <v>2</v>
      </c>
      <c r="U524" s="15">
        <f>Sheet1!AC24</f>
        <v>1</v>
      </c>
    </row>
    <row r="525" spans="2:21" x14ac:dyDescent="0.25">
      <c r="B525" s="15">
        <f>Sheet1!A25</f>
        <v>1788113</v>
      </c>
      <c r="C525" s="15" t="str">
        <f>Sheet1!B25</f>
        <v>SPEED CALL - AL DEWAN</v>
      </c>
      <c r="D525" s="15" t="str">
        <f>Sheet1!C25</f>
        <v>JEDDAH</v>
      </c>
      <c r="E525" s="15" t="str">
        <f>Sheet1!D25</f>
        <v>Watch</v>
      </c>
      <c r="F525" s="15">
        <f>Sheet1!F25</f>
        <v>2</v>
      </c>
      <c r="G525" s="15">
        <f>Sheet1!G25</f>
        <v>2</v>
      </c>
      <c r="H525" s="15">
        <f>Sheet1!H25</f>
        <v>1</v>
      </c>
      <c r="I525" s="15">
        <f>Sheet1!I25</f>
        <v>2</v>
      </c>
      <c r="J525" s="15">
        <f>Sheet1!J25</f>
        <v>1</v>
      </c>
      <c r="K525" s="15">
        <f>Sheet1!K25</f>
        <v>0</v>
      </c>
      <c r="L525" s="15">
        <f>Sheet1!L25</f>
        <v>0</v>
      </c>
      <c r="M525" s="15">
        <f>Sheet1!M25</f>
        <v>0</v>
      </c>
      <c r="N525" s="15">
        <f>Sheet1!N25</f>
        <v>0</v>
      </c>
      <c r="O525" s="15">
        <f>Sheet1!O25</f>
        <v>0</v>
      </c>
      <c r="P525" s="15">
        <f>Sheet1!P25</f>
        <v>0</v>
      </c>
      <c r="Q525" s="15">
        <f>Sheet1!Q25</f>
        <v>0</v>
      </c>
      <c r="R525" s="15">
        <f>Sheet1!R25</f>
        <v>0</v>
      </c>
      <c r="S525" s="15">
        <f>Sheet1!Z25</f>
        <v>8</v>
      </c>
      <c r="T525" s="15">
        <f>Sheet1!AB25</f>
        <v>0</v>
      </c>
      <c r="U525" s="15">
        <f>Sheet1!AC25</f>
        <v>0</v>
      </c>
    </row>
    <row r="526" spans="2:21" x14ac:dyDescent="0.25">
      <c r="B526" s="15">
        <f>Sheet1!A26</f>
        <v>1788113</v>
      </c>
      <c r="C526" s="15" t="str">
        <f>Sheet1!B26</f>
        <v>SPEED CALL - AL DEWAN</v>
      </c>
      <c r="D526" s="15" t="str">
        <f>Sheet1!C26</f>
        <v>JEDDAH</v>
      </c>
      <c r="E526" s="15" t="str">
        <f>Sheet1!D26</f>
        <v>AirPods</v>
      </c>
      <c r="F526" s="15">
        <f>Sheet1!F26</f>
        <v>0</v>
      </c>
      <c r="G526" s="15">
        <f>Sheet1!G26</f>
        <v>0</v>
      </c>
      <c r="H526" s="15">
        <f>Sheet1!H26</f>
        <v>0</v>
      </c>
      <c r="I526" s="15">
        <f>Sheet1!I26</f>
        <v>0</v>
      </c>
      <c r="J526" s="15">
        <f>Sheet1!J26</f>
        <v>0</v>
      </c>
      <c r="K526" s="15">
        <f>Sheet1!K26</f>
        <v>6</v>
      </c>
      <c r="L526" s="15">
        <f>Sheet1!L26</f>
        <v>5</v>
      </c>
      <c r="M526" s="15">
        <f>Sheet1!M26</f>
        <v>6</v>
      </c>
      <c r="N526" s="15">
        <f>Sheet1!N26</f>
        <v>0</v>
      </c>
      <c r="O526" s="15">
        <f>Sheet1!O26</f>
        <v>0</v>
      </c>
      <c r="P526" s="15">
        <f>Sheet1!P26</f>
        <v>0</v>
      </c>
      <c r="Q526" s="15">
        <f>Sheet1!Q26</f>
        <v>0</v>
      </c>
      <c r="R526" s="15">
        <f>Sheet1!R26</f>
        <v>0</v>
      </c>
      <c r="S526" s="15">
        <f>Sheet1!Z26</f>
        <v>17</v>
      </c>
      <c r="T526" s="15">
        <f>Sheet1!AB26</f>
        <v>6</v>
      </c>
      <c r="U526" s="15">
        <f>Sheet1!AC26</f>
        <v>5</v>
      </c>
    </row>
    <row r="527" spans="2:21" x14ac:dyDescent="0.25">
      <c r="B527" s="15">
        <f>Sheet1!A27</f>
        <v>1788113</v>
      </c>
      <c r="C527" s="15" t="str">
        <f>Sheet1!B27</f>
        <v>SPEED CALL - AL DEWAN</v>
      </c>
      <c r="D527" s="15" t="str">
        <f>Sheet1!C27</f>
        <v>JEDDAH</v>
      </c>
      <c r="E527" s="15" t="str">
        <f>Sheet1!D27</f>
        <v>Accessories</v>
      </c>
      <c r="F527" s="15">
        <f>Sheet1!F27</f>
        <v>53</v>
      </c>
      <c r="G527" s="15">
        <f>Sheet1!G27</f>
        <v>83</v>
      </c>
      <c r="H527" s="15">
        <f>Sheet1!H27</f>
        <v>112</v>
      </c>
      <c r="I527" s="15">
        <f>Sheet1!I27</f>
        <v>53</v>
      </c>
      <c r="J527" s="15">
        <f>Sheet1!J27</f>
        <v>89</v>
      </c>
      <c r="K527" s="15">
        <f>Sheet1!K27</f>
        <v>90</v>
      </c>
      <c r="L527" s="15">
        <f>Sheet1!L27</f>
        <v>60</v>
      </c>
      <c r="M527" s="15">
        <f>Sheet1!M27</f>
        <v>52</v>
      </c>
      <c r="N527" s="15">
        <f>Sheet1!N27</f>
        <v>0</v>
      </c>
      <c r="O527" s="15">
        <f>Sheet1!O27</f>
        <v>0</v>
      </c>
      <c r="P527" s="15">
        <f>Sheet1!P27</f>
        <v>0</v>
      </c>
      <c r="Q527" s="15">
        <f>Sheet1!Q27</f>
        <v>0</v>
      </c>
      <c r="R527" s="15">
        <f>Sheet1!R27</f>
        <v>0</v>
      </c>
      <c r="S527" s="15">
        <f>Sheet1!Z27</f>
        <v>592</v>
      </c>
      <c r="T527" s="15">
        <f>Sheet1!AB27</f>
        <v>52</v>
      </c>
      <c r="U527" s="15">
        <f>Sheet1!AC27</f>
        <v>60</v>
      </c>
    </row>
    <row r="528" spans="2:21" x14ac:dyDescent="0.25">
      <c r="B528" s="15">
        <f>Sheet1!A28</f>
        <v>2804325</v>
      </c>
      <c r="C528" s="15" t="str">
        <f>Sheet1!B28</f>
        <v>AL HAZMI AL-MADINAH</v>
      </c>
      <c r="D528" s="15" t="str">
        <f>Sheet1!C28</f>
        <v>AL MADINAH</v>
      </c>
      <c r="E528" s="15" t="str">
        <f>Sheet1!D28</f>
        <v>iPhone</v>
      </c>
      <c r="F528" s="15">
        <f>Sheet1!F28</f>
        <v>101</v>
      </c>
      <c r="G528" s="15">
        <f>Sheet1!G28</f>
        <v>78</v>
      </c>
      <c r="H528" s="15">
        <f>Sheet1!H28</f>
        <v>91</v>
      </c>
      <c r="I528" s="15">
        <f>Sheet1!I28</f>
        <v>75</v>
      </c>
      <c r="J528" s="15">
        <f>Sheet1!J28</f>
        <v>106</v>
      </c>
      <c r="K528" s="15">
        <f>Sheet1!K28</f>
        <v>122</v>
      </c>
      <c r="L528" s="15">
        <f>Sheet1!L28</f>
        <v>116</v>
      </c>
      <c r="M528" s="15">
        <f>Sheet1!M28</f>
        <v>137</v>
      </c>
      <c r="N528" s="15">
        <f>Sheet1!N28</f>
        <v>0</v>
      </c>
      <c r="O528" s="15">
        <f>Sheet1!O28</f>
        <v>0</v>
      </c>
      <c r="P528" s="15">
        <f>Sheet1!P28</f>
        <v>0</v>
      </c>
      <c r="Q528" s="15">
        <f>Sheet1!Q28</f>
        <v>0</v>
      </c>
      <c r="R528" s="15">
        <f>Sheet1!R28</f>
        <v>0</v>
      </c>
      <c r="S528" s="15">
        <f>Sheet1!Z28</f>
        <v>826</v>
      </c>
      <c r="T528" s="15">
        <f>Sheet1!AB28</f>
        <v>137</v>
      </c>
      <c r="U528" s="15">
        <f>Sheet1!AC28</f>
        <v>116</v>
      </c>
    </row>
    <row r="529" spans="2:21" x14ac:dyDescent="0.25">
      <c r="B529" s="15">
        <f>Sheet1!A29</f>
        <v>2804325</v>
      </c>
      <c r="C529" s="15" t="str">
        <f>Sheet1!B29</f>
        <v>AL HAZMI AL-MADINAH</v>
      </c>
      <c r="D529" s="15" t="str">
        <f>Sheet1!C29</f>
        <v>AL MADINAH</v>
      </c>
      <c r="E529" s="15" t="str">
        <f>Sheet1!D29</f>
        <v>iPad</v>
      </c>
      <c r="F529" s="15">
        <f>Sheet1!F29</f>
        <v>12</v>
      </c>
      <c r="G529" s="15">
        <f>Sheet1!G29</f>
        <v>14</v>
      </c>
      <c r="H529" s="15">
        <f>Sheet1!H29</f>
        <v>14</v>
      </c>
      <c r="I529" s="15">
        <f>Sheet1!I29</f>
        <v>15</v>
      </c>
      <c r="J529" s="15">
        <f>Sheet1!J29</f>
        <v>34</v>
      </c>
      <c r="K529" s="15">
        <f>Sheet1!K29</f>
        <v>34</v>
      </c>
      <c r="L529" s="15">
        <f>Sheet1!L29</f>
        <v>9</v>
      </c>
      <c r="M529" s="15">
        <f>Sheet1!M29</f>
        <v>18</v>
      </c>
      <c r="N529" s="15">
        <f>Sheet1!N29</f>
        <v>0</v>
      </c>
      <c r="O529" s="15">
        <f>Sheet1!O29</f>
        <v>0</v>
      </c>
      <c r="P529" s="15">
        <f>Sheet1!P29</f>
        <v>0</v>
      </c>
      <c r="Q529" s="15">
        <f>Sheet1!Q29</f>
        <v>0</v>
      </c>
      <c r="R529" s="15">
        <f>Sheet1!R29</f>
        <v>0</v>
      </c>
      <c r="S529" s="15">
        <f>Sheet1!Z29</f>
        <v>150</v>
      </c>
      <c r="T529" s="15">
        <f>Sheet1!AB29</f>
        <v>18</v>
      </c>
      <c r="U529" s="15">
        <f>Sheet1!AC29</f>
        <v>9</v>
      </c>
    </row>
    <row r="530" spans="2:21" x14ac:dyDescent="0.25">
      <c r="B530" s="15">
        <f>Sheet1!A30</f>
        <v>2804325</v>
      </c>
      <c r="C530" s="15" t="str">
        <f>Sheet1!B30</f>
        <v>AL HAZMI AL-MADINAH</v>
      </c>
      <c r="D530" s="15" t="str">
        <f>Sheet1!C30</f>
        <v>AL MADINAH</v>
      </c>
      <c r="E530" s="15" t="str">
        <f>Sheet1!D30</f>
        <v>Watch</v>
      </c>
      <c r="F530" s="15">
        <f>Sheet1!F30</f>
        <v>1</v>
      </c>
      <c r="G530" s="15">
        <f>Sheet1!G30</f>
        <v>3</v>
      </c>
      <c r="H530" s="15">
        <f>Sheet1!H30</f>
        <v>2</v>
      </c>
      <c r="I530" s="15">
        <f>Sheet1!I30</f>
        <v>1</v>
      </c>
      <c r="J530" s="15">
        <f>Sheet1!J30</f>
        <v>0</v>
      </c>
      <c r="K530" s="15">
        <f>Sheet1!K30</f>
        <v>0</v>
      </c>
      <c r="L530" s="15">
        <f>Sheet1!L30</f>
        <v>5</v>
      </c>
      <c r="M530" s="15">
        <f>Sheet1!M30</f>
        <v>2</v>
      </c>
      <c r="N530" s="15">
        <f>Sheet1!N30</f>
        <v>0</v>
      </c>
      <c r="O530" s="15">
        <f>Sheet1!O30</f>
        <v>0</v>
      </c>
      <c r="P530" s="15">
        <f>Sheet1!P30</f>
        <v>0</v>
      </c>
      <c r="Q530" s="15">
        <f>Sheet1!Q30</f>
        <v>0</v>
      </c>
      <c r="R530" s="15">
        <f>Sheet1!R30</f>
        <v>0</v>
      </c>
      <c r="S530" s="15">
        <f>Sheet1!Z30</f>
        <v>14</v>
      </c>
      <c r="T530" s="15">
        <f>Sheet1!AB30</f>
        <v>2</v>
      </c>
      <c r="U530" s="15">
        <f>Sheet1!AC30</f>
        <v>5</v>
      </c>
    </row>
    <row r="531" spans="2:21" x14ac:dyDescent="0.25">
      <c r="B531" s="15">
        <f>Sheet1!A31</f>
        <v>2804325</v>
      </c>
      <c r="C531" s="15" t="str">
        <f>Sheet1!B31</f>
        <v>AL HAZMI AL-MADINAH</v>
      </c>
      <c r="D531" s="15" t="str">
        <f>Sheet1!C31</f>
        <v>AL MADINAH</v>
      </c>
      <c r="E531" s="15" t="str">
        <f>Sheet1!D31</f>
        <v>AirPods</v>
      </c>
      <c r="F531" s="15">
        <f>Sheet1!F31</f>
        <v>4</v>
      </c>
      <c r="G531" s="15">
        <f>Sheet1!G31</f>
        <v>3</v>
      </c>
      <c r="H531" s="15">
        <f>Sheet1!H31</f>
        <v>14</v>
      </c>
      <c r="I531" s="15">
        <f>Sheet1!I31</f>
        <v>6</v>
      </c>
      <c r="J531" s="15">
        <f>Sheet1!J31</f>
        <v>5</v>
      </c>
      <c r="K531" s="15">
        <f>Sheet1!K31</f>
        <v>0</v>
      </c>
      <c r="L531" s="15">
        <f>Sheet1!L31</f>
        <v>6</v>
      </c>
      <c r="M531" s="15">
        <f>Sheet1!M31</f>
        <v>12</v>
      </c>
      <c r="N531" s="15">
        <f>Sheet1!N31</f>
        <v>0</v>
      </c>
      <c r="O531" s="15">
        <f>Sheet1!O31</f>
        <v>0</v>
      </c>
      <c r="P531" s="15">
        <f>Sheet1!P31</f>
        <v>0</v>
      </c>
      <c r="Q531" s="15">
        <f>Sheet1!Q31</f>
        <v>0</v>
      </c>
      <c r="R531" s="15">
        <f>Sheet1!R31</f>
        <v>0</v>
      </c>
      <c r="S531" s="15">
        <f>Sheet1!Z31</f>
        <v>50</v>
      </c>
      <c r="T531" s="15">
        <f>Sheet1!AB31</f>
        <v>12</v>
      </c>
      <c r="U531" s="15">
        <f>Sheet1!AC31</f>
        <v>6</v>
      </c>
    </row>
    <row r="532" spans="2:21" x14ac:dyDescent="0.25">
      <c r="B532" s="15">
        <f>Sheet1!A32</f>
        <v>2804325</v>
      </c>
      <c r="C532" s="15" t="str">
        <f>Sheet1!B32</f>
        <v>AL HAZMI AL-MADINAH</v>
      </c>
      <c r="D532" s="15" t="str">
        <f>Sheet1!C32</f>
        <v>AL MADINAH</v>
      </c>
      <c r="E532" s="15" t="str">
        <f>Sheet1!D32</f>
        <v>Accessories</v>
      </c>
      <c r="F532" s="15">
        <f>Sheet1!F32</f>
        <v>40</v>
      </c>
      <c r="G532" s="15">
        <f>Sheet1!G32</f>
        <v>58</v>
      </c>
      <c r="H532" s="15">
        <f>Sheet1!H32</f>
        <v>64</v>
      </c>
      <c r="I532" s="15">
        <f>Sheet1!I32</f>
        <v>28</v>
      </c>
      <c r="J532" s="15">
        <f>Sheet1!J32</f>
        <v>87</v>
      </c>
      <c r="K532" s="15">
        <f>Sheet1!K32</f>
        <v>76</v>
      </c>
      <c r="L532" s="15">
        <f>Sheet1!L32</f>
        <v>68</v>
      </c>
      <c r="M532" s="15">
        <f>Sheet1!M32</f>
        <v>74</v>
      </c>
      <c r="N532" s="15">
        <f>Sheet1!N32</f>
        <v>0</v>
      </c>
      <c r="O532" s="15">
        <f>Sheet1!O32</f>
        <v>0</v>
      </c>
      <c r="P532" s="15">
        <f>Sheet1!P32</f>
        <v>0</v>
      </c>
      <c r="Q532" s="15">
        <f>Sheet1!Q32</f>
        <v>0</v>
      </c>
      <c r="R532" s="15">
        <f>Sheet1!R32</f>
        <v>0</v>
      </c>
      <c r="S532" s="15">
        <f>Sheet1!Z32</f>
        <v>495</v>
      </c>
      <c r="T532" s="15">
        <f>Sheet1!AB32</f>
        <v>74</v>
      </c>
      <c r="U532" s="15">
        <f>Sheet1!AC32</f>
        <v>68</v>
      </c>
    </row>
    <row r="533" spans="2:21" x14ac:dyDescent="0.25">
      <c r="B533" s="15">
        <f>Sheet1!A33</f>
        <v>2986767</v>
      </c>
      <c r="C533" s="15" t="str">
        <f>Sheet1!B33</f>
        <v>TAMAYAZ ALHATIF</v>
      </c>
      <c r="D533" s="15" t="str">
        <f>Sheet1!C33</f>
        <v>NAJRAN</v>
      </c>
      <c r="E533" s="15" t="str">
        <f>Sheet1!D33</f>
        <v>iPhone</v>
      </c>
      <c r="F533" s="15">
        <f>Sheet1!F33</f>
        <v>61</v>
      </c>
      <c r="G533" s="15">
        <f>Sheet1!G33</f>
        <v>42</v>
      </c>
      <c r="H533" s="15">
        <f>Sheet1!H33</f>
        <v>34</v>
      </c>
      <c r="I533" s="15">
        <f>Sheet1!I33</f>
        <v>29</v>
      </c>
      <c r="J533" s="15">
        <f>Sheet1!J33</f>
        <v>50</v>
      </c>
      <c r="K533" s="15">
        <f>Sheet1!K33</f>
        <v>42</v>
      </c>
      <c r="L533" s="15">
        <f>Sheet1!L33</f>
        <v>69</v>
      </c>
      <c r="M533" s="15">
        <f>Sheet1!M33</f>
        <v>52</v>
      </c>
      <c r="N533" s="15">
        <f>Sheet1!N33</f>
        <v>0</v>
      </c>
      <c r="O533" s="15">
        <f>Sheet1!O33</f>
        <v>0</v>
      </c>
      <c r="P533" s="15">
        <f>Sheet1!P33</f>
        <v>0</v>
      </c>
      <c r="Q533" s="15">
        <f>Sheet1!Q33</f>
        <v>0</v>
      </c>
      <c r="R533" s="15">
        <f>Sheet1!R33</f>
        <v>0</v>
      </c>
      <c r="S533" s="15">
        <f>Sheet1!Z33</f>
        <v>379</v>
      </c>
      <c r="T533" s="15">
        <f>Sheet1!AB33</f>
        <v>52</v>
      </c>
      <c r="U533" s="15">
        <f>Sheet1!AC33</f>
        <v>69</v>
      </c>
    </row>
    <row r="534" spans="2:21" x14ac:dyDescent="0.25">
      <c r="B534" s="15">
        <f>Sheet1!A34</f>
        <v>2986767</v>
      </c>
      <c r="C534" s="15" t="str">
        <f>Sheet1!B34</f>
        <v>TAMAYAZ ALHATIF</v>
      </c>
      <c r="D534" s="15" t="str">
        <f>Sheet1!C34</f>
        <v>NAJRAN</v>
      </c>
      <c r="E534" s="15" t="str">
        <f>Sheet1!D34</f>
        <v>iPad</v>
      </c>
      <c r="F534" s="15">
        <f>Sheet1!F34</f>
        <v>3</v>
      </c>
      <c r="G534" s="15">
        <f>Sheet1!G34</f>
        <v>7</v>
      </c>
      <c r="H534" s="15">
        <f>Sheet1!H34</f>
        <v>7</v>
      </c>
      <c r="I534" s="15">
        <f>Sheet1!I34</f>
        <v>5</v>
      </c>
      <c r="J534" s="15">
        <f>Sheet1!J34</f>
        <v>11</v>
      </c>
      <c r="K534" s="15">
        <f>Sheet1!K34</f>
        <v>9</v>
      </c>
      <c r="L534" s="15">
        <f>Sheet1!L34</f>
        <v>9</v>
      </c>
      <c r="M534" s="15">
        <f>Sheet1!M34</f>
        <v>7</v>
      </c>
      <c r="N534" s="15">
        <f>Sheet1!N34</f>
        <v>0</v>
      </c>
      <c r="O534" s="15">
        <f>Sheet1!O34</f>
        <v>0</v>
      </c>
      <c r="P534" s="15">
        <f>Sheet1!P34</f>
        <v>0</v>
      </c>
      <c r="Q534" s="15">
        <f>Sheet1!Q34</f>
        <v>0</v>
      </c>
      <c r="R534" s="15">
        <f>Sheet1!R34</f>
        <v>0</v>
      </c>
      <c r="S534" s="15">
        <f>Sheet1!Z34</f>
        <v>58</v>
      </c>
      <c r="T534" s="15">
        <f>Sheet1!AB34</f>
        <v>7</v>
      </c>
      <c r="U534" s="15">
        <f>Sheet1!AC34</f>
        <v>9</v>
      </c>
    </row>
    <row r="535" spans="2:21" x14ac:dyDescent="0.25">
      <c r="B535" s="15">
        <f>Sheet1!A35</f>
        <v>2986767</v>
      </c>
      <c r="C535" s="15" t="str">
        <f>Sheet1!B35</f>
        <v>TAMAYAZ ALHATIF</v>
      </c>
      <c r="D535" s="15" t="str">
        <f>Sheet1!C35</f>
        <v>NAJRAN</v>
      </c>
      <c r="E535" s="15" t="str">
        <f>Sheet1!D35</f>
        <v>Watch</v>
      </c>
      <c r="F535" s="15">
        <f>Sheet1!F35</f>
        <v>1</v>
      </c>
      <c r="G535" s="15">
        <f>Sheet1!G35</f>
        <v>2</v>
      </c>
      <c r="H535" s="15">
        <f>Sheet1!H35</f>
        <v>2</v>
      </c>
      <c r="I535" s="15">
        <f>Sheet1!I35</f>
        <v>0</v>
      </c>
      <c r="J535" s="15">
        <f>Sheet1!J35</f>
        <v>3</v>
      </c>
      <c r="K535" s="15">
        <f>Sheet1!K35</f>
        <v>2</v>
      </c>
      <c r="L535" s="15">
        <f>Sheet1!L35</f>
        <v>4</v>
      </c>
      <c r="M535" s="15">
        <f>Sheet1!M35</f>
        <v>2</v>
      </c>
      <c r="N535" s="15">
        <f>Sheet1!N35</f>
        <v>0</v>
      </c>
      <c r="O535" s="15">
        <f>Sheet1!O35</f>
        <v>0</v>
      </c>
      <c r="P535" s="15">
        <f>Sheet1!P35</f>
        <v>0</v>
      </c>
      <c r="Q535" s="15">
        <f>Sheet1!Q35</f>
        <v>0</v>
      </c>
      <c r="R535" s="15">
        <f>Sheet1!R35</f>
        <v>0</v>
      </c>
      <c r="S535" s="15">
        <f>Sheet1!Z35</f>
        <v>16</v>
      </c>
      <c r="T535" s="15">
        <f>Sheet1!AB35</f>
        <v>2</v>
      </c>
      <c r="U535" s="15">
        <f>Sheet1!AC35</f>
        <v>4</v>
      </c>
    </row>
    <row r="536" spans="2:21" x14ac:dyDescent="0.25">
      <c r="B536" s="15">
        <f>Sheet1!A36</f>
        <v>2986767</v>
      </c>
      <c r="C536" s="15" t="str">
        <f>Sheet1!B36</f>
        <v>TAMAYAZ ALHATIF</v>
      </c>
      <c r="D536" s="15" t="str">
        <f>Sheet1!C36</f>
        <v>NAJRAN</v>
      </c>
      <c r="E536" s="15" t="str">
        <f>Sheet1!D36</f>
        <v>AirPods</v>
      </c>
      <c r="F536" s="15">
        <f>Sheet1!F36</f>
        <v>0</v>
      </c>
      <c r="G536" s="15">
        <f>Sheet1!G36</f>
        <v>2</v>
      </c>
      <c r="H536" s="15">
        <f>Sheet1!H36</f>
        <v>3</v>
      </c>
      <c r="I536" s="15">
        <f>Sheet1!I36</f>
        <v>0</v>
      </c>
      <c r="J536" s="15">
        <f>Sheet1!J36</f>
        <v>5</v>
      </c>
      <c r="K536" s="15">
        <f>Sheet1!K36</f>
        <v>3</v>
      </c>
      <c r="L536" s="15">
        <f>Sheet1!L36</f>
        <v>7</v>
      </c>
      <c r="M536" s="15">
        <f>Sheet1!M36</f>
        <v>4</v>
      </c>
      <c r="N536" s="15">
        <f>Sheet1!N36</f>
        <v>0</v>
      </c>
      <c r="O536" s="15">
        <f>Sheet1!O36</f>
        <v>0</v>
      </c>
      <c r="P536" s="15">
        <f>Sheet1!P36</f>
        <v>0</v>
      </c>
      <c r="Q536" s="15">
        <f>Sheet1!Q36</f>
        <v>0</v>
      </c>
      <c r="R536" s="15">
        <f>Sheet1!R36</f>
        <v>0</v>
      </c>
      <c r="S536" s="15">
        <f>Sheet1!Z36</f>
        <v>24</v>
      </c>
      <c r="T536" s="15">
        <f>Sheet1!AB36</f>
        <v>4</v>
      </c>
      <c r="U536" s="15">
        <f>Sheet1!AC36</f>
        <v>7</v>
      </c>
    </row>
    <row r="537" spans="2:21" x14ac:dyDescent="0.25">
      <c r="B537" s="15">
        <f>Sheet1!A37</f>
        <v>2986767</v>
      </c>
      <c r="C537" s="15" t="str">
        <f>Sheet1!B37</f>
        <v>TAMAYAZ ALHATIF</v>
      </c>
      <c r="D537" s="15" t="str">
        <f>Sheet1!C37</f>
        <v>NAJRAN</v>
      </c>
      <c r="E537" s="15" t="str">
        <f>Sheet1!D37</f>
        <v>Accessories</v>
      </c>
      <c r="F537" s="15">
        <f>Sheet1!F37</f>
        <v>142</v>
      </c>
      <c r="G537" s="15">
        <f>Sheet1!G37</f>
        <v>67</v>
      </c>
      <c r="H537" s="15">
        <f>Sheet1!H37</f>
        <v>82</v>
      </c>
      <c r="I537" s="15">
        <f>Sheet1!I37</f>
        <v>72</v>
      </c>
      <c r="J537" s="15">
        <f>Sheet1!J37</f>
        <v>149</v>
      </c>
      <c r="K537" s="15">
        <f>Sheet1!K37</f>
        <v>93</v>
      </c>
      <c r="L537" s="15">
        <f>Sheet1!L37</f>
        <v>200</v>
      </c>
      <c r="M537" s="15">
        <f>Sheet1!M37</f>
        <v>91</v>
      </c>
      <c r="N537" s="15">
        <f>Sheet1!N37</f>
        <v>0</v>
      </c>
      <c r="O537" s="15">
        <f>Sheet1!O37</f>
        <v>0</v>
      </c>
      <c r="P537" s="15">
        <f>Sheet1!P37</f>
        <v>0</v>
      </c>
      <c r="Q537" s="15">
        <f>Sheet1!Q37</f>
        <v>0</v>
      </c>
      <c r="R537" s="15">
        <f>Sheet1!R37</f>
        <v>0</v>
      </c>
      <c r="S537" s="15">
        <f>Sheet1!Z37</f>
        <v>896</v>
      </c>
      <c r="T537" s="15">
        <f>Sheet1!AB37</f>
        <v>91</v>
      </c>
      <c r="U537" s="15">
        <f>Sheet1!AC37</f>
        <v>200</v>
      </c>
    </row>
    <row r="538" spans="2:21" x14ac:dyDescent="0.25">
      <c r="B538" s="15">
        <f>Sheet1!A38</f>
        <v>1788112</v>
      </c>
      <c r="C538" s="15" t="str">
        <f>Sheet1!B38</f>
        <v>SPEED CALL - AL DOBLOMASI</v>
      </c>
      <c r="D538" s="15" t="str">
        <f>Sheet1!C38</f>
        <v>JEDDAH</v>
      </c>
      <c r="E538" s="15" t="str">
        <f>Sheet1!D38</f>
        <v>iPhone</v>
      </c>
      <c r="F538" s="15">
        <f>Sheet1!F38</f>
        <v>86</v>
      </c>
      <c r="G538" s="15">
        <f>Sheet1!G38</f>
        <v>107</v>
      </c>
      <c r="H538" s="15">
        <f>Sheet1!H38</f>
        <v>153</v>
      </c>
      <c r="I538" s="15">
        <f>Sheet1!I38</f>
        <v>135</v>
      </c>
      <c r="J538" s="15">
        <f>Sheet1!J38</f>
        <v>157</v>
      </c>
      <c r="K538" s="15">
        <f>Sheet1!K38</f>
        <v>117</v>
      </c>
      <c r="L538" s="15">
        <f>Sheet1!L38</f>
        <v>108</v>
      </c>
      <c r="M538" s="15">
        <f>Sheet1!M38</f>
        <v>85</v>
      </c>
      <c r="N538" s="15">
        <f>Sheet1!N38</f>
        <v>0</v>
      </c>
      <c r="O538" s="15">
        <f>Sheet1!O38</f>
        <v>0</v>
      </c>
      <c r="P538" s="15">
        <f>Sheet1!P38</f>
        <v>0</v>
      </c>
      <c r="Q538" s="15">
        <f>Sheet1!Q38</f>
        <v>0</v>
      </c>
      <c r="R538" s="15">
        <f>Sheet1!R38</f>
        <v>0</v>
      </c>
      <c r="S538" s="15">
        <f>Sheet1!Z38</f>
        <v>948</v>
      </c>
      <c r="T538" s="15">
        <f>Sheet1!AB38</f>
        <v>85</v>
      </c>
      <c r="U538" s="15">
        <f>Sheet1!AC38</f>
        <v>108</v>
      </c>
    </row>
    <row r="539" spans="2:21" x14ac:dyDescent="0.25">
      <c r="B539" s="15">
        <f>Sheet1!A39</f>
        <v>1788112</v>
      </c>
      <c r="C539" s="15" t="str">
        <f>Sheet1!B39</f>
        <v>SPEED CALL - AL DOBLOMASI</v>
      </c>
      <c r="D539" s="15" t="str">
        <f>Sheet1!C39</f>
        <v>JEDDAH</v>
      </c>
      <c r="E539" s="15" t="str">
        <f>Sheet1!D39</f>
        <v>iPad</v>
      </c>
      <c r="F539" s="15">
        <f>Sheet1!F39</f>
        <v>1</v>
      </c>
      <c r="G539" s="15">
        <f>Sheet1!G39</f>
        <v>3</v>
      </c>
      <c r="H539" s="15">
        <f>Sheet1!H39</f>
        <v>4</v>
      </c>
      <c r="I539" s="15">
        <f>Sheet1!I39</f>
        <v>8</v>
      </c>
      <c r="J539" s="15">
        <f>Sheet1!J39</f>
        <v>15</v>
      </c>
      <c r="K539" s="15">
        <f>Sheet1!K39</f>
        <v>0</v>
      </c>
      <c r="L539" s="15">
        <f>Sheet1!L39</f>
        <v>4</v>
      </c>
      <c r="M539" s="15">
        <f>Sheet1!M39</f>
        <v>3</v>
      </c>
      <c r="N539" s="15">
        <f>Sheet1!N39</f>
        <v>0</v>
      </c>
      <c r="O539" s="15">
        <f>Sheet1!O39</f>
        <v>0</v>
      </c>
      <c r="P539" s="15">
        <f>Sheet1!P39</f>
        <v>0</v>
      </c>
      <c r="Q539" s="15">
        <f>Sheet1!Q39</f>
        <v>0</v>
      </c>
      <c r="R539" s="15">
        <f>Sheet1!R39</f>
        <v>0</v>
      </c>
      <c r="S539" s="15">
        <f>Sheet1!Z39</f>
        <v>38</v>
      </c>
      <c r="T539" s="15">
        <f>Sheet1!AB39</f>
        <v>3</v>
      </c>
      <c r="U539" s="15">
        <f>Sheet1!AC39</f>
        <v>4</v>
      </c>
    </row>
    <row r="540" spans="2:21" x14ac:dyDescent="0.25">
      <c r="B540" s="15">
        <f>Sheet1!A40</f>
        <v>1788112</v>
      </c>
      <c r="C540" s="15" t="str">
        <f>Sheet1!B40</f>
        <v>SPEED CALL - AL DOBLOMASI</v>
      </c>
      <c r="D540" s="15" t="str">
        <f>Sheet1!C40</f>
        <v>JEDDAH</v>
      </c>
      <c r="E540" s="15" t="str">
        <f>Sheet1!D40</f>
        <v>Watch</v>
      </c>
      <c r="F540" s="15">
        <f>Sheet1!F40</f>
        <v>1</v>
      </c>
      <c r="G540" s="15">
        <f>Sheet1!G40</f>
        <v>5</v>
      </c>
      <c r="H540" s="15">
        <f>Sheet1!H40</f>
        <v>2</v>
      </c>
      <c r="I540" s="15">
        <f>Sheet1!I40</f>
        <v>3</v>
      </c>
      <c r="J540" s="15">
        <f>Sheet1!J40</f>
        <v>2</v>
      </c>
      <c r="K540" s="15">
        <f>Sheet1!K40</f>
        <v>1</v>
      </c>
      <c r="L540" s="15">
        <f>Sheet1!L40</f>
        <v>1</v>
      </c>
      <c r="M540" s="15">
        <f>Sheet1!M40</f>
        <v>1</v>
      </c>
      <c r="N540" s="15">
        <f>Sheet1!N40</f>
        <v>0</v>
      </c>
      <c r="O540" s="15">
        <f>Sheet1!O40</f>
        <v>0</v>
      </c>
      <c r="P540" s="15">
        <f>Sheet1!P40</f>
        <v>0</v>
      </c>
      <c r="Q540" s="15">
        <f>Sheet1!Q40</f>
        <v>0</v>
      </c>
      <c r="R540" s="15">
        <f>Sheet1!R40</f>
        <v>0</v>
      </c>
      <c r="S540" s="15">
        <f>Sheet1!Z40</f>
        <v>16</v>
      </c>
      <c r="T540" s="15">
        <f>Sheet1!AB40</f>
        <v>1</v>
      </c>
      <c r="U540" s="15">
        <f>Sheet1!AC40</f>
        <v>1</v>
      </c>
    </row>
    <row r="541" spans="2:21" x14ac:dyDescent="0.25">
      <c r="B541" s="15">
        <f>Sheet1!A41</f>
        <v>1788112</v>
      </c>
      <c r="C541" s="15" t="str">
        <f>Sheet1!B41</f>
        <v>SPEED CALL - AL DOBLOMASI</v>
      </c>
      <c r="D541" s="15" t="str">
        <f>Sheet1!C41</f>
        <v>JEDDAH</v>
      </c>
      <c r="E541" s="15" t="str">
        <f>Sheet1!D41</f>
        <v>AirPods</v>
      </c>
      <c r="F541" s="15">
        <f>Sheet1!F41</f>
        <v>0</v>
      </c>
      <c r="G541" s="15">
        <f>Sheet1!G41</f>
        <v>0</v>
      </c>
      <c r="H541" s="15">
        <f>Sheet1!H41</f>
        <v>0</v>
      </c>
      <c r="I541" s="15">
        <f>Sheet1!I41</f>
        <v>0</v>
      </c>
      <c r="J541" s="15">
        <f>Sheet1!J41</f>
        <v>1</v>
      </c>
      <c r="K541" s="15">
        <f>Sheet1!K41</f>
        <v>3</v>
      </c>
      <c r="L541" s="15">
        <f>Sheet1!L41</f>
        <v>6</v>
      </c>
      <c r="M541" s="15">
        <f>Sheet1!M41</f>
        <v>6</v>
      </c>
      <c r="N541" s="15">
        <f>Sheet1!N41</f>
        <v>0</v>
      </c>
      <c r="O541" s="15">
        <f>Sheet1!O41</f>
        <v>0</v>
      </c>
      <c r="P541" s="15">
        <f>Sheet1!P41</f>
        <v>0</v>
      </c>
      <c r="Q541" s="15">
        <f>Sheet1!Q41</f>
        <v>0</v>
      </c>
      <c r="R541" s="15">
        <f>Sheet1!R41</f>
        <v>0</v>
      </c>
      <c r="S541" s="15">
        <f>Sheet1!Z41</f>
        <v>16</v>
      </c>
      <c r="T541" s="15">
        <f>Sheet1!AB41</f>
        <v>6</v>
      </c>
      <c r="U541" s="15">
        <f>Sheet1!AC41</f>
        <v>6</v>
      </c>
    </row>
    <row r="542" spans="2:21" x14ac:dyDescent="0.25">
      <c r="B542" s="15">
        <f>Sheet1!A42</f>
        <v>1788112</v>
      </c>
      <c r="C542" s="15" t="str">
        <f>Sheet1!B42</f>
        <v>SPEED CALL - AL DOBLOMASI</v>
      </c>
      <c r="D542" s="15" t="str">
        <f>Sheet1!C42</f>
        <v>JEDDAH</v>
      </c>
      <c r="E542" s="15" t="str">
        <f>Sheet1!D42</f>
        <v>Accessories</v>
      </c>
      <c r="F542" s="15">
        <f>Sheet1!F42</f>
        <v>0</v>
      </c>
      <c r="G542" s="15">
        <f>Sheet1!G42</f>
        <v>0</v>
      </c>
      <c r="H542" s="15">
        <f>Sheet1!H42</f>
        <v>0</v>
      </c>
      <c r="I542" s="15">
        <f>Sheet1!I42</f>
        <v>0</v>
      </c>
      <c r="J542" s="15">
        <f>Sheet1!J42</f>
        <v>141</v>
      </c>
      <c r="K542" s="15">
        <f>Sheet1!K42</f>
        <v>76</v>
      </c>
      <c r="L542" s="15">
        <f>Sheet1!L42</f>
        <v>62</v>
      </c>
      <c r="M542" s="15">
        <f>Sheet1!M42</f>
        <v>154</v>
      </c>
      <c r="N542" s="15">
        <f>Sheet1!N42</f>
        <v>0</v>
      </c>
      <c r="O542" s="15">
        <f>Sheet1!O42</f>
        <v>0</v>
      </c>
      <c r="P542" s="15">
        <f>Sheet1!P42</f>
        <v>0</v>
      </c>
      <c r="Q542" s="15">
        <f>Sheet1!Q42</f>
        <v>0</v>
      </c>
      <c r="R542" s="15">
        <f>Sheet1!R42</f>
        <v>0</v>
      </c>
      <c r="S542" s="15">
        <f>Sheet1!Z42</f>
        <v>433</v>
      </c>
      <c r="T542" s="15">
        <f>Sheet1!AB42</f>
        <v>154</v>
      </c>
      <c r="U542" s="15">
        <f>Sheet1!AC42</f>
        <v>62</v>
      </c>
    </row>
    <row r="543" spans="2:21" x14ac:dyDescent="0.25">
      <c r="B543" s="15">
        <f>Sheet1!A43</f>
        <v>1789120</v>
      </c>
      <c r="C543" s="15" t="str">
        <f>Sheet1!B43</f>
        <v>AL-MUTTASIL TELECOM</v>
      </c>
      <c r="D543" s="15" t="str">
        <f>Sheet1!C43</f>
        <v>JEDDAH</v>
      </c>
      <c r="E543" s="15" t="str">
        <f>Sheet1!D43</f>
        <v>iPhone</v>
      </c>
      <c r="F543" s="15">
        <f>Sheet1!F43</f>
        <v>93</v>
      </c>
      <c r="G543" s="15">
        <f>Sheet1!G43</f>
        <v>102</v>
      </c>
      <c r="H543" s="15">
        <f>Sheet1!H43</f>
        <v>68</v>
      </c>
      <c r="I543" s="15">
        <f>Sheet1!I43</f>
        <v>63</v>
      </c>
      <c r="J543" s="15">
        <f>Sheet1!J43</f>
        <v>75</v>
      </c>
      <c r="K543" s="15">
        <f>Sheet1!K43</f>
        <v>84</v>
      </c>
      <c r="L543" s="15">
        <f>Sheet1!L43</f>
        <v>80</v>
      </c>
      <c r="M543" s="15">
        <f>Sheet1!M43</f>
        <v>73</v>
      </c>
      <c r="N543" s="15">
        <f>Sheet1!N43</f>
        <v>0</v>
      </c>
      <c r="O543" s="15">
        <f>Sheet1!O43</f>
        <v>0</v>
      </c>
      <c r="P543" s="15">
        <f>Sheet1!P43</f>
        <v>0</v>
      </c>
      <c r="Q543" s="15">
        <f>Sheet1!Q43</f>
        <v>0</v>
      </c>
      <c r="R543" s="15">
        <f>Sheet1!R43</f>
        <v>0</v>
      </c>
      <c r="S543" s="15">
        <f>Sheet1!Z43</f>
        <v>638</v>
      </c>
      <c r="T543" s="15">
        <f>Sheet1!AB43</f>
        <v>73</v>
      </c>
      <c r="U543" s="15">
        <f>Sheet1!AC43</f>
        <v>80</v>
      </c>
    </row>
    <row r="544" spans="2:21" x14ac:dyDescent="0.25">
      <c r="B544" s="15">
        <f>Sheet1!A44</f>
        <v>1789120</v>
      </c>
      <c r="C544" s="15" t="str">
        <f>Sheet1!B44</f>
        <v>AL-MUTTASIL TELECOM</v>
      </c>
      <c r="D544" s="15" t="str">
        <f>Sheet1!C44</f>
        <v>JEDDAH</v>
      </c>
      <c r="E544" s="15" t="str">
        <f>Sheet1!D44</f>
        <v>iPad</v>
      </c>
      <c r="F544" s="15">
        <f>Sheet1!F44</f>
        <v>8</v>
      </c>
      <c r="G544" s="15">
        <f>Sheet1!G44</f>
        <v>11</v>
      </c>
      <c r="H544" s="15">
        <f>Sheet1!H44</f>
        <v>4</v>
      </c>
      <c r="I544" s="15">
        <f>Sheet1!I44</f>
        <v>5</v>
      </c>
      <c r="J544" s="15">
        <f>Sheet1!J44</f>
        <v>6</v>
      </c>
      <c r="K544" s="15">
        <f>Sheet1!K44</f>
        <v>5</v>
      </c>
      <c r="L544" s="15">
        <f>Sheet1!L44</f>
        <v>4</v>
      </c>
      <c r="M544" s="15">
        <f>Sheet1!M44</f>
        <v>3</v>
      </c>
      <c r="N544" s="15">
        <f>Sheet1!N44</f>
        <v>0</v>
      </c>
      <c r="O544" s="15">
        <f>Sheet1!O44</f>
        <v>0</v>
      </c>
      <c r="P544" s="15">
        <f>Sheet1!P44</f>
        <v>0</v>
      </c>
      <c r="Q544" s="15">
        <f>Sheet1!Q44</f>
        <v>0</v>
      </c>
      <c r="R544" s="15">
        <f>Sheet1!R44</f>
        <v>0</v>
      </c>
      <c r="S544" s="15">
        <f>Sheet1!Z44</f>
        <v>46</v>
      </c>
      <c r="T544" s="15">
        <f>Sheet1!AB44</f>
        <v>3</v>
      </c>
      <c r="U544" s="15">
        <f>Sheet1!AC44</f>
        <v>4</v>
      </c>
    </row>
    <row r="545" spans="2:21" x14ac:dyDescent="0.25">
      <c r="B545" s="15">
        <f>Sheet1!A45</f>
        <v>1789120</v>
      </c>
      <c r="C545" s="15" t="str">
        <f>Sheet1!B45</f>
        <v>AL-MUTTASIL TELECOM</v>
      </c>
      <c r="D545" s="15" t="str">
        <f>Sheet1!C45</f>
        <v>JEDDAH</v>
      </c>
      <c r="E545" s="15" t="str">
        <f>Sheet1!D45</f>
        <v>Watch</v>
      </c>
      <c r="F545" s="15">
        <f>Sheet1!F45</f>
        <v>3</v>
      </c>
      <c r="G545" s="15">
        <f>Sheet1!G45</f>
        <v>5</v>
      </c>
      <c r="H545" s="15">
        <f>Sheet1!H45</f>
        <v>2</v>
      </c>
      <c r="I545" s="15">
        <f>Sheet1!I45</f>
        <v>3</v>
      </c>
      <c r="J545" s="15">
        <f>Sheet1!J45</f>
        <v>4</v>
      </c>
      <c r="K545" s="15">
        <f>Sheet1!K45</f>
        <v>0</v>
      </c>
      <c r="L545" s="15">
        <f>Sheet1!L45</f>
        <v>2</v>
      </c>
      <c r="M545" s="15">
        <f>Sheet1!M45</f>
        <v>1</v>
      </c>
      <c r="N545" s="15">
        <f>Sheet1!N45</f>
        <v>0</v>
      </c>
      <c r="O545" s="15">
        <f>Sheet1!O45</f>
        <v>0</v>
      </c>
      <c r="P545" s="15">
        <f>Sheet1!P45</f>
        <v>0</v>
      </c>
      <c r="Q545" s="15">
        <f>Sheet1!Q45</f>
        <v>0</v>
      </c>
      <c r="R545" s="15">
        <f>Sheet1!R45</f>
        <v>0</v>
      </c>
      <c r="S545" s="15">
        <f>Sheet1!Z45</f>
        <v>20</v>
      </c>
      <c r="T545" s="15">
        <f>Sheet1!AB45</f>
        <v>1</v>
      </c>
      <c r="U545" s="15">
        <f>Sheet1!AC45</f>
        <v>2</v>
      </c>
    </row>
    <row r="546" spans="2:21" x14ac:dyDescent="0.25">
      <c r="B546" s="15">
        <f>Sheet1!A46</f>
        <v>1789120</v>
      </c>
      <c r="C546" s="15" t="str">
        <f>Sheet1!B46</f>
        <v>AL-MUTTASIL TELECOM</v>
      </c>
      <c r="D546" s="15" t="str">
        <f>Sheet1!C46</f>
        <v>JEDDAH</v>
      </c>
      <c r="E546" s="15" t="str">
        <f>Sheet1!D46</f>
        <v>AirPods</v>
      </c>
      <c r="F546" s="15">
        <f>Sheet1!F46</f>
        <v>16</v>
      </c>
      <c r="G546" s="15">
        <f>Sheet1!G46</f>
        <v>17</v>
      </c>
      <c r="H546" s="15">
        <f>Sheet1!H46</f>
        <v>12</v>
      </c>
      <c r="I546" s="15">
        <f>Sheet1!I46</f>
        <v>10</v>
      </c>
      <c r="J546" s="15">
        <f>Sheet1!J46</f>
        <v>9</v>
      </c>
      <c r="K546" s="15">
        <f>Sheet1!K46</f>
        <v>8</v>
      </c>
      <c r="L546" s="15">
        <f>Sheet1!L46</f>
        <v>9</v>
      </c>
      <c r="M546" s="15">
        <f>Sheet1!M46</f>
        <v>7</v>
      </c>
      <c r="N546" s="15">
        <f>Sheet1!N46</f>
        <v>0</v>
      </c>
      <c r="O546" s="15">
        <f>Sheet1!O46</f>
        <v>0</v>
      </c>
      <c r="P546" s="15">
        <f>Sheet1!P46</f>
        <v>0</v>
      </c>
      <c r="Q546" s="15">
        <f>Sheet1!Q46</f>
        <v>0</v>
      </c>
      <c r="R546" s="15">
        <f>Sheet1!R46</f>
        <v>0</v>
      </c>
      <c r="S546" s="15">
        <f>Sheet1!Z46</f>
        <v>88</v>
      </c>
      <c r="T546" s="15">
        <f>Sheet1!AB46</f>
        <v>7</v>
      </c>
      <c r="U546" s="15">
        <f>Sheet1!AC46</f>
        <v>9</v>
      </c>
    </row>
    <row r="547" spans="2:21" x14ac:dyDescent="0.25">
      <c r="B547" s="15">
        <f>Sheet1!A47</f>
        <v>1789120</v>
      </c>
      <c r="C547" s="15" t="str">
        <f>Sheet1!B47</f>
        <v>AL-MUTTASIL TELECOM</v>
      </c>
      <c r="D547" s="15" t="str">
        <f>Sheet1!C47</f>
        <v>JEDDAH</v>
      </c>
      <c r="E547" s="15" t="str">
        <f>Sheet1!D47</f>
        <v>Accessories</v>
      </c>
      <c r="F547" s="15">
        <f>Sheet1!F47</f>
        <v>86</v>
      </c>
      <c r="G547" s="15">
        <f>Sheet1!G47</f>
        <v>60</v>
      </c>
      <c r="H547" s="15">
        <f>Sheet1!H47</f>
        <v>82</v>
      </c>
      <c r="I547" s="15">
        <f>Sheet1!I47</f>
        <v>0</v>
      </c>
      <c r="J547" s="15">
        <f>Sheet1!J47</f>
        <v>86</v>
      </c>
      <c r="K547" s="15">
        <f>Sheet1!K47</f>
        <v>89</v>
      </c>
      <c r="L547" s="15">
        <f>Sheet1!L47</f>
        <v>82</v>
      </c>
      <c r="M547" s="15">
        <f>Sheet1!M47</f>
        <v>78</v>
      </c>
      <c r="N547" s="15">
        <f>Sheet1!N47</f>
        <v>0</v>
      </c>
      <c r="O547" s="15">
        <f>Sheet1!O47</f>
        <v>0</v>
      </c>
      <c r="P547" s="15">
        <f>Sheet1!P47</f>
        <v>0</v>
      </c>
      <c r="Q547" s="15">
        <f>Sheet1!Q47</f>
        <v>0</v>
      </c>
      <c r="R547" s="15">
        <f>Sheet1!R47</f>
        <v>0</v>
      </c>
      <c r="S547" s="15">
        <f>Sheet1!Z47</f>
        <v>563</v>
      </c>
      <c r="T547" s="15">
        <f>Sheet1!AB47</f>
        <v>78</v>
      </c>
      <c r="U547" s="15">
        <f>Sheet1!AC47</f>
        <v>82</v>
      </c>
    </row>
    <row r="548" spans="2:21" x14ac:dyDescent="0.25">
      <c r="B548" s="15">
        <f>Sheet1!A48</f>
        <v>2580525</v>
      </c>
      <c r="C548" s="15" t="str">
        <f>Sheet1!B48</f>
        <v>RAWAT AL-HATIF</v>
      </c>
      <c r="D548" s="15" t="str">
        <f>Sheet1!C48</f>
        <v>TAIF</v>
      </c>
      <c r="E548" s="15" t="str">
        <f>Sheet1!D48</f>
        <v>iPhone</v>
      </c>
      <c r="F548" s="15">
        <f>Sheet1!F48</f>
        <v>106</v>
      </c>
      <c r="G548" s="15">
        <f>Sheet1!G48</f>
        <v>85</v>
      </c>
      <c r="H548" s="15">
        <f>Sheet1!H48</f>
        <v>25</v>
      </c>
      <c r="I548" s="15">
        <f>Sheet1!I48</f>
        <v>95</v>
      </c>
      <c r="J548" s="15">
        <f>Sheet1!J48</f>
        <v>74</v>
      </c>
      <c r="K548" s="15">
        <f>Sheet1!K48</f>
        <v>96</v>
      </c>
      <c r="L548" s="15">
        <f>Sheet1!L48</f>
        <v>82</v>
      </c>
      <c r="M548" s="15">
        <f>Sheet1!M48</f>
        <v>0</v>
      </c>
      <c r="N548" s="15">
        <f>Sheet1!N48</f>
        <v>0</v>
      </c>
      <c r="O548" s="15">
        <f>Sheet1!O48</f>
        <v>0</v>
      </c>
      <c r="P548" s="15">
        <f>Sheet1!P48</f>
        <v>0</v>
      </c>
      <c r="Q548" s="15">
        <f>Sheet1!Q48</f>
        <v>0</v>
      </c>
      <c r="R548" s="15">
        <f>Sheet1!R48</f>
        <v>0</v>
      </c>
      <c r="S548" s="15">
        <f>Sheet1!Z48</f>
        <v>563</v>
      </c>
      <c r="T548" s="15">
        <f>Sheet1!AB48</f>
        <v>0</v>
      </c>
      <c r="U548" s="15">
        <f>Sheet1!AC48</f>
        <v>82</v>
      </c>
    </row>
    <row r="549" spans="2:21" x14ac:dyDescent="0.25">
      <c r="B549" s="15">
        <f>Sheet1!A49</f>
        <v>2580525</v>
      </c>
      <c r="C549" s="15" t="str">
        <f>Sheet1!B49</f>
        <v>RAWAT AL-HATIF</v>
      </c>
      <c r="D549" s="15" t="str">
        <f>Sheet1!C49</f>
        <v>TAIF</v>
      </c>
      <c r="E549" s="15" t="str">
        <f>Sheet1!D49</f>
        <v>iPad</v>
      </c>
      <c r="F549" s="15">
        <f>Sheet1!F49</f>
        <v>6</v>
      </c>
      <c r="G549" s="15">
        <f>Sheet1!G49</f>
        <v>5</v>
      </c>
      <c r="H549" s="15">
        <f>Sheet1!H49</f>
        <v>2</v>
      </c>
      <c r="I549" s="15">
        <f>Sheet1!I49</f>
        <v>2</v>
      </c>
      <c r="J549" s="15">
        <f>Sheet1!J49</f>
        <v>5</v>
      </c>
      <c r="K549" s="15">
        <f>Sheet1!K49</f>
        <v>8</v>
      </c>
      <c r="L549" s="15">
        <f>Sheet1!L49</f>
        <v>6</v>
      </c>
      <c r="M549" s="15">
        <f>Sheet1!M49</f>
        <v>0</v>
      </c>
      <c r="N549" s="15">
        <f>Sheet1!N49</f>
        <v>0</v>
      </c>
      <c r="O549" s="15">
        <f>Sheet1!O49</f>
        <v>0</v>
      </c>
      <c r="P549" s="15">
        <f>Sheet1!P49</f>
        <v>0</v>
      </c>
      <c r="Q549" s="15">
        <f>Sheet1!Q49</f>
        <v>0</v>
      </c>
      <c r="R549" s="15">
        <f>Sheet1!R49</f>
        <v>0</v>
      </c>
      <c r="S549" s="15">
        <f>Sheet1!Z49</f>
        <v>34</v>
      </c>
      <c r="T549" s="15">
        <f>Sheet1!AB49</f>
        <v>0</v>
      </c>
      <c r="U549" s="15">
        <f>Sheet1!AC49</f>
        <v>6</v>
      </c>
    </row>
    <row r="550" spans="2:21" x14ac:dyDescent="0.25">
      <c r="B550" s="15">
        <f>Sheet1!A50</f>
        <v>2580525</v>
      </c>
      <c r="C550" s="15" t="str">
        <f>Sheet1!B50</f>
        <v>RAWAT AL-HATIF</v>
      </c>
      <c r="D550" s="15" t="str">
        <f>Sheet1!C50</f>
        <v>TAIF</v>
      </c>
      <c r="E550" s="15" t="str">
        <f>Sheet1!D50</f>
        <v>Watch</v>
      </c>
      <c r="F550" s="15">
        <f>Sheet1!F50</f>
        <v>1</v>
      </c>
      <c r="G550" s="15">
        <f>Sheet1!G50</f>
        <v>1</v>
      </c>
      <c r="H550" s="15">
        <f>Sheet1!H50</f>
        <v>0</v>
      </c>
      <c r="I550" s="15">
        <f>Sheet1!I50</f>
        <v>0</v>
      </c>
      <c r="J550" s="15">
        <f>Sheet1!J50</f>
        <v>0</v>
      </c>
      <c r="K550" s="15">
        <f>Sheet1!K50</f>
        <v>1</v>
      </c>
      <c r="L550" s="15">
        <f>Sheet1!L50</f>
        <v>0</v>
      </c>
      <c r="M550" s="15">
        <f>Sheet1!M50</f>
        <v>0</v>
      </c>
      <c r="N550" s="15">
        <f>Sheet1!N50</f>
        <v>0</v>
      </c>
      <c r="O550" s="15">
        <f>Sheet1!O50</f>
        <v>0</v>
      </c>
      <c r="P550" s="15">
        <f>Sheet1!P50</f>
        <v>0</v>
      </c>
      <c r="Q550" s="15">
        <f>Sheet1!Q50</f>
        <v>0</v>
      </c>
      <c r="R550" s="15">
        <f>Sheet1!R50</f>
        <v>0</v>
      </c>
      <c r="S550" s="15">
        <f>Sheet1!Z50</f>
        <v>3</v>
      </c>
      <c r="T550" s="15">
        <f>Sheet1!AB50</f>
        <v>0</v>
      </c>
      <c r="U550" s="15">
        <f>Sheet1!AC50</f>
        <v>0</v>
      </c>
    </row>
    <row r="551" spans="2:21" x14ac:dyDescent="0.25">
      <c r="B551" s="15">
        <f>Sheet1!A51</f>
        <v>2580525</v>
      </c>
      <c r="C551" s="15" t="str">
        <f>Sheet1!B51</f>
        <v>RAWAT AL-HATIF</v>
      </c>
      <c r="D551" s="15" t="str">
        <f>Sheet1!C51</f>
        <v>TAIF</v>
      </c>
      <c r="E551" s="15" t="str">
        <f>Sheet1!D51</f>
        <v>AirPods</v>
      </c>
      <c r="F551" s="15">
        <f>Sheet1!F51</f>
        <v>4</v>
      </c>
      <c r="G551" s="15">
        <f>Sheet1!G51</f>
        <v>4</v>
      </c>
      <c r="H551" s="15">
        <f>Sheet1!H51</f>
        <v>0</v>
      </c>
      <c r="I551" s="15">
        <f>Sheet1!I51</f>
        <v>3</v>
      </c>
      <c r="J551" s="15">
        <f>Sheet1!J51</f>
        <v>0</v>
      </c>
      <c r="K551" s="15">
        <f>Sheet1!K51</f>
        <v>2</v>
      </c>
      <c r="L551" s="15">
        <f>Sheet1!L51</f>
        <v>2</v>
      </c>
      <c r="M551" s="15">
        <f>Sheet1!M51</f>
        <v>0</v>
      </c>
      <c r="N551" s="15">
        <f>Sheet1!N51</f>
        <v>0</v>
      </c>
      <c r="O551" s="15">
        <f>Sheet1!O51</f>
        <v>0</v>
      </c>
      <c r="P551" s="15">
        <f>Sheet1!P51</f>
        <v>0</v>
      </c>
      <c r="Q551" s="15">
        <f>Sheet1!Q51</f>
        <v>0</v>
      </c>
      <c r="R551" s="15">
        <f>Sheet1!R51</f>
        <v>0</v>
      </c>
      <c r="S551" s="15">
        <f>Sheet1!Z51</f>
        <v>15</v>
      </c>
      <c r="T551" s="15">
        <f>Sheet1!AB51</f>
        <v>0</v>
      </c>
      <c r="U551" s="15">
        <f>Sheet1!AC51</f>
        <v>2</v>
      </c>
    </row>
    <row r="552" spans="2:21" x14ac:dyDescent="0.25">
      <c r="B552" s="15">
        <f>Sheet1!A52</f>
        <v>2580525</v>
      </c>
      <c r="C552" s="15" t="str">
        <f>Sheet1!B52</f>
        <v>RAWAT AL-HATIF</v>
      </c>
      <c r="D552" s="15" t="str">
        <f>Sheet1!C52</f>
        <v>TAIF</v>
      </c>
      <c r="E552" s="15" t="str">
        <f>Sheet1!D52</f>
        <v>Accessories</v>
      </c>
      <c r="F552" s="15">
        <f>Sheet1!F52</f>
        <v>137</v>
      </c>
      <c r="G552" s="15">
        <f>Sheet1!G52</f>
        <v>133</v>
      </c>
      <c r="H552" s="15">
        <f>Sheet1!H52</f>
        <v>27</v>
      </c>
      <c r="I552" s="15">
        <f>Sheet1!I52</f>
        <v>45</v>
      </c>
      <c r="J552" s="15">
        <f>Sheet1!J52</f>
        <v>49</v>
      </c>
      <c r="K552" s="15">
        <f>Sheet1!K52</f>
        <v>44</v>
      </c>
      <c r="L552" s="15">
        <f>Sheet1!L52</f>
        <v>78</v>
      </c>
      <c r="M552" s="15">
        <f>Sheet1!M52</f>
        <v>0</v>
      </c>
      <c r="N552" s="15">
        <f>Sheet1!N52</f>
        <v>0</v>
      </c>
      <c r="O552" s="15">
        <f>Sheet1!O52</f>
        <v>0</v>
      </c>
      <c r="P552" s="15">
        <f>Sheet1!P52</f>
        <v>0</v>
      </c>
      <c r="Q552" s="15">
        <f>Sheet1!Q52</f>
        <v>0</v>
      </c>
      <c r="R552" s="15">
        <f>Sheet1!R52</f>
        <v>0</v>
      </c>
      <c r="S552" s="15">
        <f>Sheet1!Z52</f>
        <v>513</v>
      </c>
      <c r="T552" s="15">
        <f>Sheet1!AB52</f>
        <v>0</v>
      </c>
      <c r="U552" s="15">
        <f>Sheet1!AC52</f>
        <v>78</v>
      </c>
    </row>
    <row r="553" spans="2:21" x14ac:dyDescent="0.25">
      <c r="B553" s="15">
        <f>Sheet1!A53</f>
        <v>2580647</v>
      </c>
      <c r="C553" s="15" t="str">
        <f>Sheet1!B53</f>
        <v>ALO</v>
      </c>
      <c r="D553" s="15" t="str">
        <f>Sheet1!C53</f>
        <v>JEDDAH</v>
      </c>
      <c r="E553" s="15" t="str">
        <f>Sheet1!D53</f>
        <v>iPhone</v>
      </c>
      <c r="F553" s="15">
        <f>Sheet1!F53</f>
        <v>94</v>
      </c>
      <c r="G553" s="15">
        <f>Sheet1!G53</f>
        <v>115</v>
      </c>
      <c r="H553" s="15">
        <f>Sheet1!H53</f>
        <v>76</v>
      </c>
      <c r="I553" s="15">
        <f>Sheet1!I53</f>
        <v>85</v>
      </c>
      <c r="J553" s="15">
        <f>Sheet1!J53</f>
        <v>108</v>
      </c>
      <c r="K553" s="15">
        <f>Sheet1!K53</f>
        <v>122</v>
      </c>
      <c r="L553" s="15">
        <f>Sheet1!L53</f>
        <v>99</v>
      </c>
      <c r="M553" s="15">
        <f>Sheet1!M53</f>
        <v>89</v>
      </c>
      <c r="N553" s="15">
        <f>Sheet1!N53</f>
        <v>0</v>
      </c>
      <c r="O553" s="15">
        <f>Sheet1!O53</f>
        <v>0</v>
      </c>
      <c r="P553" s="15">
        <f>Sheet1!P53</f>
        <v>0</v>
      </c>
      <c r="Q553" s="15">
        <f>Sheet1!Q53</f>
        <v>0</v>
      </c>
      <c r="R553" s="15">
        <f>Sheet1!R53</f>
        <v>0</v>
      </c>
      <c r="S553" s="15">
        <f>Sheet1!Z53</f>
        <v>788</v>
      </c>
      <c r="T553" s="15">
        <f>Sheet1!AB53</f>
        <v>89</v>
      </c>
      <c r="U553" s="15">
        <f>Sheet1!AC53</f>
        <v>99</v>
      </c>
    </row>
    <row r="554" spans="2:21" x14ac:dyDescent="0.25">
      <c r="B554" s="15">
        <f>Sheet1!A54</f>
        <v>2580647</v>
      </c>
      <c r="C554" s="15" t="str">
        <f>Sheet1!B54</f>
        <v>ALO</v>
      </c>
      <c r="D554" s="15" t="str">
        <f>Sheet1!C54</f>
        <v>JEDDAH</v>
      </c>
      <c r="E554" s="15" t="str">
        <f>Sheet1!D54</f>
        <v>iPad</v>
      </c>
      <c r="F554" s="15">
        <f>Sheet1!F54</f>
        <v>15</v>
      </c>
      <c r="G554" s="15">
        <f>Sheet1!G54</f>
        <v>15</v>
      </c>
      <c r="H554" s="15">
        <f>Sheet1!H54</f>
        <v>7</v>
      </c>
      <c r="I554" s="15">
        <f>Sheet1!I54</f>
        <v>6</v>
      </c>
      <c r="J554" s="15">
        <f>Sheet1!J54</f>
        <v>18</v>
      </c>
      <c r="K554" s="15">
        <f>Sheet1!K54</f>
        <v>10</v>
      </c>
      <c r="L554" s="15">
        <f>Sheet1!L54</f>
        <v>4</v>
      </c>
      <c r="M554" s="15">
        <f>Sheet1!M54</f>
        <v>2</v>
      </c>
      <c r="N554" s="15">
        <f>Sheet1!N54</f>
        <v>0</v>
      </c>
      <c r="O554" s="15">
        <f>Sheet1!O54</f>
        <v>0</v>
      </c>
      <c r="P554" s="15">
        <f>Sheet1!P54</f>
        <v>0</v>
      </c>
      <c r="Q554" s="15">
        <f>Sheet1!Q54</f>
        <v>0</v>
      </c>
      <c r="R554" s="15">
        <f>Sheet1!R54</f>
        <v>0</v>
      </c>
      <c r="S554" s="15">
        <f>Sheet1!Z54</f>
        <v>77</v>
      </c>
      <c r="T554" s="15">
        <f>Sheet1!AB54</f>
        <v>2</v>
      </c>
      <c r="U554" s="15">
        <f>Sheet1!AC54</f>
        <v>4</v>
      </c>
    </row>
    <row r="555" spans="2:21" x14ac:dyDescent="0.25">
      <c r="B555" s="15">
        <f>Sheet1!A55</f>
        <v>2580647</v>
      </c>
      <c r="C555" s="15" t="str">
        <f>Sheet1!B55</f>
        <v>ALO</v>
      </c>
      <c r="D555" s="15" t="str">
        <f>Sheet1!C55</f>
        <v>JEDDAH</v>
      </c>
      <c r="E555" s="15" t="str">
        <f>Sheet1!D55</f>
        <v>Watch</v>
      </c>
      <c r="F555" s="15">
        <f>Sheet1!F55</f>
        <v>5</v>
      </c>
      <c r="G555" s="15">
        <f>Sheet1!G55</f>
        <v>4</v>
      </c>
      <c r="H555" s="15">
        <f>Sheet1!H55</f>
        <v>8</v>
      </c>
      <c r="I555" s="15">
        <f>Sheet1!I55</f>
        <v>4</v>
      </c>
      <c r="J555" s="15">
        <f>Sheet1!J55</f>
        <v>12</v>
      </c>
      <c r="K555" s="15">
        <f>Sheet1!K55</f>
        <v>7</v>
      </c>
      <c r="L555" s="15">
        <f>Sheet1!L55</f>
        <v>8</v>
      </c>
      <c r="M555" s="15">
        <f>Sheet1!M55</f>
        <v>5</v>
      </c>
      <c r="N555" s="15">
        <f>Sheet1!N55</f>
        <v>0</v>
      </c>
      <c r="O555" s="15">
        <f>Sheet1!O55</f>
        <v>0</v>
      </c>
      <c r="P555" s="15">
        <f>Sheet1!P55</f>
        <v>0</v>
      </c>
      <c r="Q555" s="15">
        <f>Sheet1!Q55</f>
        <v>0</v>
      </c>
      <c r="R555" s="15">
        <f>Sheet1!R55</f>
        <v>0</v>
      </c>
      <c r="S555" s="15">
        <f>Sheet1!Z55</f>
        <v>53</v>
      </c>
      <c r="T555" s="15">
        <f>Sheet1!AB55</f>
        <v>5</v>
      </c>
      <c r="U555" s="15">
        <f>Sheet1!AC55</f>
        <v>8</v>
      </c>
    </row>
    <row r="556" spans="2:21" x14ac:dyDescent="0.25">
      <c r="B556" s="15">
        <f>Sheet1!A56</f>
        <v>2580647</v>
      </c>
      <c r="C556" s="15" t="str">
        <f>Sheet1!B56</f>
        <v>ALO</v>
      </c>
      <c r="D556" s="15" t="str">
        <f>Sheet1!C56</f>
        <v>JEDDAH</v>
      </c>
      <c r="E556" s="15" t="str">
        <f>Sheet1!D56</f>
        <v>AirPods</v>
      </c>
      <c r="F556" s="15">
        <f>Sheet1!F56</f>
        <v>0</v>
      </c>
      <c r="G556" s="15">
        <f>Sheet1!G56</f>
        <v>7</v>
      </c>
      <c r="H556" s="15">
        <f>Sheet1!H56</f>
        <v>1</v>
      </c>
      <c r="I556" s="15">
        <f>Sheet1!I56</f>
        <v>1</v>
      </c>
      <c r="J556" s="15">
        <f>Sheet1!J56</f>
        <v>0</v>
      </c>
      <c r="K556" s="15">
        <f>Sheet1!K56</f>
        <v>3</v>
      </c>
      <c r="L556" s="15">
        <f>Sheet1!L56</f>
        <v>2</v>
      </c>
      <c r="M556" s="15">
        <f>Sheet1!M56</f>
        <v>5</v>
      </c>
      <c r="N556" s="15">
        <f>Sheet1!N56</f>
        <v>0</v>
      </c>
      <c r="O556" s="15">
        <f>Sheet1!O56</f>
        <v>0</v>
      </c>
      <c r="P556" s="15">
        <f>Sheet1!P56</f>
        <v>0</v>
      </c>
      <c r="Q556" s="15">
        <f>Sheet1!Q56</f>
        <v>0</v>
      </c>
      <c r="R556" s="15">
        <f>Sheet1!R56</f>
        <v>0</v>
      </c>
      <c r="S556" s="15">
        <f>Sheet1!Z56</f>
        <v>19</v>
      </c>
      <c r="T556" s="15">
        <f>Sheet1!AB56</f>
        <v>5</v>
      </c>
      <c r="U556" s="15">
        <f>Sheet1!AC56</f>
        <v>2</v>
      </c>
    </row>
    <row r="557" spans="2:21" x14ac:dyDescent="0.25">
      <c r="B557" s="15">
        <f>Sheet1!A57</f>
        <v>2580647</v>
      </c>
      <c r="C557" s="15" t="str">
        <f>Sheet1!B57</f>
        <v>ALO</v>
      </c>
      <c r="D557" s="15" t="str">
        <f>Sheet1!C57</f>
        <v>JEDDAH</v>
      </c>
      <c r="E557" s="15" t="str">
        <f>Sheet1!D57</f>
        <v>Accessories</v>
      </c>
      <c r="F557" s="15">
        <f>Sheet1!F57</f>
        <v>20</v>
      </c>
      <c r="G557" s="15">
        <f>Sheet1!G57</f>
        <v>100</v>
      </c>
      <c r="H557" s="15">
        <f>Sheet1!H57</f>
        <v>31</v>
      </c>
      <c r="I557" s="15">
        <f>Sheet1!I57</f>
        <v>38</v>
      </c>
      <c r="J557" s="15">
        <f>Sheet1!J57</f>
        <v>0</v>
      </c>
      <c r="K557" s="15">
        <f>Sheet1!K57</f>
        <v>42</v>
      </c>
      <c r="L557" s="15">
        <f>Sheet1!L57</f>
        <v>43</v>
      </c>
      <c r="M557" s="15">
        <f>Sheet1!M57</f>
        <v>33</v>
      </c>
      <c r="N557" s="15">
        <f>Sheet1!N57</f>
        <v>0</v>
      </c>
      <c r="O557" s="15">
        <f>Sheet1!O57</f>
        <v>0</v>
      </c>
      <c r="P557" s="15">
        <f>Sheet1!P57</f>
        <v>0</v>
      </c>
      <c r="Q557" s="15">
        <f>Sheet1!Q57</f>
        <v>0</v>
      </c>
      <c r="R557" s="15">
        <f>Sheet1!R57</f>
        <v>0</v>
      </c>
      <c r="S557" s="15">
        <f>Sheet1!Z57</f>
        <v>307</v>
      </c>
      <c r="T557" s="15">
        <f>Sheet1!AB57</f>
        <v>33</v>
      </c>
      <c r="U557" s="15">
        <f>Sheet1!AC57</f>
        <v>43</v>
      </c>
    </row>
    <row r="558" spans="2:21" x14ac:dyDescent="0.25">
      <c r="B558" s="15">
        <f>Sheet1!A58</f>
        <v>3071507</v>
      </c>
      <c r="C558" s="15" t="str">
        <f>Sheet1!B58</f>
        <v>CEZAR STORE</v>
      </c>
      <c r="D558" s="15" t="str">
        <f>Sheet1!C58</f>
        <v>ABHA</v>
      </c>
      <c r="E558" s="15" t="str">
        <f>Sheet1!D58</f>
        <v>iPhone</v>
      </c>
      <c r="F558" s="15">
        <f>Sheet1!F58</f>
        <v>49</v>
      </c>
      <c r="G558" s="15">
        <f>Sheet1!G58</f>
        <v>51</v>
      </c>
      <c r="H558" s="15">
        <f>Sheet1!H58</f>
        <v>47</v>
      </c>
      <c r="I558" s="15">
        <f>Sheet1!I58</f>
        <v>43</v>
      </c>
      <c r="J558" s="15">
        <f>Sheet1!J58</f>
        <v>73</v>
      </c>
      <c r="K558" s="15">
        <f>Sheet1!K58</f>
        <v>60</v>
      </c>
      <c r="L558" s="15">
        <f>Sheet1!L58</f>
        <v>59</v>
      </c>
      <c r="M558" s="15">
        <f>Sheet1!M58</f>
        <v>88</v>
      </c>
      <c r="N558" s="15">
        <f>Sheet1!N58</f>
        <v>0</v>
      </c>
      <c r="O558" s="15">
        <f>Sheet1!O58</f>
        <v>0</v>
      </c>
      <c r="P558" s="15">
        <f>Sheet1!P58</f>
        <v>0</v>
      </c>
      <c r="Q558" s="15">
        <f>Sheet1!Q58</f>
        <v>0</v>
      </c>
      <c r="R558" s="15">
        <f>Sheet1!R58</f>
        <v>0</v>
      </c>
      <c r="S558" s="15">
        <f>Sheet1!Z58</f>
        <v>470</v>
      </c>
      <c r="T558" s="15">
        <f>Sheet1!AB58</f>
        <v>88</v>
      </c>
      <c r="U558" s="15">
        <f>Sheet1!AC58</f>
        <v>59</v>
      </c>
    </row>
    <row r="559" spans="2:21" x14ac:dyDescent="0.25">
      <c r="B559" s="15">
        <f>Sheet1!A59</f>
        <v>3071507</v>
      </c>
      <c r="C559" s="15" t="str">
        <f>Sheet1!B59</f>
        <v>CEZAR STORE</v>
      </c>
      <c r="D559" s="15" t="str">
        <f>Sheet1!C59</f>
        <v>ABHA</v>
      </c>
      <c r="E559" s="15" t="str">
        <f>Sheet1!D59</f>
        <v>iPad</v>
      </c>
      <c r="F559" s="15">
        <f>Sheet1!F59</f>
        <v>8</v>
      </c>
      <c r="G559" s="15">
        <f>Sheet1!G59</f>
        <v>6</v>
      </c>
      <c r="H559" s="15">
        <f>Sheet1!H59</f>
        <v>2</v>
      </c>
      <c r="I559" s="15">
        <f>Sheet1!I59</f>
        <v>4</v>
      </c>
      <c r="J559" s="15">
        <f>Sheet1!J59</f>
        <v>12</v>
      </c>
      <c r="K559" s="15">
        <f>Sheet1!K59</f>
        <v>10</v>
      </c>
      <c r="L559" s="15">
        <f>Sheet1!L59</f>
        <v>8</v>
      </c>
      <c r="M559" s="15">
        <f>Sheet1!M59</f>
        <v>15</v>
      </c>
      <c r="N559" s="15">
        <f>Sheet1!N59</f>
        <v>0</v>
      </c>
      <c r="O559" s="15">
        <f>Sheet1!O59</f>
        <v>0</v>
      </c>
      <c r="P559" s="15">
        <f>Sheet1!P59</f>
        <v>0</v>
      </c>
      <c r="Q559" s="15">
        <f>Sheet1!Q59</f>
        <v>0</v>
      </c>
      <c r="R559" s="15">
        <f>Sheet1!R59</f>
        <v>0</v>
      </c>
      <c r="S559" s="15">
        <f>Sheet1!Z59</f>
        <v>65</v>
      </c>
      <c r="T559" s="15">
        <f>Sheet1!AB59</f>
        <v>15</v>
      </c>
      <c r="U559" s="15">
        <f>Sheet1!AC59</f>
        <v>8</v>
      </c>
    </row>
    <row r="560" spans="2:21" x14ac:dyDescent="0.25">
      <c r="B560" s="15">
        <f>Sheet1!A60</f>
        <v>3071507</v>
      </c>
      <c r="C560" s="15" t="str">
        <f>Sheet1!B60</f>
        <v>CEZAR STORE</v>
      </c>
      <c r="D560" s="15" t="str">
        <f>Sheet1!C60</f>
        <v>ABHA</v>
      </c>
      <c r="E560" s="15" t="str">
        <f>Sheet1!D60</f>
        <v>Watch</v>
      </c>
      <c r="F560" s="15">
        <f>Sheet1!F60</f>
        <v>0</v>
      </c>
      <c r="G560" s="15">
        <f>Sheet1!G60</f>
        <v>1</v>
      </c>
      <c r="H560" s="15">
        <f>Sheet1!H60</f>
        <v>1</v>
      </c>
      <c r="I560" s="15">
        <f>Sheet1!I60</f>
        <v>1</v>
      </c>
      <c r="J560" s="15">
        <f>Sheet1!J60</f>
        <v>0</v>
      </c>
      <c r="K560" s="15">
        <f>Sheet1!K60</f>
        <v>0</v>
      </c>
      <c r="L560" s="15">
        <f>Sheet1!L60</f>
        <v>3</v>
      </c>
      <c r="M560" s="15">
        <f>Sheet1!M60</f>
        <v>0</v>
      </c>
      <c r="N560" s="15">
        <f>Sheet1!N60</f>
        <v>0</v>
      </c>
      <c r="O560" s="15">
        <f>Sheet1!O60</f>
        <v>0</v>
      </c>
      <c r="P560" s="15">
        <f>Sheet1!P60</f>
        <v>0</v>
      </c>
      <c r="Q560" s="15">
        <f>Sheet1!Q60</f>
        <v>0</v>
      </c>
      <c r="R560" s="15">
        <f>Sheet1!R60</f>
        <v>0</v>
      </c>
      <c r="S560" s="15">
        <f>Sheet1!Z60</f>
        <v>6</v>
      </c>
      <c r="T560" s="15">
        <f>Sheet1!AB60</f>
        <v>0</v>
      </c>
      <c r="U560" s="15">
        <f>Sheet1!AC60</f>
        <v>3</v>
      </c>
    </row>
    <row r="561" spans="2:21" x14ac:dyDescent="0.25">
      <c r="B561" s="15">
        <f>Sheet1!A61</f>
        <v>3071507</v>
      </c>
      <c r="C561" s="15" t="str">
        <f>Sheet1!B61</f>
        <v>CEZAR STORE</v>
      </c>
      <c r="D561" s="15" t="str">
        <f>Sheet1!C61</f>
        <v>ABHA</v>
      </c>
      <c r="E561" s="15" t="str">
        <f>Sheet1!D61</f>
        <v>AirPods</v>
      </c>
      <c r="F561" s="15">
        <f>Sheet1!F61</f>
        <v>0</v>
      </c>
      <c r="G561" s="15">
        <f>Sheet1!G61</f>
        <v>0</v>
      </c>
      <c r="H561" s="15">
        <f>Sheet1!H61</f>
        <v>0</v>
      </c>
      <c r="I561" s="15">
        <f>Sheet1!I61</f>
        <v>2</v>
      </c>
      <c r="J561" s="15">
        <f>Sheet1!J61</f>
        <v>4</v>
      </c>
      <c r="K561" s="15">
        <f>Sheet1!K61</f>
        <v>0</v>
      </c>
      <c r="L561" s="15">
        <f>Sheet1!L61</f>
        <v>4</v>
      </c>
      <c r="M561" s="15">
        <f>Sheet1!M61</f>
        <v>3</v>
      </c>
      <c r="N561" s="15">
        <f>Sheet1!N61</f>
        <v>0</v>
      </c>
      <c r="O561" s="15">
        <f>Sheet1!O61</f>
        <v>0</v>
      </c>
      <c r="P561" s="15">
        <f>Sheet1!P61</f>
        <v>0</v>
      </c>
      <c r="Q561" s="15">
        <f>Sheet1!Q61</f>
        <v>0</v>
      </c>
      <c r="R561" s="15">
        <f>Sheet1!R61</f>
        <v>0</v>
      </c>
      <c r="S561" s="15">
        <f>Sheet1!Z61</f>
        <v>13</v>
      </c>
      <c r="T561" s="15">
        <f>Sheet1!AB61</f>
        <v>3</v>
      </c>
      <c r="U561" s="15">
        <f>Sheet1!AC61</f>
        <v>4</v>
      </c>
    </row>
    <row r="562" spans="2:21" x14ac:dyDescent="0.25">
      <c r="B562" s="15">
        <f>Sheet1!A62</f>
        <v>3071507</v>
      </c>
      <c r="C562" s="15" t="str">
        <f>Sheet1!B62</f>
        <v>CEZAR STORE</v>
      </c>
      <c r="D562" s="15" t="str">
        <f>Sheet1!C62</f>
        <v>ABHA</v>
      </c>
      <c r="E562" s="15" t="str">
        <f>Sheet1!D62</f>
        <v>Accessories</v>
      </c>
      <c r="F562" s="15">
        <f>Sheet1!F62</f>
        <v>75</v>
      </c>
      <c r="G562" s="15">
        <f>Sheet1!G62</f>
        <v>45</v>
      </c>
      <c r="H562" s="15">
        <f>Sheet1!H62</f>
        <v>45</v>
      </c>
      <c r="I562" s="15">
        <f>Sheet1!I62</f>
        <v>77</v>
      </c>
      <c r="J562" s="15">
        <f>Sheet1!J62</f>
        <v>94</v>
      </c>
      <c r="K562" s="15">
        <f>Sheet1!K62</f>
        <v>51</v>
      </c>
      <c r="L562" s="15">
        <f>Sheet1!L62</f>
        <v>92</v>
      </c>
      <c r="M562" s="15">
        <f>Sheet1!M62</f>
        <v>102</v>
      </c>
      <c r="N562" s="15">
        <f>Sheet1!N62</f>
        <v>0</v>
      </c>
      <c r="O562" s="15">
        <f>Sheet1!O62</f>
        <v>0</v>
      </c>
      <c r="P562" s="15">
        <f>Sheet1!P62</f>
        <v>0</v>
      </c>
      <c r="Q562" s="15">
        <f>Sheet1!Q62</f>
        <v>0</v>
      </c>
      <c r="R562" s="15">
        <f>Sheet1!R62</f>
        <v>0</v>
      </c>
      <c r="S562" s="15">
        <f>Sheet1!Z62</f>
        <v>581</v>
      </c>
      <c r="T562" s="15">
        <f>Sheet1!AB62</f>
        <v>102</v>
      </c>
      <c r="U562" s="15">
        <f>Sheet1!AC62</f>
        <v>92</v>
      </c>
    </row>
    <row r="563" spans="2:21" x14ac:dyDescent="0.25">
      <c r="B563" s="15">
        <f>Sheet1!A63</f>
        <v>3761253</v>
      </c>
      <c r="C563" s="15" t="str">
        <f>Sheet1!B63</f>
        <v>AL SHABAKA AL SAREYA</v>
      </c>
      <c r="D563" s="15" t="str">
        <f>Sheet1!C63</f>
        <v>JEDDAH</v>
      </c>
      <c r="E563" s="15" t="str">
        <f>Sheet1!D63</f>
        <v>iPhone</v>
      </c>
      <c r="F563" s="15">
        <f>Sheet1!F63</f>
        <v>0</v>
      </c>
      <c r="G563" s="15">
        <f>Sheet1!G63</f>
        <v>0</v>
      </c>
      <c r="H563" s="15">
        <f>Sheet1!H63</f>
        <v>37</v>
      </c>
      <c r="I563" s="15">
        <f>Sheet1!I63</f>
        <v>95</v>
      </c>
      <c r="J563" s="15">
        <f>Sheet1!J63</f>
        <v>90</v>
      </c>
      <c r="K563" s="15">
        <f>Sheet1!K63</f>
        <v>80</v>
      </c>
      <c r="L563" s="15">
        <f>Sheet1!L63</f>
        <v>61</v>
      </c>
      <c r="M563" s="15">
        <f>Sheet1!M63</f>
        <v>80</v>
      </c>
      <c r="N563" s="15">
        <f>Sheet1!N63</f>
        <v>0</v>
      </c>
      <c r="O563" s="15">
        <f>Sheet1!O63</f>
        <v>0</v>
      </c>
      <c r="P563" s="15">
        <f>Sheet1!P63</f>
        <v>0</v>
      </c>
      <c r="Q563" s="15">
        <f>Sheet1!Q63</f>
        <v>0</v>
      </c>
      <c r="R563" s="15">
        <f>Sheet1!R63</f>
        <v>0</v>
      </c>
      <c r="S563" s="15">
        <f>Sheet1!Z63</f>
        <v>443</v>
      </c>
      <c r="T563" s="15">
        <f>Sheet1!AB63</f>
        <v>80</v>
      </c>
      <c r="U563" s="15">
        <f>Sheet1!AC63</f>
        <v>61</v>
      </c>
    </row>
    <row r="564" spans="2:21" x14ac:dyDescent="0.25">
      <c r="B564" s="15">
        <f>Sheet1!A64</f>
        <v>3761253</v>
      </c>
      <c r="C564" s="15" t="str">
        <f>Sheet1!B64</f>
        <v>AL SHABAKA AL SAREYA</v>
      </c>
      <c r="D564" s="15" t="str">
        <f>Sheet1!C64</f>
        <v>JEDDAH</v>
      </c>
      <c r="E564" s="15" t="str">
        <f>Sheet1!D64</f>
        <v>iPad</v>
      </c>
      <c r="F564" s="15">
        <f>Sheet1!F64</f>
        <v>0</v>
      </c>
      <c r="G564" s="15">
        <f>Sheet1!G64</f>
        <v>0</v>
      </c>
      <c r="H564" s="15">
        <f>Sheet1!H64</f>
        <v>3</v>
      </c>
      <c r="I564" s="15">
        <f>Sheet1!I64</f>
        <v>7</v>
      </c>
      <c r="J564" s="15">
        <f>Sheet1!J64</f>
        <v>12</v>
      </c>
      <c r="K564" s="15">
        <f>Sheet1!K64</f>
        <v>9</v>
      </c>
      <c r="L564" s="15">
        <f>Sheet1!L64</f>
        <v>4</v>
      </c>
      <c r="M564" s="15">
        <f>Sheet1!M64</f>
        <v>10</v>
      </c>
      <c r="N564" s="15">
        <f>Sheet1!N64</f>
        <v>0</v>
      </c>
      <c r="O564" s="15">
        <f>Sheet1!O64</f>
        <v>0</v>
      </c>
      <c r="P564" s="15">
        <f>Sheet1!P64</f>
        <v>0</v>
      </c>
      <c r="Q564" s="15">
        <f>Sheet1!Q64</f>
        <v>0</v>
      </c>
      <c r="R564" s="15">
        <f>Sheet1!R64</f>
        <v>0</v>
      </c>
      <c r="S564" s="15">
        <f>Sheet1!Z64</f>
        <v>45</v>
      </c>
      <c r="T564" s="15">
        <f>Sheet1!AB64</f>
        <v>10</v>
      </c>
      <c r="U564" s="15">
        <f>Sheet1!AC64</f>
        <v>4</v>
      </c>
    </row>
    <row r="565" spans="2:21" x14ac:dyDescent="0.25">
      <c r="B565" s="15">
        <f>Sheet1!A65</f>
        <v>3761253</v>
      </c>
      <c r="C565" s="15" t="str">
        <f>Sheet1!B65</f>
        <v>AL SHABAKA AL SAREYA</v>
      </c>
      <c r="D565" s="15" t="str">
        <f>Sheet1!C65</f>
        <v>JEDDAH</v>
      </c>
      <c r="E565" s="15" t="str">
        <f>Sheet1!D65</f>
        <v>Watch</v>
      </c>
      <c r="F565" s="15">
        <f>Sheet1!F65</f>
        <v>0</v>
      </c>
      <c r="G565" s="15">
        <f>Sheet1!G65</f>
        <v>0</v>
      </c>
      <c r="H565" s="15">
        <f>Sheet1!H65</f>
        <v>1</v>
      </c>
      <c r="I565" s="15">
        <f>Sheet1!I65</f>
        <v>1</v>
      </c>
      <c r="J565" s="15">
        <f>Sheet1!J65</f>
        <v>1</v>
      </c>
      <c r="K565" s="15">
        <f>Sheet1!K65</f>
        <v>1</v>
      </c>
      <c r="L565" s="15">
        <f>Sheet1!L65</f>
        <v>1</v>
      </c>
      <c r="M565" s="15">
        <f>Sheet1!M65</f>
        <v>0</v>
      </c>
      <c r="N565" s="15">
        <f>Sheet1!N65</f>
        <v>0</v>
      </c>
      <c r="O565" s="15">
        <f>Sheet1!O65</f>
        <v>0</v>
      </c>
      <c r="P565" s="15">
        <f>Sheet1!P65</f>
        <v>0</v>
      </c>
      <c r="Q565" s="15">
        <f>Sheet1!Q65</f>
        <v>0</v>
      </c>
      <c r="R565" s="15">
        <f>Sheet1!R65</f>
        <v>0</v>
      </c>
      <c r="S565" s="15">
        <f>Sheet1!Z65</f>
        <v>5</v>
      </c>
      <c r="T565" s="15">
        <f>Sheet1!AB65</f>
        <v>0</v>
      </c>
      <c r="U565" s="15">
        <f>Sheet1!AC65</f>
        <v>1</v>
      </c>
    </row>
    <row r="566" spans="2:21" x14ac:dyDescent="0.25">
      <c r="B566" s="15">
        <f>Sheet1!A66</f>
        <v>3761253</v>
      </c>
      <c r="C566" s="15" t="str">
        <f>Sheet1!B66</f>
        <v>AL SHABAKA AL SAREYA</v>
      </c>
      <c r="D566" s="15" t="str">
        <f>Sheet1!C66</f>
        <v>JEDDAH</v>
      </c>
      <c r="E566" s="15" t="str">
        <f>Sheet1!D66</f>
        <v>AirPods</v>
      </c>
      <c r="F566" s="15">
        <f>Sheet1!F66</f>
        <v>0</v>
      </c>
      <c r="G566" s="15">
        <f>Sheet1!G66</f>
        <v>0</v>
      </c>
      <c r="H566" s="15">
        <f>Sheet1!H66</f>
        <v>0</v>
      </c>
      <c r="I566" s="15">
        <f>Sheet1!I66</f>
        <v>0</v>
      </c>
      <c r="J566" s="15">
        <f>Sheet1!J66</f>
        <v>1</v>
      </c>
      <c r="K566" s="15">
        <f>Sheet1!K66</f>
        <v>1</v>
      </c>
      <c r="L566" s="15">
        <f>Sheet1!L66</f>
        <v>1</v>
      </c>
      <c r="M566" s="15">
        <f>Sheet1!M66</f>
        <v>2</v>
      </c>
      <c r="N566" s="15">
        <f>Sheet1!N66</f>
        <v>0</v>
      </c>
      <c r="O566" s="15">
        <f>Sheet1!O66</f>
        <v>0</v>
      </c>
      <c r="P566" s="15">
        <f>Sheet1!P66</f>
        <v>0</v>
      </c>
      <c r="Q566" s="15">
        <f>Sheet1!Q66</f>
        <v>0</v>
      </c>
      <c r="R566" s="15">
        <f>Sheet1!R66</f>
        <v>0</v>
      </c>
      <c r="S566" s="15">
        <f>Sheet1!Z66</f>
        <v>5</v>
      </c>
      <c r="T566" s="15">
        <f>Sheet1!AB66</f>
        <v>2</v>
      </c>
      <c r="U566" s="15">
        <f>Sheet1!AC66</f>
        <v>1</v>
      </c>
    </row>
    <row r="567" spans="2:21" x14ac:dyDescent="0.25">
      <c r="B567" s="15">
        <f>Sheet1!A67</f>
        <v>3761253</v>
      </c>
      <c r="C567" s="15" t="str">
        <f>Sheet1!B67</f>
        <v>AL SHABAKA AL SAREYA</v>
      </c>
      <c r="D567" s="15" t="str">
        <f>Sheet1!C67</f>
        <v>JEDDAH</v>
      </c>
      <c r="E567" s="15" t="str">
        <f>Sheet1!D67</f>
        <v>Accessories</v>
      </c>
      <c r="F567" s="15">
        <f>Sheet1!F67</f>
        <v>0</v>
      </c>
      <c r="G567" s="15">
        <f>Sheet1!G67</f>
        <v>0</v>
      </c>
      <c r="H567" s="15">
        <f>Sheet1!H67</f>
        <v>71</v>
      </c>
      <c r="I567" s="15">
        <f>Sheet1!I67</f>
        <v>114</v>
      </c>
      <c r="J567" s="15">
        <f>Sheet1!J67</f>
        <v>68</v>
      </c>
      <c r="K567" s="15">
        <f>Sheet1!K67</f>
        <v>89</v>
      </c>
      <c r="L567" s="15">
        <f>Sheet1!L67</f>
        <v>105</v>
      </c>
      <c r="M567" s="15">
        <f>Sheet1!M67</f>
        <v>79</v>
      </c>
      <c r="N567" s="15">
        <f>Sheet1!N67</f>
        <v>0</v>
      </c>
      <c r="O567" s="15">
        <f>Sheet1!O67</f>
        <v>0</v>
      </c>
      <c r="P567" s="15">
        <f>Sheet1!P67</f>
        <v>0</v>
      </c>
      <c r="Q567" s="15">
        <f>Sheet1!Q67</f>
        <v>0</v>
      </c>
      <c r="R567" s="15">
        <f>Sheet1!R67</f>
        <v>0</v>
      </c>
      <c r="S567" s="15">
        <f>Sheet1!Z67</f>
        <v>526</v>
      </c>
      <c r="T567" s="15">
        <f>Sheet1!AB67</f>
        <v>79</v>
      </c>
      <c r="U567" s="15">
        <f>Sheet1!AC67</f>
        <v>105</v>
      </c>
    </row>
    <row r="568" spans="2:21" x14ac:dyDescent="0.25">
      <c r="B568" s="15">
        <f>Sheet1!A68</f>
        <v>3395390</v>
      </c>
      <c r="C568" s="15" t="str">
        <f>Sheet1!B68</f>
        <v>STAR ROSE</v>
      </c>
      <c r="D568" s="15" t="str">
        <f>Sheet1!C68</f>
        <v>KHAMIS MUSHAIT</v>
      </c>
      <c r="E568" s="15" t="str">
        <f>Sheet1!D68</f>
        <v>iPhone</v>
      </c>
      <c r="F568" s="15">
        <f>Sheet1!F68</f>
        <v>119</v>
      </c>
      <c r="G568" s="15">
        <f>Sheet1!G68</f>
        <v>95</v>
      </c>
      <c r="H568" s="15">
        <f>Sheet1!H68</f>
        <v>75</v>
      </c>
      <c r="I568" s="15">
        <f>Sheet1!I68</f>
        <v>66</v>
      </c>
      <c r="J568" s="15">
        <f>Sheet1!J68</f>
        <v>109</v>
      </c>
      <c r="K568" s="15">
        <f>Sheet1!K68</f>
        <v>88</v>
      </c>
      <c r="L568" s="15">
        <f>Sheet1!L68</f>
        <v>72</v>
      </c>
      <c r="M568" s="15">
        <f>Sheet1!M68</f>
        <v>63</v>
      </c>
      <c r="N568" s="15">
        <f>Sheet1!N68</f>
        <v>0</v>
      </c>
      <c r="O568" s="15">
        <f>Sheet1!O68</f>
        <v>0</v>
      </c>
      <c r="P568" s="15">
        <f>Sheet1!P68</f>
        <v>0</v>
      </c>
      <c r="Q568" s="15">
        <f>Sheet1!Q68</f>
        <v>0</v>
      </c>
      <c r="R568" s="15">
        <f>Sheet1!R68</f>
        <v>0</v>
      </c>
      <c r="S568" s="15">
        <f>Sheet1!Z68</f>
        <v>687</v>
      </c>
      <c r="T568" s="15">
        <f>Sheet1!AB68</f>
        <v>63</v>
      </c>
      <c r="U568" s="15">
        <f>Sheet1!AC68</f>
        <v>72</v>
      </c>
    </row>
    <row r="569" spans="2:21" x14ac:dyDescent="0.25">
      <c r="B569" s="15">
        <f>Sheet1!A69</f>
        <v>3395390</v>
      </c>
      <c r="C569" s="15" t="str">
        <f>Sheet1!B69</f>
        <v>STAR ROSE</v>
      </c>
      <c r="D569" s="15" t="str">
        <f>Sheet1!C69</f>
        <v>KHAMIS MUSHAIT</v>
      </c>
      <c r="E569" s="15" t="str">
        <f>Sheet1!D69</f>
        <v>iPad</v>
      </c>
      <c r="F569" s="15">
        <f>Sheet1!F69</f>
        <v>4</v>
      </c>
      <c r="G569" s="15">
        <f>Sheet1!G69</f>
        <v>3</v>
      </c>
      <c r="H569" s="15">
        <f>Sheet1!H69</f>
        <v>3</v>
      </c>
      <c r="I569" s="15">
        <f>Sheet1!I69</f>
        <v>2</v>
      </c>
      <c r="J569" s="15">
        <f>Sheet1!J69</f>
        <v>6</v>
      </c>
      <c r="K569" s="15">
        <f>Sheet1!K69</f>
        <v>6</v>
      </c>
      <c r="L569" s="15">
        <f>Sheet1!L69</f>
        <v>4</v>
      </c>
      <c r="M569" s="15">
        <f>Sheet1!M69</f>
        <v>3</v>
      </c>
      <c r="N569" s="15">
        <f>Sheet1!N69</f>
        <v>0</v>
      </c>
      <c r="O569" s="15">
        <f>Sheet1!O69</f>
        <v>0</v>
      </c>
      <c r="P569" s="15">
        <f>Sheet1!P69</f>
        <v>0</v>
      </c>
      <c r="Q569" s="15">
        <f>Sheet1!Q69</f>
        <v>0</v>
      </c>
      <c r="R569" s="15">
        <f>Sheet1!R69</f>
        <v>0</v>
      </c>
      <c r="S569" s="15">
        <f>Sheet1!Z69</f>
        <v>31</v>
      </c>
      <c r="T569" s="15">
        <f>Sheet1!AB69</f>
        <v>3</v>
      </c>
      <c r="U569" s="15">
        <f>Sheet1!AC69</f>
        <v>4</v>
      </c>
    </row>
    <row r="570" spans="2:21" x14ac:dyDescent="0.25">
      <c r="B570" s="15">
        <f>Sheet1!A70</f>
        <v>3395390</v>
      </c>
      <c r="C570" s="15" t="str">
        <f>Sheet1!B70</f>
        <v>STAR ROSE</v>
      </c>
      <c r="D570" s="15" t="str">
        <f>Sheet1!C70</f>
        <v>KHAMIS MUSHAIT</v>
      </c>
      <c r="E570" s="15" t="str">
        <f>Sheet1!D70</f>
        <v>Watch</v>
      </c>
      <c r="F570" s="15">
        <f>Sheet1!F70</f>
        <v>0</v>
      </c>
      <c r="G570" s="15">
        <f>Sheet1!G70</f>
        <v>0</v>
      </c>
      <c r="H570" s="15">
        <f>Sheet1!H70</f>
        <v>0</v>
      </c>
      <c r="I570" s="15">
        <f>Sheet1!I70</f>
        <v>0</v>
      </c>
      <c r="J570" s="15">
        <f>Sheet1!J70</f>
        <v>0</v>
      </c>
      <c r="K570" s="15">
        <f>Sheet1!K70</f>
        <v>0</v>
      </c>
      <c r="L570" s="15">
        <f>Sheet1!L70</f>
        <v>0</v>
      </c>
      <c r="M570" s="15">
        <f>Sheet1!M70</f>
        <v>1</v>
      </c>
      <c r="N570" s="15">
        <f>Sheet1!N70</f>
        <v>0</v>
      </c>
      <c r="O570" s="15">
        <f>Sheet1!O70</f>
        <v>0</v>
      </c>
      <c r="P570" s="15">
        <f>Sheet1!P70</f>
        <v>0</v>
      </c>
      <c r="Q570" s="15">
        <f>Sheet1!Q70</f>
        <v>0</v>
      </c>
      <c r="R570" s="15">
        <f>Sheet1!R70</f>
        <v>0</v>
      </c>
      <c r="S570" s="15">
        <f>Sheet1!Z70</f>
        <v>1</v>
      </c>
      <c r="T570" s="15">
        <f>Sheet1!AB70</f>
        <v>1</v>
      </c>
      <c r="U570" s="15">
        <f>Sheet1!AC70</f>
        <v>0</v>
      </c>
    </row>
    <row r="571" spans="2:21" x14ac:dyDescent="0.25">
      <c r="B571" s="15">
        <f>Sheet1!A71</f>
        <v>3395390</v>
      </c>
      <c r="C571" s="15" t="str">
        <f>Sheet1!B71</f>
        <v>STAR ROSE</v>
      </c>
      <c r="D571" s="15" t="str">
        <f>Sheet1!C71</f>
        <v>KHAMIS MUSHAIT</v>
      </c>
      <c r="E571" s="15" t="str">
        <f>Sheet1!D71</f>
        <v>AirPods</v>
      </c>
      <c r="F571" s="15">
        <f>Sheet1!F71</f>
        <v>1</v>
      </c>
      <c r="G571" s="15">
        <f>Sheet1!G71</f>
        <v>0</v>
      </c>
      <c r="H571" s="15">
        <f>Sheet1!H71</f>
        <v>1</v>
      </c>
      <c r="I571" s="15">
        <f>Sheet1!I71</f>
        <v>3</v>
      </c>
      <c r="J571" s="15">
        <f>Sheet1!J71</f>
        <v>0</v>
      </c>
      <c r="K571" s="15">
        <f>Sheet1!K71</f>
        <v>1</v>
      </c>
      <c r="L571" s="15">
        <f>Sheet1!L71</f>
        <v>0</v>
      </c>
      <c r="M571" s="15">
        <f>Sheet1!M71</f>
        <v>0</v>
      </c>
      <c r="N571" s="15">
        <f>Sheet1!N71</f>
        <v>0</v>
      </c>
      <c r="O571" s="15">
        <f>Sheet1!O71</f>
        <v>0</v>
      </c>
      <c r="P571" s="15">
        <f>Sheet1!P71</f>
        <v>0</v>
      </c>
      <c r="Q571" s="15">
        <f>Sheet1!Q71</f>
        <v>0</v>
      </c>
      <c r="R571" s="15">
        <f>Sheet1!R71</f>
        <v>0</v>
      </c>
      <c r="S571" s="15">
        <f>Sheet1!Z71</f>
        <v>6</v>
      </c>
      <c r="T571" s="15">
        <f>Sheet1!AB71</f>
        <v>0</v>
      </c>
      <c r="U571" s="15">
        <f>Sheet1!AC71</f>
        <v>0</v>
      </c>
    </row>
    <row r="572" spans="2:21" x14ac:dyDescent="0.25">
      <c r="B572" s="15">
        <f>Sheet1!A72</f>
        <v>3395390</v>
      </c>
      <c r="C572" s="15" t="str">
        <f>Sheet1!B72</f>
        <v>STAR ROSE</v>
      </c>
      <c r="D572" s="15" t="str">
        <f>Sheet1!C72</f>
        <v>KHAMIS MUSHAIT</v>
      </c>
      <c r="E572" s="15" t="str">
        <f>Sheet1!D72</f>
        <v>Accessories</v>
      </c>
      <c r="F572" s="15">
        <f>Sheet1!F72</f>
        <v>40</v>
      </c>
      <c r="G572" s="15">
        <f>Sheet1!G72</f>
        <v>39</v>
      </c>
      <c r="H572" s="15">
        <f>Sheet1!H72</f>
        <v>24</v>
      </c>
      <c r="I572" s="15">
        <f>Sheet1!I72</f>
        <v>22</v>
      </c>
      <c r="J572" s="15">
        <f>Sheet1!J72</f>
        <v>33</v>
      </c>
      <c r="K572" s="15">
        <f>Sheet1!K72</f>
        <v>7</v>
      </c>
      <c r="L572" s="15">
        <f>Sheet1!L72</f>
        <v>27</v>
      </c>
      <c r="M572" s="15">
        <f>Sheet1!M72</f>
        <v>22</v>
      </c>
      <c r="N572" s="15">
        <f>Sheet1!N72</f>
        <v>0</v>
      </c>
      <c r="O572" s="15">
        <f>Sheet1!O72</f>
        <v>0</v>
      </c>
      <c r="P572" s="15">
        <f>Sheet1!P72</f>
        <v>0</v>
      </c>
      <c r="Q572" s="15">
        <f>Sheet1!Q72</f>
        <v>0</v>
      </c>
      <c r="R572" s="15">
        <f>Sheet1!R72</f>
        <v>0</v>
      </c>
      <c r="S572" s="15">
        <f>Sheet1!Z72</f>
        <v>214</v>
      </c>
      <c r="T572" s="15">
        <f>Sheet1!AB72</f>
        <v>22</v>
      </c>
      <c r="U572" s="15">
        <f>Sheet1!AC72</f>
        <v>27</v>
      </c>
    </row>
    <row r="573" spans="2:21" x14ac:dyDescent="0.25">
      <c r="B573" s="15">
        <f>Sheet1!A73</f>
        <v>2986786</v>
      </c>
      <c r="C573" s="15" t="str">
        <f>Sheet1!B73</f>
        <v>SADA ALMOSTAQBAL</v>
      </c>
      <c r="D573" s="15" t="str">
        <f>Sheet1!C73</f>
        <v>ABHA</v>
      </c>
      <c r="E573" s="15" t="str">
        <f>Sheet1!D73</f>
        <v>iPhone</v>
      </c>
      <c r="F573" s="15">
        <f>Sheet1!F73</f>
        <v>61</v>
      </c>
      <c r="G573" s="15">
        <f>Sheet1!G73</f>
        <v>27</v>
      </c>
      <c r="H573" s="15">
        <f>Sheet1!H73</f>
        <v>54</v>
      </c>
      <c r="I573" s="15">
        <f>Sheet1!I73</f>
        <v>58</v>
      </c>
      <c r="J573" s="15">
        <f>Sheet1!J73</f>
        <v>43</v>
      </c>
      <c r="K573" s="15">
        <f>Sheet1!K73</f>
        <v>49</v>
      </c>
      <c r="L573" s="15">
        <f>Sheet1!L73</f>
        <v>43</v>
      </c>
      <c r="M573" s="15">
        <f>Sheet1!M73</f>
        <v>82</v>
      </c>
      <c r="N573" s="15">
        <f>Sheet1!N73</f>
        <v>0</v>
      </c>
      <c r="O573" s="15">
        <f>Sheet1!O73</f>
        <v>0</v>
      </c>
      <c r="P573" s="15">
        <f>Sheet1!P73</f>
        <v>0</v>
      </c>
      <c r="Q573" s="15">
        <f>Sheet1!Q73</f>
        <v>0</v>
      </c>
      <c r="R573" s="15">
        <f>Sheet1!R73</f>
        <v>0</v>
      </c>
      <c r="S573" s="15">
        <f>Sheet1!Z73</f>
        <v>417</v>
      </c>
      <c r="T573" s="15">
        <f>Sheet1!AB73</f>
        <v>82</v>
      </c>
      <c r="U573" s="15">
        <f>Sheet1!AC73</f>
        <v>43</v>
      </c>
    </row>
    <row r="574" spans="2:21" x14ac:dyDescent="0.25">
      <c r="B574" s="15">
        <f>Sheet1!A74</f>
        <v>2986786</v>
      </c>
      <c r="C574" s="15" t="str">
        <f>Sheet1!B74</f>
        <v>SADA ALMOSTAQBAL</v>
      </c>
      <c r="D574" s="15" t="str">
        <f>Sheet1!C74</f>
        <v>ABHA</v>
      </c>
      <c r="E574" s="15" t="str">
        <f>Sheet1!D74</f>
        <v>iPad</v>
      </c>
      <c r="F574" s="15">
        <f>Sheet1!F74</f>
        <v>5</v>
      </c>
      <c r="G574" s="15">
        <f>Sheet1!G74</f>
        <v>6</v>
      </c>
      <c r="H574" s="15">
        <f>Sheet1!H74</f>
        <v>11</v>
      </c>
      <c r="I574" s="15">
        <f>Sheet1!I74</f>
        <v>9</v>
      </c>
      <c r="J574" s="15">
        <f>Sheet1!J74</f>
        <v>20</v>
      </c>
      <c r="K574" s="15">
        <f>Sheet1!K74</f>
        <v>12</v>
      </c>
      <c r="L574" s="15">
        <f>Sheet1!L74</f>
        <v>11</v>
      </c>
      <c r="M574" s="15">
        <f>Sheet1!M74</f>
        <v>20</v>
      </c>
      <c r="N574" s="15">
        <f>Sheet1!N74</f>
        <v>0</v>
      </c>
      <c r="O574" s="15">
        <f>Sheet1!O74</f>
        <v>0</v>
      </c>
      <c r="P574" s="15">
        <f>Sheet1!P74</f>
        <v>0</v>
      </c>
      <c r="Q574" s="15">
        <f>Sheet1!Q74</f>
        <v>0</v>
      </c>
      <c r="R574" s="15">
        <f>Sheet1!R74</f>
        <v>0</v>
      </c>
      <c r="S574" s="15">
        <f>Sheet1!Z74</f>
        <v>94</v>
      </c>
      <c r="T574" s="15">
        <f>Sheet1!AB74</f>
        <v>20</v>
      </c>
      <c r="U574" s="15">
        <f>Sheet1!AC74</f>
        <v>11</v>
      </c>
    </row>
    <row r="575" spans="2:21" x14ac:dyDescent="0.25">
      <c r="B575" s="15">
        <f>Sheet1!A75</f>
        <v>2986786</v>
      </c>
      <c r="C575" s="15" t="str">
        <f>Sheet1!B75</f>
        <v>SADA ALMOSTAQBAL</v>
      </c>
      <c r="D575" s="15" t="str">
        <f>Sheet1!C75</f>
        <v>ABHA</v>
      </c>
      <c r="E575" s="15" t="str">
        <f>Sheet1!D75</f>
        <v>Watch</v>
      </c>
      <c r="F575" s="15">
        <f>Sheet1!F75</f>
        <v>0</v>
      </c>
      <c r="G575" s="15">
        <f>Sheet1!G75</f>
        <v>1</v>
      </c>
      <c r="H575" s="15">
        <f>Sheet1!H75</f>
        <v>1</v>
      </c>
      <c r="I575" s="15">
        <f>Sheet1!I75</f>
        <v>1</v>
      </c>
      <c r="J575" s="15">
        <f>Sheet1!J75</f>
        <v>0</v>
      </c>
      <c r="K575" s="15">
        <f>Sheet1!K75</f>
        <v>1</v>
      </c>
      <c r="L575" s="15">
        <f>Sheet1!L75</f>
        <v>1</v>
      </c>
      <c r="M575" s="15">
        <f>Sheet1!M75</f>
        <v>2</v>
      </c>
      <c r="N575" s="15">
        <f>Sheet1!N75</f>
        <v>0</v>
      </c>
      <c r="O575" s="15">
        <f>Sheet1!O75</f>
        <v>0</v>
      </c>
      <c r="P575" s="15">
        <f>Sheet1!P75</f>
        <v>0</v>
      </c>
      <c r="Q575" s="15">
        <f>Sheet1!Q75</f>
        <v>0</v>
      </c>
      <c r="R575" s="15">
        <f>Sheet1!R75</f>
        <v>0</v>
      </c>
      <c r="S575" s="15">
        <f>Sheet1!Z75</f>
        <v>7</v>
      </c>
      <c r="T575" s="15">
        <f>Sheet1!AB75</f>
        <v>2</v>
      </c>
      <c r="U575" s="15">
        <f>Sheet1!AC75</f>
        <v>1</v>
      </c>
    </row>
    <row r="576" spans="2:21" x14ac:dyDescent="0.25">
      <c r="B576" s="15">
        <f>Sheet1!A76</f>
        <v>2986786</v>
      </c>
      <c r="C576" s="15" t="str">
        <f>Sheet1!B76</f>
        <v>SADA ALMOSTAQBAL</v>
      </c>
      <c r="D576" s="15" t="str">
        <f>Sheet1!C76</f>
        <v>ABHA</v>
      </c>
      <c r="E576" s="15" t="str">
        <f>Sheet1!D76</f>
        <v>AirPods</v>
      </c>
      <c r="F576" s="15">
        <f>Sheet1!F76</f>
        <v>1</v>
      </c>
      <c r="G576" s="15">
        <f>Sheet1!G76</f>
        <v>1</v>
      </c>
      <c r="H576" s="15">
        <f>Sheet1!H76</f>
        <v>5</v>
      </c>
      <c r="I576" s="15">
        <f>Sheet1!I76</f>
        <v>5</v>
      </c>
      <c r="J576" s="15">
        <f>Sheet1!J76</f>
        <v>4</v>
      </c>
      <c r="K576" s="15">
        <f>Sheet1!K76</f>
        <v>2</v>
      </c>
      <c r="L576" s="15">
        <f>Sheet1!L76</f>
        <v>0</v>
      </c>
      <c r="M576" s="15">
        <f>Sheet1!M76</f>
        <v>5</v>
      </c>
      <c r="N576" s="15">
        <f>Sheet1!N76</f>
        <v>0</v>
      </c>
      <c r="O576" s="15">
        <f>Sheet1!O76</f>
        <v>0</v>
      </c>
      <c r="P576" s="15">
        <f>Sheet1!P76</f>
        <v>0</v>
      </c>
      <c r="Q576" s="15">
        <f>Sheet1!Q76</f>
        <v>0</v>
      </c>
      <c r="R576" s="15">
        <f>Sheet1!R76</f>
        <v>0</v>
      </c>
      <c r="S576" s="15">
        <f>Sheet1!Z76</f>
        <v>23</v>
      </c>
      <c r="T576" s="15">
        <f>Sheet1!AB76</f>
        <v>5</v>
      </c>
      <c r="U576" s="15">
        <f>Sheet1!AC76</f>
        <v>0</v>
      </c>
    </row>
    <row r="577" spans="2:21" x14ac:dyDescent="0.25">
      <c r="B577" s="15">
        <f>Sheet1!A77</f>
        <v>2986786</v>
      </c>
      <c r="C577" s="15" t="str">
        <f>Sheet1!B77</f>
        <v>SADA ALMOSTAQBAL</v>
      </c>
      <c r="D577" s="15" t="str">
        <f>Sheet1!C77</f>
        <v>ABHA</v>
      </c>
      <c r="E577" s="15" t="str">
        <f>Sheet1!D77</f>
        <v>Accessories</v>
      </c>
      <c r="F577" s="15">
        <f>Sheet1!F77</f>
        <v>82</v>
      </c>
      <c r="G577" s="15">
        <f>Sheet1!G77</f>
        <v>49</v>
      </c>
      <c r="H577" s="15">
        <f>Sheet1!H77</f>
        <v>49</v>
      </c>
      <c r="I577" s="15">
        <f>Sheet1!I77</f>
        <v>64</v>
      </c>
      <c r="J577" s="15">
        <f>Sheet1!J77</f>
        <v>37</v>
      </c>
      <c r="K577" s="15">
        <f>Sheet1!K77</f>
        <v>52</v>
      </c>
      <c r="L577" s="15">
        <f>Sheet1!L77</f>
        <v>60</v>
      </c>
      <c r="M577" s="15">
        <f>Sheet1!M77</f>
        <v>122</v>
      </c>
      <c r="N577" s="15">
        <f>Sheet1!N77</f>
        <v>0</v>
      </c>
      <c r="O577" s="15">
        <f>Sheet1!O77</f>
        <v>0</v>
      </c>
      <c r="P577" s="15">
        <f>Sheet1!P77</f>
        <v>0</v>
      </c>
      <c r="Q577" s="15">
        <f>Sheet1!Q77</f>
        <v>0</v>
      </c>
      <c r="R577" s="15">
        <f>Sheet1!R77</f>
        <v>0</v>
      </c>
      <c r="S577" s="15">
        <f>Sheet1!Z77</f>
        <v>515</v>
      </c>
      <c r="T577" s="15">
        <f>Sheet1!AB77</f>
        <v>122</v>
      </c>
      <c r="U577" s="15">
        <f>Sheet1!AC77</f>
        <v>60</v>
      </c>
    </row>
    <row r="578" spans="2:21" x14ac:dyDescent="0.25">
      <c r="B578" s="15">
        <f>Sheet1!A78</f>
        <v>2580587</v>
      </c>
      <c r="C578" s="15" t="str">
        <f>Sheet1!B78</f>
        <v>AL ATLAL JABAL AL NOOR</v>
      </c>
      <c r="D578" s="15" t="str">
        <f>Sheet1!C78</f>
        <v>MAKKAH</v>
      </c>
      <c r="E578" s="15" t="str">
        <f>Sheet1!D78</f>
        <v>iPhone</v>
      </c>
      <c r="F578" s="15">
        <f>Sheet1!F78</f>
        <v>39</v>
      </c>
      <c r="G578" s="15">
        <f>Sheet1!G78</f>
        <v>32</v>
      </c>
      <c r="H578" s="15">
        <f>Sheet1!H78</f>
        <v>30</v>
      </c>
      <c r="I578" s="15">
        <f>Sheet1!I78</f>
        <v>44</v>
      </c>
      <c r="J578" s="15">
        <f>Sheet1!J78</f>
        <v>88</v>
      </c>
      <c r="K578" s="15">
        <f>Sheet1!K78</f>
        <v>67</v>
      </c>
      <c r="L578" s="15">
        <f>Sheet1!L78</f>
        <v>40</v>
      </c>
      <c r="M578" s="15">
        <f>Sheet1!M78</f>
        <v>71</v>
      </c>
      <c r="N578" s="15">
        <f>Sheet1!N78</f>
        <v>0</v>
      </c>
      <c r="O578" s="15">
        <f>Sheet1!O78</f>
        <v>0</v>
      </c>
      <c r="P578" s="15">
        <f>Sheet1!P78</f>
        <v>0</v>
      </c>
      <c r="Q578" s="15">
        <f>Sheet1!Q78</f>
        <v>0</v>
      </c>
      <c r="R578" s="15">
        <f>Sheet1!R78</f>
        <v>0</v>
      </c>
      <c r="S578" s="15">
        <f>Sheet1!Z78</f>
        <v>411</v>
      </c>
      <c r="T578" s="15">
        <f>Sheet1!AB78</f>
        <v>71</v>
      </c>
      <c r="U578" s="15">
        <f>Sheet1!AC78</f>
        <v>40</v>
      </c>
    </row>
    <row r="579" spans="2:21" x14ac:dyDescent="0.25">
      <c r="B579" s="15">
        <f>Sheet1!A79</f>
        <v>2580587</v>
      </c>
      <c r="C579" s="15" t="str">
        <f>Sheet1!B79</f>
        <v>AL ATLAL JABAL AL NOOR</v>
      </c>
      <c r="D579" s="15" t="str">
        <f>Sheet1!C79</f>
        <v>MAKKAH</v>
      </c>
      <c r="E579" s="15" t="str">
        <f>Sheet1!D79</f>
        <v>iPad</v>
      </c>
      <c r="F579" s="15">
        <f>Sheet1!F79</f>
        <v>2</v>
      </c>
      <c r="G579" s="15">
        <f>Sheet1!G79</f>
        <v>4</v>
      </c>
      <c r="H579" s="15">
        <f>Sheet1!H79</f>
        <v>4</v>
      </c>
      <c r="I579" s="15">
        <f>Sheet1!I79</f>
        <v>9</v>
      </c>
      <c r="J579" s="15">
        <f>Sheet1!J79</f>
        <v>8</v>
      </c>
      <c r="K579" s="15">
        <f>Sheet1!K79</f>
        <v>9</v>
      </c>
      <c r="L579" s="15">
        <f>Sheet1!L79</f>
        <v>3</v>
      </c>
      <c r="M579" s="15">
        <f>Sheet1!M79</f>
        <v>4</v>
      </c>
      <c r="N579" s="15">
        <f>Sheet1!N79</f>
        <v>0</v>
      </c>
      <c r="O579" s="15">
        <f>Sheet1!O79</f>
        <v>0</v>
      </c>
      <c r="P579" s="15">
        <f>Sheet1!P79</f>
        <v>0</v>
      </c>
      <c r="Q579" s="15">
        <f>Sheet1!Q79</f>
        <v>0</v>
      </c>
      <c r="R579" s="15">
        <f>Sheet1!R79</f>
        <v>0</v>
      </c>
      <c r="S579" s="15">
        <f>Sheet1!Z79</f>
        <v>43</v>
      </c>
      <c r="T579" s="15">
        <f>Sheet1!AB79</f>
        <v>4</v>
      </c>
      <c r="U579" s="15">
        <f>Sheet1!AC79</f>
        <v>3</v>
      </c>
    </row>
    <row r="580" spans="2:21" x14ac:dyDescent="0.25">
      <c r="B580" s="15">
        <f>Sheet1!A80</f>
        <v>2580587</v>
      </c>
      <c r="C580" s="15" t="str">
        <f>Sheet1!B80</f>
        <v>AL ATLAL JABAL AL NOOR</v>
      </c>
      <c r="D580" s="15" t="str">
        <f>Sheet1!C80</f>
        <v>MAKKAH</v>
      </c>
      <c r="E580" s="15" t="str">
        <f>Sheet1!D80</f>
        <v>Watch</v>
      </c>
      <c r="F580" s="15">
        <f>Sheet1!F80</f>
        <v>0</v>
      </c>
      <c r="G580" s="15">
        <f>Sheet1!G80</f>
        <v>1</v>
      </c>
      <c r="H580" s="15">
        <f>Sheet1!H80</f>
        <v>1</v>
      </c>
      <c r="I580" s="15">
        <f>Sheet1!I80</f>
        <v>1</v>
      </c>
      <c r="J580" s="15">
        <f>Sheet1!J80</f>
        <v>1</v>
      </c>
      <c r="K580" s="15">
        <f>Sheet1!K80</f>
        <v>1</v>
      </c>
      <c r="L580" s="15">
        <f>Sheet1!L80</f>
        <v>1</v>
      </c>
      <c r="M580" s="15">
        <f>Sheet1!M80</f>
        <v>2</v>
      </c>
      <c r="N580" s="15">
        <f>Sheet1!N80</f>
        <v>0</v>
      </c>
      <c r="O580" s="15">
        <f>Sheet1!O80</f>
        <v>0</v>
      </c>
      <c r="P580" s="15">
        <f>Sheet1!P80</f>
        <v>0</v>
      </c>
      <c r="Q580" s="15">
        <f>Sheet1!Q80</f>
        <v>0</v>
      </c>
      <c r="R580" s="15">
        <f>Sheet1!R80</f>
        <v>0</v>
      </c>
      <c r="S580" s="15">
        <f>Sheet1!Z80</f>
        <v>8</v>
      </c>
      <c r="T580" s="15">
        <f>Sheet1!AB80</f>
        <v>2</v>
      </c>
      <c r="U580" s="15">
        <f>Sheet1!AC80</f>
        <v>1</v>
      </c>
    </row>
    <row r="581" spans="2:21" x14ac:dyDescent="0.25">
      <c r="B581" s="15">
        <f>Sheet1!A81</f>
        <v>2580587</v>
      </c>
      <c r="C581" s="15" t="str">
        <f>Sheet1!B81</f>
        <v>AL ATLAL JABAL AL NOOR</v>
      </c>
      <c r="D581" s="15" t="str">
        <f>Sheet1!C81</f>
        <v>MAKKAH</v>
      </c>
      <c r="E581" s="15" t="str">
        <f>Sheet1!D81</f>
        <v>AirPods</v>
      </c>
      <c r="F581" s="15">
        <f>Sheet1!F81</f>
        <v>2</v>
      </c>
      <c r="G581" s="15">
        <f>Sheet1!G81</f>
        <v>1</v>
      </c>
      <c r="H581" s="15">
        <f>Sheet1!H81</f>
        <v>1</v>
      </c>
      <c r="I581" s="15">
        <f>Sheet1!I81</f>
        <v>4</v>
      </c>
      <c r="J581" s="15">
        <f>Sheet1!J81</f>
        <v>5</v>
      </c>
      <c r="K581" s="15">
        <f>Sheet1!K81</f>
        <v>5</v>
      </c>
      <c r="L581" s="15">
        <f>Sheet1!L81</f>
        <v>4</v>
      </c>
      <c r="M581" s="15">
        <f>Sheet1!M81</f>
        <v>2</v>
      </c>
      <c r="N581" s="15">
        <f>Sheet1!N81</f>
        <v>0</v>
      </c>
      <c r="O581" s="15">
        <f>Sheet1!O81</f>
        <v>0</v>
      </c>
      <c r="P581" s="15">
        <f>Sheet1!P81</f>
        <v>0</v>
      </c>
      <c r="Q581" s="15">
        <f>Sheet1!Q81</f>
        <v>0</v>
      </c>
      <c r="R581" s="15">
        <f>Sheet1!R81</f>
        <v>0</v>
      </c>
      <c r="S581" s="15">
        <f>Sheet1!Z81</f>
        <v>24</v>
      </c>
      <c r="T581" s="15">
        <f>Sheet1!AB81</f>
        <v>2</v>
      </c>
      <c r="U581" s="15">
        <f>Sheet1!AC81</f>
        <v>4</v>
      </c>
    </row>
    <row r="582" spans="2:21" x14ac:dyDescent="0.25">
      <c r="B582" s="15">
        <f>Sheet1!A82</f>
        <v>2580587</v>
      </c>
      <c r="C582" s="15" t="str">
        <f>Sheet1!B82</f>
        <v>AL ATLAL JABAL AL NOOR</v>
      </c>
      <c r="D582" s="15" t="str">
        <f>Sheet1!C82</f>
        <v>MAKKAH</v>
      </c>
      <c r="E582" s="15" t="str">
        <f>Sheet1!D82</f>
        <v>Accessories</v>
      </c>
      <c r="F582" s="15">
        <f>Sheet1!F82</f>
        <v>85</v>
      </c>
      <c r="G582" s="15">
        <f>Sheet1!G82</f>
        <v>37</v>
      </c>
      <c r="H582" s="15">
        <f>Sheet1!H82</f>
        <v>37</v>
      </c>
      <c r="I582" s="15">
        <f>Sheet1!I82</f>
        <v>38</v>
      </c>
      <c r="J582" s="15">
        <f>Sheet1!J82</f>
        <v>42</v>
      </c>
      <c r="K582" s="15">
        <f>Sheet1!K82</f>
        <v>66</v>
      </c>
      <c r="L582" s="15">
        <f>Sheet1!L82</f>
        <v>36</v>
      </c>
      <c r="M582" s="15">
        <f>Sheet1!M82</f>
        <v>74</v>
      </c>
      <c r="N582" s="15">
        <f>Sheet1!N82</f>
        <v>0</v>
      </c>
      <c r="O582" s="15">
        <f>Sheet1!O82</f>
        <v>0</v>
      </c>
      <c r="P582" s="15">
        <f>Sheet1!P82</f>
        <v>0</v>
      </c>
      <c r="Q582" s="15">
        <f>Sheet1!Q82</f>
        <v>0</v>
      </c>
      <c r="R582" s="15">
        <f>Sheet1!R82</f>
        <v>0</v>
      </c>
      <c r="S582" s="15">
        <f>Sheet1!Z82</f>
        <v>415</v>
      </c>
      <c r="T582" s="15">
        <f>Sheet1!AB82</f>
        <v>74</v>
      </c>
      <c r="U582" s="15">
        <f>Sheet1!AC82</f>
        <v>36</v>
      </c>
    </row>
    <row r="583" spans="2:21" x14ac:dyDescent="0.25">
      <c r="B583" s="15">
        <f>Sheet1!A83</f>
        <v>2986425</v>
      </c>
      <c r="C583" s="15" t="str">
        <f>Sheet1!B83</f>
        <v>SAMA TELECOM</v>
      </c>
      <c r="D583" s="15" t="str">
        <f>Sheet1!C83</f>
        <v>ABHA</v>
      </c>
      <c r="E583" s="15" t="str">
        <f>Sheet1!D83</f>
        <v>iPhone</v>
      </c>
      <c r="F583" s="15">
        <f>Sheet1!F83</f>
        <v>28</v>
      </c>
      <c r="G583" s="15">
        <f>Sheet1!G83</f>
        <v>23</v>
      </c>
      <c r="H583" s="15">
        <f>Sheet1!H83</f>
        <v>21</v>
      </c>
      <c r="I583" s="15">
        <f>Sheet1!I83</f>
        <v>24</v>
      </c>
      <c r="J583" s="15">
        <f>Sheet1!J83</f>
        <v>27</v>
      </c>
      <c r="K583" s="15">
        <f>Sheet1!K83</f>
        <v>25</v>
      </c>
      <c r="L583" s="15">
        <f>Sheet1!L83</f>
        <v>29</v>
      </c>
      <c r="M583" s="15">
        <f>Sheet1!M83</f>
        <v>25</v>
      </c>
      <c r="N583" s="15">
        <f>Sheet1!N83</f>
        <v>0</v>
      </c>
      <c r="O583" s="15">
        <f>Sheet1!O83</f>
        <v>0</v>
      </c>
      <c r="P583" s="15">
        <f>Sheet1!P83</f>
        <v>0</v>
      </c>
      <c r="Q583" s="15">
        <f>Sheet1!Q83</f>
        <v>0</v>
      </c>
      <c r="R583" s="15">
        <f>Sheet1!R83</f>
        <v>0</v>
      </c>
      <c r="S583" s="15">
        <f>Sheet1!Z83</f>
        <v>202</v>
      </c>
      <c r="T583" s="15">
        <f>Sheet1!AB83</f>
        <v>25</v>
      </c>
      <c r="U583" s="15">
        <f>Sheet1!AC83</f>
        <v>29</v>
      </c>
    </row>
    <row r="584" spans="2:21" x14ac:dyDescent="0.25">
      <c r="B584" s="15">
        <f>Sheet1!A84</f>
        <v>2986425</v>
      </c>
      <c r="C584" s="15" t="str">
        <f>Sheet1!B84</f>
        <v>SAMA TELECOM</v>
      </c>
      <c r="D584" s="15" t="str">
        <f>Sheet1!C84</f>
        <v>ABHA</v>
      </c>
      <c r="E584" s="15" t="str">
        <f>Sheet1!D84</f>
        <v>iPad</v>
      </c>
      <c r="F584" s="15">
        <f>Sheet1!F84</f>
        <v>3</v>
      </c>
      <c r="G584" s="15">
        <f>Sheet1!G84</f>
        <v>3</v>
      </c>
      <c r="H584" s="15">
        <f>Sheet1!H84</f>
        <v>1</v>
      </c>
      <c r="I584" s="15">
        <f>Sheet1!I84</f>
        <v>4</v>
      </c>
      <c r="J584" s="15">
        <f>Sheet1!J84</f>
        <v>7</v>
      </c>
      <c r="K584" s="15">
        <f>Sheet1!K84</f>
        <v>5</v>
      </c>
      <c r="L584" s="15">
        <f>Sheet1!L84</f>
        <v>4</v>
      </c>
      <c r="M584" s="15">
        <f>Sheet1!M84</f>
        <v>3</v>
      </c>
      <c r="N584" s="15">
        <f>Sheet1!N84</f>
        <v>0</v>
      </c>
      <c r="O584" s="15">
        <f>Sheet1!O84</f>
        <v>0</v>
      </c>
      <c r="P584" s="15">
        <f>Sheet1!P84</f>
        <v>0</v>
      </c>
      <c r="Q584" s="15">
        <f>Sheet1!Q84</f>
        <v>0</v>
      </c>
      <c r="R584" s="15">
        <f>Sheet1!R84</f>
        <v>0</v>
      </c>
      <c r="S584" s="15">
        <f>Sheet1!Z84</f>
        <v>30</v>
      </c>
      <c r="T584" s="15">
        <f>Sheet1!AB84</f>
        <v>3</v>
      </c>
      <c r="U584" s="15">
        <f>Sheet1!AC84</f>
        <v>4</v>
      </c>
    </row>
    <row r="585" spans="2:21" x14ac:dyDescent="0.25">
      <c r="B585" s="15">
        <f>Sheet1!A85</f>
        <v>2986425</v>
      </c>
      <c r="C585" s="15" t="str">
        <f>Sheet1!B85</f>
        <v>SAMA TELECOM</v>
      </c>
      <c r="D585" s="15" t="str">
        <f>Sheet1!C85</f>
        <v>ABHA</v>
      </c>
      <c r="E585" s="15" t="str">
        <f>Sheet1!D85</f>
        <v>Watch</v>
      </c>
      <c r="F585" s="15">
        <f>Sheet1!F85</f>
        <v>0</v>
      </c>
      <c r="G585" s="15">
        <f>Sheet1!G85</f>
        <v>0</v>
      </c>
      <c r="H585" s="15">
        <f>Sheet1!H85</f>
        <v>0</v>
      </c>
      <c r="I585" s="15">
        <f>Sheet1!I85</f>
        <v>0</v>
      </c>
      <c r="J585" s="15">
        <f>Sheet1!J85</f>
        <v>0</v>
      </c>
      <c r="K585" s="15">
        <f>Sheet1!K85</f>
        <v>0</v>
      </c>
      <c r="L585" s="15">
        <f>Sheet1!L85</f>
        <v>2</v>
      </c>
      <c r="M585" s="15">
        <f>Sheet1!M85</f>
        <v>1</v>
      </c>
      <c r="N585" s="15">
        <f>Sheet1!N85</f>
        <v>0</v>
      </c>
      <c r="O585" s="15">
        <f>Sheet1!O85</f>
        <v>0</v>
      </c>
      <c r="P585" s="15">
        <f>Sheet1!P85</f>
        <v>0</v>
      </c>
      <c r="Q585" s="15">
        <f>Sheet1!Q85</f>
        <v>0</v>
      </c>
      <c r="R585" s="15">
        <f>Sheet1!R85</f>
        <v>0</v>
      </c>
      <c r="S585" s="15">
        <f>Sheet1!Z85</f>
        <v>3</v>
      </c>
      <c r="T585" s="15">
        <f>Sheet1!AB85</f>
        <v>1</v>
      </c>
      <c r="U585" s="15">
        <f>Sheet1!AC85</f>
        <v>2</v>
      </c>
    </row>
    <row r="586" spans="2:21" x14ac:dyDescent="0.25">
      <c r="B586" s="15">
        <f>Sheet1!A86</f>
        <v>2986425</v>
      </c>
      <c r="C586" s="15" t="str">
        <f>Sheet1!B86</f>
        <v>SAMA TELECOM</v>
      </c>
      <c r="D586" s="15" t="str">
        <f>Sheet1!C86</f>
        <v>ABHA</v>
      </c>
      <c r="E586" s="15" t="str">
        <f>Sheet1!D86</f>
        <v>AirPods</v>
      </c>
      <c r="F586" s="15">
        <f>Sheet1!F86</f>
        <v>0</v>
      </c>
      <c r="G586" s="15">
        <f>Sheet1!G86</f>
        <v>0</v>
      </c>
      <c r="H586" s="15">
        <f>Sheet1!H86</f>
        <v>0</v>
      </c>
      <c r="I586" s="15">
        <f>Sheet1!I86</f>
        <v>0</v>
      </c>
      <c r="J586" s="15">
        <f>Sheet1!J86</f>
        <v>0</v>
      </c>
      <c r="K586" s="15">
        <f>Sheet1!K86</f>
        <v>1</v>
      </c>
      <c r="L586" s="15">
        <f>Sheet1!L86</f>
        <v>0</v>
      </c>
      <c r="M586" s="15">
        <f>Sheet1!M86</f>
        <v>1</v>
      </c>
      <c r="N586" s="15">
        <f>Sheet1!N86</f>
        <v>0</v>
      </c>
      <c r="O586" s="15">
        <f>Sheet1!O86</f>
        <v>0</v>
      </c>
      <c r="P586" s="15">
        <f>Sheet1!P86</f>
        <v>0</v>
      </c>
      <c r="Q586" s="15">
        <f>Sheet1!Q86</f>
        <v>0</v>
      </c>
      <c r="R586" s="15">
        <f>Sheet1!R86</f>
        <v>0</v>
      </c>
      <c r="S586" s="15">
        <f>Sheet1!Z86</f>
        <v>2</v>
      </c>
      <c r="T586" s="15">
        <f>Sheet1!AB86</f>
        <v>1</v>
      </c>
      <c r="U586" s="15">
        <f>Sheet1!AC86</f>
        <v>0</v>
      </c>
    </row>
    <row r="587" spans="2:21" x14ac:dyDescent="0.25">
      <c r="B587" s="15">
        <f>Sheet1!A87</f>
        <v>2986425</v>
      </c>
      <c r="C587" s="15" t="str">
        <f>Sheet1!B87</f>
        <v>SAMA TELECOM</v>
      </c>
      <c r="D587" s="15" t="str">
        <f>Sheet1!C87</f>
        <v>ABHA</v>
      </c>
      <c r="E587" s="15" t="str">
        <f>Sheet1!D87</f>
        <v>Accessories</v>
      </c>
      <c r="F587" s="15">
        <f>Sheet1!F87</f>
        <v>54</v>
      </c>
      <c r="G587" s="15">
        <f>Sheet1!G87</f>
        <v>42</v>
      </c>
      <c r="H587" s="15">
        <f>Sheet1!H87</f>
        <v>51</v>
      </c>
      <c r="I587" s="15">
        <f>Sheet1!I87</f>
        <v>51</v>
      </c>
      <c r="J587" s="15">
        <f>Sheet1!J87</f>
        <v>95</v>
      </c>
      <c r="K587" s="15">
        <f>Sheet1!K87</f>
        <v>115</v>
      </c>
      <c r="L587" s="15">
        <f>Sheet1!L87</f>
        <v>117</v>
      </c>
      <c r="M587" s="15">
        <f>Sheet1!M87</f>
        <v>71</v>
      </c>
      <c r="N587" s="15">
        <f>Sheet1!N87</f>
        <v>0</v>
      </c>
      <c r="O587" s="15">
        <f>Sheet1!O87</f>
        <v>0</v>
      </c>
      <c r="P587" s="15">
        <f>Sheet1!P87</f>
        <v>0</v>
      </c>
      <c r="Q587" s="15">
        <f>Sheet1!Q87</f>
        <v>0</v>
      </c>
      <c r="R587" s="15">
        <f>Sheet1!R87</f>
        <v>0</v>
      </c>
      <c r="S587" s="15">
        <f>Sheet1!Z87</f>
        <v>596</v>
      </c>
      <c r="T587" s="15">
        <f>Sheet1!AB87</f>
        <v>71</v>
      </c>
      <c r="U587" s="15">
        <f>Sheet1!AC87</f>
        <v>117</v>
      </c>
    </row>
    <row r="588" spans="2:21" x14ac:dyDescent="0.25">
      <c r="B588" s="15">
        <f>Sheet1!A88</f>
        <v>3370918</v>
      </c>
      <c r="C588" s="15" t="str">
        <f>Sheet1!B88</f>
        <v>AL HAZMI JIZAN</v>
      </c>
      <c r="D588" s="15" t="str">
        <f>Sheet1!C88</f>
        <v>JIZAN</v>
      </c>
      <c r="E588" s="15" t="str">
        <f>Sheet1!D88</f>
        <v>iPhone</v>
      </c>
      <c r="F588" s="15">
        <f>Sheet1!F88</f>
        <v>4</v>
      </c>
      <c r="G588" s="15">
        <f>Sheet1!G88</f>
        <v>5</v>
      </c>
      <c r="H588" s="15">
        <f>Sheet1!H88</f>
        <v>18</v>
      </c>
      <c r="I588" s="15">
        <f>Sheet1!I88</f>
        <v>11</v>
      </c>
      <c r="J588" s="15">
        <f>Sheet1!J88</f>
        <v>28</v>
      </c>
      <c r="K588" s="15">
        <f>Sheet1!K88</f>
        <v>31</v>
      </c>
      <c r="L588" s="15">
        <f>Sheet1!L88</f>
        <v>24</v>
      </c>
      <c r="M588" s="15">
        <f>Sheet1!M88</f>
        <v>22</v>
      </c>
      <c r="N588" s="15">
        <f>Sheet1!N88</f>
        <v>0</v>
      </c>
      <c r="O588" s="15">
        <f>Sheet1!O88</f>
        <v>0</v>
      </c>
      <c r="P588" s="15">
        <f>Sheet1!P88</f>
        <v>0</v>
      </c>
      <c r="Q588" s="15">
        <f>Sheet1!Q88</f>
        <v>0</v>
      </c>
      <c r="R588" s="15">
        <f>Sheet1!R88</f>
        <v>0</v>
      </c>
      <c r="S588" s="15">
        <f>Sheet1!Z88</f>
        <v>143</v>
      </c>
      <c r="T588" s="15">
        <f>Sheet1!AB88</f>
        <v>22</v>
      </c>
      <c r="U588" s="15">
        <f>Sheet1!AC88</f>
        <v>24</v>
      </c>
    </row>
    <row r="589" spans="2:21" x14ac:dyDescent="0.25">
      <c r="B589" s="15">
        <f>Sheet1!A89</f>
        <v>3370918</v>
      </c>
      <c r="C589" s="15" t="str">
        <f>Sheet1!B89</f>
        <v>AL HAZMI JIZAN</v>
      </c>
      <c r="D589" s="15" t="str">
        <f>Sheet1!C89</f>
        <v>JIZAN</v>
      </c>
      <c r="E589" s="15" t="str">
        <f>Sheet1!D89</f>
        <v>iPad</v>
      </c>
      <c r="F589" s="15">
        <f>Sheet1!F89</f>
        <v>0</v>
      </c>
      <c r="G589" s="15">
        <f>Sheet1!G89</f>
        <v>0</v>
      </c>
      <c r="H589" s="15">
        <f>Sheet1!H89</f>
        <v>2</v>
      </c>
      <c r="I589" s="15">
        <f>Sheet1!I89</f>
        <v>1</v>
      </c>
      <c r="J589" s="15">
        <f>Sheet1!J89</f>
        <v>2</v>
      </c>
      <c r="K589" s="15">
        <f>Sheet1!K89</f>
        <v>3</v>
      </c>
      <c r="L589" s="15">
        <f>Sheet1!L89</f>
        <v>4</v>
      </c>
      <c r="M589" s="15">
        <f>Sheet1!M89</f>
        <v>3</v>
      </c>
      <c r="N589" s="15">
        <f>Sheet1!N89</f>
        <v>0</v>
      </c>
      <c r="O589" s="15">
        <f>Sheet1!O89</f>
        <v>0</v>
      </c>
      <c r="P589" s="15">
        <f>Sheet1!P89</f>
        <v>0</v>
      </c>
      <c r="Q589" s="15">
        <f>Sheet1!Q89</f>
        <v>0</v>
      </c>
      <c r="R589" s="15">
        <f>Sheet1!R89</f>
        <v>0</v>
      </c>
      <c r="S589" s="15">
        <f>Sheet1!Z89</f>
        <v>15</v>
      </c>
      <c r="T589" s="15">
        <f>Sheet1!AB89</f>
        <v>3</v>
      </c>
      <c r="U589" s="15">
        <f>Sheet1!AC89</f>
        <v>4</v>
      </c>
    </row>
    <row r="590" spans="2:21" x14ac:dyDescent="0.25">
      <c r="B590" s="15">
        <f>Sheet1!A90</f>
        <v>3370918</v>
      </c>
      <c r="C590" s="15" t="str">
        <f>Sheet1!B90</f>
        <v>AL HAZMI JIZAN</v>
      </c>
      <c r="D590" s="15" t="str">
        <f>Sheet1!C90</f>
        <v>JIZAN</v>
      </c>
      <c r="E590" s="15" t="str">
        <f>Sheet1!D90</f>
        <v>Watch</v>
      </c>
      <c r="F590" s="15">
        <f>Sheet1!F90</f>
        <v>0</v>
      </c>
      <c r="G590" s="15">
        <f>Sheet1!G90</f>
        <v>0</v>
      </c>
      <c r="H590" s="15">
        <f>Sheet1!H90</f>
        <v>0</v>
      </c>
      <c r="I590" s="15">
        <f>Sheet1!I90</f>
        <v>0</v>
      </c>
      <c r="J590" s="15">
        <f>Sheet1!J90</f>
        <v>1</v>
      </c>
      <c r="K590" s="15">
        <f>Sheet1!K90</f>
        <v>3</v>
      </c>
      <c r="L590" s="15">
        <f>Sheet1!L90</f>
        <v>0</v>
      </c>
      <c r="M590" s="15">
        <f>Sheet1!M90</f>
        <v>0</v>
      </c>
      <c r="N590" s="15">
        <f>Sheet1!N90</f>
        <v>0</v>
      </c>
      <c r="O590" s="15">
        <f>Sheet1!O90</f>
        <v>0</v>
      </c>
      <c r="P590" s="15">
        <f>Sheet1!P90</f>
        <v>0</v>
      </c>
      <c r="Q590" s="15">
        <f>Sheet1!Q90</f>
        <v>0</v>
      </c>
      <c r="R590" s="15">
        <f>Sheet1!R90</f>
        <v>0</v>
      </c>
      <c r="S590" s="15">
        <f>Sheet1!Z90</f>
        <v>4</v>
      </c>
      <c r="T590" s="15">
        <f>Sheet1!AB90</f>
        <v>0</v>
      </c>
      <c r="U590" s="15">
        <f>Sheet1!AC90</f>
        <v>0</v>
      </c>
    </row>
    <row r="591" spans="2:21" x14ac:dyDescent="0.25">
      <c r="B591" s="15">
        <f>Sheet1!A91</f>
        <v>3370918</v>
      </c>
      <c r="C591" s="15" t="str">
        <f>Sheet1!B91</f>
        <v>AL HAZMI JIZAN</v>
      </c>
      <c r="D591" s="15" t="str">
        <f>Sheet1!C91</f>
        <v>JIZAN</v>
      </c>
      <c r="E591" s="15" t="str">
        <f>Sheet1!D91</f>
        <v>AirPods</v>
      </c>
      <c r="F591" s="15">
        <f>Sheet1!F91</f>
        <v>1</v>
      </c>
      <c r="G591" s="15">
        <f>Sheet1!G91</f>
        <v>0</v>
      </c>
      <c r="H591" s="15">
        <f>Sheet1!H91</f>
        <v>2</v>
      </c>
      <c r="I591" s="15">
        <f>Sheet1!I91</f>
        <v>0</v>
      </c>
      <c r="J591" s="15">
        <f>Sheet1!J91</f>
        <v>3</v>
      </c>
      <c r="K591" s="15">
        <f>Sheet1!K91</f>
        <v>1</v>
      </c>
      <c r="L591" s="15">
        <f>Sheet1!L91</f>
        <v>1</v>
      </c>
      <c r="M591" s="15">
        <f>Sheet1!M91</f>
        <v>0</v>
      </c>
      <c r="N591" s="15">
        <f>Sheet1!N91</f>
        <v>0</v>
      </c>
      <c r="O591" s="15">
        <f>Sheet1!O91</f>
        <v>0</v>
      </c>
      <c r="P591" s="15">
        <f>Sheet1!P91</f>
        <v>0</v>
      </c>
      <c r="Q591" s="15">
        <f>Sheet1!Q91</f>
        <v>0</v>
      </c>
      <c r="R591" s="15">
        <f>Sheet1!R91</f>
        <v>0</v>
      </c>
      <c r="S591" s="15">
        <f>Sheet1!Z91</f>
        <v>8</v>
      </c>
      <c r="T591" s="15">
        <f>Sheet1!AB91</f>
        <v>0</v>
      </c>
      <c r="U591" s="15">
        <f>Sheet1!AC91</f>
        <v>1</v>
      </c>
    </row>
    <row r="592" spans="2:21" x14ac:dyDescent="0.25">
      <c r="B592" s="15">
        <f>Sheet1!A92</f>
        <v>3370918</v>
      </c>
      <c r="C592" s="15" t="str">
        <f>Sheet1!B92</f>
        <v>AL HAZMI JIZAN</v>
      </c>
      <c r="D592" s="15" t="str">
        <f>Sheet1!C92</f>
        <v>JIZAN</v>
      </c>
      <c r="E592" s="15" t="str">
        <f>Sheet1!D92</f>
        <v>Accessories</v>
      </c>
      <c r="F592" s="15">
        <f>Sheet1!F92</f>
        <v>174</v>
      </c>
      <c r="G592" s="15">
        <f>Sheet1!G92</f>
        <v>123</v>
      </c>
      <c r="H592" s="15">
        <f>Sheet1!H92</f>
        <v>76</v>
      </c>
      <c r="I592" s="15">
        <f>Sheet1!I92</f>
        <v>35</v>
      </c>
      <c r="J592" s="15">
        <f>Sheet1!J92</f>
        <v>61</v>
      </c>
      <c r="K592" s="15">
        <f>Sheet1!K92</f>
        <v>106</v>
      </c>
      <c r="L592" s="15">
        <f>Sheet1!L92</f>
        <v>0</v>
      </c>
      <c r="M592" s="15">
        <f>Sheet1!M92</f>
        <v>0</v>
      </c>
      <c r="N592" s="15">
        <f>Sheet1!N92</f>
        <v>0</v>
      </c>
      <c r="O592" s="15">
        <f>Sheet1!O92</f>
        <v>0</v>
      </c>
      <c r="P592" s="15">
        <f>Sheet1!P92</f>
        <v>0</v>
      </c>
      <c r="Q592" s="15">
        <f>Sheet1!Q92</f>
        <v>0</v>
      </c>
      <c r="R592" s="15">
        <f>Sheet1!R92</f>
        <v>0</v>
      </c>
      <c r="S592" s="15">
        <f>Sheet1!Z92</f>
        <v>575</v>
      </c>
      <c r="T592" s="15">
        <f>Sheet1!AB92</f>
        <v>0</v>
      </c>
      <c r="U592" s="15">
        <f>Sheet1!AC92</f>
        <v>0</v>
      </c>
    </row>
    <row r="593" spans="2:21" x14ac:dyDescent="0.25">
      <c r="B593" s="15">
        <f>Sheet1!A93</f>
        <v>3475014</v>
      </c>
      <c r="C593" s="15" t="str">
        <f>Sheet1!B93</f>
        <v>KNOOZ - STORE</v>
      </c>
      <c r="D593" s="15" t="str">
        <f>Sheet1!C93</f>
        <v>MUHAYIL</v>
      </c>
      <c r="E593" s="15" t="str">
        <f>Sheet1!D93</f>
        <v>iPhone</v>
      </c>
      <c r="F593" s="15">
        <f>Sheet1!F93</f>
        <v>81</v>
      </c>
      <c r="G593" s="15">
        <f>Sheet1!G93</f>
        <v>59</v>
      </c>
      <c r="H593" s="15">
        <f>Sheet1!H93</f>
        <v>36</v>
      </c>
      <c r="I593" s="15">
        <f>Sheet1!I93</f>
        <v>52</v>
      </c>
      <c r="J593" s="15">
        <f>Sheet1!J93</f>
        <v>103</v>
      </c>
      <c r="K593" s="15">
        <f>Sheet1!K93</f>
        <v>92</v>
      </c>
      <c r="L593" s="15">
        <f>Sheet1!L93</f>
        <v>86</v>
      </c>
      <c r="M593" s="15">
        <f>Sheet1!M93</f>
        <v>116</v>
      </c>
      <c r="N593" s="15">
        <f>Sheet1!N93</f>
        <v>0</v>
      </c>
      <c r="O593" s="15">
        <f>Sheet1!O93</f>
        <v>0</v>
      </c>
      <c r="P593" s="15">
        <f>Sheet1!P93</f>
        <v>0</v>
      </c>
      <c r="Q593" s="15">
        <f>Sheet1!Q93</f>
        <v>0</v>
      </c>
      <c r="R593" s="15">
        <f>Sheet1!R93</f>
        <v>0</v>
      </c>
      <c r="S593" s="15">
        <f>Sheet1!Z93</f>
        <v>625</v>
      </c>
      <c r="T593" s="15">
        <f>Sheet1!AB93</f>
        <v>116</v>
      </c>
      <c r="U593" s="15">
        <f>Sheet1!AC93</f>
        <v>86</v>
      </c>
    </row>
    <row r="594" spans="2:21" x14ac:dyDescent="0.25">
      <c r="B594" s="15">
        <f>Sheet1!A94</f>
        <v>3475014</v>
      </c>
      <c r="C594" s="15" t="str">
        <f>Sheet1!B94</f>
        <v>KNOOZ - STORE</v>
      </c>
      <c r="D594" s="15" t="str">
        <f>Sheet1!C94</f>
        <v>MUHAYIL</v>
      </c>
      <c r="E594" s="15" t="str">
        <f>Sheet1!D94</f>
        <v>iPad</v>
      </c>
      <c r="F594" s="15">
        <f>Sheet1!F94</f>
        <v>10</v>
      </c>
      <c r="G594" s="15">
        <f>Sheet1!G94</f>
        <v>1</v>
      </c>
      <c r="H594" s="15">
        <f>Sheet1!H94</f>
        <v>2</v>
      </c>
      <c r="I594" s="15">
        <f>Sheet1!I94</f>
        <v>1</v>
      </c>
      <c r="J594" s="15">
        <f>Sheet1!J94</f>
        <v>5</v>
      </c>
      <c r="K594" s="15">
        <f>Sheet1!K94</f>
        <v>6</v>
      </c>
      <c r="L594" s="15">
        <f>Sheet1!L94</f>
        <v>3</v>
      </c>
      <c r="M594" s="15">
        <f>Sheet1!M94</f>
        <v>6</v>
      </c>
      <c r="N594" s="15">
        <f>Sheet1!N94</f>
        <v>0</v>
      </c>
      <c r="O594" s="15">
        <f>Sheet1!O94</f>
        <v>0</v>
      </c>
      <c r="P594" s="15">
        <f>Sheet1!P94</f>
        <v>0</v>
      </c>
      <c r="Q594" s="15">
        <f>Sheet1!Q94</f>
        <v>0</v>
      </c>
      <c r="R594" s="15">
        <f>Sheet1!R94</f>
        <v>0</v>
      </c>
      <c r="S594" s="15">
        <f>Sheet1!Z94</f>
        <v>34</v>
      </c>
      <c r="T594" s="15">
        <f>Sheet1!AB94</f>
        <v>6</v>
      </c>
      <c r="U594" s="15">
        <f>Sheet1!AC94</f>
        <v>3</v>
      </c>
    </row>
    <row r="595" spans="2:21" x14ac:dyDescent="0.25">
      <c r="B595" s="15">
        <f>Sheet1!A95</f>
        <v>3475014</v>
      </c>
      <c r="C595" s="15" t="str">
        <f>Sheet1!B95</f>
        <v>KNOOZ - STORE</v>
      </c>
      <c r="D595" s="15" t="str">
        <f>Sheet1!C95</f>
        <v>MUHAYIL</v>
      </c>
      <c r="E595" s="15" t="str">
        <f>Sheet1!D95</f>
        <v>Watch</v>
      </c>
      <c r="F595" s="15">
        <f>Sheet1!F95</f>
        <v>0</v>
      </c>
      <c r="G595" s="15">
        <f>Sheet1!G95</f>
        <v>2</v>
      </c>
      <c r="H595" s="15">
        <f>Sheet1!H95</f>
        <v>1</v>
      </c>
      <c r="I595" s="15">
        <f>Sheet1!I95</f>
        <v>0</v>
      </c>
      <c r="J595" s="15">
        <f>Sheet1!J95</f>
        <v>3</v>
      </c>
      <c r="K595" s="15">
        <f>Sheet1!K95</f>
        <v>2</v>
      </c>
      <c r="L595" s="15">
        <f>Sheet1!L95</f>
        <v>1</v>
      </c>
      <c r="M595" s="15">
        <f>Sheet1!M95</f>
        <v>1</v>
      </c>
      <c r="N595" s="15">
        <f>Sheet1!N95</f>
        <v>0</v>
      </c>
      <c r="O595" s="15">
        <f>Sheet1!O95</f>
        <v>0</v>
      </c>
      <c r="P595" s="15">
        <f>Sheet1!P95</f>
        <v>0</v>
      </c>
      <c r="Q595" s="15">
        <f>Sheet1!Q95</f>
        <v>0</v>
      </c>
      <c r="R595" s="15">
        <f>Sheet1!R95</f>
        <v>0</v>
      </c>
      <c r="S595" s="15">
        <f>Sheet1!Z95</f>
        <v>10</v>
      </c>
      <c r="T595" s="15">
        <f>Sheet1!AB95</f>
        <v>1</v>
      </c>
      <c r="U595" s="15">
        <f>Sheet1!AC95</f>
        <v>1</v>
      </c>
    </row>
    <row r="596" spans="2:21" x14ac:dyDescent="0.25">
      <c r="B596" s="15">
        <f>Sheet1!A96</f>
        <v>3475014</v>
      </c>
      <c r="C596" s="15" t="str">
        <f>Sheet1!B96</f>
        <v>KNOOZ - STORE</v>
      </c>
      <c r="D596" s="15" t="str">
        <f>Sheet1!C96</f>
        <v>MUHAYIL</v>
      </c>
      <c r="E596" s="15" t="str">
        <f>Sheet1!D96</f>
        <v>AirPods</v>
      </c>
      <c r="F596" s="15">
        <f>Sheet1!F96</f>
        <v>0</v>
      </c>
      <c r="G596" s="15">
        <f>Sheet1!G96</f>
        <v>0</v>
      </c>
      <c r="H596" s="15">
        <f>Sheet1!H96</f>
        <v>0</v>
      </c>
      <c r="I596" s="15">
        <f>Sheet1!I96</f>
        <v>0</v>
      </c>
      <c r="J596" s="15">
        <f>Sheet1!J96</f>
        <v>0</v>
      </c>
      <c r="K596" s="15">
        <f>Sheet1!K96</f>
        <v>1</v>
      </c>
      <c r="L596" s="15">
        <f>Sheet1!L96</f>
        <v>1</v>
      </c>
      <c r="M596" s="15">
        <f>Sheet1!M96</f>
        <v>0</v>
      </c>
      <c r="N596" s="15">
        <f>Sheet1!N96</f>
        <v>0</v>
      </c>
      <c r="O596" s="15">
        <f>Sheet1!O96</f>
        <v>0</v>
      </c>
      <c r="P596" s="15">
        <f>Sheet1!P96</f>
        <v>0</v>
      </c>
      <c r="Q596" s="15">
        <f>Sheet1!Q96</f>
        <v>0</v>
      </c>
      <c r="R596" s="15">
        <f>Sheet1!R96</f>
        <v>0</v>
      </c>
      <c r="S596" s="15">
        <f>Sheet1!Z96</f>
        <v>2</v>
      </c>
      <c r="T596" s="15">
        <f>Sheet1!AB96</f>
        <v>0</v>
      </c>
      <c r="U596" s="15">
        <f>Sheet1!AC96</f>
        <v>1</v>
      </c>
    </row>
    <row r="597" spans="2:21" x14ac:dyDescent="0.25">
      <c r="B597" s="15">
        <f>Sheet1!A97</f>
        <v>3475014</v>
      </c>
      <c r="C597" s="15" t="str">
        <f>Sheet1!B97</f>
        <v>KNOOZ - STORE</v>
      </c>
      <c r="D597" s="15" t="str">
        <f>Sheet1!C97</f>
        <v>MUHAYIL</v>
      </c>
      <c r="E597" s="15" t="str">
        <f>Sheet1!D97</f>
        <v>Accessories</v>
      </c>
      <c r="F597" s="15">
        <f>Sheet1!F97</f>
        <v>34</v>
      </c>
      <c r="G597" s="15">
        <f>Sheet1!G97</f>
        <v>25</v>
      </c>
      <c r="H597" s="15">
        <f>Sheet1!H97</f>
        <v>16</v>
      </c>
      <c r="I597" s="15">
        <f>Sheet1!I97</f>
        <v>14</v>
      </c>
      <c r="J597" s="15">
        <f>Sheet1!J97</f>
        <v>37</v>
      </c>
      <c r="K597" s="15">
        <f>Sheet1!K97</f>
        <v>26</v>
      </c>
      <c r="L597" s="15">
        <f>Sheet1!L97</f>
        <v>16</v>
      </c>
      <c r="M597" s="15">
        <f>Sheet1!M97</f>
        <v>11</v>
      </c>
      <c r="N597" s="15">
        <f>Sheet1!N97</f>
        <v>0</v>
      </c>
      <c r="O597" s="15">
        <f>Sheet1!O97</f>
        <v>0</v>
      </c>
      <c r="P597" s="15">
        <f>Sheet1!P97</f>
        <v>0</v>
      </c>
      <c r="Q597" s="15">
        <f>Sheet1!Q97</f>
        <v>0</v>
      </c>
      <c r="R597" s="15">
        <f>Sheet1!R97</f>
        <v>0</v>
      </c>
      <c r="S597" s="15">
        <f>Sheet1!Z97</f>
        <v>179</v>
      </c>
      <c r="T597" s="15">
        <f>Sheet1!AB97</f>
        <v>11</v>
      </c>
      <c r="U597" s="15">
        <f>Sheet1!AC97</f>
        <v>16</v>
      </c>
    </row>
    <row r="598" spans="2:21" x14ac:dyDescent="0.25">
      <c r="B598" s="15">
        <f>Sheet1!A98</f>
        <v>3445256</v>
      </c>
      <c r="C598" s="15" t="str">
        <f>Sheet1!B98</f>
        <v>NYAAZIK - BISHA</v>
      </c>
      <c r="D598" s="15" t="str">
        <f>Sheet1!C98</f>
        <v>BISHA</v>
      </c>
      <c r="E598" s="15" t="str">
        <f>Sheet1!D98</f>
        <v>iPhone</v>
      </c>
      <c r="F598" s="15">
        <f>Sheet1!F98</f>
        <v>47</v>
      </c>
      <c r="G598" s="15">
        <f>Sheet1!G98</f>
        <v>37</v>
      </c>
      <c r="H598" s="15">
        <f>Sheet1!H98</f>
        <v>29</v>
      </c>
      <c r="I598" s="15">
        <f>Sheet1!I98</f>
        <v>27</v>
      </c>
      <c r="J598" s="15">
        <f>Sheet1!J98</f>
        <v>56</v>
      </c>
      <c r="K598" s="15">
        <f>Sheet1!K98</f>
        <v>46</v>
      </c>
      <c r="L598" s="15">
        <f>Sheet1!L98</f>
        <v>33</v>
      </c>
      <c r="M598" s="15">
        <f>Sheet1!M98</f>
        <v>34</v>
      </c>
      <c r="N598" s="15">
        <f>Sheet1!N98</f>
        <v>0</v>
      </c>
      <c r="O598" s="15">
        <f>Sheet1!O98</f>
        <v>0</v>
      </c>
      <c r="P598" s="15">
        <f>Sheet1!P98</f>
        <v>0</v>
      </c>
      <c r="Q598" s="15">
        <f>Sheet1!Q98</f>
        <v>0</v>
      </c>
      <c r="R598" s="15">
        <f>Sheet1!R98</f>
        <v>0</v>
      </c>
      <c r="S598" s="15">
        <f>Sheet1!Z98</f>
        <v>309</v>
      </c>
      <c r="T598" s="15">
        <f>Sheet1!AB98</f>
        <v>34</v>
      </c>
      <c r="U598" s="15">
        <f>Sheet1!AC98</f>
        <v>33</v>
      </c>
    </row>
    <row r="599" spans="2:21" x14ac:dyDescent="0.25">
      <c r="B599" s="15">
        <f>Sheet1!A99</f>
        <v>3445256</v>
      </c>
      <c r="C599" s="15" t="str">
        <f>Sheet1!B99</f>
        <v>NYAAZIK - BISHA</v>
      </c>
      <c r="D599" s="15" t="str">
        <f>Sheet1!C99</f>
        <v>BISHA</v>
      </c>
      <c r="E599" s="15" t="str">
        <f>Sheet1!D99</f>
        <v>iPad</v>
      </c>
      <c r="F599" s="15">
        <f>Sheet1!F99</f>
        <v>1</v>
      </c>
      <c r="G599" s="15">
        <f>Sheet1!G99</f>
        <v>2</v>
      </c>
      <c r="H599" s="15">
        <f>Sheet1!H99</f>
        <v>4</v>
      </c>
      <c r="I599" s="15">
        <f>Sheet1!I99</f>
        <v>3</v>
      </c>
      <c r="J599" s="15">
        <f>Sheet1!J99</f>
        <v>6</v>
      </c>
      <c r="K599" s="15">
        <f>Sheet1!K99</f>
        <v>5</v>
      </c>
      <c r="L599" s="15">
        <f>Sheet1!L99</f>
        <v>4</v>
      </c>
      <c r="M599" s="15">
        <f>Sheet1!M99</f>
        <v>2</v>
      </c>
      <c r="N599" s="15">
        <f>Sheet1!N99</f>
        <v>0</v>
      </c>
      <c r="O599" s="15">
        <f>Sheet1!O99</f>
        <v>0</v>
      </c>
      <c r="P599" s="15">
        <f>Sheet1!P99</f>
        <v>0</v>
      </c>
      <c r="Q599" s="15">
        <f>Sheet1!Q99</f>
        <v>0</v>
      </c>
      <c r="R599" s="15">
        <f>Sheet1!R99</f>
        <v>0</v>
      </c>
      <c r="S599" s="15">
        <f>Sheet1!Z99</f>
        <v>27</v>
      </c>
      <c r="T599" s="15">
        <f>Sheet1!AB99</f>
        <v>2</v>
      </c>
      <c r="U599" s="15">
        <f>Sheet1!AC99</f>
        <v>4</v>
      </c>
    </row>
    <row r="600" spans="2:21" x14ac:dyDescent="0.25">
      <c r="B600" s="15">
        <f>Sheet1!A100</f>
        <v>3445256</v>
      </c>
      <c r="C600" s="15" t="str">
        <f>Sheet1!B100</f>
        <v>NYAAZIK - BISHA</v>
      </c>
      <c r="D600" s="15" t="str">
        <f>Sheet1!C100</f>
        <v>BISHA</v>
      </c>
      <c r="E600" s="15" t="str">
        <f>Sheet1!D100</f>
        <v>Watch</v>
      </c>
      <c r="F600" s="15">
        <f>Sheet1!F100</f>
        <v>0</v>
      </c>
      <c r="G600" s="15">
        <f>Sheet1!G100</f>
        <v>0</v>
      </c>
      <c r="H600" s="15">
        <f>Sheet1!H100</f>
        <v>0</v>
      </c>
      <c r="I600" s="15">
        <f>Sheet1!I100</f>
        <v>1</v>
      </c>
      <c r="J600" s="15">
        <f>Sheet1!J100</f>
        <v>1</v>
      </c>
      <c r="K600" s="15">
        <f>Sheet1!K100</f>
        <v>0</v>
      </c>
      <c r="L600" s="15">
        <f>Sheet1!L100</f>
        <v>0</v>
      </c>
      <c r="M600" s="15">
        <f>Sheet1!M100</f>
        <v>1</v>
      </c>
      <c r="N600" s="15">
        <f>Sheet1!N100</f>
        <v>0</v>
      </c>
      <c r="O600" s="15">
        <f>Sheet1!O100</f>
        <v>0</v>
      </c>
      <c r="P600" s="15">
        <f>Sheet1!P100</f>
        <v>0</v>
      </c>
      <c r="Q600" s="15">
        <f>Sheet1!Q100</f>
        <v>0</v>
      </c>
      <c r="R600" s="15">
        <f>Sheet1!R100</f>
        <v>0</v>
      </c>
      <c r="S600" s="15">
        <f>Sheet1!Z100</f>
        <v>3</v>
      </c>
      <c r="T600" s="15">
        <f>Sheet1!AB100</f>
        <v>1</v>
      </c>
      <c r="U600" s="15">
        <f>Sheet1!AC100</f>
        <v>0</v>
      </c>
    </row>
    <row r="601" spans="2:21" x14ac:dyDescent="0.25">
      <c r="B601" s="15">
        <f>Sheet1!A101</f>
        <v>3445256</v>
      </c>
      <c r="C601" s="15" t="str">
        <f>Sheet1!B101</f>
        <v>NYAAZIK - BISHA</v>
      </c>
      <c r="D601" s="15" t="str">
        <f>Sheet1!C101</f>
        <v>BISHA</v>
      </c>
      <c r="E601" s="15" t="str">
        <f>Sheet1!D101</f>
        <v>AirPods</v>
      </c>
      <c r="F601" s="15">
        <f>Sheet1!F101</f>
        <v>11</v>
      </c>
      <c r="G601" s="15">
        <f>Sheet1!G101</f>
        <v>14</v>
      </c>
      <c r="H601" s="15">
        <f>Sheet1!H101</f>
        <v>7</v>
      </c>
      <c r="I601" s="15">
        <f>Sheet1!I101</f>
        <v>7</v>
      </c>
      <c r="J601" s="15">
        <f>Sheet1!J101</f>
        <v>16</v>
      </c>
      <c r="K601" s="15">
        <f>Sheet1!K101</f>
        <v>13</v>
      </c>
      <c r="L601" s="15">
        <f>Sheet1!L101</f>
        <v>13</v>
      </c>
      <c r="M601" s="15">
        <f>Sheet1!M101</f>
        <v>12</v>
      </c>
      <c r="N601" s="15">
        <f>Sheet1!N101</f>
        <v>0</v>
      </c>
      <c r="O601" s="15">
        <f>Sheet1!O101</f>
        <v>0</v>
      </c>
      <c r="P601" s="15">
        <f>Sheet1!P101</f>
        <v>0</v>
      </c>
      <c r="Q601" s="15">
        <f>Sheet1!Q101</f>
        <v>0</v>
      </c>
      <c r="R601" s="15">
        <f>Sheet1!R101</f>
        <v>0</v>
      </c>
      <c r="S601" s="15">
        <f>Sheet1!Z101</f>
        <v>93</v>
      </c>
      <c r="T601" s="15">
        <f>Sheet1!AB101</f>
        <v>12</v>
      </c>
      <c r="U601" s="15">
        <f>Sheet1!AC101</f>
        <v>13</v>
      </c>
    </row>
    <row r="602" spans="2:21" x14ac:dyDescent="0.25">
      <c r="B602" s="15">
        <f>Sheet1!A102</f>
        <v>3445256</v>
      </c>
      <c r="C602" s="15" t="str">
        <f>Sheet1!B102</f>
        <v>NYAAZIK - BISHA</v>
      </c>
      <c r="D602" s="15" t="str">
        <f>Sheet1!C102</f>
        <v>BISHA</v>
      </c>
      <c r="E602" s="15" t="str">
        <f>Sheet1!D102</f>
        <v>Accessories</v>
      </c>
      <c r="F602" s="15">
        <f>Sheet1!F102</f>
        <v>43</v>
      </c>
      <c r="G602" s="15">
        <f>Sheet1!G102</f>
        <v>44</v>
      </c>
      <c r="H602" s="15">
        <f>Sheet1!H102</f>
        <v>37</v>
      </c>
      <c r="I602" s="15">
        <f>Sheet1!I102</f>
        <v>28</v>
      </c>
      <c r="J602" s="15">
        <f>Sheet1!J102</f>
        <v>59</v>
      </c>
      <c r="K602" s="15">
        <f>Sheet1!K102</f>
        <v>55</v>
      </c>
      <c r="L602" s="15">
        <f>Sheet1!L102</f>
        <v>36</v>
      </c>
      <c r="M602" s="15">
        <f>Sheet1!M102</f>
        <v>38</v>
      </c>
      <c r="N602" s="15">
        <f>Sheet1!N102</f>
        <v>0</v>
      </c>
      <c r="O602" s="15">
        <f>Sheet1!O102</f>
        <v>0</v>
      </c>
      <c r="P602" s="15">
        <f>Sheet1!P102</f>
        <v>0</v>
      </c>
      <c r="Q602" s="15">
        <f>Sheet1!Q102</f>
        <v>0</v>
      </c>
      <c r="R602" s="15">
        <f>Sheet1!R102</f>
        <v>0</v>
      </c>
      <c r="S602" s="15">
        <f>Sheet1!Z102</f>
        <v>340</v>
      </c>
      <c r="T602" s="15">
        <f>Sheet1!AB102</f>
        <v>38</v>
      </c>
      <c r="U602" s="15">
        <f>Sheet1!AC102</f>
        <v>36</v>
      </c>
    </row>
    <row r="603" spans="2:21" x14ac:dyDescent="0.25">
      <c r="B603" s="15">
        <f>Sheet1!A103</f>
        <v>3683179</v>
      </c>
      <c r="C603" s="15" t="str">
        <f>Sheet1!B103</f>
        <v>MASHAEL AL JANOUB - STORE</v>
      </c>
      <c r="D603" s="15" t="str">
        <f>Sheet1!C103</f>
        <v>JIZAN</v>
      </c>
      <c r="E603" s="15" t="str">
        <f>Sheet1!D103</f>
        <v>iPhone</v>
      </c>
      <c r="F603" s="15">
        <f>Sheet1!F103</f>
        <v>43</v>
      </c>
      <c r="G603" s="15">
        <f>Sheet1!G103</f>
        <v>32</v>
      </c>
      <c r="H603" s="15">
        <f>Sheet1!H103</f>
        <v>27</v>
      </c>
      <c r="I603" s="15">
        <f>Sheet1!I103</f>
        <v>20</v>
      </c>
      <c r="J603" s="15">
        <f>Sheet1!J103</f>
        <v>36</v>
      </c>
      <c r="K603" s="15">
        <f>Sheet1!K103</f>
        <v>41</v>
      </c>
      <c r="L603" s="15">
        <f>Sheet1!L103</f>
        <v>31</v>
      </c>
      <c r="M603" s="15">
        <f>Sheet1!M103</f>
        <v>28</v>
      </c>
      <c r="N603" s="15">
        <f>Sheet1!N103</f>
        <v>0</v>
      </c>
      <c r="O603" s="15">
        <f>Sheet1!O103</f>
        <v>0</v>
      </c>
      <c r="P603" s="15">
        <f>Sheet1!P103</f>
        <v>0</v>
      </c>
      <c r="Q603" s="15">
        <f>Sheet1!Q103</f>
        <v>0</v>
      </c>
      <c r="R603" s="15">
        <f>Sheet1!R103</f>
        <v>0</v>
      </c>
      <c r="S603" s="15">
        <f>Sheet1!Z103</f>
        <v>258</v>
      </c>
      <c r="T603" s="15">
        <f>Sheet1!AB103</f>
        <v>28</v>
      </c>
      <c r="U603" s="15">
        <f>Sheet1!AC103</f>
        <v>31</v>
      </c>
    </row>
    <row r="604" spans="2:21" x14ac:dyDescent="0.25">
      <c r="B604" s="15">
        <f>Sheet1!A104</f>
        <v>3683179</v>
      </c>
      <c r="C604" s="15" t="str">
        <f>Sheet1!B104</f>
        <v>MASHAEL AL JANOUB - STORE</v>
      </c>
      <c r="D604" s="15" t="str">
        <f>Sheet1!C104</f>
        <v>JIZAN</v>
      </c>
      <c r="E604" s="15" t="str">
        <f>Sheet1!D104</f>
        <v>iPad</v>
      </c>
      <c r="F604" s="15">
        <f>Sheet1!F104</f>
        <v>4</v>
      </c>
      <c r="G604" s="15">
        <f>Sheet1!G104</f>
        <v>0</v>
      </c>
      <c r="H604" s="15">
        <f>Sheet1!H104</f>
        <v>2</v>
      </c>
      <c r="I604" s="15">
        <f>Sheet1!I104</f>
        <v>1</v>
      </c>
      <c r="J604" s="15">
        <f>Sheet1!J104</f>
        <v>4</v>
      </c>
      <c r="K604" s="15">
        <f>Sheet1!K104</f>
        <v>3</v>
      </c>
      <c r="L604" s="15">
        <f>Sheet1!L104</f>
        <v>1</v>
      </c>
      <c r="M604" s="15">
        <f>Sheet1!M104</f>
        <v>8</v>
      </c>
      <c r="N604" s="15">
        <f>Sheet1!N104</f>
        <v>0</v>
      </c>
      <c r="O604" s="15">
        <f>Sheet1!O104</f>
        <v>0</v>
      </c>
      <c r="P604" s="15">
        <f>Sheet1!P104</f>
        <v>0</v>
      </c>
      <c r="Q604" s="15">
        <f>Sheet1!Q104</f>
        <v>0</v>
      </c>
      <c r="R604" s="15">
        <f>Sheet1!R104</f>
        <v>0</v>
      </c>
      <c r="S604" s="15">
        <f>Sheet1!Z104</f>
        <v>23</v>
      </c>
      <c r="T604" s="15">
        <f>Sheet1!AB104</f>
        <v>8</v>
      </c>
      <c r="U604" s="15">
        <f>Sheet1!AC104</f>
        <v>1</v>
      </c>
    </row>
    <row r="605" spans="2:21" x14ac:dyDescent="0.25">
      <c r="B605" s="15">
        <f>Sheet1!A105</f>
        <v>3683179</v>
      </c>
      <c r="C605" s="15" t="str">
        <f>Sheet1!B105</f>
        <v>MASHAEL AL JANOUB - STORE</v>
      </c>
      <c r="D605" s="15" t="str">
        <f>Sheet1!C105</f>
        <v>JIZAN</v>
      </c>
      <c r="E605" s="15" t="str">
        <f>Sheet1!D105</f>
        <v>Watch</v>
      </c>
      <c r="F605" s="15">
        <f>Sheet1!F105</f>
        <v>0</v>
      </c>
      <c r="G605" s="15">
        <f>Sheet1!G105</f>
        <v>0</v>
      </c>
      <c r="H605" s="15">
        <f>Sheet1!H105</f>
        <v>0</v>
      </c>
      <c r="I605" s="15">
        <f>Sheet1!I105</f>
        <v>0</v>
      </c>
      <c r="J605" s="15">
        <f>Sheet1!J105</f>
        <v>1</v>
      </c>
      <c r="K605" s="15">
        <f>Sheet1!K105</f>
        <v>2</v>
      </c>
      <c r="L605" s="15">
        <f>Sheet1!L105</f>
        <v>0</v>
      </c>
      <c r="M605" s="15">
        <f>Sheet1!M105</f>
        <v>0</v>
      </c>
      <c r="N605" s="15">
        <f>Sheet1!N105</f>
        <v>0</v>
      </c>
      <c r="O605" s="15">
        <f>Sheet1!O105</f>
        <v>0</v>
      </c>
      <c r="P605" s="15">
        <f>Sheet1!P105</f>
        <v>0</v>
      </c>
      <c r="Q605" s="15">
        <f>Sheet1!Q105</f>
        <v>0</v>
      </c>
      <c r="R605" s="15">
        <f>Sheet1!R105</f>
        <v>0</v>
      </c>
      <c r="S605" s="15">
        <f>Sheet1!Z105</f>
        <v>3</v>
      </c>
      <c r="T605" s="15">
        <f>Sheet1!AB105</f>
        <v>0</v>
      </c>
      <c r="U605" s="15">
        <f>Sheet1!AC105</f>
        <v>0</v>
      </c>
    </row>
    <row r="606" spans="2:21" x14ac:dyDescent="0.25">
      <c r="B606" s="15">
        <f>Sheet1!A106</f>
        <v>3683179</v>
      </c>
      <c r="C606" s="15" t="str">
        <f>Sheet1!B106</f>
        <v>MASHAEL AL JANOUB - STORE</v>
      </c>
      <c r="D606" s="15" t="str">
        <f>Sheet1!C106</f>
        <v>JIZAN</v>
      </c>
      <c r="E606" s="15" t="str">
        <f>Sheet1!D106</f>
        <v>AirPods</v>
      </c>
      <c r="F606" s="15">
        <f>Sheet1!F106</f>
        <v>0</v>
      </c>
      <c r="G606" s="15">
        <f>Sheet1!G106</f>
        <v>2</v>
      </c>
      <c r="H606" s="15">
        <f>Sheet1!H106</f>
        <v>2</v>
      </c>
      <c r="I606" s="15">
        <f>Sheet1!I106</f>
        <v>2</v>
      </c>
      <c r="J606" s="15">
        <f>Sheet1!J106</f>
        <v>4</v>
      </c>
      <c r="K606" s="15">
        <f>Sheet1!K106</f>
        <v>3</v>
      </c>
      <c r="L606" s="15">
        <f>Sheet1!L106</f>
        <v>2</v>
      </c>
      <c r="M606" s="15">
        <f>Sheet1!M106</f>
        <v>6</v>
      </c>
      <c r="N606" s="15">
        <f>Sheet1!N106</f>
        <v>0</v>
      </c>
      <c r="O606" s="15">
        <f>Sheet1!O106</f>
        <v>0</v>
      </c>
      <c r="P606" s="15">
        <f>Sheet1!P106</f>
        <v>0</v>
      </c>
      <c r="Q606" s="15">
        <f>Sheet1!Q106</f>
        <v>0</v>
      </c>
      <c r="R606" s="15">
        <f>Sheet1!R106</f>
        <v>0</v>
      </c>
      <c r="S606" s="15">
        <f>Sheet1!Z106</f>
        <v>21</v>
      </c>
      <c r="T606" s="15">
        <f>Sheet1!AB106</f>
        <v>6</v>
      </c>
      <c r="U606" s="15">
        <f>Sheet1!AC106</f>
        <v>2</v>
      </c>
    </row>
    <row r="607" spans="2:21" x14ac:dyDescent="0.25">
      <c r="B607" s="15">
        <f>Sheet1!A107</f>
        <v>3683179</v>
      </c>
      <c r="C607" s="15" t="str">
        <f>Sheet1!B107</f>
        <v>MASHAEL AL JANOUB - STORE</v>
      </c>
      <c r="D607" s="15" t="str">
        <f>Sheet1!C107</f>
        <v>JIZAN</v>
      </c>
      <c r="E607" s="15" t="str">
        <f>Sheet1!D107</f>
        <v>Accessories</v>
      </c>
      <c r="F607" s="15">
        <f>Sheet1!F107</f>
        <v>88</v>
      </c>
      <c r="G607" s="15">
        <f>Sheet1!G107</f>
        <v>0</v>
      </c>
      <c r="H607" s="15">
        <f>Sheet1!H107</f>
        <v>82</v>
      </c>
      <c r="I607" s="15">
        <f>Sheet1!I107</f>
        <v>72</v>
      </c>
      <c r="J607" s="15">
        <f>Sheet1!J107</f>
        <v>78</v>
      </c>
      <c r="K607" s="15">
        <f>Sheet1!K107</f>
        <v>58</v>
      </c>
      <c r="L607" s="15">
        <f>Sheet1!L107</f>
        <v>0</v>
      </c>
      <c r="M607" s="15">
        <f>Sheet1!M107</f>
        <v>0</v>
      </c>
      <c r="N607" s="15">
        <f>Sheet1!N107</f>
        <v>0</v>
      </c>
      <c r="O607" s="15">
        <f>Sheet1!O107</f>
        <v>0</v>
      </c>
      <c r="P607" s="15">
        <f>Sheet1!P107</f>
        <v>0</v>
      </c>
      <c r="Q607" s="15">
        <f>Sheet1!Q107</f>
        <v>0</v>
      </c>
      <c r="R607" s="15">
        <f>Sheet1!R107</f>
        <v>0</v>
      </c>
      <c r="S607" s="15">
        <f>Sheet1!Z107</f>
        <v>378</v>
      </c>
      <c r="T607" s="15">
        <f>Sheet1!AB107</f>
        <v>0</v>
      </c>
      <c r="U607" s="15">
        <f>Sheet1!AC107</f>
        <v>0</v>
      </c>
    </row>
    <row r="608" spans="2:21" x14ac:dyDescent="0.25">
      <c r="B608" s="15">
        <f>Sheet1!A108</f>
        <v>3375598</v>
      </c>
      <c r="C608" s="15" t="str">
        <f>Sheet1!B108</f>
        <v>ALQUMAH STORE 2</v>
      </c>
      <c r="D608" s="15" t="str">
        <f>Sheet1!C108</f>
        <v>KHAMIS MUSHAIT</v>
      </c>
      <c r="E608" s="15" t="str">
        <f>Sheet1!D108</f>
        <v>iPhone</v>
      </c>
      <c r="F608" s="15">
        <f>Sheet1!F108</f>
        <v>18</v>
      </c>
      <c r="G608" s="15">
        <f>Sheet1!G108</f>
        <v>14</v>
      </c>
      <c r="H608" s="15">
        <f>Sheet1!H108</f>
        <v>8</v>
      </c>
      <c r="I608" s="15">
        <f>Sheet1!I108</f>
        <v>17</v>
      </c>
      <c r="J608" s="15">
        <f>Sheet1!J108</f>
        <v>15</v>
      </c>
      <c r="K608" s="15">
        <f>Sheet1!K108</f>
        <v>12</v>
      </c>
      <c r="L608" s="15">
        <f>Sheet1!L108</f>
        <v>18</v>
      </c>
      <c r="M608" s="15">
        <f>Sheet1!M108</f>
        <v>7</v>
      </c>
      <c r="N608" s="15">
        <f>Sheet1!N108</f>
        <v>0</v>
      </c>
      <c r="O608" s="15">
        <f>Sheet1!O108</f>
        <v>0</v>
      </c>
      <c r="P608" s="15">
        <f>Sheet1!P108</f>
        <v>0</v>
      </c>
      <c r="Q608" s="15">
        <f>Sheet1!Q108</f>
        <v>0</v>
      </c>
      <c r="R608" s="15">
        <f>Sheet1!R108</f>
        <v>0</v>
      </c>
      <c r="S608" s="15">
        <f>Sheet1!Z108</f>
        <v>109</v>
      </c>
      <c r="T608" s="15">
        <f>Sheet1!AB108</f>
        <v>7</v>
      </c>
      <c r="U608" s="15">
        <f>Sheet1!AC108</f>
        <v>18</v>
      </c>
    </row>
    <row r="609" spans="2:21" x14ac:dyDescent="0.25">
      <c r="B609" s="15">
        <f>Sheet1!A109</f>
        <v>3375598</v>
      </c>
      <c r="C609" s="15" t="str">
        <f>Sheet1!B109</f>
        <v>ALQUMAH STORE 2</v>
      </c>
      <c r="D609" s="15" t="str">
        <f>Sheet1!C109</f>
        <v>KHAMIS MUSHAIT</v>
      </c>
      <c r="E609" s="15" t="str">
        <f>Sheet1!D109</f>
        <v>iPad</v>
      </c>
      <c r="F609" s="15">
        <f>Sheet1!F109</f>
        <v>0</v>
      </c>
      <c r="G609" s="15">
        <f>Sheet1!G109</f>
        <v>0</v>
      </c>
      <c r="H609" s="15">
        <f>Sheet1!H109</f>
        <v>0</v>
      </c>
      <c r="I609" s="15">
        <f>Sheet1!I109</f>
        <v>0</v>
      </c>
      <c r="J609" s="15">
        <f>Sheet1!J109</f>
        <v>0</v>
      </c>
      <c r="K609" s="15">
        <f>Sheet1!K109</f>
        <v>2</v>
      </c>
      <c r="L609" s="15">
        <f>Sheet1!L109</f>
        <v>0</v>
      </c>
      <c r="M609" s="15">
        <f>Sheet1!M109</f>
        <v>1</v>
      </c>
      <c r="N609" s="15">
        <f>Sheet1!N109</f>
        <v>0</v>
      </c>
      <c r="O609" s="15">
        <f>Sheet1!O109</f>
        <v>0</v>
      </c>
      <c r="P609" s="15">
        <f>Sheet1!P109</f>
        <v>0</v>
      </c>
      <c r="Q609" s="15">
        <f>Sheet1!Q109</f>
        <v>0</v>
      </c>
      <c r="R609" s="15">
        <f>Sheet1!R109</f>
        <v>0</v>
      </c>
      <c r="S609" s="15">
        <f>Sheet1!Z109</f>
        <v>3</v>
      </c>
      <c r="T609" s="15">
        <f>Sheet1!AB109</f>
        <v>1</v>
      </c>
      <c r="U609" s="15">
        <f>Sheet1!AC109</f>
        <v>0</v>
      </c>
    </row>
    <row r="610" spans="2:21" x14ac:dyDescent="0.25">
      <c r="B610" s="15">
        <f>Sheet1!A110</f>
        <v>3375598</v>
      </c>
      <c r="C610" s="15" t="str">
        <f>Sheet1!B110</f>
        <v>ALQUMAH STORE 2</v>
      </c>
      <c r="D610" s="15" t="str">
        <f>Sheet1!C110</f>
        <v>KHAMIS MUSHAIT</v>
      </c>
      <c r="E610" s="15" t="str">
        <f>Sheet1!D110</f>
        <v>Watch</v>
      </c>
      <c r="F610" s="15">
        <f>Sheet1!F110</f>
        <v>0</v>
      </c>
      <c r="G610" s="15">
        <f>Sheet1!G110</f>
        <v>3</v>
      </c>
      <c r="H610" s="15">
        <f>Sheet1!H110</f>
        <v>0</v>
      </c>
      <c r="I610" s="15">
        <f>Sheet1!I110</f>
        <v>0</v>
      </c>
      <c r="J610" s="15">
        <f>Sheet1!J110</f>
        <v>1</v>
      </c>
      <c r="K610" s="15">
        <f>Sheet1!K110</f>
        <v>0</v>
      </c>
      <c r="L610" s="15">
        <f>Sheet1!L110</f>
        <v>0</v>
      </c>
      <c r="M610" s="15">
        <f>Sheet1!M110</f>
        <v>1</v>
      </c>
      <c r="N610" s="15">
        <f>Sheet1!N110</f>
        <v>0</v>
      </c>
      <c r="O610" s="15">
        <f>Sheet1!O110</f>
        <v>0</v>
      </c>
      <c r="P610" s="15">
        <f>Sheet1!P110</f>
        <v>0</v>
      </c>
      <c r="Q610" s="15">
        <f>Sheet1!Q110</f>
        <v>0</v>
      </c>
      <c r="R610" s="15">
        <f>Sheet1!R110</f>
        <v>0</v>
      </c>
      <c r="S610" s="15">
        <f>Sheet1!Z110</f>
        <v>5</v>
      </c>
      <c r="T610" s="15">
        <f>Sheet1!AB110</f>
        <v>1</v>
      </c>
      <c r="U610" s="15">
        <f>Sheet1!AC110</f>
        <v>0</v>
      </c>
    </row>
    <row r="611" spans="2:21" x14ac:dyDescent="0.25">
      <c r="B611" s="15">
        <f>Sheet1!A111</f>
        <v>3375598</v>
      </c>
      <c r="C611" s="15" t="str">
        <f>Sheet1!B111</f>
        <v>ALQUMAH STORE 2</v>
      </c>
      <c r="D611" s="15" t="str">
        <f>Sheet1!C111</f>
        <v>KHAMIS MUSHAIT</v>
      </c>
      <c r="E611" s="15" t="str">
        <f>Sheet1!D111</f>
        <v>AirPods</v>
      </c>
      <c r="F611" s="15">
        <f>Sheet1!F111</f>
        <v>1</v>
      </c>
      <c r="G611" s="15">
        <f>Sheet1!G111</f>
        <v>1</v>
      </c>
      <c r="H611" s="15">
        <f>Sheet1!H111</f>
        <v>1</v>
      </c>
      <c r="I611" s="15">
        <f>Sheet1!I111</f>
        <v>4</v>
      </c>
      <c r="J611" s="15">
        <f>Sheet1!J111</f>
        <v>0</v>
      </c>
      <c r="K611" s="15">
        <f>Sheet1!K111</f>
        <v>0</v>
      </c>
      <c r="L611" s="15">
        <f>Sheet1!L111</f>
        <v>0</v>
      </c>
      <c r="M611" s="15">
        <f>Sheet1!M111</f>
        <v>2</v>
      </c>
      <c r="N611" s="15">
        <f>Sheet1!N111</f>
        <v>0</v>
      </c>
      <c r="O611" s="15">
        <f>Sheet1!O111</f>
        <v>0</v>
      </c>
      <c r="P611" s="15">
        <f>Sheet1!P111</f>
        <v>0</v>
      </c>
      <c r="Q611" s="15">
        <f>Sheet1!Q111</f>
        <v>0</v>
      </c>
      <c r="R611" s="15">
        <f>Sheet1!R111</f>
        <v>0</v>
      </c>
      <c r="S611" s="15">
        <f>Sheet1!Z111</f>
        <v>9</v>
      </c>
      <c r="T611" s="15">
        <f>Sheet1!AB111</f>
        <v>2</v>
      </c>
      <c r="U611" s="15">
        <f>Sheet1!AC111</f>
        <v>0</v>
      </c>
    </row>
    <row r="612" spans="2:21" x14ac:dyDescent="0.25">
      <c r="B612" s="15">
        <f>Sheet1!A112</f>
        <v>3375598</v>
      </c>
      <c r="C612" s="15" t="str">
        <f>Sheet1!B112</f>
        <v>ALQUMAH STORE 2</v>
      </c>
      <c r="D612" s="15" t="str">
        <f>Sheet1!C112</f>
        <v>KHAMIS MUSHAIT</v>
      </c>
      <c r="E612" s="15" t="str">
        <f>Sheet1!D112</f>
        <v>Accessories</v>
      </c>
      <c r="F612" s="15">
        <f>Sheet1!F112</f>
        <v>78</v>
      </c>
      <c r="G612" s="15">
        <f>Sheet1!G112</f>
        <v>80</v>
      </c>
      <c r="H612" s="15">
        <f>Sheet1!H112</f>
        <v>10</v>
      </c>
      <c r="I612" s="15">
        <f>Sheet1!I112</f>
        <v>153</v>
      </c>
      <c r="J612" s="15">
        <f>Sheet1!J112</f>
        <v>74</v>
      </c>
      <c r="K612" s="15">
        <f>Sheet1!K112</f>
        <v>50</v>
      </c>
      <c r="L612" s="15">
        <f>Sheet1!L112</f>
        <v>73</v>
      </c>
      <c r="M612" s="15">
        <f>Sheet1!M112</f>
        <v>46</v>
      </c>
      <c r="N612" s="15">
        <f>Sheet1!N112</f>
        <v>0</v>
      </c>
      <c r="O612" s="15">
        <f>Sheet1!O112</f>
        <v>0</v>
      </c>
      <c r="P612" s="15">
        <f>Sheet1!P112</f>
        <v>0</v>
      </c>
      <c r="Q612" s="15">
        <f>Sheet1!Q112</f>
        <v>0</v>
      </c>
      <c r="R612" s="15">
        <f>Sheet1!R112</f>
        <v>0</v>
      </c>
      <c r="S612" s="15">
        <f>Sheet1!Z112</f>
        <v>564</v>
      </c>
      <c r="T612" s="15">
        <f>Sheet1!AB112</f>
        <v>46</v>
      </c>
      <c r="U612" s="15">
        <f>Sheet1!AC112</f>
        <v>73</v>
      </c>
    </row>
    <row r="613" spans="2:21" x14ac:dyDescent="0.25">
      <c r="B613" s="15">
        <f>Sheet1!A113</f>
        <v>3533827</v>
      </c>
      <c r="C613" s="15" t="str">
        <f>Sheet1!B113</f>
        <v>SADA ALMOSTAQBAL - KHAMIS</v>
      </c>
      <c r="D613" s="15" t="str">
        <f>Sheet1!C113</f>
        <v>KHAMIS MUSHAIT</v>
      </c>
      <c r="E613" s="15" t="str">
        <f>Sheet1!D113</f>
        <v>iPhone</v>
      </c>
      <c r="F613" s="15">
        <f>Sheet1!F113</f>
        <v>34</v>
      </c>
      <c r="G613" s="15">
        <f>Sheet1!G113</f>
        <v>25</v>
      </c>
      <c r="H613" s="15">
        <f>Sheet1!H113</f>
        <v>31</v>
      </c>
      <c r="I613" s="15">
        <f>Sheet1!I113</f>
        <v>48</v>
      </c>
      <c r="J613" s="15">
        <f>Sheet1!J113</f>
        <v>26</v>
      </c>
      <c r="K613" s="15">
        <f>Sheet1!K113</f>
        <v>31</v>
      </c>
      <c r="L613" s="15">
        <f>Sheet1!L113</f>
        <v>24</v>
      </c>
      <c r="M613" s="15">
        <f>Sheet1!M113</f>
        <v>54</v>
      </c>
      <c r="N613" s="15">
        <f>Sheet1!N113</f>
        <v>0</v>
      </c>
      <c r="O613" s="15">
        <f>Sheet1!O113</f>
        <v>0</v>
      </c>
      <c r="P613" s="15">
        <f>Sheet1!P113</f>
        <v>0</v>
      </c>
      <c r="Q613" s="15">
        <f>Sheet1!Q113</f>
        <v>0</v>
      </c>
      <c r="R613" s="15">
        <f>Sheet1!R113</f>
        <v>0</v>
      </c>
      <c r="S613" s="15">
        <f>Sheet1!Z113</f>
        <v>273</v>
      </c>
      <c r="T613" s="15">
        <f>Sheet1!AB113</f>
        <v>54</v>
      </c>
      <c r="U613" s="15">
        <f>Sheet1!AC113</f>
        <v>24</v>
      </c>
    </row>
    <row r="614" spans="2:21" x14ac:dyDescent="0.25">
      <c r="B614" s="15">
        <f>Sheet1!A114</f>
        <v>3533827</v>
      </c>
      <c r="C614" s="15" t="str">
        <f>Sheet1!B114</f>
        <v>SADA ALMOSTAQBAL - KHAMIS</v>
      </c>
      <c r="D614" s="15" t="str">
        <f>Sheet1!C114</f>
        <v>KHAMIS MUSHAIT</v>
      </c>
      <c r="E614" s="15" t="str">
        <f>Sheet1!D114</f>
        <v>iPad</v>
      </c>
      <c r="F614" s="15">
        <f>Sheet1!F114</f>
        <v>5</v>
      </c>
      <c r="G614" s="15">
        <f>Sheet1!G114</f>
        <v>10</v>
      </c>
      <c r="H614" s="15">
        <f>Sheet1!H114</f>
        <v>11</v>
      </c>
      <c r="I614" s="15">
        <f>Sheet1!I114</f>
        <v>3</v>
      </c>
      <c r="J614" s="15">
        <f>Sheet1!J114</f>
        <v>12</v>
      </c>
      <c r="K614" s="15">
        <f>Sheet1!K114</f>
        <v>15</v>
      </c>
      <c r="L614" s="15">
        <f>Sheet1!L114</f>
        <v>3</v>
      </c>
      <c r="M614" s="15">
        <f>Sheet1!M114</f>
        <v>4</v>
      </c>
      <c r="N614" s="15">
        <f>Sheet1!N114</f>
        <v>0</v>
      </c>
      <c r="O614" s="15">
        <f>Sheet1!O114</f>
        <v>0</v>
      </c>
      <c r="P614" s="15">
        <f>Sheet1!P114</f>
        <v>0</v>
      </c>
      <c r="Q614" s="15">
        <f>Sheet1!Q114</f>
        <v>0</v>
      </c>
      <c r="R614" s="15">
        <f>Sheet1!R114</f>
        <v>0</v>
      </c>
      <c r="S614" s="15">
        <f>Sheet1!Z114</f>
        <v>63</v>
      </c>
      <c r="T614" s="15">
        <f>Sheet1!AB114</f>
        <v>4</v>
      </c>
      <c r="U614" s="15">
        <f>Sheet1!AC114</f>
        <v>3</v>
      </c>
    </row>
    <row r="615" spans="2:21" x14ac:dyDescent="0.25">
      <c r="B615" s="15">
        <f>Sheet1!A115</f>
        <v>3533827</v>
      </c>
      <c r="C615" s="15" t="str">
        <f>Sheet1!B115</f>
        <v>SADA ALMOSTAQBAL - KHAMIS</v>
      </c>
      <c r="D615" s="15" t="str">
        <f>Sheet1!C115</f>
        <v>KHAMIS MUSHAIT</v>
      </c>
      <c r="E615" s="15" t="str">
        <f>Sheet1!D115</f>
        <v>Watch</v>
      </c>
      <c r="F615" s="15">
        <f>Sheet1!F115</f>
        <v>0</v>
      </c>
      <c r="G615" s="15">
        <f>Sheet1!G115</f>
        <v>0</v>
      </c>
      <c r="H615" s="15">
        <f>Sheet1!H115</f>
        <v>1</v>
      </c>
      <c r="I615" s="15">
        <f>Sheet1!I115</f>
        <v>0</v>
      </c>
      <c r="J615" s="15">
        <f>Sheet1!J115</f>
        <v>0</v>
      </c>
      <c r="K615" s="15">
        <f>Sheet1!K115</f>
        <v>1</v>
      </c>
      <c r="L615" s="15">
        <f>Sheet1!L115</f>
        <v>0</v>
      </c>
      <c r="M615" s="15">
        <f>Sheet1!M115</f>
        <v>1</v>
      </c>
      <c r="N615" s="15">
        <f>Sheet1!N115</f>
        <v>0</v>
      </c>
      <c r="O615" s="15">
        <f>Sheet1!O115</f>
        <v>0</v>
      </c>
      <c r="P615" s="15">
        <f>Sheet1!P115</f>
        <v>0</v>
      </c>
      <c r="Q615" s="15">
        <f>Sheet1!Q115</f>
        <v>0</v>
      </c>
      <c r="R615" s="15">
        <f>Sheet1!R115</f>
        <v>0</v>
      </c>
      <c r="S615" s="15">
        <f>Sheet1!Z115</f>
        <v>3</v>
      </c>
      <c r="T615" s="15">
        <f>Sheet1!AB115</f>
        <v>1</v>
      </c>
      <c r="U615" s="15">
        <f>Sheet1!AC115</f>
        <v>0</v>
      </c>
    </row>
    <row r="616" spans="2:21" x14ac:dyDescent="0.25">
      <c r="B616" s="15">
        <f>Sheet1!A116</f>
        <v>3533827</v>
      </c>
      <c r="C616" s="15" t="str">
        <f>Sheet1!B116</f>
        <v>SADA ALMOSTAQBAL - KHAMIS</v>
      </c>
      <c r="D616" s="15" t="str">
        <f>Sheet1!C116</f>
        <v>KHAMIS MUSHAIT</v>
      </c>
      <c r="E616" s="15" t="str">
        <f>Sheet1!D116</f>
        <v>AirPods</v>
      </c>
      <c r="F616" s="15">
        <f>Sheet1!F116</f>
        <v>2</v>
      </c>
      <c r="G616" s="15">
        <f>Sheet1!G116</f>
        <v>0</v>
      </c>
      <c r="H616" s="15">
        <f>Sheet1!H116</f>
        <v>3</v>
      </c>
      <c r="I616" s="15">
        <f>Sheet1!I116</f>
        <v>2</v>
      </c>
      <c r="J616" s="15">
        <f>Sheet1!J116</f>
        <v>4</v>
      </c>
      <c r="K616" s="15">
        <f>Sheet1!K116</f>
        <v>0</v>
      </c>
      <c r="L616" s="15">
        <f>Sheet1!L116</f>
        <v>2</v>
      </c>
      <c r="M616" s="15">
        <f>Sheet1!M116</f>
        <v>4</v>
      </c>
      <c r="N616" s="15">
        <f>Sheet1!N116</f>
        <v>0</v>
      </c>
      <c r="O616" s="15">
        <f>Sheet1!O116</f>
        <v>0</v>
      </c>
      <c r="P616" s="15">
        <f>Sheet1!P116</f>
        <v>0</v>
      </c>
      <c r="Q616" s="15">
        <f>Sheet1!Q116</f>
        <v>0</v>
      </c>
      <c r="R616" s="15">
        <f>Sheet1!R116</f>
        <v>0</v>
      </c>
      <c r="S616" s="15">
        <f>Sheet1!Z116</f>
        <v>17</v>
      </c>
      <c r="T616" s="15">
        <f>Sheet1!AB116</f>
        <v>4</v>
      </c>
      <c r="U616" s="15">
        <f>Sheet1!AC116</f>
        <v>2</v>
      </c>
    </row>
    <row r="617" spans="2:21" x14ac:dyDescent="0.25">
      <c r="B617" s="15">
        <f>Sheet1!A117</f>
        <v>3533827</v>
      </c>
      <c r="C617" s="15" t="str">
        <f>Sheet1!B117</f>
        <v>SADA ALMOSTAQBAL - KHAMIS</v>
      </c>
      <c r="D617" s="15" t="str">
        <f>Sheet1!C117</f>
        <v>KHAMIS MUSHAIT</v>
      </c>
      <c r="E617" s="15" t="str">
        <f>Sheet1!D117</f>
        <v>Accessories</v>
      </c>
      <c r="F617" s="15">
        <f>Sheet1!F117</f>
        <v>13</v>
      </c>
      <c r="G617" s="15">
        <f>Sheet1!G117</f>
        <v>12</v>
      </c>
      <c r="H617" s="15">
        <f>Sheet1!H117</f>
        <v>81</v>
      </c>
      <c r="I617" s="15">
        <f>Sheet1!I117</f>
        <v>55</v>
      </c>
      <c r="J617" s="15">
        <f>Sheet1!J117</f>
        <v>85</v>
      </c>
      <c r="K617" s="15">
        <f>Sheet1!K117</f>
        <v>65</v>
      </c>
      <c r="L617" s="15">
        <f>Sheet1!L117</f>
        <v>26</v>
      </c>
      <c r="M617" s="15">
        <f>Sheet1!M117</f>
        <v>69</v>
      </c>
      <c r="N617" s="15">
        <f>Sheet1!N117</f>
        <v>0</v>
      </c>
      <c r="O617" s="15">
        <f>Sheet1!O117</f>
        <v>0</v>
      </c>
      <c r="P617" s="15">
        <f>Sheet1!P117</f>
        <v>0</v>
      </c>
      <c r="Q617" s="15">
        <f>Sheet1!Q117</f>
        <v>0</v>
      </c>
      <c r="R617" s="15">
        <f>Sheet1!R117</f>
        <v>0</v>
      </c>
      <c r="S617" s="15">
        <f>Sheet1!Z117</f>
        <v>406</v>
      </c>
      <c r="T617" s="15">
        <f>Sheet1!AB117</f>
        <v>69</v>
      </c>
      <c r="U617" s="15">
        <f>Sheet1!AC117</f>
        <v>26</v>
      </c>
    </row>
    <row r="618" spans="2:21" x14ac:dyDescent="0.25">
      <c r="B618" s="15">
        <f>Sheet1!A118</f>
        <v>3363521</v>
      </c>
      <c r="C618" s="15" t="str">
        <f>Sheet1!B118</f>
        <v>BAYANAT EL HATEF</v>
      </c>
      <c r="D618" s="15" t="str">
        <f>Sheet1!C118</f>
        <v>KHAMIS MUSHAIT</v>
      </c>
      <c r="E618" s="15" t="str">
        <f>Sheet1!D118</f>
        <v>iPhone</v>
      </c>
      <c r="F618" s="15">
        <f>Sheet1!F118</f>
        <v>60</v>
      </c>
      <c r="G618" s="15">
        <f>Sheet1!G118</f>
        <v>40</v>
      </c>
      <c r="H618" s="15">
        <f>Sheet1!H118</f>
        <v>46</v>
      </c>
      <c r="I618" s="15">
        <f>Sheet1!I118</f>
        <v>53</v>
      </c>
      <c r="J618" s="15">
        <f>Sheet1!J118</f>
        <v>52</v>
      </c>
      <c r="K618" s="15">
        <f>Sheet1!K118</f>
        <v>53</v>
      </c>
      <c r="L618" s="15">
        <f>Sheet1!L118</f>
        <v>59</v>
      </c>
      <c r="M618" s="15">
        <f>Sheet1!M118</f>
        <v>62</v>
      </c>
      <c r="N618" s="15">
        <f>Sheet1!N118</f>
        <v>0</v>
      </c>
      <c r="O618" s="15">
        <f>Sheet1!O118</f>
        <v>0</v>
      </c>
      <c r="P618" s="15">
        <f>Sheet1!P118</f>
        <v>0</v>
      </c>
      <c r="Q618" s="15">
        <f>Sheet1!Q118</f>
        <v>0</v>
      </c>
      <c r="R618" s="15">
        <f>Sheet1!R118</f>
        <v>0</v>
      </c>
      <c r="S618" s="15">
        <f>Sheet1!Z118</f>
        <v>425</v>
      </c>
      <c r="T618" s="15">
        <f>Sheet1!AB118</f>
        <v>62</v>
      </c>
      <c r="U618" s="15">
        <f>Sheet1!AC118</f>
        <v>59</v>
      </c>
    </row>
    <row r="619" spans="2:21" x14ac:dyDescent="0.25">
      <c r="B619" s="15">
        <f>Sheet1!A119</f>
        <v>3363521</v>
      </c>
      <c r="C619" s="15" t="str">
        <f>Sheet1!B119</f>
        <v>BAYANAT EL HATEF</v>
      </c>
      <c r="D619" s="15" t="str">
        <f>Sheet1!C119</f>
        <v>KHAMIS MUSHAIT</v>
      </c>
      <c r="E619" s="15" t="str">
        <f>Sheet1!D119</f>
        <v>iPad</v>
      </c>
      <c r="F619" s="15">
        <f>Sheet1!F119</f>
        <v>2</v>
      </c>
      <c r="G619" s="15">
        <f>Sheet1!G119</f>
        <v>10</v>
      </c>
      <c r="H619" s="15">
        <f>Sheet1!H119</f>
        <v>6</v>
      </c>
      <c r="I619" s="15">
        <f>Sheet1!I119</f>
        <v>10</v>
      </c>
      <c r="J619" s="15">
        <f>Sheet1!J119</f>
        <v>10</v>
      </c>
      <c r="K619" s="15">
        <f>Sheet1!K119</f>
        <v>4</v>
      </c>
      <c r="L619" s="15">
        <f>Sheet1!L119</f>
        <v>4</v>
      </c>
      <c r="M619" s="15">
        <f>Sheet1!M119</f>
        <v>3</v>
      </c>
      <c r="N619" s="15">
        <f>Sheet1!N119</f>
        <v>0</v>
      </c>
      <c r="O619" s="15">
        <f>Sheet1!O119</f>
        <v>0</v>
      </c>
      <c r="P619" s="15">
        <f>Sheet1!P119</f>
        <v>0</v>
      </c>
      <c r="Q619" s="15">
        <f>Sheet1!Q119</f>
        <v>0</v>
      </c>
      <c r="R619" s="15">
        <f>Sheet1!R119</f>
        <v>0</v>
      </c>
      <c r="S619" s="15">
        <f>Sheet1!Z119</f>
        <v>49</v>
      </c>
      <c r="T619" s="15">
        <f>Sheet1!AB119</f>
        <v>3</v>
      </c>
      <c r="U619" s="15">
        <f>Sheet1!AC119</f>
        <v>4</v>
      </c>
    </row>
    <row r="620" spans="2:21" x14ac:dyDescent="0.25">
      <c r="B620" s="15">
        <f>Sheet1!A120</f>
        <v>3363521</v>
      </c>
      <c r="C620" s="15" t="str">
        <f>Sheet1!B120</f>
        <v>BAYANAT EL HATEF</v>
      </c>
      <c r="D620" s="15" t="str">
        <f>Sheet1!C120</f>
        <v>KHAMIS MUSHAIT</v>
      </c>
      <c r="E620" s="15" t="str">
        <f>Sheet1!D120</f>
        <v>Watch</v>
      </c>
      <c r="F620" s="15">
        <f>Sheet1!F120</f>
        <v>2</v>
      </c>
      <c r="G620" s="15">
        <f>Sheet1!G120</f>
        <v>1</v>
      </c>
      <c r="H620" s="15">
        <f>Sheet1!H120</f>
        <v>2</v>
      </c>
      <c r="I620" s="15">
        <f>Sheet1!I120</f>
        <v>0</v>
      </c>
      <c r="J620" s="15">
        <f>Sheet1!J120</f>
        <v>0</v>
      </c>
      <c r="K620" s="15">
        <f>Sheet1!K120</f>
        <v>0</v>
      </c>
      <c r="L620" s="15">
        <f>Sheet1!L120</f>
        <v>1</v>
      </c>
      <c r="M620" s="15">
        <f>Sheet1!M120</f>
        <v>1</v>
      </c>
      <c r="N620" s="15">
        <f>Sheet1!N120</f>
        <v>0</v>
      </c>
      <c r="O620" s="15">
        <f>Sheet1!O120</f>
        <v>0</v>
      </c>
      <c r="P620" s="15">
        <f>Sheet1!P120</f>
        <v>0</v>
      </c>
      <c r="Q620" s="15">
        <f>Sheet1!Q120</f>
        <v>0</v>
      </c>
      <c r="R620" s="15">
        <f>Sheet1!R120</f>
        <v>0</v>
      </c>
      <c r="S620" s="15">
        <f>Sheet1!Z120</f>
        <v>7</v>
      </c>
      <c r="T620" s="15">
        <f>Sheet1!AB120</f>
        <v>1</v>
      </c>
      <c r="U620" s="15">
        <f>Sheet1!AC120</f>
        <v>1</v>
      </c>
    </row>
    <row r="621" spans="2:21" x14ac:dyDescent="0.25">
      <c r="B621" s="15">
        <f>Sheet1!A121</f>
        <v>3363521</v>
      </c>
      <c r="C621" s="15" t="str">
        <f>Sheet1!B121</f>
        <v>BAYANAT EL HATEF</v>
      </c>
      <c r="D621" s="15" t="str">
        <f>Sheet1!C121</f>
        <v>KHAMIS MUSHAIT</v>
      </c>
      <c r="E621" s="15" t="str">
        <f>Sheet1!D121</f>
        <v>AirPods</v>
      </c>
      <c r="F621" s="15">
        <f>Sheet1!F121</f>
        <v>0</v>
      </c>
      <c r="G621" s="15">
        <f>Sheet1!G121</f>
        <v>1</v>
      </c>
      <c r="H621" s="15">
        <f>Sheet1!H121</f>
        <v>0</v>
      </c>
      <c r="I621" s="15">
        <f>Sheet1!I121</f>
        <v>0</v>
      </c>
      <c r="J621" s="15">
        <f>Sheet1!J121</f>
        <v>0</v>
      </c>
      <c r="K621" s="15">
        <f>Sheet1!K121</f>
        <v>2</v>
      </c>
      <c r="L621" s="15">
        <f>Sheet1!L121</f>
        <v>0</v>
      </c>
      <c r="M621" s="15">
        <f>Sheet1!M121</f>
        <v>0</v>
      </c>
      <c r="N621" s="15">
        <f>Sheet1!N121</f>
        <v>0</v>
      </c>
      <c r="O621" s="15">
        <f>Sheet1!O121</f>
        <v>0</v>
      </c>
      <c r="P621" s="15">
        <f>Sheet1!P121</f>
        <v>0</v>
      </c>
      <c r="Q621" s="15">
        <f>Sheet1!Q121</f>
        <v>0</v>
      </c>
      <c r="R621" s="15">
        <f>Sheet1!R121</f>
        <v>0</v>
      </c>
      <c r="S621" s="15">
        <f>Sheet1!Z121</f>
        <v>3</v>
      </c>
      <c r="T621" s="15">
        <f>Sheet1!AB121</f>
        <v>0</v>
      </c>
      <c r="U621" s="15">
        <f>Sheet1!AC121</f>
        <v>0</v>
      </c>
    </row>
    <row r="622" spans="2:21" x14ac:dyDescent="0.25">
      <c r="B622" s="15">
        <f>Sheet1!A122</f>
        <v>3363521</v>
      </c>
      <c r="C622" s="15" t="str">
        <f>Sheet1!B122</f>
        <v>BAYANAT EL HATEF</v>
      </c>
      <c r="D622" s="15" t="str">
        <f>Sheet1!C122</f>
        <v>KHAMIS MUSHAIT</v>
      </c>
      <c r="E622" s="15" t="str">
        <f>Sheet1!D122</f>
        <v>Accessories</v>
      </c>
      <c r="F622" s="15">
        <f>Sheet1!F122</f>
        <v>32</v>
      </c>
      <c r="G622" s="15">
        <f>Sheet1!G122</f>
        <v>33</v>
      </c>
      <c r="H622" s="15">
        <f>Sheet1!H122</f>
        <v>23</v>
      </c>
      <c r="I622" s="15">
        <f>Sheet1!I122</f>
        <v>23</v>
      </c>
      <c r="J622" s="15">
        <f>Sheet1!J122</f>
        <v>33</v>
      </c>
      <c r="K622" s="15">
        <f>Sheet1!K122</f>
        <v>26</v>
      </c>
      <c r="L622" s="15">
        <f>Sheet1!L122</f>
        <v>33</v>
      </c>
      <c r="M622" s="15">
        <f>Sheet1!M122</f>
        <v>0</v>
      </c>
      <c r="N622" s="15">
        <f>Sheet1!N122</f>
        <v>0</v>
      </c>
      <c r="O622" s="15">
        <f>Sheet1!O122</f>
        <v>0</v>
      </c>
      <c r="P622" s="15">
        <f>Sheet1!P122</f>
        <v>0</v>
      </c>
      <c r="Q622" s="15">
        <f>Sheet1!Q122</f>
        <v>0</v>
      </c>
      <c r="R622" s="15">
        <f>Sheet1!R122</f>
        <v>0</v>
      </c>
      <c r="S622" s="15">
        <f>Sheet1!Z122</f>
        <v>203</v>
      </c>
      <c r="T622" s="15">
        <f>Sheet1!AB122</f>
        <v>0</v>
      </c>
      <c r="U622" s="15">
        <f>Sheet1!AC122</f>
        <v>33</v>
      </c>
    </row>
    <row r="623" spans="2:21" x14ac:dyDescent="0.25">
      <c r="B623" s="15">
        <f>Sheet1!A123</f>
        <v>3683217</v>
      </c>
      <c r="C623" s="15" t="str">
        <f>Sheet1!B123</f>
        <v>NAGHAM STORE</v>
      </c>
      <c r="D623" s="15" t="str">
        <f>Sheet1!C123</f>
        <v>MAKKAH</v>
      </c>
      <c r="E623" s="15" t="str">
        <f>Sheet1!D123</f>
        <v>iPhone</v>
      </c>
      <c r="F623" s="15">
        <f>Sheet1!F123</f>
        <v>110</v>
      </c>
      <c r="G623" s="15">
        <f>Sheet1!G123</f>
        <v>50</v>
      </c>
      <c r="H623" s="15">
        <f>Sheet1!H123</f>
        <v>44</v>
      </c>
      <c r="I623" s="15">
        <f>Sheet1!I123</f>
        <v>41</v>
      </c>
      <c r="J623" s="15">
        <f>Sheet1!J123</f>
        <v>113</v>
      </c>
      <c r="K623" s="15">
        <f>Sheet1!K123</f>
        <v>83</v>
      </c>
      <c r="L623" s="15">
        <f>Sheet1!L123</f>
        <v>77</v>
      </c>
      <c r="M623" s="15">
        <f>Sheet1!M123</f>
        <v>84</v>
      </c>
      <c r="N623" s="15">
        <f>Sheet1!N123</f>
        <v>0</v>
      </c>
      <c r="O623" s="15">
        <f>Sheet1!O123</f>
        <v>0</v>
      </c>
      <c r="P623" s="15">
        <f>Sheet1!P123</f>
        <v>0</v>
      </c>
      <c r="Q623" s="15">
        <f>Sheet1!Q123</f>
        <v>0</v>
      </c>
      <c r="R623" s="15">
        <f>Sheet1!R123</f>
        <v>0</v>
      </c>
      <c r="S623" s="15">
        <f>Sheet1!Z123</f>
        <v>602</v>
      </c>
      <c r="T623" s="15">
        <f>Sheet1!AB123</f>
        <v>84</v>
      </c>
      <c r="U623" s="15">
        <f>Sheet1!AC123</f>
        <v>77</v>
      </c>
    </row>
    <row r="624" spans="2:21" x14ac:dyDescent="0.25">
      <c r="B624" s="15">
        <f>Sheet1!A124</f>
        <v>3683217</v>
      </c>
      <c r="C624" s="15" t="str">
        <f>Sheet1!B124</f>
        <v>NAGHAM STORE</v>
      </c>
      <c r="D624" s="15" t="str">
        <f>Sheet1!C124</f>
        <v>MAKKAH</v>
      </c>
      <c r="E624" s="15" t="str">
        <f>Sheet1!D124</f>
        <v>iPad</v>
      </c>
      <c r="F624" s="15">
        <f>Sheet1!F124</f>
        <v>2</v>
      </c>
      <c r="G624" s="15">
        <f>Sheet1!G124</f>
        <v>4</v>
      </c>
      <c r="H624" s="15">
        <f>Sheet1!H124</f>
        <v>2</v>
      </c>
      <c r="I624" s="15">
        <f>Sheet1!I124</f>
        <v>3</v>
      </c>
      <c r="J624" s="15">
        <f>Sheet1!J124</f>
        <v>7</v>
      </c>
      <c r="K624" s="15">
        <f>Sheet1!K124</f>
        <v>6</v>
      </c>
      <c r="L624" s="15">
        <f>Sheet1!L124</f>
        <v>4</v>
      </c>
      <c r="M624" s="15">
        <f>Sheet1!M124</f>
        <v>5</v>
      </c>
      <c r="N624" s="15">
        <f>Sheet1!N124</f>
        <v>0</v>
      </c>
      <c r="O624" s="15">
        <f>Sheet1!O124</f>
        <v>0</v>
      </c>
      <c r="P624" s="15">
        <f>Sheet1!P124</f>
        <v>0</v>
      </c>
      <c r="Q624" s="15">
        <f>Sheet1!Q124</f>
        <v>0</v>
      </c>
      <c r="R624" s="15">
        <f>Sheet1!R124</f>
        <v>0</v>
      </c>
      <c r="S624" s="15">
        <f>Sheet1!Z124</f>
        <v>33</v>
      </c>
      <c r="T624" s="15">
        <f>Sheet1!AB124</f>
        <v>5</v>
      </c>
      <c r="U624" s="15">
        <f>Sheet1!AC124</f>
        <v>4</v>
      </c>
    </row>
    <row r="625" spans="2:21" x14ac:dyDescent="0.25">
      <c r="B625" s="15">
        <f>Sheet1!A125</f>
        <v>3683217</v>
      </c>
      <c r="C625" s="15" t="str">
        <f>Sheet1!B125</f>
        <v>NAGHAM STORE</v>
      </c>
      <c r="D625" s="15" t="str">
        <f>Sheet1!C125</f>
        <v>MAKKAH</v>
      </c>
      <c r="E625" s="15" t="str">
        <f>Sheet1!D125</f>
        <v>Watch</v>
      </c>
      <c r="F625" s="15">
        <f>Sheet1!F125</f>
        <v>0</v>
      </c>
      <c r="G625" s="15">
        <f>Sheet1!G125</f>
        <v>3</v>
      </c>
      <c r="H625" s="15">
        <f>Sheet1!H125</f>
        <v>0</v>
      </c>
      <c r="I625" s="15">
        <f>Sheet1!I125</f>
        <v>2</v>
      </c>
      <c r="J625" s="15">
        <f>Sheet1!J125</f>
        <v>1</v>
      </c>
      <c r="K625" s="15">
        <f>Sheet1!K125</f>
        <v>5</v>
      </c>
      <c r="L625" s="15">
        <f>Sheet1!L125</f>
        <v>1</v>
      </c>
      <c r="M625" s="15">
        <f>Sheet1!M125</f>
        <v>3</v>
      </c>
      <c r="N625" s="15">
        <f>Sheet1!N125</f>
        <v>0</v>
      </c>
      <c r="O625" s="15">
        <f>Sheet1!O125</f>
        <v>0</v>
      </c>
      <c r="P625" s="15">
        <f>Sheet1!P125</f>
        <v>0</v>
      </c>
      <c r="Q625" s="15">
        <f>Sheet1!Q125</f>
        <v>0</v>
      </c>
      <c r="R625" s="15">
        <f>Sheet1!R125</f>
        <v>0</v>
      </c>
      <c r="S625" s="15">
        <f>Sheet1!Z125</f>
        <v>15</v>
      </c>
      <c r="T625" s="15">
        <f>Sheet1!AB125</f>
        <v>3</v>
      </c>
      <c r="U625" s="15">
        <f>Sheet1!AC125</f>
        <v>1</v>
      </c>
    </row>
    <row r="626" spans="2:21" x14ac:dyDescent="0.25">
      <c r="B626" s="15">
        <f>Sheet1!A126</f>
        <v>3683217</v>
      </c>
      <c r="C626" s="15" t="str">
        <f>Sheet1!B126</f>
        <v>NAGHAM STORE</v>
      </c>
      <c r="D626" s="15" t="str">
        <f>Sheet1!C126</f>
        <v>MAKKAH</v>
      </c>
      <c r="E626" s="15" t="str">
        <f>Sheet1!D126</f>
        <v>AirPods</v>
      </c>
      <c r="F626" s="15">
        <f>Sheet1!F126</f>
        <v>3</v>
      </c>
      <c r="G626" s="15">
        <f>Sheet1!G126</f>
        <v>0</v>
      </c>
      <c r="H626" s="15">
        <f>Sheet1!H126</f>
        <v>5</v>
      </c>
      <c r="I626" s="15">
        <f>Sheet1!I126</f>
        <v>4</v>
      </c>
      <c r="J626" s="15">
        <f>Sheet1!J126</f>
        <v>2</v>
      </c>
      <c r="K626" s="15">
        <f>Sheet1!K126</f>
        <v>5</v>
      </c>
      <c r="L626" s="15">
        <f>Sheet1!L126</f>
        <v>3</v>
      </c>
      <c r="M626" s="15">
        <f>Sheet1!M126</f>
        <v>6</v>
      </c>
      <c r="N626" s="15">
        <f>Sheet1!N126</f>
        <v>0</v>
      </c>
      <c r="O626" s="15">
        <f>Sheet1!O126</f>
        <v>0</v>
      </c>
      <c r="P626" s="15">
        <f>Sheet1!P126</f>
        <v>0</v>
      </c>
      <c r="Q626" s="15">
        <f>Sheet1!Q126</f>
        <v>0</v>
      </c>
      <c r="R626" s="15">
        <f>Sheet1!R126</f>
        <v>0</v>
      </c>
      <c r="S626" s="15">
        <f>Sheet1!Z126</f>
        <v>28</v>
      </c>
      <c r="T626" s="15">
        <f>Sheet1!AB126</f>
        <v>6</v>
      </c>
      <c r="U626" s="15">
        <f>Sheet1!AC126</f>
        <v>3</v>
      </c>
    </row>
    <row r="627" spans="2:21" x14ac:dyDescent="0.25">
      <c r="B627" s="15">
        <f>Sheet1!A127</f>
        <v>3683217</v>
      </c>
      <c r="C627" s="15" t="str">
        <f>Sheet1!B127</f>
        <v>NAGHAM STORE</v>
      </c>
      <c r="D627" s="15" t="str">
        <f>Sheet1!C127</f>
        <v>MAKKAH</v>
      </c>
      <c r="E627" s="15" t="str">
        <f>Sheet1!D127</f>
        <v>Accessories</v>
      </c>
      <c r="F627" s="15">
        <f>Sheet1!F127</f>
        <v>0</v>
      </c>
      <c r="G627" s="15">
        <f>Sheet1!G127</f>
        <v>0</v>
      </c>
      <c r="H627" s="15">
        <f>Sheet1!H127</f>
        <v>0</v>
      </c>
      <c r="I627" s="15">
        <f>Sheet1!I127</f>
        <v>0</v>
      </c>
      <c r="J627" s="15">
        <f>Sheet1!J127</f>
        <v>0</v>
      </c>
      <c r="K627" s="15">
        <f>Sheet1!K127</f>
        <v>0</v>
      </c>
      <c r="L627" s="15">
        <f>Sheet1!L127</f>
        <v>0</v>
      </c>
      <c r="M627" s="15">
        <f>Sheet1!M127</f>
        <v>0</v>
      </c>
      <c r="N627" s="15">
        <f>Sheet1!N127</f>
        <v>0</v>
      </c>
      <c r="O627" s="15">
        <f>Sheet1!O127</f>
        <v>0</v>
      </c>
      <c r="P627" s="15">
        <f>Sheet1!P127</f>
        <v>0</v>
      </c>
      <c r="Q627" s="15">
        <f>Sheet1!Q127</f>
        <v>0</v>
      </c>
      <c r="R627" s="15">
        <f>Sheet1!R127</f>
        <v>0</v>
      </c>
      <c r="S627" s="15">
        <f>Sheet1!Z127</f>
        <v>0</v>
      </c>
      <c r="T627" s="15">
        <f>Sheet1!AB127</f>
        <v>0</v>
      </c>
      <c r="U627" s="15">
        <f>Sheet1!AC127</f>
        <v>0</v>
      </c>
    </row>
    <row r="628" spans="2:21" x14ac:dyDescent="0.25">
      <c r="B628" s="15">
        <f>Sheet1!A128</f>
        <v>3395395</v>
      </c>
      <c r="C628" s="15" t="str">
        <f>Sheet1!B128</f>
        <v>ALO- ASIR</v>
      </c>
      <c r="D628" s="15" t="str">
        <f>Sheet1!C128</f>
        <v>ASIR</v>
      </c>
      <c r="E628" s="15" t="str">
        <f>Sheet1!D128</f>
        <v>iPhone</v>
      </c>
      <c r="F628" s="15">
        <f>Sheet1!F128</f>
        <v>53</v>
      </c>
      <c r="G628" s="15">
        <f>Sheet1!G128</f>
        <v>34</v>
      </c>
      <c r="H628" s="15">
        <f>Sheet1!H128</f>
        <v>23</v>
      </c>
      <c r="I628" s="15">
        <f>Sheet1!I128</f>
        <v>20</v>
      </c>
      <c r="J628" s="15">
        <f>Sheet1!J128</f>
        <v>57</v>
      </c>
      <c r="K628" s="15">
        <f>Sheet1!K128</f>
        <v>25</v>
      </c>
      <c r="L628" s="15">
        <f>Sheet1!L128</f>
        <v>19</v>
      </c>
      <c r="M628" s="15">
        <f>Sheet1!M128</f>
        <v>31</v>
      </c>
      <c r="N628" s="15">
        <f>Sheet1!N128</f>
        <v>0</v>
      </c>
      <c r="O628" s="15">
        <f>Sheet1!O128</f>
        <v>0</v>
      </c>
      <c r="P628" s="15">
        <f>Sheet1!P128</f>
        <v>0</v>
      </c>
      <c r="Q628" s="15">
        <f>Sheet1!Q128</f>
        <v>0</v>
      </c>
      <c r="R628" s="15">
        <f>Sheet1!R128</f>
        <v>0</v>
      </c>
      <c r="S628" s="15">
        <f>Sheet1!Z128</f>
        <v>262</v>
      </c>
      <c r="T628" s="15">
        <f>Sheet1!AB128</f>
        <v>31</v>
      </c>
      <c r="U628" s="15">
        <f>Sheet1!AC128</f>
        <v>19</v>
      </c>
    </row>
    <row r="629" spans="2:21" x14ac:dyDescent="0.25">
      <c r="B629" s="15">
        <f>Sheet1!A129</f>
        <v>3395395</v>
      </c>
      <c r="C629" s="15" t="str">
        <f>Sheet1!B129</f>
        <v>ALO- ASIR</v>
      </c>
      <c r="D629" s="15" t="str">
        <f>Sheet1!C129</f>
        <v>ASIR</v>
      </c>
      <c r="E629" s="15" t="str">
        <f>Sheet1!D129</f>
        <v>iPad</v>
      </c>
      <c r="F629" s="15">
        <f>Sheet1!F129</f>
        <v>1</v>
      </c>
      <c r="G629" s="15">
        <f>Sheet1!G129</f>
        <v>3</v>
      </c>
      <c r="H629" s="15">
        <f>Sheet1!H129</f>
        <v>0</v>
      </c>
      <c r="I629" s="15">
        <f>Sheet1!I129</f>
        <v>1</v>
      </c>
      <c r="J629" s="15">
        <f>Sheet1!J129</f>
        <v>5</v>
      </c>
      <c r="K629" s="15">
        <f>Sheet1!K129</f>
        <v>3</v>
      </c>
      <c r="L629" s="15">
        <f>Sheet1!L129</f>
        <v>2</v>
      </c>
      <c r="M629" s="15">
        <f>Sheet1!M129</f>
        <v>2</v>
      </c>
      <c r="N629" s="15">
        <f>Sheet1!N129</f>
        <v>0</v>
      </c>
      <c r="O629" s="15">
        <f>Sheet1!O129</f>
        <v>0</v>
      </c>
      <c r="P629" s="15">
        <f>Sheet1!P129</f>
        <v>0</v>
      </c>
      <c r="Q629" s="15">
        <f>Sheet1!Q129</f>
        <v>0</v>
      </c>
      <c r="R629" s="15">
        <f>Sheet1!R129</f>
        <v>0</v>
      </c>
      <c r="S629" s="15">
        <f>Sheet1!Z129</f>
        <v>17</v>
      </c>
      <c r="T629" s="15">
        <f>Sheet1!AB129</f>
        <v>2</v>
      </c>
      <c r="U629" s="15">
        <f>Sheet1!AC129</f>
        <v>2</v>
      </c>
    </row>
    <row r="630" spans="2:21" x14ac:dyDescent="0.25">
      <c r="B630" s="15">
        <f>Sheet1!A130</f>
        <v>3395395</v>
      </c>
      <c r="C630" s="15" t="str">
        <f>Sheet1!B130</f>
        <v>ALO- ASIR</v>
      </c>
      <c r="D630" s="15" t="str">
        <f>Sheet1!C130</f>
        <v>ASIR</v>
      </c>
      <c r="E630" s="15" t="str">
        <f>Sheet1!D130</f>
        <v>Watch</v>
      </c>
      <c r="F630" s="15">
        <f>Sheet1!F130</f>
        <v>4</v>
      </c>
      <c r="G630" s="15">
        <f>Sheet1!G130</f>
        <v>1</v>
      </c>
      <c r="H630" s="15">
        <f>Sheet1!H130</f>
        <v>0</v>
      </c>
      <c r="I630" s="15">
        <f>Sheet1!I130</f>
        <v>1</v>
      </c>
      <c r="J630" s="15">
        <f>Sheet1!J130</f>
        <v>1</v>
      </c>
      <c r="K630" s="15">
        <f>Sheet1!K130</f>
        <v>0</v>
      </c>
      <c r="L630" s="15">
        <f>Sheet1!L130</f>
        <v>1</v>
      </c>
      <c r="M630" s="15">
        <f>Sheet1!M130</f>
        <v>1</v>
      </c>
      <c r="N630" s="15">
        <f>Sheet1!N130</f>
        <v>0</v>
      </c>
      <c r="O630" s="15">
        <f>Sheet1!O130</f>
        <v>0</v>
      </c>
      <c r="P630" s="15">
        <f>Sheet1!P130</f>
        <v>0</v>
      </c>
      <c r="Q630" s="15">
        <f>Sheet1!Q130</f>
        <v>0</v>
      </c>
      <c r="R630" s="15">
        <f>Sheet1!R130</f>
        <v>0</v>
      </c>
      <c r="S630" s="15">
        <f>Sheet1!Z130</f>
        <v>9</v>
      </c>
      <c r="T630" s="15">
        <f>Sheet1!AB130</f>
        <v>1</v>
      </c>
      <c r="U630" s="15">
        <f>Sheet1!AC130</f>
        <v>1</v>
      </c>
    </row>
    <row r="631" spans="2:21" x14ac:dyDescent="0.25">
      <c r="B631" s="15">
        <f>Sheet1!A131</f>
        <v>3395395</v>
      </c>
      <c r="C631" s="15" t="str">
        <f>Sheet1!B131</f>
        <v>ALO- ASIR</v>
      </c>
      <c r="D631" s="15" t="str">
        <f>Sheet1!C131</f>
        <v>ASIR</v>
      </c>
      <c r="E631" s="15" t="str">
        <f>Sheet1!D131</f>
        <v>AirPods</v>
      </c>
      <c r="F631" s="15">
        <f>Sheet1!F131</f>
        <v>2</v>
      </c>
      <c r="G631" s="15">
        <f>Sheet1!G131</f>
        <v>2</v>
      </c>
      <c r="H631" s="15">
        <f>Sheet1!H131</f>
        <v>0</v>
      </c>
      <c r="I631" s="15">
        <f>Sheet1!I131</f>
        <v>1</v>
      </c>
      <c r="J631" s="15">
        <f>Sheet1!J131</f>
        <v>0</v>
      </c>
      <c r="K631" s="15">
        <f>Sheet1!K131</f>
        <v>1</v>
      </c>
      <c r="L631" s="15">
        <f>Sheet1!L131</f>
        <v>0</v>
      </c>
      <c r="M631" s="15">
        <f>Sheet1!M131</f>
        <v>0</v>
      </c>
      <c r="N631" s="15">
        <f>Sheet1!N131</f>
        <v>0</v>
      </c>
      <c r="O631" s="15">
        <f>Sheet1!O131</f>
        <v>0</v>
      </c>
      <c r="P631" s="15">
        <f>Sheet1!P131</f>
        <v>0</v>
      </c>
      <c r="Q631" s="15">
        <f>Sheet1!Q131</f>
        <v>0</v>
      </c>
      <c r="R631" s="15">
        <f>Sheet1!R131</f>
        <v>0</v>
      </c>
      <c r="S631" s="15">
        <f>Sheet1!Z131</f>
        <v>6</v>
      </c>
      <c r="T631" s="15">
        <f>Sheet1!AB131</f>
        <v>0</v>
      </c>
      <c r="U631" s="15">
        <f>Sheet1!AC131</f>
        <v>0</v>
      </c>
    </row>
    <row r="632" spans="2:21" x14ac:dyDescent="0.25">
      <c r="B632" s="15">
        <f>Sheet1!A132</f>
        <v>3395395</v>
      </c>
      <c r="C632" s="15" t="str">
        <f>Sheet1!B132</f>
        <v>ALO- ASIR</v>
      </c>
      <c r="D632" s="15" t="str">
        <f>Sheet1!C132</f>
        <v>ASIR</v>
      </c>
      <c r="E632" s="15" t="str">
        <f>Sheet1!D132</f>
        <v>Accessories</v>
      </c>
      <c r="F632" s="15">
        <f>Sheet1!F132</f>
        <v>81</v>
      </c>
      <c r="G632" s="15">
        <f>Sheet1!G132</f>
        <v>54</v>
      </c>
      <c r="H632" s="15">
        <f>Sheet1!H132</f>
        <v>32</v>
      </c>
      <c r="I632" s="15">
        <f>Sheet1!I132</f>
        <v>27</v>
      </c>
      <c r="J632" s="15">
        <f>Sheet1!J132</f>
        <v>54</v>
      </c>
      <c r="K632" s="15">
        <f>Sheet1!K132</f>
        <v>34</v>
      </c>
      <c r="L632" s="15">
        <f>Sheet1!L132</f>
        <v>23</v>
      </c>
      <c r="M632" s="15">
        <f>Sheet1!M132</f>
        <v>22</v>
      </c>
      <c r="N632" s="15">
        <f>Sheet1!N132</f>
        <v>0</v>
      </c>
      <c r="O632" s="15">
        <f>Sheet1!O132</f>
        <v>0</v>
      </c>
      <c r="P632" s="15">
        <f>Sheet1!P132</f>
        <v>0</v>
      </c>
      <c r="Q632" s="15">
        <f>Sheet1!Q132</f>
        <v>0</v>
      </c>
      <c r="R632" s="15">
        <f>Sheet1!R132</f>
        <v>0</v>
      </c>
      <c r="S632" s="15">
        <f>Sheet1!Z132</f>
        <v>327</v>
      </c>
      <c r="T632" s="15">
        <f>Sheet1!AB132</f>
        <v>22</v>
      </c>
      <c r="U632" s="15">
        <f>Sheet1!AC132</f>
        <v>23</v>
      </c>
    </row>
    <row r="633" spans="2:21" x14ac:dyDescent="0.25">
      <c r="B633" s="15">
        <f>Sheet1!A133</f>
        <v>2580505</v>
      </c>
      <c r="C633" s="15" t="str">
        <f>Sheet1!B133</f>
        <v>KHALED TELECOM</v>
      </c>
      <c r="D633" s="15" t="str">
        <f>Sheet1!C133</f>
        <v>TAIF</v>
      </c>
      <c r="E633" s="15" t="str">
        <f>Sheet1!D133</f>
        <v>iPhone</v>
      </c>
      <c r="F633" s="15">
        <f>Sheet1!F133</f>
        <v>12</v>
      </c>
      <c r="G633" s="15">
        <f>Sheet1!G133</f>
        <v>11</v>
      </c>
      <c r="H633" s="15">
        <f>Sheet1!H133</f>
        <v>12</v>
      </c>
      <c r="I633" s="15">
        <f>Sheet1!I133</f>
        <v>17</v>
      </c>
      <c r="J633" s="15">
        <f>Sheet1!J133</f>
        <v>43</v>
      </c>
      <c r="K633" s="15">
        <f>Sheet1!K133</f>
        <v>41</v>
      </c>
      <c r="L633" s="15">
        <f>Sheet1!L133</f>
        <v>38</v>
      </c>
      <c r="M633" s="15">
        <f>Sheet1!M133</f>
        <v>31</v>
      </c>
      <c r="N633" s="15">
        <f>Sheet1!N133</f>
        <v>0</v>
      </c>
      <c r="O633" s="15">
        <f>Sheet1!O133</f>
        <v>0</v>
      </c>
      <c r="P633" s="15">
        <f>Sheet1!P133</f>
        <v>0</v>
      </c>
      <c r="Q633" s="15">
        <f>Sheet1!Q133</f>
        <v>0</v>
      </c>
      <c r="R633" s="15">
        <f>Sheet1!R133</f>
        <v>0</v>
      </c>
      <c r="S633" s="15">
        <f>Sheet1!Z133</f>
        <v>205</v>
      </c>
      <c r="T633" s="15">
        <f>Sheet1!AB133</f>
        <v>31</v>
      </c>
      <c r="U633" s="15">
        <f>Sheet1!AC133</f>
        <v>38</v>
      </c>
    </row>
    <row r="634" spans="2:21" x14ac:dyDescent="0.25">
      <c r="B634" s="15">
        <f>Sheet1!A134</f>
        <v>2580505</v>
      </c>
      <c r="C634" s="15" t="str">
        <f>Sheet1!B134</f>
        <v>KHALED TELECOM</v>
      </c>
      <c r="D634" s="15" t="str">
        <f>Sheet1!C134</f>
        <v>TAIF</v>
      </c>
      <c r="E634" s="15" t="str">
        <f>Sheet1!D134</f>
        <v>iPad</v>
      </c>
      <c r="F634" s="15">
        <f>Sheet1!F134</f>
        <v>2</v>
      </c>
      <c r="G634" s="15">
        <f>Sheet1!G134</f>
        <v>3</v>
      </c>
      <c r="H634" s="15">
        <f>Sheet1!H134</f>
        <v>1</v>
      </c>
      <c r="I634" s="15">
        <f>Sheet1!I134</f>
        <v>0</v>
      </c>
      <c r="J634" s="15">
        <f>Sheet1!J134</f>
        <v>1</v>
      </c>
      <c r="K634" s="15">
        <f>Sheet1!K134</f>
        <v>1</v>
      </c>
      <c r="L634" s="15">
        <f>Sheet1!L134</f>
        <v>2</v>
      </c>
      <c r="M634" s="15">
        <f>Sheet1!M134</f>
        <v>2</v>
      </c>
      <c r="N634" s="15">
        <f>Sheet1!N134</f>
        <v>0</v>
      </c>
      <c r="O634" s="15">
        <f>Sheet1!O134</f>
        <v>0</v>
      </c>
      <c r="P634" s="15">
        <f>Sheet1!P134</f>
        <v>0</v>
      </c>
      <c r="Q634" s="15">
        <f>Sheet1!Q134</f>
        <v>0</v>
      </c>
      <c r="R634" s="15">
        <f>Sheet1!R134</f>
        <v>0</v>
      </c>
      <c r="S634" s="15">
        <f>Sheet1!Z134</f>
        <v>12</v>
      </c>
      <c r="T634" s="15">
        <f>Sheet1!AB134</f>
        <v>2</v>
      </c>
      <c r="U634" s="15">
        <f>Sheet1!AC134</f>
        <v>2</v>
      </c>
    </row>
    <row r="635" spans="2:21" x14ac:dyDescent="0.25">
      <c r="B635" s="15">
        <f>Sheet1!A135</f>
        <v>2580505</v>
      </c>
      <c r="C635" s="15" t="str">
        <f>Sheet1!B135</f>
        <v>KHALED TELECOM</v>
      </c>
      <c r="D635" s="15" t="str">
        <f>Sheet1!C135</f>
        <v>TAIF</v>
      </c>
      <c r="E635" s="15" t="str">
        <f>Sheet1!D135</f>
        <v>Watch</v>
      </c>
      <c r="F635" s="15">
        <f>Sheet1!F135</f>
        <v>0</v>
      </c>
      <c r="G635" s="15">
        <f>Sheet1!G135</f>
        <v>0</v>
      </c>
      <c r="H635" s="15">
        <f>Sheet1!H135</f>
        <v>0</v>
      </c>
      <c r="I635" s="15">
        <f>Sheet1!I135</f>
        <v>2</v>
      </c>
      <c r="J635" s="15">
        <f>Sheet1!J135</f>
        <v>0</v>
      </c>
      <c r="K635" s="15">
        <f>Sheet1!K135</f>
        <v>0</v>
      </c>
      <c r="L635" s="15">
        <f>Sheet1!L135</f>
        <v>2</v>
      </c>
      <c r="M635" s="15">
        <f>Sheet1!M135</f>
        <v>0</v>
      </c>
      <c r="N635" s="15">
        <f>Sheet1!N135</f>
        <v>0</v>
      </c>
      <c r="O635" s="15">
        <f>Sheet1!O135</f>
        <v>0</v>
      </c>
      <c r="P635" s="15">
        <f>Sheet1!P135</f>
        <v>0</v>
      </c>
      <c r="Q635" s="15">
        <f>Sheet1!Q135</f>
        <v>0</v>
      </c>
      <c r="R635" s="15">
        <f>Sheet1!R135</f>
        <v>0</v>
      </c>
      <c r="S635" s="15">
        <f>Sheet1!Z135</f>
        <v>4</v>
      </c>
      <c r="T635" s="15">
        <f>Sheet1!AB135</f>
        <v>0</v>
      </c>
      <c r="U635" s="15">
        <f>Sheet1!AC135</f>
        <v>2</v>
      </c>
    </row>
    <row r="636" spans="2:21" x14ac:dyDescent="0.25">
      <c r="B636" s="15">
        <f>Sheet1!A136</f>
        <v>2580505</v>
      </c>
      <c r="C636" s="15" t="str">
        <f>Sheet1!B136</f>
        <v>KHALED TELECOM</v>
      </c>
      <c r="D636" s="15" t="str">
        <f>Sheet1!C136</f>
        <v>TAIF</v>
      </c>
      <c r="E636" s="15" t="str">
        <f>Sheet1!D136</f>
        <v>AirPods</v>
      </c>
      <c r="F636" s="15">
        <f>Sheet1!F136</f>
        <v>0</v>
      </c>
      <c r="G636" s="15">
        <f>Sheet1!G136</f>
        <v>0</v>
      </c>
      <c r="H636" s="15">
        <f>Sheet1!H136</f>
        <v>0</v>
      </c>
      <c r="I636" s="15">
        <f>Sheet1!I136</f>
        <v>0</v>
      </c>
      <c r="J636" s="15">
        <f>Sheet1!J136</f>
        <v>2</v>
      </c>
      <c r="K636" s="15">
        <f>Sheet1!K136</f>
        <v>1</v>
      </c>
      <c r="L636" s="15">
        <f>Sheet1!L136</f>
        <v>4</v>
      </c>
      <c r="M636" s="15">
        <f>Sheet1!M136</f>
        <v>3</v>
      </c>
      <c r="N636" s="15">
        <f>Sheet1!N136</f>
        <v>0</v>
      </c>
      <c r="O636" s="15">
        <f>Sheet1!O136</f>
        <v>0</v>
      </c>
      <c r="P636" s="15">
        <f>Sheet1!P136</f>
        <v>0</v>
      </c>
      <c r="Q636" s="15">
        <f>Sheet1!Q136</f>
        <v>0</v>
      </c>
      <c r="R636" s="15">
        <f>Sheet1!R136</f>
        <v>0</v>
      </c>
      <c r="S636" s="15">
        <f>Sheet1!Z136</f>
        <v>10</v>
      </c>
      <c r="T636" s="15">
        <f>Sheet1!AB136</f>
        <v>3</v>
      </c>
      <c r="U636" s="15">
        <f>Sheet1!AC136</f>
        <v>4</v>
      </c>
    </row>
    <row r="637" spans="2:21" x14ac:dyDescent="0.25">
      <c r="B637" s="15">
        <f>Sheet1!A137</f>
        <v>2580505</v>
      </c>
      <c r="C637" s="15" t="str">
        <f>Sheet1!B137</f>
        <v>KHALED TELECOM</v>
      </c>
      <c r="D637" s="15" t="str">
        <f>Sheet1!C137</f>
        <v>TAIF</v>
      </c>
      <c r="E637" s="15" t="str">
        <f>Sheet1!D137</f>
        <v>Accessories</v>
      </c>
      <c r="F637" s="15">
        <f>Sheet1!F137</f>
        <v>42</v>
      </c>
      <c r="G637" s="15">
        <f>Sheet1!G137</f>
        <v>43</v>
      </c>
      <c r="H637" s="15">
        <f>Sheet1!H137</f>
        <v>48</v>
      </c>
      <c r="I637" s="15">
        <f>Sheet1!I137</f>
        <v>42</v>
      </c>
      <c r="J637" s="15">
        <f>Sheet1!J137</f>
        <v>63</v>
      </c>
      <c r="K637" s="15">
        <f>Sheet1!K137</f>
        <v>63</v>
      </c>
      <c r="L637" s="15">
        <f>Sheet1!L137</f>
        <v>68</v>
      </c>
      <c r="M637" s="15">
        <f>Sheet1!M137</f>
        <v>75</v>
      </c>
      <c r="N637" s="15">
        <f>Sheet1!N137</f>
        <v>0</v>
      </c>
      <c r="O637" s="15">
        <f>Sheet1!O137</f>
        <v>0</v>
      </c>
      <c r="P637" s="15">
        <f>Sheet1!P137</f>
        <v>0</v>
      </c>
      <c r="Q637" s="15">
        <f>Sheet1!Q137</f>
        <v>0</v>
      </c>
      <c r="R637" s="15">
        <f>Sheet1!R137</f>
        <v>0</v>
      </c>
      <c r="S637" s="15">
        <f>Sheet1!Z137</f>
        <v>444</v>
      </c>
      <c r="T637" s="15">
        <f>Sheet1!AB137</f>
        <v>75</v>
      </c>
      <c r="U637" s="15">
        <f>Sheet1!AC137</f>
        <v>68</v>
      </c>
    </row>
    <row r="638" spans="2:21" x14ac:dyDescent="0.25">
      <c r="B638" s="15">
        <f>Sheet1!A138</f>
        <v>3965965</v>
      </c>
      <c r="C638" s="15" t="str">
        <f>Sheet1!B138</f>
        <v>BASMAT AHTIMAM - STORE</v>
      </c>
      <c r="D638" s="15" t="str">
        <f>Sheet1!C138</f>
        <v>ABHA</v>
      </c>
      <c r="E638" s="15" t="str">
        <f>Sheet1!D138</f>
        <v>iPhone</v>
      </c>
      <c r="F638" s="15">
        <f>Sheet1!F138</f>
        <v>27</v>
      </c>
      <c r="G638" s="15">
        <f>Sheet1!G138</f>
        <v>25</v>
      </c>
      <c r="H638" s="15">
        <f>Sheet1!H138</f>
        <v>25</v>
      </c>
      <c r="I638" s="15">
        <f>Sheet1!I138</f>
        <v>23</v>
      </c>
      <c r="J638" s="15">
        <f>Sheet1!J138</f>
        <v>30</v>
      </c>
      <c r="K638" s="15">
        <f>Sheet1!K138</f>
        <v>35</v>
      </c>
      <c r="L638" s="15">
        <f>Sheet1!L138</f>
        <v>31</v>
      </c>
      <c r="M638" s="15">
        <f>Sheet1!M138</f>
        <v>32</v>
      </c>
      <c r="N638" s="15">
        <f>Sheet1!N138</f>
        <v>0</v>
      </c>
      <c r="O638" s="15">
        <f>Sheet1!O138</f>
        <v>0</v>
      </c>
      <c r="P638" s="15">
        <f>Sheet1!P138</f>
        <v>0</v>
      </c>
      <c r="Q638" s="15">
        <f>Sheet1!Q138</f>
        <v>0</v>
      </c>
      <c r="R638" s="15">
        <f>Sheet1!R138</f>
        <v>0</v>
      </c>
      <c r="S638" s="15">
        <f>Sheet1!Z138</f>
        <v>228</v>
      </c>
      <c r="T638" s="15">
        <f>Sheet1!AB138</f>
        <v>32</v>
      </c>
      <c r="U638" s="15">
        <f>Sheet1!AC138</f>
        <v>31</v>
      </c>
    </row>
    <row r="639" spans="2:21" x14ac:dyDescent="0.25">
      <c r="B639" s="15">
        <f>Sheet1!A139</f>
        <v>3965965</v>
      </c>
      <c r="C639" s="15" t="str">
        <f>Sheet1!B139</f>
        <v>BASMAT AHTIMAM - STORE</v>
      </c>
      <c r="D639" s="15" t="str">
        <f>Sheet1!C139</f>
        <v>ABHA</v>
      </c>
      <c r="E639" s="15" t="str">
        <f>Sheet1!D139</f>
        <v>iPad</v>
      </c>
      <c r="F639" s="15">
        <f>Sheet1!F139</f>
        <v>0</v>
      </c>
      <c r="G639" s="15">
        <f>Sheet1!G139</f>
        <v>3</v>
      </c>
      <c r="H639" s="15">
        <f>Sheet1!H139</f>
        <v>2</v>
      </c>
      <c r="I639" s="15">
        <f>Sheet1!I139</f>
        <v>0</v>
      </c>
      <c r="J639" s="15">
        <f>Sheet1!J139</f>
        <v>2</v>
      </c>
      <c r="K639" s="15">
        <f>Sheet1!K139</f>
        <v>5</v>
      </c>
      <c r="L639" s="15">
        <f>Sheet1!L139</f>
        <v>3</v>
      </c>
      <c r="M639" s="15">
        <f>Sheet1!M139</f>
        <v>3</v>
      </c>
      <c r="N639" s="15">
        <f>Sheet1!N139</f>
        <v>0</v>
      </c>
      <c r="O639" s="15">
        <f>Sheet1!O139</f>
        <v>0</v>
      </c>
      <c r="P639" s="15">
        <f>Sheet1!P139</f>
        <v>0</v>
      </c>
      <c r="Q639" s="15">
        <f>Sheet1!Q139</f>
        <v>0</v>
      </c>
      <c r="R639" s="15">
        <f>Sheet1!R139</f>
        <v>0</v>
      </c>
      <c r="S639" s="15">
        <f>Sheet1!Z139</f>
        <v>18</v>
      </c>
      <c r="T639" s="15">
        <f>Sheet1!AB139</f>
        <v>3</v>
      </c>
      <c r="U639" s="15">
        <f>Sheet1!AC139</f>
        <v>3</v>
      </c>
    </row>
    <row r="640" spans="2:21" x14ac:dyDescent="0.25">
      <c r="B640" s="15">
        <f>Sheet1!A140</f>
        <v>3965965</v>
      </c>
      <c r="C640" s="15" t="str">
        <f>Sheet1!B140</f>
        <v>BASMAT AHTIMAM - STORE</v>
      </c>
      <c r="D640" s="15" t="str">
        <f>Sheet1!C140</f>
        <v>ABHA</v>
      </c>
      <c r="E640" s="15" t="str">
        <f>Sheet1!D140</f>
        <v>Watch</v>
      </c>
      <c r="F640" s="15">
        <f>Sheet1!F140</f>
        <v>0</v>
      </c>
      <c r="G640" s="15">
        <f>Sheet1!G140</f>
        <v>1</v>
      </c>
      <c r="H640" s="15">
        <f>Sheet1!H140</f>
        <v>0</v>
      </c>
      <c r="I640" s="15">
        <f>Sheet1!I140</f>
        <v>1</v>
      </c>
      <c r="J640" s="15">
        <f>Sheet1!J140</f>
        <v>0</v>
      </c>
      <c r="K640" s="15">
        <f>Sheet1!K140</f>
        <v>2</v>
      </c>
      <c r="L640" s="15">
        <f>Sheet1!L140</f>
        <v>2</v>
      </c>
      <c r="M640" s="15">
        <f>Sheet1!M140</f>
        <v>1</v>
      </c>
      <c r="N640" s="15">
        <f>Sheet1!N140</f>
        <v>0</v>
      </c>
      <c r="O640" s="15">
        <f>Sheet1!O140</f>
        <v>0</v>
      </c>
      <c r="P640" s="15">
        <f>Sheet1!P140</f>
        <v>0</v>
      </c>
      <c r="Q640" s="15">
        <f>Sheet1!Q140</f>
        <v>0</v>
      </c>
      <c r="R640" s="15">
        <f>Sheet1!R140</f>
        <v>0</v>
      </c>
      <c r="S640" s="15">
        <f>Sheet1!Z140</f>
        <v>7</v>
      </c>
      <c r="T640" s="15">
        <f>Sheet1!AB140</f>
        <v>1</v>
      </c>
      <c r="U640" s="15">
        <f>Sheet1!AC140</f>
        <v>2</v>
      </c>
    </row>
    <row r="641" spans="2:21" x14ac:dyDescent="0.25">
      <c r="B641" s="15">
        <f>Sheet1!A141</f>
        <v>3965965</v>
      </c>
      <c r="C641" s="15" t="str">
        <f>Sheet1!B141</f>
        <v>BASMAT AHTIMAM - STORE</v>
      </c>
      <c r="D641" s="15" t="str">
        <f>Sheet1!C141</f>
        <v>ABHA</v>
      </c>
      <c r="E641" s="15" t="str">
        <f>Sheet1!D141</f>
        <v>AirPods</v>
      </c>
      <c r="F641" s="15">
        <f>Sheet1!F141</f>
        <v>0</v>
      </c>
      <c r="G641" s="15">
        <f>Sheet1!G141</f>
        <v>0</v>
      </c>
      <c r="H641" s="15">
        <f>Sheet1!H141</f>
        <v>0</v>
      </c>
      <c r="I641" s="15">
        <f>Sheet1!I141</f>
        <v>0</v>
      </c>
      <c r="J641" s="15">
        <f>Sheet1!J141</f>
        <v>1</v>
      </c>
      <c r="K641" s="15">
        <f>Sheet1!K141</f>
        <v>1</v>
      </c>
      <c r="L641" s="15">
        <f>Sheet1!L141</f>
        <v>2</v>
      </c>
      <c r="M641" s="15">
        <f>Sheet1!M141</f>
        <v>1</v>
      </c>
      <c r="N641" s="15">
        <f>Sheet1!N141</f>
        <v>0</v>
      </c>
      <c r="O641" s="15">
        <f>Sheet1!O141</f>
        <v>0</v>
      </c>
      <c r="P641" s="15">
        <f>Sheet1!P141</f>
        <v>0</v>
      </c>
      <c r="Q641" s="15">
        <f>Sheet1!Q141</f>
        <v>0</v>
      </c>
      <c r="R641" s="15">
        <f>Sheet1!R141</f>
        <v>0</v>
      </c>
      <c r="S641" s="15">
        <f>Sheet1!Z141</f>
        <v>5</v>
      </c>
      <c r="T641" s="15">
        <f>Sheet1!AB141</f>
        <v>1</v>
      </c>
      <c r="U641" s="15">
        <f>Sheet1!AC141</f>
        <v>2</v>
      </c>
    </row>
    <row r="642" spans="2:21" x14ac:dyDescent="0.25">
      <c r="B642" s="15">
        <f>Sheet1!A142</f>
        <v>3965965</v>
      </c>
      <c r="C642" s="15" t="str">
        <f>Sheet1!B142</f>
        <v>BASMAT AHTIMAM - STORE</v>
      </c>
      <c r="D642" s="15" t="str">
        <f>Sheet1!C142</f>
        <v>ABHA</v>
      </c>
      <c r="E642" s="15" t="str">
        <f>Sheet1!D142</f>
        <v>Accessories</v>
      </c>
      <c r="F642" s="15">
        <f>Sheet1!F142</f>
        <v>42</v>
      </c>
      <c r="G642" s="15">
        <f>Sheet1!G142</f>
        <v>49</v>
      </c>
      <c r="H642" s="15">
        <f>Sheet1!H142</f>
        <v>42</v>
      </c>
      <c r="I642" s="15">
        <f>Sheet1!I142</f>
        <v>27</v>
      </c>
      <c r="J642" s="15">
        <f>Sheet1!J142</f>
        <v>56</v>
      </c>
      <c r="K642" s="15">
        <f>Sheet1!K142</f>
        <v>49</v>
      </c>
      <c r="L642" s="15">
        <f>Sheet1!L142</f>
        <v>70</v>
      </c>
      <c r="M642" s="15">
        <f>Sheet1!M142</f>
        <v>55</v>
      </c>
      <c r="N642" s="15">
        <f>Sheet1!N142</f>
        <v>0</v>
      </c>
      <c r="O642" s="15">
        <f>Sheet1!O142</f>
        <v>0</v>
      </c>
      <c r="P642" s="15">
        <f>Sheet1!P142</f>
        <v>0</v>
      </c>
      <c r="Q642" s="15">
        <f>Sheet1!Q142</f>
        <v>0</v>
      </c>
      <c r="R642" s="15">
        <f>Sheet1!R142</f>
        <v>0</v>
      </c>
      <c r="S642" s="15">
        <f>Sheet1!Z142</f>
        <v>390</v>
      </c>
      <c r="T642" s="15">
        <f>Sheet1!AB142</f>
        <v>55</v>
      </c>
      <c r="U642" s="15">
        <f>Sheet1!AC142</f>
        <v>70</v>
      </c>
    </row>
    <row r="643" spans="2:21" x14ac:dyDescent="0.25">
      <c r="B643" s="15">
        <f>Sheet1!A143</f>
        <v>2055465</v>
      </c>
      <c r="C643" s="15" t="str">
        <f>Sheet1!B143</f>
        <v>MM STORE</v>
      </c>
      <c r="D643" s="15" t="str">
        <f>Sheet1!C143</f>
        <v>ABQAIQ</v>
      </c>
      <c r="E643" s="15" t="str">
        <f>Sheet1!D143</f>
        <v>iPhone</v>
      </c>
      <c r="F643" s="15">
        <f>Sheet1!F143</f>
        <v>26</v>
      </c>
      <c r="G643" s="15">
        <f>Sheet1!G143</f>
        <v>26</v>
      </c>
      <c r="H643" s="15">
        <f>Sheet1!H143</f>
        <v>23</v>
      </c>
      <c r="I643" s="15">
        <f>Sheet1!I143</f>
        <v>22</v>
      </c>
      <c r="J643" s="15">
        <f>Sheet1!J143</f>
        <v>30</v>
      </c>
      <c r="K643" s="15">
        <f>Sheet1!K143</f>
        <v>27</v>
      </c>
      <c r="L643" s="15">
        <f>Sheet1!L143</f>
        <v>27</v>
      </c>
      <c r="M643" s="30">
        <f>Sheet1!M143</f>
        <v>0</v>
      </c>
      <c r="N643" s="15">
        <f>Sheet1!N143</f>
        <v>0</v>
      </c>
      <c r="O643" s="15">
        <f>Sheet1!O143</f>
        <v>0</v>
      </c>
      <c r="P643" s="15">
        <f>Sheet1!P143</f>
        <v>0</v>
      </c>
      <c r="Q643" s="15">
        <f>Sheet1!Q143</f>
        <v>0</v>
      </c>
      <c r="R643" s="15">
        <f>Sheet1!R143</f>
        <v>0</v>
      </c>
      <c r="S643" s="15">
        <f>Sheet1!Z143</f>
        <v>181</v>
      </c>
      <c r="T643" s="15">
        <f>Sheet1!AB143</f>
        <v>0</v>
      </c>
      <c r="U643" s="15">
        <f>Sheet1!AC143</f>
        <v>27</v>
      </c>
    </row>
    <row r="644" spans="2:21" x14ac:dyDescent="0.25">
      <c r="B644" s="15">
        <f>Sheet1!A144</f>
        <v>2055465</v>
      </c>
      <c r="C644" s="15" t="str">
        <f>Sheet1!B144</f>
        <v>MM STORE</v>
      </c>
      <c r="D644" s="15" t="str">
        <f>Sheet1!C144</f>
        <v>ABQAIQ</v>
      </c>
      <c r="E644" s="15" t="str">
        <f>Sheet1!D144</f>
        <v>iPad</v>
      </c>
      <c r="F644" s="15">
        <f>Sheet1!F144</f>
        <v>0</v>
      </c>
      <c r="G644" s="15">
        <f>Sheet1!G144</f>
        <v>2</v>
      </c>
      <c r="H644" s="15">
        <f>Sheet1!H144</f>
        <v>0</v>
      </c>
      <c r="I644" s="15">
        <f>Sheet1!I144</f>
        <v>0</v>
      </c>
      <c r="J644" s="15">
        <f>Sheet1!J144</f>
        <v>2</v>
      </c>
      <c r="K644" s="15">
        <f>Sheet1!K144</f>
        <v>0</v>
      </c>
      <c r="L644" s="15">
        <f>Sheet1!L144</f>
        <v>0</v>
      </c>
      <c r="M644" s="30">
        <f>Sheet1!M144</f>
        <v>0</v>
      </c>
      <c r="N644" s="15">
        <f>Sheet1!N144</f>
        <v>0</v>
      </c>
      <c r="O644" s="15">
        <f>Sheet1!O144</f>
        <v>0</v>
      </c>
      <c r="P644" s="15">
        <f>Sheet1!P144</f>
        <v>0</v>
      </c>
      <c r="Q644" s="15">
        <f>Sheet1!Q144</f>
        <v>0</v>
      </c>
      <c r="R644" s="15">
        <f>Sheet1!R144</f>
        <v>0</v>
      </c>
      <c r="S644" s="15">
        <f>Sheet1!Z144</f>
        <v>4</v>
      </c>
      <c r="T644" s="15">
        <f>Sheet1!AB144</f>
        <v>0</v>
      </c>
      <c r="U644" s="15">
        <f>Sheet1!AC144</f>
        <v>0</v>
      </c>
    </row>
    <row r="645" spans="2:21" x14ac:dyDescent="0.25">
      <c r="B645" s="15">
        <f>Sheet1!A145</f>
        <v>2055465</v>
      </c>
      <c r="C645" s="15" t="str">
        <f>Sheet1!B145</f>
        <v>MM STORE</v>
      </c>
      <c r="D645" s="15" t="str">
        <f>Sheet1!C145</f>
        <v>ABQAIQ</v>
      </c>
      <c r="E645" s="15" t="str">
        <f>Sheet1!D145</f>
        <v>Watch</v>
      </c>
      <c r="F645" s="15">
        <f>Sheet1!F145</f>
        <v>0</v>
      </c>
      <c r="G645" s="15">
        <f>Sheet1!G145</f>
        <v>0</v>
      </c>
      <c r="H645" s="15">
        <f>Sheet1!H145</f>
        <v>0</v>
      </c>
      <c r="I645" s="15">
        <f>Sheet1!I145</f>
        <v>0</v>
      </c>
      <c r="J645" s="15">
        <f>Sheet1!J145</f>
        <v>1</v>
      </c>
      <c r="K645" s="15">
        <f>Sheet1!K145</f>
        <v>1</v>
      </c>
      <c r="L645" s="15">
        <f>Sheet1!L145</f>
        <v>0</v>
      </c>
      <c r="M645" s="30">
        <f>Sheet1!M145</f>
        <v>0</v>
      </c>
      <c r="N645" s="15">
        <f>Sheet1!N145</f>
        <v>0</v>
      </c>
      <c r="O645" s="15">
        <f>Sheet1!O145</f>
        <v>0</v>
      </c>
      <c r="P645" s="15">
        <f>Sheet1!P145</f>
        <v>0</v>
      </c>
      <c r="Q645" s="15">
        <f>Sheet1!Q145</f>
        <v>0</v>
      </c>
      <c r="R645" s="15">
        <f>Sheet1!R145</f>
        <v>0</v>
      </c>
      <c r="S645" s="15">
        <f>Sheet1!Z145</f>
        <v>2</v>
      </c>
      <c r="T645" s="15">
        <f>Sheet1!AB145</f>
        <v>0</v>
      </c>
      <c r="U645" s="15">
        <f>Sheet1!AC145</f>
        <v>0</v>
      </c>
    </row>
    <row r="646" spans="2:21" x14ac:dyDescent="0.25">
      <c r="B646" s="15">
        <f>Sheet1!A146</f>
        <v>2055465</v>
      </c>
      <c r="C646" s="15" t="str">
        <f>Sheet1!B146</f>
        <v>MM STORE</v>
      </c>
      <c r="D646" s="15" t="str">
        <f>Sheet1!C146</f>
        <v>ABQAIQ</v>
      </c>
      <c r="E646" s="15" t="str">
        <f>Sheet1!D146</f>
        <v>AirPods</v>
      </c>
      <c r="F646" s="15">
        <f>Sheet1!F146</f>
        <v>0</v>
      </c>
      <c r="G646" s="15">
        <f>Sheet1!G146</f>
        <v>0</v>
      </c>
      <c r="H646" s="15">
        <f>Sheet1!H146</f>
        <v>0</v>
      </c>
      <c r="I646" s="15">
        <f>Sheet1!I146</f>
        <v>1</v>
      </c>
      <c r="J646" s="15">
        <f>Sheet1!J146</f>
        <v>2</v>
      </c>
      <c r="K646" s="15">
        <f>Sheet1!K146</f>
        <v>5</v>
      </c>
      <c r="L646" s="15">
        <f>Sheet1!L146</f>
        <v>2</v>
      </c>
      <c r="M646" s="30">
        <f>Sheet1!M146</f>
        <v>0</v>
      </c>
      <c r="N646" s="15">
        <f>Sheet1!N146</f>
        <v>0</v>
      </c>
      <c r="O646" s="15">
        <f>Sheet1!O146</f>
        <v>0</v>
      </c>
      <c r="P646" s="15">
        <f>Sheet1!P146</f>
        <v>0</v>
      </c>
      <c r="Q646" s="15">
        <f>Sheet1!Q146</f>
        <v>0</v>
      </c>
      <c r="R646" s="15">
        <f>Sheet1!R146</f>
        <v>0</v>
      </c>
      <c r="S646" s="15">
        <f>Sheet1!Z146</f>
        <v>10</v>
      </c>
      <c r="T646" s="15">
        <f>Sheet1!AB146</f>
        <v>0</v>
      </c>
      <c r="U646" s="15">
        <f>Sheet1!AC146</f>
        <v>2</v>
      </c>
    </row>
    <row r="647" spans="2:21" x14ac:dyDescent="0.25">
      <c r="B647" s="15">
        <f>Sheet1!A147</f>
        <v>2055465</v>
      </c>
      <c r="C647" s="15" t="str">
        <f>Sheet1!B147</f>
        <v>MM STORE</v>
      </c>
      <c r="D647" s="15" t="str">
        <f>Sheet1!C147</f>
        <v>ABQAIQ</v>
      </c>
      <c r="E647" s="15" t="str">
        <f>Sheet1!D147</f>
        <v>Accessories</v>
      </c>
      <c r="F647" s="15">
        <f>Sheet1!F147</f>
        <v>47</v>
      </c>
      <c r="G647" s="15">
        <f>Sheet1!G147</f>
        <v>40</v>
      </c>
      <c r="H647" s="15">
        <f>Sheet1!H147</f>
        <v>39</v>
      </c>
      <c r="I647" s="15">
        <f>Sheet1!I147</f>
        <v>51</v>
      </c>
      <c r="J647" s="15">
        <f>Sheet1!J147</f>
        <v>67</v>
      </c>
      <c r="K647" s="15">
        <f>Sheet1!K147</f>
        <v>61</v>
      </c>
      <c r="L647" s="15">
        <f>Sheet1!L147</f>
        <v>49</v>
      </c>
      <c r="M647" s="30">
        <f>Sheet1!M147</f>
        <v>0</v>
      </c>
      <c r="N647" s="15">
        <f>Sheet1!N147</f>
        <v>0</v>
      </c>
      <c r="O647" s="15">
        <f>Sheet1!O147</f>
        <v>0</v>
      </c>
      <c r="P647" s="15">
        <f>Sheet1!P147</f>
        <v>0</v>
      </c>
      <c r="Q647" s="15">
        <f>Sheet1!Q147</f>
        <v>0</v>
      </c>
      <c r="R647" s="15">
        <f>Sheet1!R147</f>
        <v>0</v>
      </c>
      <c r="S647" s="15">
        <f>Sheet1!Z147</f>
        <v>354</v>
      </c>
      <c r="T647" s="15">
        <f>Sheet1!AB147</f>
        <v>0</v>
      </c>
      <c r="U647" s="15">
        <f>Sheet1!AC147</f>
        <v>49</v>
      </c>
    </row>
    <row r="648" spans="2:21" x14ac:dyDescent="0.25">
      <c r="B648" s="15">
        <f>Sheet1!A148</f>
        <v>2580586</v>
      </c>
      <c r="C648" s="15" t="str">
        <f>Sheet1!B148</f>
        <v>AL ATLAL AZIZIA</v>
      </c>
      <c r="D648" s="15" t="str">
        <f>Sheet1!C148</f>
        <v>MAKKAH</v>
      </c>
      <c r="E648" s="15" t="str">
        <f>Sheet1!D148</f>
        <v>iPhone</v>
      </c>
      <c r="F648" s="15">
        <f>Sheet1!F148</f>
        <v>69</v>
      </c>
      <c r="G648" s="15">
        <f>Sheet1!G148</f>
        <v>50</v>
      </c>
      <c r="H648" s="15">
        <f>Sheet1!H148</f>
        <v>32</v>
      </c>
      <c r="I648" s="15">
        <f>Sheet1!I148</f>
        <v>27</v>
      </c>
      <c r="J648" s="15">
        <f>Sheet1!J148</f>
        <v>54</v>
      </c>
      <c r="K648" s="15">
        <f>Sheet1!K148</f>
        <v>45</v>
      </c>
      <c r="L648" s="15">
        <f>Sheet1!L148</f>
        <v>53</v>
      </c>
      <c r="M648" s="15">
        <f>Sheet1!M148</f>
        <v>52</v>
      </c>
      <c r="N648" s="15">
        <f>Sheet1!N148</f>
        <v>0</v>
      </c>
      <c r="O648" s="15">
        <f>Sheet1!O148</f>
        <v>0</v>
      </c>
      <c r="P648" s="15">
        <f>Sheet1!P148</f>
        <v>0</v>
      </c>
      <c r="Q648" s="15">
        <f>Sheet1!Q148</f>
        <v>0</v>
      </c>
      <c r="R648" s="15">
        <f>Sheet1!R148</f>
        <v>0</v>
      </c>
      <c r="S648" s="15">
        <f>Sheet1!Z148</f>
        <v>382</v>
      </c>
      <c r="T648" s="15">
        <f>Sheet1!AB148</f>
        <v>52</v>
      </c>
      <c r="U648" s="15">
        <f>Sheet1!AC148</f>
        <v>53</v>
      </c>
    </row>
    <row r="649" spans="2:21" x14ac:dyDescent="0.25">
      <c r="B649" s="15">
        <f>Sheet1!A149</f>
        <v>2580586</v>
      </c>
      <c r="C649" s="15" t="str">
        <f>Sheet1!B149</f>
        <v>AL ATLAL AZIZIA</v>
      </c>
      <c r="D649" s="15" t="str">
        <f>Sheet1!C149</f>
        <v>MAKKAH</v>
      </c>
      <c r="E649" s="15" t="str">
        <f>Sheet1!D149</f>
        <v>iPad</v>
      </c>
      <c r="F649" s="15">
        <f>Sheet1!F149</f>
        <v>6</v>
      </c>
      <c r="G649" s="15">
        <f>Sheet1!G149</f>
        <v>6</v>
      </c>
      <c r="H649" s="15">
        <f>Sheet1!H149</f>
        <v>2</v>
      </c>
      <c r="I649" s="15">
        <f>Sheet1!I149</f>
        <v>2</v>
      </c>
      <c r="J649" s="15">
        <f>Sheet1!J149</f>
        <v>6</v>
      </c>
      <c r="K649" s="15">
        <f>Sheet1!K149</f>
        <v>2</v>
      </c>
      <c r="L649" s="15">
        <f>Sheet1!L149</f>
        <v>7</v>
      </c>
      <c r="M649" s="15">
        <f>Sheet1!M149</f>
        <v>7</v>
      </c>
      <c r="N649" s="15">
        <f>Sheet1!N149</f>
        <v>0</v>
      </c>
      <c r="O649" s="15">
        <f>Sheet1!O149</f>
        <v>0</v>
      </c>
      <c r="P649" s="15">
        <f>Sheet1!P149</f>
        <v>0</v>
      </c>
      <c r="Q649" s="15">
        <f>Sheet1!Q149</f>
        <v>0</v>
      </c>
      <c r="R649" s="15">
        <f>Sheet1!R149</f>
        <v>0</v>
      </c>
      <c r="S649" s="15">
        <f>Sheet1!Z149</f>
        <v>38</v>
      </c>
      <c r="T649" s="15">
        <f>Sheet1!AB149</f>
        <v>7</v>
      </c>
      <c r="U649" s="15">
        <f>Sheet1!AC149</f>
        <v>7</v>
      </c>
    </row>
    <row r="650" spans="2:21" x14ac:dyDescent="0.25">
      <c r="B650" s="15">
        <f>Sheet1!A150</f>
        <v>2580586</v>
      </c>
      <c r="C650" s="15" t="str">
        <f>Sheet1!B150</f>
        <v>AL ATLAL AZIZIA</v>
      </c>
      <c r="D650" s="15" t="str">
        <f>Sheet1!C150</f>
        <v>MAKKAH</v>
      </c>
      <c r="E650" s="15" t="str">
        <f>Sheet1!D150</f>
        <v>Watch</v>
      </c>
      <c r="F650" s="15">
        <f>Sheet1!F150</f>
        <v>1</v>
      </c>
      <c r="G650" s="15">
        <f>Sheet1!G150</f>
        <v>3</v>
      </c>
      <c r="H650" s="15">
        <f>Sheet1!H150</f>
        <v>2</v>
      </c>
      <c r="I650" s="15">
        <f>Sheet1!I150</f>
        <v>1</v>
      </c>
      <c r="J650" s="15">
        <f>Sheet1!J150</f>
        <v>4</v>
      </c>
      <c r="K650" s="15">
        <f>Sheet1!K150</f>
        <v>5</v>
      </c>
      <c r="L650" s="15">
        <f>Sheet1!L150</f>
        <v>1</v>
      </c>
      <c r="M650" s="15">
        <f>Sheet1!M150</f>
        <v>1</v>
      </c>
      <c r="N650" s="15">
        <f>Sheet1!N150</f>
        <v>0</v>
      </c>
      <c r="O650" s="15">
        <f>Sheet1!O150</f>
        <v>0</v>
      </c>
      <c r="P650" s="15">
        <f>Sheet1!P150</f>
        <v>0</v>
      </c>
      <c r="Q650" s="15">
        <f>Sheet1!Q150</f>
        <v>0</v>
      </c>
      <c r="R650" s="15">
        <f>Sheet1!R150</f>
        <v>0</v>
      </c>
      <c r="S650" s="15">
        <f>Sheet1!Z150</f>
        <v>18</v>
      </c>
      <c r="T650" s="15">
        <f>Sheet1!AB150</f>
        <v>1</v>
      </c>
      <c r="U650" s="15">
        <f>Sheet1!AC150</f>
        <v>1</v>
      </c>
    </row>
    <row r="651" spans="2:21" x14ac:dyDescent="0.25">
      <c r="B651" s="15">
        <f>Sheet1!A151</f>
        <v>2580586</v>
      </c>
      <c r="C651" s="15" t="str">
        <f>Sheet1!B151</f>
        <v>AL ATLAL AZIZIA</v>
      </c>
      <c r="D651" s="15" t="str">
        <f>Sheet1!C151</f>
        <v>MAKKAH</v>
      </c>
      <c r="E651" s="15" t="str">
        <f>Sheet1!D151</f>
        <v>AirPods</v>
      </c>
      <c r="F651" s="15">
        <f>Sheet1!F151</f>
        <v>6</v>
      </c>
      <c r="G651" s="15">
        <f>Sheet1!G151</f>
        <v>4</v>
      </c>
      <c r="H651" s="15">
        <f>Sheet1!H151</f>
        <v>2</v>
      </c>
      <c r="I651" s="15">
        <f>Sheet1!I151</f>
        <v>1</v>
      </c>
      <c r="J651" s="15">
        <f>Sheet1!J151</f>
        <v>8</v>
      </c>
      <c r="K651" s="15">
        <f>Sheet1!K151</f>
        <v>4</v>
      </c>
      <c r="L651" s="15">
        <f>Sheet1!L151</f>
        <v>3</v>
      </c>
      <c r="M651" s="15">
        <f>Sheet1!M151</f>
        <v>5</v>
      </c>
      <c r="N651" s="15">
        <f>Sheet1!N151</f>
        <v>0</v>
      </c>
      <c r="O651" s="15">
        <f>Sheet1!O151</f>
        <v>0</v>
      </c>
      <c r="P651" s="15">
        <f>Sheet1!P151</f>
        <v>0</v>
      </c>
      <c r="Q651" s="15">
        <f>Sheet1!Q151</f>
        <v>0</v>
      </c>
      <c r="R651" s="15">
        <f>Sheet1!R151</f>
        <v>0</v>
      </c>
      <c r="S651" s="15">
        <f>Sheet1!Z151</f>
        <v>33</v>
      </c>
      <c r="T651" s="15">
        <f>Sheet1!AB151</f>
        <v>5</v>
      </c>
      <c r="U651" s="15">
        <f>Sheet1!AC151</f>
        <v>3</v>
      </c>
    </row>
    <row r="652" spans="2:21" x14ac:dyDescent="0.25">
      <c r="B652" s="15">
        <f>Sheet1!A152</f>
        <v>2580586</v>
      </c>
      <c r="C652" s="15" t="str">
        <f>Sheet1!B152</f>
        <v>AL ATLAL AZIZIA</v>
      </c>
      <c r="D652" s="15" t="str">
        <f>Sheet1!C152</f>
        <v>MAKKAH</v>
      </c>
      <c r="E652" s="15" t="str">
        <f>Sheet1!D152</f>
        <v>Accessories</v>
      </c>
      <c r="F652" s="15">
        <f>Sheet1!F152</f>
        <v>44</v>
      </c>
      <c r="G652" s="15">
        <f>Sheet1!G152</f>
        <v>20</v>
      </c>
      <c r="H652" s="15">
        <f>Sheet1!H152</f>
        <v>15</v>
      </c>
      <c r="I652" s="15">
        <f>Sheet1!I152</f>
        <v>12</v>
      </c>
      <c r="J652" s="15">
        <f>Sheet1!J152</f>
        <v>22</v>
      </c>
      <c r="K652" s="15">
        <f>Sheet1!K152</f>
        <v>13</v>
      </c>
      <c r="L652" s="15">
        <f>Sheet1!L152</f>
        <v>17</v>
      </c>
      <c r="M652" s="15">
        <f>Sheet1!M152</f>
        <v>22</v>
      </c>
      <c r="N652" s="15">
        <f>Sheet1!N152</f>
        <v>0</v>
      </c>
      <c r="O652" s="15">
        <f>Sheet1!O152</f>
        <v>0</v>
      </c>
      <c r="P652" s="15">
        <f>Sheet1!P152</f>
        <v>0</v>
      </c>
      <c r="Q652" s="15">
        <f>Sheet1!Q152</f>
        <v>0</v>
      </c>
      <c r="R652" s="15">
        <f>Sheet1!R152</f>
        <v>0</v>
      </c>
      <c r="S652" s="15">
        <f>Sheet1!Z152</f>
        <v>165</v>
      </c>
      <c r="T652" s="15">
        <f>Sheet1!AB152</f>
        <v>22</v>
      </c>
      <c r="U652" s="15">
        <f>Sheet1!AC152</f>
        <v>17</v>
      </c>
    </row>
    <row r="653" spans="2:21" x14ac:dyDescent="0.25">
      <c r="B653" s="15">
        <f>Sheet1!A153</f>
        <v>2580925</v>
      </c>
      <c r="C653" s="15" t="str">
        <f>Sheet1!B153</f>
        <v>ALRADADI TELECOM - 1</v>
      </c>
      <c r="D653" s="15" t="str">
        <f>Sheet1!C153</f>
        <v>AL MADINAH</v>
      </c>
      <c r="E653" s="15" t="str">
        <f>Sheet1!D153</f>
        <v>iPhone</v>
      </c>
      <c r="F653" s="15">
        <f>Sheet1!F153</f>
        <v>40</v>
      </c>
      <c r="G653" s="15">
        <f>Sheet1!G153</f>
        <v>54</v>
      </c>
      <c r="H653" s="15">
        <f>Sheet1!H153</f>
        <v>57</v>
      </c>
      <c r="I653" s="15">
        <f>Sheet1!I153</f>
        <v>32</v>
      </c>
      <c r="J653" s="15">
        <f>Sheet1!J153</f>
        <v>44</v>
      </c>
      <c r="K653" s="15">
        <f>Sheet1!K153</f>
        <v>31</v>
      </c>
      <c r="L653" s="15">
        <f>Sheet1!L153</f>
        <v>41</v>
      </c>
      <c r="M653" s="15">
        <f>Sheet1!M153</f>
        <v>35</v>
      </c>
      <c r="N653" s="15">
        <f>Sheet1!N153</f>
        <v>0</v>
      </c>
      <c r="O653" s="15">
        <f>Sheet1!O153</f>
        <v>0</v>
      </c>
      <c r="P653" s="15">
        <f>Sheet1!P153</f>
        <v>0</v>
      </c>
      <c r="Q653" s="15">
        <f>Sheet1!Q153</f>
        <v>0</v>
      </c>
      <c r="R653" s="15">
        <f>Sheet1!R153</f>
        <v>0</v>
      </c>
      <c r="S653" s="15">
        <f>Sheet1!Z153</f>
        <v>334</v>
      </c>
      <c r="T653" s="15">
        <f>Sheet1!AB153</f>
        <v>35</v>
      </c>
      <c r="U653" s="15">
        <f>Sheet1!AC153</f>
        <v>41</v>
      </c>
    </row>
    <row r="654" spans="2:21" x14ac:dyDescent="0.25">
      <c r="B654" s="15">
        <f>Sheet1!A154</f>
        <v>2580925</v>
      </c>
      <c r="C654" s="15" t="str">
        <f>Sheet1!B154</f>
        <v>ALRADADI TELECOM - 1</v>
      </c>
      <c r="D654" s="15" t="str">
        <f>Sheet1!C154</f>
        <v>AL MADINAH</v>
      </c>
      <c r="E654" s="15" t="str">
        <f>Sheet1!D154</f>
        <v>iPad</v>
      </c>
      <c r="F654" s="15">
        <f>Sheet1!F154</f>
        <v>11</v>
      </c>
      <c r="G654" s="15">
        <f>Sheet1!G154</f>
        <v>18</v>
      </c>
      <c r="H654" s="15">
        <f>Sheet1!H154</f>
        <v>10</v>
      </c>
      <c r="I654" s="15">
        <f>Sheet1!I154</f>
        <v>24</v>
      </c>
      <c r="J654" s="15">
        <f>Sheet1!J154</f>
        <v>14</v>
      </c>
      <c r="K654" s="15">
        <f>Sheet1!K154</f>
        <v>9</v>
      </c>
      <c r="L654" s="15">
        <f>Sheet1!L154</f>
        <v>10</v>
      </c>
      <c r="M654" s="15">
        <f>Sheet1!M154</f>
        <v>12</v>
      </c>
      <c r="N654" s="15">
        <f>Sheet1!N154</f>
        <v>0</v>
      </c>
      <c r="O654" s="15">
        <f>Sheet1!O154</f>
        <v>0</v>
      </c>
      <c r="P654" s="15">
        <f>Sheet1!P154</f>
        <v>0</v>
      </c>
      <c r="Q654" s="15">
        <f>Sheet1!Q154</f>
        <v>0</v>
      </c>
      <c r="R654" s="15">
        <f>Sheet1!R154</f>
        <v>0</v>
      </c>
      <c r="S654" s="15">
        <f>Sheet1!Z154</f>
        <v>108</v>
      </c>
      <c r="T654" s="15">
        <f>Sheet1!AB154</f>
        <v>12</v>
      </c>
      <c r="U654" s="15">
        <f>Sheet1!AC154</f>
        <v>10</v>
      </c>
    </row>
    <row r="655" spans="2:21" x14ac:dyDescent="0.25">
      <c r="B655" s="15">
        <f>Sheet1!A155</f>
        <v>2580925</v>
      </c>
      <c r="C655" s="15" t="str">
        <f>Sheet1!B155</f>
        <v>ALRADADI TELECOM - 1</v>
      </c>
      <c r="D655" s="15" t="str">
        <f>Sheet1!C155</f>
        <v>AL MADINAH</v>
      </c>
      <c r="E655" s="15" t="str">
        <f>Sheet1!D155</f>
        <v>Watch</v>
      </c>
      <c r="F655" s="15">
        <f>Sheet1!F155</f>
        <v>0</v>
      </c>
      <c r="G655" s="15">
        <f>Sheet1!G155</f>
        <v>0</v>
      </c>
      <c r="H655" s="15">
        <f>Sheet1!H155</f>
        <v>0</v>
      </c>
      <c r="I655" s="15">
        <f>Sheet1!I155</f>
        <v>0</v>
      </c>
      <c r="J655" s="15">
        <f>Sheet1!J155</f>
        <v>0</v>
      </c>
      <c r="K655" s="15">
        <f>Sheet1!K155</f>
        <v>0</v>
      </c>
      <c r="L655" s="15">
        <f>Sheet1!L155</f>
        <v>0</v>
      </c>
      <c r="M655" s="15">
        <f>Sheet1!M155</f>
        <v>0</v>
      </c>
      <c r="N655" s="15">
        <f>Sheet1!N155</f>
        <v>0</v>
      </c>
      <c r="O655" s="15">
        <f>Sheet1!O155</f>
        <v>0</v>
      </c>
      <c r="P655" s="15">
        <f>Sheet1!P155</f>
        <v>0</v>
      </c>
      <c r="Q655" s="15">
        <f>Sheet1!Q155</f>
        <v>0</v>
      </c>
      <c r="R655" s="15">
        <f>Sheet1!R155</f>
        <v>0</v>
      </c>
      <c r="S655" s="15">
        <f>Sheet1!Z155</f>
        <v>0</v>
      </c>
      <c r="T655" s="15">
        <f>Sheet1!AB155</f>
        <v>0</v>
      </c>
      <c r="U655" s="15">
        <f>Sheet1!AC155</f>
        <v>0</v>
      </c>
    </row>
    <row r="656" spans="2:21" x14ac:dyDescent="0.25">
      <c r="B656" s="15">
        <f>Sheet1!A156</f>
        <v>2580925</v>
      </c>
      <c r="C656" s="15" t="str">
        <f>Sheet1!B156</f>
        <v>ALRADADI TELECOM - 1</v>
      </c>
      <c r="D656" s="15" t="str">
        <f>Sheet1!C156</f>
        <v>AL MADINAH</v>
      </c>
      <c r="E656" s="15" t="str">
        <f>Sheet1!D156</f>
        <v>AirPods</v>
      </c>
      <c r="F656" s="15">
        <f>Sheet1!F156</f>
        <v>5</v>
      </c>
      <c r="G656" s="15">
        <f>Sheet1!G156</f>
        <v>2</v>
      </c>
      <c r="H656" s="15">
        <f>Sheet1!H156</f>
        <v>3</v>
      </c>
      <c r="I656" s="15">
        <f>Sheet1!I156</f>
        <v>6</v>
      </c>
      <c r="J656" s="15">
        <f>Sheet1!J156</f>
        <v>4</v>
      </c>
      <c r="K656" s="15">
        <f>Sheet1!K156</f>
        <v>3</v>
      </c>
      <c r="L656" s="15">
        <f>Sheet1!L156</f>
        <v>6</v>
      </c>
      <c r="M656" s="15">
        <f>Sheet1!M156</f>
        <v>6</v>
      </c>
      <c r="N656" s="15">
        <f>Sheet1!N156</f>
        <v>0</v>
      </c>
      <c r="O656" s="15">
        <f>Sheet1!O156</f>
        <v>0</v>
      </c>
      <c r="P656" s="15">
        <f>Sheet1!P156</f>
        <v>0</v>
      </c>
      <c r="Q656" s="15">
        <f>Sheet1!Q156</f>
        <v>0</v>
      </c>
      <c r="R656" s="15">
        <f>Sheet1!R156</f>
        <v>0</v>
      </c>
      <c r="S656" s="15">
        <f>Sheet1!Z156</f>
        <v>35</v>
      </c>
      <c r="T656" s="15">
        <f>Sheet1!AB156</f>
        <v>6</v>
      </c>
      <c r="U656" s="15">
        <f>Sheet1!AC156</f>
        <v>6</v>
      </c>
    </row>
    <row r="657" spans="2:21" x14ac:dyDescent="0.25">
      <c r="B657" s="15">
        <f>Sheet1!A157</f>
        <v>2580925</v>
      </c>
      <c r="C657" s="15" t="str">
        <f>Sheet1!B157</f>
        <v>ALRADADI TELECOM - 1</v>
      </c>
      <c r="D657" s="15" t="str">
        <f>Sheet1!C157</f>
        <v>AL MADINAH</v>
      </c>
      <c r="E657" s="15" t="str">
        <f>Sheet1!D157</f>
        <v>Accessories</v>
      </c>
      <c r="F657" s="15">
        <f>Sheet1!F157</f>
        <v>23</v>
      </c>
      <c r="G657" s="15">
        <f>Sheet1!G157</f>
        <v>18</v>
      </c>
      <c r="H657" s="15">
        <f>Sheet1!H157</f>
        <v>13</v>
      </c>
      <c r="I657" s="15">
        <f>Sheet1!I157</f>
        <v>2</v>
      </c>
      <c r="J657" s="15">
        <f>Sheet1!J157</f>
        <v>28</v>
      </c>
      <c r="K657" s="15">
        <f>Sheet1!K157</f>
        <v>16</v>
      </c>
      <c r="L657" s="15">
        <f>Sheet1!L157</f>
        <v>19</v>
      </c>
      <c r="M657" s="15">
        <f>Sheet1!M157</f>
        <v>16</v>
      </c>
      <c r="N657" s="15">
        <f>Sheet1!N157</f>
        <v>0</v>
      </c>
      <c r="O657" s="15">
        <f>Sheet1!O157</f>
        <v>0</v>
      </c>
      <c r="P657" s="15">
        <f>Sheet1!P157</f>
        <v>0</v>
      </c>
      <c r="Q657" s="15">
        <f>Sheet1!Q157</f>
        <v>0</v>
      </c>
      <c r="R657" s="15">
        <f>Sheet1!R157</f>
        <v>0</v>
      </c>
      <c r="S657" s="15">
        <f>Sheet1!Z157</f>
        <v>135</v>
      </c>
      <c r="T657" s="15">
        <f>Sheet1!AB157</f>
        <v>16</v>
      </c>
      <c r="U657" s="15">
        <f>Sheet1!AC157</f>
        <v>19</v>
      </c>
    </row>
    <row r="658" spans="2:21" x14ac:dyDescent="0.25">
      <c r="B658" s="15">
        <f>Sheet1!A158</f>
        <v>3683218</v>
      </c>
      <c r="C658" s="15" t="str">
        <f>Sheet1!B158</f>
        <v>THORAYA AL JANOUB  - STORE</v>
      </c>
      <c r="D658" s="15" t="str">
        <f>Sheet1!C158</f>
        <v>AHAD ALMASARIHAH</v>
      </c>
      <c r="E658" s="15" t="str">
        <f>Sheet1!D158</f>
        <v>iPhone</v>
      </c>
      <c r="F658" s="15">
        <f>Sheet1!F158</f>
        <v>22</v>
      </c>
      <c r="G658" s="15">
        <f>Sheet1!G158</f>
        <v>23</v>
      </c>
      <c r="H658" s="15">
        <f>Sheet1!H158</f>
        <v>22</v>
      </c>
      <c r="I658" s="15">
        <f>Sheet1!I158</f>
        <v>19</v>
      </c>
      <c r="J658" s="15">
        <f>Sheet1!J158</f>
        <v>35</v>
      </c>
      <c r="K658" s="15">
        <f>Sheet1!K158</f>
        <v>21</v>
      </c>
      <c r="L658" s="15">
        <f>Sheet1!L158</f>
        <v>12</v>
      </c>
      <c r="M658" s="15">
        <f>Sheet1!M158</f>
        <v>22</v>
      </c>
      <c r="N658" s="15">
        <f>Sheet1!N158</f>
        <v>0</v>
      </c>
      <c r="O658" s="15">
        <f>Sheet1!O158</f>
        <v>0</v>
      </c>
      <c r="P658" s="15">
        <f>Sheet1!P158</f>
        <v>0</v>
      </c>
      <c r="Q658" s="15">
        <f>Sheet1!Q158</f>
        <v>0</v>
      </c>
      <c r="R658" s="15">
        <f>Sheet1!R158</f>
        <v>0</v>
      </c>
      <c r="S658" s="15">
        <f>Sheet1!Z158</f>
        <v>176</v>
      </c>
      <c r="T658" s="15">
        <f>Sheet1!AB158</f>
        <v>22</v>
      </c>
      <c r="U658" s="15">
        <f>Sheet1!AC158</f>
        <v>12</v>
      </c>
    </row>
    <row r="659" spans="2:21" x14ac:dyDescent="0.25">
      <c r="B659" s="15">
        <f>Sheet1!A159</f>
        <v>3683218</v>
      </c>
      <c r="C659" s="15" t="str">
        <f>Sheet1!B159</f>
        <v>THORAYA AL JANOUB  - STORE</v>
      </c>
      <c r="D659" s="15" t="str">
        <f>Sheet1!C159</f>
        <v>AHAD ALMASARIHAH</v>
      </c>
      <c r="E659" s="15" t="str">
        <f>Sheet1!D159</f>
        <v>iPad</v>
      </c>
      <c r="F659" s="15">
        <f>Sheet1!F159</f>
        <v>0</v>
      </c>
      <c r="G659" s="15">
        <f>Sheet1!G159</f>
        <v>2</v>
      </c>
      <c r="H659" s="15">
        <f>Sheet1!H159</f>
        <v>1</v>
      </c>
      <c r="I659" s="15">
        <f>Sheet1!I159</f>
        <v>0</v>
      </c>
      <c r="J659" s="15">
        <f>Sheet1!J159</f>
        <v>1</v>
      </c>
      <c r="K659" s="15">
        <f>Sheet1!K159</f>
        <v>4</v>
      </c>
      <c r="L659" s="15">
        <f>Sheet1!L159</f>
        <v>1</v>
      </c>
      <c r="M659" s="15">
        <f>Sheet1!M159</f>
        <v>3</v>
      </c>
      <c r="N659" s="15">
        <f>Sheet1!N159</f>
        <v>0</v>
      </c>
      <c r="O659" s="15">
        <f>Sheet1!O159</f>
        <v>0</v>
      </c>
      <c r="P659" s="15">
        <f>Sheet1!P159</f>
        <v>0</v>
      </c>
      <c r="Q659" s="15">
        <f>Sheet1!Q159</f>
        <v>0</v>
      </c>
      <c r="R659" s="15">
        <f>Sheet1!R159</f>
        <v>0</v>
      </c>
      <c r="S659" s="15">
        <f>Sheet1!Z159</f>
        <v>12</v>
      </c>
      <c r="T659" s="15">
        <f>Sheet1!AB159</f>
        <v>3</v>
      </c>
      <c r="U659" s="15">
        <f>Sheet1!AC159</f>
        <v>1</v>
      </c>
    </row>
    <row r="660" spans="2:21" x14ac:dyDescent="0.25">
      <c r="B660" s="15">
        <f>Sheet1!A160</f>
        <v>3683218</v>
      </c>
      <c r="C660" s="15" t="str">
        <f>Sheet1!B160</f>
        <v>THORAYA AL JANOUB  - STORE</v>
      </c>
      <c r="D660" s="15" t="str">
        <f>Sheet1!C160</f>
        <v>AHAD ALMASARIHAH</v>
      </c>
      <c r="E660" s="15" t="str">
        <f>Sheet1!D160</f>
        <v>Watch</v>
      </c>
      <c r="F660" s="15">
        <f>Sheet1!F160</f>
        <v>0</v>
      </c>
      <c r="G660" s="15">
        <f>Sheet1!G160</f>
        <v>0</v>
      </c>
      <c r="H660" s="15">
        <f>Sheet1!H160</f>
        <v>0</v>
      </c>
      <c r="I660" s="15">
        <f>Sheet1!I160</f>
        <v>0</v>
      </c>
      <c r="J660" s="15">
        <f>Sheet1!J160</f>
        <v>3</v>
      </c>
      <c r="K660" s="15">
        <f>Sheet1!K160</f>
        <v>0</v>
      </c>
      <c r="L660" s="15">
        <f>Sheet1!L160</f>
        <v>2</v>
      </c>
      <c r="M660" s="15">
        <f>Sheet1!M160</f>
        <v>0</v>
      </c>
      <c r="N660" s="15">
        <f>Sheet1!N160</f>
        <v>0</v>
      </c>
      <c r="O660" s="15">
        <f>Sheet1!O160</f>
        <v>0</v>
      </c>
      <c r="P660" s="15">
        <f>Sheet1!P160</f>
        <v>0</v>
      </c>
      <c r="Q660" s="15">
        <f>Sheet1!Q160</f>
        <v>0</v>
      </c>
      <c r="R660" s="15">
        <f>Sheet1!R160</f>
        <v>0</v>
      </c>
      <c r="S660" s="15">
        <f>Sheet1!Z160</f>
        <v>5</v>
      </c>
      <c r="T660" s="15">
        <f>Sheet1!AB160</f>
        <v>0</v>
      </c>
      <c r="U660" s="15">
        <f>Sheet1!AC160</f>
        <v>2</v>
      </c>
    </row>
    <row r="661" spans="2:21" x14ac:dyDescent="0.25">
      <c r="B661" s="15">
        <f>Sheet1!A161</f>
        <v>3683218</v>
      </c>
      <c r="C661" s="15" t="str">
        <f>Sheet1!B161</f>
        <v>THORAYA AL JANOUB  - STORE</v>
      </c>
      <c r="D661" s="15" t="str">
        <f>Sheet1!C161</f>
        <v>AHAD ALMASARIHAH</v>
      </c>
      <c r="E661" s="15" t="str">
        <f>Sheet1!D161</f>
        <v>AirPods</v>
      </c>
      <c r="F661" s="15">
        <f>Sheet1!F161</f>
        <v>1</v>
      </c>
      <c r="G661" s="15">
        <f>Sheet1!G161</f>
        <v>0</v>
      </c>
      <c r="H661" s="15">
        <f>Sheet1!H161</f>
        <v>0</v>
      </c>
      <c r="I661" s="15">
        <f>Sheet1!I161</f>
        <v>0</v>
      </c>
      <c r="J661" s="15">
        <f>Sheet1!J161</f>
        <v>0</v>
      </c>
      <c r="K661" s="15">
        <f>Sheet1!K161</f>
        <v>0</v>
      </c>
      <c r="L661" s="15">
        <f>Sheet1!L161</f>
        <v>3</v>
      </c>
      <c r="M661" s="15">
        <f>Sheet1!M161</f>
        <v>2</v>
      </c>
      <c r="N661" s="15">
        <f>Sheet1!N161</f>
        <v>0</v>
      </c>
      <c r="O661" s="15">
        <f>Sheet1!O161</f>
        <v>0</v>
      </c>
      <c r="P661" s="15">
        <f>Sheet1!P161</f>
        <v>0</v>
      </c>
      <c r="Q661" s="15">
        <f>Sheet1!Q161</f>
        <v>0</v>
      </c>
      <c r="R661" s="15">
        <f>Sheet1!R161</f>
        <v>0</v>
      </c>
      <c r="S661" s="15">
        <f>Sheet1!Z161</f>
        <v>6</v>
      </c>
      <c r="T661" s="15">
        <f>Sheet1!AB161</f>
        <v>2</v>
      </c>
      <c r="U661" s="15">
        <f>Sheet1!AC161</f>
        <v>3</v>
      </c>
    </row>
    <row r="662" spans="2:21" x14ac:dyDescent="0.25">
      <c r="B662" s="15">
        <f>Sheet1!A162</f>
        <v>3683218</v>
      </c>
      <c r="C662" s="15" t="str">
        <f>Sheet1!B162</f>
        <v>THORAYA AL JANOUB  - STORE</v>
      </c>
      <c r="D662" s="15" t="str">
        <f>Sheet1!C162</f>
        <v>AHAD ALMASARIHAH</v>
      </c>
      <c r="E662" s="15" t="str">
        <f>Sheet1!D162</f>
        <v>Accessories</v>
      </c>
      <c r="F662" s="15">
        <f>Sheet1!F162</f>
        <v>54</v>
      </c>
      <c r="G662" s="15">
        <f>Sheet1!G162</f>
        <v>31</v>
      </c>
      <c r="H662" s="15">
        <f>Sheet1!H162</f>
        <v>39</v>
      </c>
      <c r="I662" s="15">
        <f>Sheet1!I162</f>
        <v>54</v>
      </c>
      <c r="J662" s="15">
        <f>Sheet1!J162</f>
        <v>83</v>
      </c>
      <c r="K662" s="15">
        <f>Sheet1!K162</f>
        <v>36</v>
      </c>
      <c r="L662" s="15">
        <f>Sheet1!L162</f>
        <v>42</v>
      </c>
      <c r="M662" s="15">
        <f>Sheet1!M162</f>
        <v>60</v>
      </c>
      <c r="N662" s="15">
        <f>Sheet1!N162</f>
        <v>0</v>
      </c>
      <c r="O662" s="15">
        <f>Sheet1!O162</f>
        <v>0</v>
      </c>
      <c r="P662" s="15">
        <f>Sheet1!P162</f>
        <v>0</v>
      </c>
      <c r="Q662" s="15">
        <f>Sheet1!Q162</f>
        <v>0</v>
      </c>
      <c r="R662" s="15">
        <f>Sheet1!R162</f>
        <v>0</v>
      </c>
      <c r="S662" s="15">
        <f>Sheet1!Z162</f>
        <v>399</v>
      </c>
      <c r="T662" s="15">
        <f>Sheet1!AB162</f>
        <v>60</v>
      </c>
      <c r="U662" s="15">
        <f>Sheet1!AC162</f>
        <v>42</v>
      </c>
    </row>
    <row r="663" spans="2:21" x14ac:dyDescent="0.25">
      <c r="B663" s="15">
        <f>Sheet1!A163</f>
        <v>3071606</v>
      </c>
      <c r="C663" s="15" t="str">
        <f>Sheet1!B163</f>
        <v>BRAND PHONE</v>
      </c>
      <c r="D663" s="15" t="str">
        <f>Sheet1!C163</f>
        <v>JEDDAH</v>
      </c>
      <c r="E663" s="15" t="str">
        <f>Sheet1!D163</f>
        <v>iPhone</v>
      </c>
      <c r="F663" s="15">
        <f>Sheet1!F163</f>
        <v>39</v>
      </c>
      <c r="G663" s="15">
        <f>Sheet1!G163</f>
        <v>40</v>
      </c>
      <c r="H663" s="15">
        <f>Sheet1!H163</f>
        <v>35</v>
      </c>
      <c r="I663" s="15">
        <f>Sheet1!I163</f>
        <v>26</v>
      </c>
      <c r="J663" s="15">
        <f>Sheet1!J163</f>
        <v>35</v>
      </c>
      <c r="K663" s="15">
        <f>Sheet1!K163</f>
        <v>36</v>
      </c>
      <c r="L663" s="15">
        <f>Sheet1!L163</f>
        <v>23</v>
      </c>
      <c r="M663" s="15">
        <f>Sheet1!M163</f>
        <v>35</v>
      </c>
      <c r="N663" s="15">
        <f>Sheet1!N163</f>
        <v>0</v>
      </c>
      <c r="O663" s="15">
        <f>Sheet1!O163</f>
        <v>0</v>
      </c>
      <c r="P663" s="15">
        <f>Sheet1!P163</f>
        <v>0</v>
      </c>
      <c r="Q663" s="15">
        <f>Sheet1!Q163</f>
        <v>0</v>
      </c>
      <c r="R663" s="15">
        <f>Sheet1!R163</f>
        <v>0</v>
      </c>
      <c r="S663" s="15">
        <f>Sheet1!Z163</f>
        <v>269</v>
      </c>
      <c r="T663" s="15">
        <f>Sheet1!AB163</f>
        <v>35</v>
      </c>
      <c r="U663" s="15">
        <f>Sheet1!AC163</f>
        <v>23</v>
      </c>
    </row>
    <row r="664" spans="2:21" x14ac:dyDescent="0.25">
      <c r="B664" s="15">
        <f>Sheet1!A164</f>
        <v>3071606</v>
      </c>
      <c r="C664" s="15" t="str">
        <f>Sheet1!B164</f>
        <v>BRAND PHONE</v>
      </c>
      <c r="D664" s="15" t="str">
        <f>Sheet1!C164</f>
        <v>JEDDAH</v>
      </c>
      <c r="E664" s="15" t="str">
        <f>Sheet1!D164</f>
        <v>iPad</v>
      </c>
      <c r="F664" s="15">
        <f>Sheet1!F164</f>
        <v>12</v>
      </c>
      <c r="G664" s="15">
        <f>Sheet1!G164</f>
        <v>17</v>
      </c>
      <c r="H664" s="15">
        <f>Sheet1!H164</f>
        <v>12</v>
      </c>
      <c r="I664" s="15">
        <f>Sheet1!I164</f>
        <v>17</v>
      </c>
      <c r="J664" s="15">
        <f>Sheet1!J164</f>
        <v>36</v>
      </c>
      <c r="K664" s="15">
        <f>Sheet1!K164</f>
        <v>24</v>
      </c>
      <c r="L664" s="15">
        <f>Sheet1!L164</f>
        <v>21</v>
      </c>
      <c r="M664" s="15">
        <f>Sheet1!M164</f>
        <v>21</v>
      </c>
      <c r="N664" s="15">
        <f>Sheet1!N164</f>
        <v>0</v>
      </c>
      <c r="O664" s="15">
        <f>Sheet1!O164</f>
        <v>0</v>
      </c>
      <c r="P664" s="15">
        <f>Sheet1!P164</f>
        <v>0</v>
      </c>
      <c r="Q664" s="15">
        <f>Sheet1!Q164</f>
        <v>0</v>
      </c>
      <c r="R664" s="15">
        <f>Sheet1!R164</f>
        <v>0</v>
      </c>
      <c r="S664" s="15">
        <f>Sheet1!Z164</f>
        <v>160</v>
      </c>
      <c r="T664" s="15">
        <f>Sheet1!AB164</f>
        <v>21</v>
      </c>
      <c r="U664" s="15">
        <f>Sheet1!AC164</f>
        <v>21</v>
      </c>
    </row>
    <row r="665" spans="2:21" x14ac:dyDescent="0.25">
      <c r="B665" s="15">
        <f>Sheet1!A165</f>
        <v>3071606</v>
      </c>
      <c r="C665" s="15" t="str">
        <f>Sheet1!B165</f>
        <v>BRAND PHONE</v>
      </c>
      <c r="D665" s="15" t="str">
        <f>Sheet1!C165</f>
        <v>JEDDAH</v>
      </c>
      <c r="E665" s="15" t="str">
        <f>Sheet1!D165</f>
        <v>Watch</v>
      </c>
      <c r="F665" s="15">
        <f>Sheet1!F165</f>
        <v>0</v>
      </c>
      <c r="G665" s="15">
        <f>Sheet1!G165</f>
        <v>1</v>
      </c>
      <c r="H665" s="15">
        <f>Sheet1!H165</f>
        <v>0</v>
      </c>
      <c r="I665" s="15">
        <f>Sheet1!I165</f>
        <v>1</v>
      </c>
      <c r="J665" s="15">
        <f>Sheet1!J165</f>
        <v>1</v>
      </c>
      <c r="K665" s="15">
        <f>Sheet1!K165</f>
        <v>2</v>
      </c>
      <c r="L665" s="15">
        <f>Sheet1!L165</f>
        <v>2</v>
      </c>
      <c r="M665" s="15">
        <f>Sheet1!M165</f>
        <v>0</v>
      </c>
      <c r="N665" s="15">
        <f>Sheet1!N165</f>
        <v>0</v>
      </c>
      <c r="O665" s="15">
        <f>Sheet1!O165</f>
        <v>0</v>
      </c>
      <c r="P665" s="15">
        <f>Sheet1!P165</f>
        <v>0</v>
      </c>
      <c r="Q665" s="15">
        <f>Sheet1!Q165</f>
        <v>0</v>
      </c>
      <c r="R665" s="15">
        <f>Sheet1!R165</f>
        <v>0</v>
      </c>
      <c r="S665" s="15">
        <f>Sheet1!Z165</f>
        <v>7</v>
      </c>
      <c r="T665" s="15">
        <f>Sheet1!AB165</f>
        <v>0</v>
      </c>
      <c r="U665" s="15">
        <f>Sheet1!AC165</f>
        <v>2</v>
      </c>
    </row>
    <row r="666" spans="2:21" x14ac:dyDescent="0.25">
      <c r="B666" s="15">
        <f>Sheet1!A166</f>
        <v>3071606</v>
      </c>
      <c r="C666" s="15" t="str">
        <f>Sheet1!B166</f>
        <v>BRAND PHONE</v>
      </c>
      <c r="D666" s="15" t="str">
        <f>Sheet1!C166</f>
        <v>JEDDAH</v>
      </c>
      <c r="E666" s="15" t="str">
        <f>Sheet1!D166</f>
        <v>AirPods</v>
      </c>
      <c r="F666" s="15">
        <f>Sheet1!F166</f>
        <v>8</v>
      </c>
      <c r="G666" s="15">
        <f>Sheet1!G166</f>
        <v>5</v>
      </c>
      <c r="H666" s="15">
        <f>Sheet1!H166</f>
        <v>3</v>
      </c>
      <c r="I666" s="15">
        <f>Sheet1!I166</f>
        <v>6</v>
      </c>
      <c r="J666" s="15">
        <f>Sheet1!J166</f>
        <v>7</v>
      </c>
      <c r="K666" s="15">
        <f>Sheet1!K166</f>
        <v>6</v>
      </c>
      <c r="L666" s="15">
        <f>Sheet1!L166</f>
        <v>9</v>
      </c>
      <c r="M666" s="15">
        <f>Sheet1!M166</f>
        <v>12</v>
      </c>
      <c r="N666" s="15">
        <f>Sheet1!N166</f>
        <v>0</v>
      </c>
      <c r="O666" s="15">
        <f>Sheet1!O166</f>
        <v>0</v>
      </c>
      <c r="P666" s="15">
        <f>Sheet1!P166</f>
        <v>0</v>
      </c>
      <c r="Q666" s="15">
        <f>Sheet1!Q166</f>
        <v>0</v>
      </c>
      <c r="R666" s="15">
        <f>Sheet1!R166</f>
        <v>0</v>
      </c>
      <c r="S666" s="15">
        <f>Sheet1!Z166</f>
        <v>56</v>
      </c>
      <c r="T666" s="15">
        <f>Sheet1!AB166</f>
        <v>12</v>
      </c>
      <c r="U666" s="15">
        <f>Sheet1!AC166</f>
        <v>9</v>
      </c>
    </row>
    <row r="667" spans="2:21" x14ac:dyDescent="0.25">
      <c r="B667" s="15">
        <f>Sheet1!A167</f>
        <v>3071606</v>
      </c>
      <c r="C667" s="15" t="str">
        <f>Sheet1!B167</f>
        <v>BRAND PHONE</v>
      </c>
      <c r="D667" s="15" t="str">
        <f>Sheet1!C167</f>
        <v>JEDDAH</v>
      </c>
      <c r="E667" s="15" t="str">
        <f>Sheet1!D167</f>
        <v>Accessories</v>
      </c>
      <c r="F667" s="15">
        <f>Sheet1!F167</f>
        <v>0</v>
      </c>
      <c r="G667" s="15">
        <f>Sheet1!G167</f>
        <v>0</v>
      </c>
      <c r="H667" s="15">
        <f>Sheet1!H167</f>
        <v>0</v>
      </c>
      <c r="I667" s="15">
        <f>Sheet1!I167</f>
        <v>0</v>
      </c>
      <c r="J667" s="15">
        <f>Sheet1!J167</f>
        <v>16</v>
      </c>
      <c r="K667" s="15">
        <f>Sheet1!K167</f>
        <v>25</v>
      </c>
      <c r="L667" s="15">
        <f>Sheet1!L167</f>
        <v>22</v>
      </c>
      <c r="M667" s="15">
        <f>Sheet1!M167</f>
        <v>19</v>
      </c>
      <c r="N667" s="15">
        <f>Sheet1!N167</f>
        <v>0</v>
      </c>
      <c r="O667" s="15">
        <f>Sheet1!O167</f>
        <v>0</v>
      </c>
      <c r="P667" s="15">
        <f>Sheet1!P167</f>
        <v>0</v>
      </c>
      <c r="Q667" s="15">
        <f>Sheet1!Q167</f>
        <v>0</v>
      </c>
      <c r="R667" s="15">
        <f>Sheet1!R167</f>
        <v>0</v>
      </c>
      <c r="S667" s="15">
        <f>Sheet1!Z167</f>
        <v>82</v>
      </c>
      <c r="T667" s="15">
        <f>Sheet1!AB167</f>
        <v>19</v>
      </c>
      <c r="U667" s="15">
        <f>Sheet1!AC167</f>
        <v>22</v>
      </c>
    </row>
    <row r="668" spans="2:21" x14ac:dyDescent="0.25">
      <c r="B668" s="15">
        <f>Sheet1!A168</f>
        <v>3445278</v>
      </c>
      <c r="C668" s="15" t="str">
        <f>Sheet1!B168</f>
        <v>STICKER - BAHA</v>
      </c>
      <c r="D668" s="15" t="str">
        <f>Sheet1!C168</f>
        <v>AL BAHA</v>
      </c>
      <c r="E668" s="15" t="str">
        <f>Sheet1!D168</f>
        <v>iPhone</v>
      </c>
      <c r="F668" s="15">
        <f>Sheet1!F168</f>
        <v>41</v>
      </c>
      <c r="G668" s="15">
        <f>Sheet1!G168</f>
        <v>35</v>
      </c>
      <c r="H668" s="15">
        <f>Sheet1!H168</f>
        <v>28</v>
      </c>
      <c r="I668" s="15">
        <f>Sheet1!I168</f>
        <v>23</v>
      </c>
      <c r="J668" s="15">
        <f>Sheet1!J168</f>
        <v>24</v>
      </c>
      <c r="K668" s="15">
        <f>Sheet1!K168</f>
        <v>20</v>
      </c>
      <c r="L668" s="15">
        <f>Sheet1!L168</f>
        <v>23</v>
      </c>
      <c r="M668" s="15">
        <f>Sheet1!M168</f>
        <v>25</v>
      </c>
      <c r="N668" s="15">
        <f>Sheet1!N168</f>
        <v>0</v>
      </c>
      <c r="O668" s="15">
        <f>Sheet1!O168</f>
        <v>0</v>
      </c>
      <c r="P668" s="15">
        <f>Sheet1!P168</f>
        <v>0</v>
      </c>
      <c r="Q668" s="15">
        <f>Sheet1!Q168</f>
        <v>0</v>
      </c>
      <c r="R668" s="15">
        <f>Sheet1!R168</f>
        <v>0</v>
      </c>
      <c r="S668" s="15">
        <f>Sheet1!Z168</f>
        <v>219</v>
      </c>
      <c r="T668" s="15">
        <f>Sheet1!AB168</f>
        <v>25</v>
      </c>
      <c r="U668" s="15">
        <f>Sheet1!AC168</f>
        <v>23</v>
      </c>
    </row>
    <row r="669" spans="2:21" x14ac:dyDescent="0.25">
      <c r="B669" s="15">
        <f>Sheet1!A169</f>
        <v>3445278</v>
      </c>
      <c r="C669" s="15" t="str">
        <f>Sheet1!B169</f>
        <v>STICKER - BAHA</v>
      </c>
      <c r="D669" s="15" t="str">
        <f>Sheet1!C169</f>
        <v>AL BAHA</v>
      </c>
      <c r="E669" s="15" t="str">
        <f>Sheet1!D169</f>
        <v>iPad</v>
      </c>
      <c r="F669" s="15">
        <f>Sheet1!F169</f>
        <v>7</v>
      </c>
      <c r="G669" s="15">
        <f>Sheet1!G169</f>
        <v>1</v>
      </c>
      <c r="H669" s="15">
        <f>Sheet1!H169</f>
        <v>4</v>
      </c>
      <c r="I669" s="15">
        <f>Sheet1!I169</f>
        <v>2</v>
      </c>
      <c r="J669" s="15">
        <f>Sheet1!J169</f>
        <v>3</v>
      </c>
      <c r="K669" s="15">
        <f>Sheet1!K169</f>
        <v>7</v>
      </c>
      <c r="L669" s="15">
        <f>Sheet1!L169</f>
        <v>3</v>
      </c>
      <c r="M669" s="15">
        <f>Sheet1!M169</f>
        <v>2</v>
      </c>
      <c r="N669" s="15">
        <f>Sheet1!N169</f>
        <v>0</v>
      </c>
      <c r="O669" s="15">
        <f>Sheet1!O169</f>
        <v>0</v>
      </c>
      <c r="P669" s="15">
        <f>Sheet1!P169</f>
        <v>0</v>
      </c>
      <c r="Q669" s="15">
        <f>Sheet1!Q169</f>
        <v>0</v>
      </c>
      <c r="R669" s="15">
        <f>Sheet1!R169</f>
        <v>0</v>
      </c>
      <c r="S669" s="15">
        <f>Sheet1!Z169</f>
        <v>29</v>
      </c>
      <c r="T669" s="15">
        <f>Sheet1!AB169</f>
        <v>2</v>
      </c>
      <c r="U669" s="15">
        <f>Sheet1!AC169</f>
        <v>3</v>
      </c>
    </row>
    <row r="670" spans="2:21" x14ac:dyDescent="0.25">
      <c r="B670" s="15">
        <f>Sheet1!A170</f>
        <v>3445278</v>
      </c>
      <c r="C670" s="15" t="str">
        <f>Sheet1!B170</f>
        <v>STICKER - BAHA</v>
      </c>
      <c r="D670" s="15" t="str">
        <f>Sheet1!C170</f>
        <v>AL BAHA</v>
      </c>
      <c r="E670" s="15" t="str">
        <f>Sheet1!D170</f>
        <v>Watch</v>
      </c>
      <c r="F670" s="15">
        <f>Sheet1!F170</f>
        <v>1</v>
      </c>
      <c r="G670" s="15">
        <f>Sheet1!G170</f>
        <v>1</v>
      </c>
      <c r="H670" s="15">
        <f>Sheet1!H170</f>
        <v>0</v>
      </c>
      <c r="I670" s="15">
        <f>Sheet1!I170</f>
        <v>1</v>
      </c>
      <c r="J670" s="15">
        <f>Sheet1!J170</f>
        <v>0</v>
      </c>
      <c r="K670" s="15">
        <f>Sheet1!K170</f>
        <v>1</v>
      </c>
      <c r="L670" s="15">
        <f>Sheet1!L170</f>
        <v>0</v>
      </c>
      <c r="M670" s="15">
        <f>Sheet1!M170</f>
        <v>0</v>
      </c>
      <c r="N670" s="15">
        <f>Sheet1!N170</f>
        <v>0</v>
      </c>
      <c r="O670" s="15">
        <f>Sheet1!O170</f>
        <v>0</v>
      </c>
      <c r="P670" s="15">
        <f>Sheet1!P170</f>
        <v>0</v>
      </c>
      <c r="Q670" s="15">
        <f>Sheet1!Q170</f>
        <v>0</v>
      </c>
      <c r="R670" s="15">
        <f>Sheet1!R170</f>
        <v>0</v>
      </c>
      <c r="S670" s="15">
        <f>Sheet1!Z170</f>
        <v>4</v>
      </c>
      <c r="T670" s="15">
        <f>Sheet1!AB170</f>
        <v>0</v>
      </c>
      <c r="U670" s="15">
        <f>Sheet1!AC170</f>
        <v>0</v>
      </c>
    </row>
    <row r="671" spans="2:21" x14ac:dyDescent="0.25">
      <c r="B671" s="15">
        <f>Sheet1!A171</f>
        <v>3445278</v>
      </c>
      <c r="C671" s="15" t="str">
        <f>Sheet1!B171</f>
        <v>STICKER - BAHA</v>
      </c>
      <c r="D671" s="15" t="str">
        <f>Sheet1!C171</f>
        <v>AL BAHA</v>
      </c>
      <c r="E671" s="15" t="str">
        <f>Sheet1!D171</f>
        <v>AirPods</v>
      </c>
      <c r="F671" s="15">
        <f>Sheet1!F171</f>
        <v>1</v>
      </c>
      <c r="G671" s="15">
        <f>Sheet1!G171</f>
        <v>1</v>
      </c>
      <c r="H671" s="15">
        <f>Sheet1!H171</f>
        <v>0</v>
      </c>
      <c r="I671" s="15">
        <f>Sheet1!I171</f>
        <v>1</v>
      </c>
      <c r="J671" s="15">
        <f>Sheet1!J171</f>
        <v>1</v>
      </c>
      <c r="K671" s="15">
        <f>Sheet1!K171</f>
        <v>0</v>
      </c>
      <c r="L671" s="15">
        <f>Sheet1!L171</f>
        <v>1</v>
      </c>
      <c r="M671" s="15">
        <f>Sheet1!M171</f>
        <v>2</v>
      </c>
      <c r="N671" s="15">
        <f>Sheet1!N171</f>
        <v>0</v>
      </c>
      <c r="O671" s="15">
        <f>Sheet1!O171</f>
        <v>0</v>
      </c>
      <c r="P671" s="15">
        <f>Sheet1!P171</f>
        <v>0</v>
      </c>
      <c r="Q671" s="15">
        <f>Sheet1!Q171</f>
        <v>0</v>
      </c>
      <c r="R671" s="15">
        <f>Sheet1!R171</f>
        <v>0</v>
      </c>
      <c r="S671" s="15">
        <f>Sheet1!Z171</f>
        <v>7</v>
      </c>
      <c r="T671" s="15">
        <f>Sheet1!AB171</f>
        <v>2</v>
      </c>
      <c r="U671" s="15">
        <f>Sheet1!AC171</f>
        <v>1</v>
      </c>
    </row>
    <row r="672" spans="2:21" x14ac:dyDescent="0.25">
      <c r="B672" s="15">
        <f>Sheet1!A172</f>
        <v>3445278</v>
      </c>
      <c r="C672" s="15" t="str">
        <f>Sheet1!B172</f>
        <v>STICKER - BAHA</v>
      </c>
      <c r="D672" s="15" t="str">
        <f>Sheet1!C172</f>
        <v>AL BAHA</v>
      </c>
      <c r="E672" s="15" t="str">
        <f>Sheet1!D172</f>
        <v>Accessories</v>
      </c>
      <c r="F672" s="15">
        <f>Sheet1!F172</f>
        <v>63</v>
      </c>
      <c r="G672" s="15">
        <f>Sheet1!G172</f>
        <v>43</v>
      </c>
      <c r="H672" s="15">
        <f>Sheet1!H172</f>
        <v>31</v>
      </c>
      <c r="I672" s="15">
        <f>Sheet1!I172</f>
        <v>12</v>
      </c>
      <c r="J672" s="15">
        <f>Sheet1!J172</f>
        <v>35</v>
      </c>
      <c r="K672" s="15">
        <f>Sheet1!K172</f>
        <v>33</v>
      </c>
      <c r="L672" s="15">
        <f>Sheet1!L172</f>
        <v>38</v>
      </c>
      <c r="M672" s="15">
        <f>Sheet1!M172</f>
        <v>41</v>
      </c>
      <c r="N672" s="15">
        <f>Sheet1!N172</f>
        <v>0</v>
      </c>
      <c r="O672" s="15">
        <f>Sheet1!O172</f>
        <v>0</v>
      </c>
      <c r="P672" s="15">
        <f>Sheet1!P172</f>
        <v>0</v>
      </c>
      <c r="Q672" s="15">
        <f>Sheet1!Q172</f>
        <v>0</v>
      </c>
      <c r="R672" s="15">
        <f>Sheet1!R172</f>
        <v>0</v>
      </c>
      <c r="S672" s="15">
        <f>Sheet1!Z172</f>
        <v>296</v>
      </c>
      <c r="T672" s="15">
        <f>Sheet1!AB172</f>
        <v>41</v>
      </c>
      <c r="U672" s="15">
        <f>Sheet1!AC172</f>
        <v>38</v>
      </c>
    </row>
    <row r="673" spans="2:21" x14ac:dyDescent="0.25">
      <c r="B673" s="15">
        <f>Sheet1!A173</f>
        <v>2580688</v>
      </c>
      <c r="C673" s="15" t="str">
        <f>Sheet1!B173</f>
        <v>ROTANA</v>
      </c>
      <c r="D673" s="15" t="str">
        <f>Sheet1!C173</f>
        <v>AL MADINAH</v>
      </c>
      <c r="E673" s="15" t="str">
        <f>Sheet1!D173</f>
        <v>iPhone</v>
      </c>
      <c r="F673" s="15">
        <f>Sheet1!F173</f>
        <v>64</v>
      </c>
      <c r="G673" s="15">
        <f>Sheet1!G173</f>
        <v>45</v>
      </c>
      <c r="H673" s="15">
        <f>Sheet1!H173</f>
        <v>25</v>
      </c>
      <c r="I673" s="15">
        <f>Sheet1!I173</f>
        <v>28</v>
      </c>
      <c r="J673" s="15">
        <f>Sheet1!J173</f>
        <v>32</v>
      </c>
      <c r="K673" s="15">
        <f>Sheet1!K173</f>
        <v>26</v>
      </c>
      <c r="L673" s="15">
        <f>Sheet1!L173</f>
        <v>23</v>
      </c>
      <c r="M673" s="15">
        <f>Sheet1!M173</f>
        <v>40</v>
      </c>
      <c r="N673" s="15">
        <f>Sheet1!N173</f>
        <v>0</v>
      </c>
      <c r="O673" s="15">
        <f>Sheet1!O173</f>
        <v>0</v>
      </c>
      <c r="P673" s="15">
        <f>Sheet1!P173</f>
        <v>0</v>
      </c>
      <c r="Q673" s="15">
        <f>Sheet1!Q173</f>
        <v>0</v>
      </c>
      <c r="R673" s="15">
        <f>Sheet1!R173</f>
        <v>0</v>
      </c>
      <c r="S673" s="15">
        <f>Sheet1!Z173</f>
        <v>283</v>
      </c>
      <c r="T673" s="15">
        <f>Sheet1!AB173</f>
        <v>40</v>
      </c>
      <c r="U673" s="15">
        <f>Sheet1!AC173</f>
        <v>23</v>
      </c>
    </row>
    <row r="674" spans="2:21" x14ac:dyDescent="0.25">
      <c r="B674" s="15">
        <f>Sheet1!A174</f>
        <v>2580688</v>
      </c>
      <c r="C674" s="15" t="str">
        <f>Sheet1!B174</f>
        <v>ROTANA</v>
      </c>
      <c r="D674" s="15" t="str">
        <f>Sheet1!C174</f>
        <v>AL MADINAH</v>
      </c>
      <c r="E674" s="15" t="str">
        <f>Sheet1!D174</f>
        <v>iPad</v>
      </c>
      <c r="F674" s="15">
        <f>Sheet1!F174</f>
        <v>4</v>
      </c>
      <c r="G674" s="15">
        <f>Sheet1!G174</f>
        <v>10</v>
      </c>
      <c r="H674" s="15">
        <f>Sheet1!H174</f>
        <v>6</v>
      </c>
      <c r="I674" s="15">
        <f>Sheet1!I174</f>
        <v>5</v>
      </c>
      <c r="J674" s="15">
        <f>Sheet1!J174</f>
        <v>15</v>
      </c>
      <c r="K674" s="15">
        <f>Sheet1!K174</f>
        <v>5</v>
      </c>
      <c r="L674" s="15">
        <f>Sheet1!L174</f>
        <v>3</v>
      </c>
      <c r="M674" s="15">
        <f>Sheet1!M174</f>
        <v>8</v>
      </c>
      <c r="N674" s="15">
        <f>Sheet1!N174</f>
        <v>0</v>
      </c>
      <c r="O674" s="15">
        <f>Sheet1!O174</f>
        <v>0</v>
      </c>
      <c r="P674" s="15">
        <f>Sheet1!P174</f>
        <v>0</v>
      </c>
      <c r="Q674" s="15">
        <f>Sheet1!Q174</f>
        <v>0</v>
      </c>
      <c r="R674" s="15">
        <f>Sheet1!R174</f>
        <v>0</v>
      </c>
      <c r="S674" s="15">
        <f>Sheet1!Z174</f>
        <v>56</v>
      </c>
      <c r="T674" s="15">
        <f>Sheet1!AB174</f>
        <v>8</v>
      </c>
      <c r="U674" s="15">
        <f>Sheet1!AC174</f>
        <v>3</v>
      </c>
    </row>
    <row r="675" spans="2:21" x14ac:dyDescent="0.25">
      <c r="B675" s="15">
        <f>Sheet1!A175</f>
        <v>2580688</v>
      </c>
      <c r="C675" s="15" t="str">
        <f>Sheet1!B175</f>
        <v>ROTANA</v>
      </c>
      <c r="D675" s="15" t="str">
        <f>Sheet1!C175</f>
        <v>AL MADINAH</v>
      </c>
      <c r="E675" s="15" t="str">
        <f>Sheet1!D175</f>
        <v>Watch</v>
      </c>
      <c r="F675" s="15">
        <f>Sheet1!F175</f>
        <v>0</v>
      </c>
      <c r="G675" s="15">
        <f>Sheet1!G175</f>
        <v>0</v>
      </c>
      <c r="H675" s="15">
        <f>Sheet1!H175</f>
        <v>1</v>
      </c>
      <c r="I675" s="15">
        <f>Sheet1!I175</f>
        <v>0</v>
      </c>
      <c r="J675" s="15">
        <f>Sheet1!J175</f>
        <v>3</v>
      </c>
      <c r="K675" s="15">
        <f>Sheet1!K175</f>
        <v>1</v>
      </c>
      <c r="L675" s="15">
        <f>Sheet1!L175</f>
        <v>1</v>
      </c>
      <c r="M675" s="15">
        <f>Sheet1!M175</f>
        <v>3</v>
      </c>
      <c r="N675" s="15">
        <f>Sheet1!N175</f>
        <v>0</v>
      </c>
      <c r="O675" s="15">
        <f>Sheet1!O175</f>
        <v>0</v>
      </c>
      <c r="P675" s="15">
        <f>Sheet1!P175</f>
        <v>0</v>
      </c>
      <c r="Q675" s="15">
        <f>Sheet1!Q175</f>
        <v>0</v>
      </c>
      <c r="R675" s="15">
        <f>Sheet1!R175</f>
        <v>0</v>
      </c>
      <c r="S675" s="15">
        <f>Sheet1!Z175</f>
        <v>9</v>
      </c>
      <c r="T675" s="15">
        <f>Sheet1!AB175</f>
        <v>3</v>
      </c>
      <c r="U675" s="15">
        <f>Sheet1!AC175</f>
        <v>1</v>
      </c>
    </row>
    <row r="676" spans="2:21" x14ac:dyDescent="0.25">
      <c r="B676" s="15">
        <f>Sheet1!A176</f>
        <v>2580688</v>
      </c>
      <c r="C676" s="15" t="str">
        <f>Sheet1!B176</f>
        <v>ROTANA</v>
      </c>
      <c r="D676" s="15" t="str">
        <f>Sheet1!C176</f>
        <v>AL MADINAH</v>
      </c>
      <c r="E676" s="15" t="str">
        <f>Sheet1!D176</f>
        <v>AirPods</v>
      </c>
      <c r="F676" s="15">
        <f>Sheet1!F176</f>
        <v>5</v>
      </c>
      <c r="G676" s="15">
        <f>Sheet1!G176</f>
        <v>1</v>
      </c>
      <c r="H676" s="15">
        <f>Sheet1!H176</f>
        <v>1</v>
      </c>
      <c r="I676" s="15">
        <f>Sheet1!I176</f>
        <v>1</v>
      </c>
      <c r="J676" s="15">
        <f>Sheet1!J176</f>
        <v>1</v>
      </c>
      <c r="K676" s="15">
        <f>Sheet1!K176</f>
        <v>1</v>
      </c>
      <c r="L676" s="15">
        <f>Sheet1!L176</f>
        <v>1</v>
      </c>
      <c r="M676" s="15">
        <f>Sheet1!M176</f>
        <v>0</v>
      </c>
      <c r="N676" s="15">
        <f>Sheet1!N176</f>
        <v>0</v>
      </c>
      <c r="O676" s="15">
        <f>Sheet1!O176</f>
        <v>0</v>
      </c>
      <c r="P676" s="15">
        <f>Sheet1!P176</f>
        <v>0</v>
      </c>
      <c r="Q676" s="15">
        <f>Sheet1!Q176</f>
        <v>0</v>
      </c>
      <c r="R676" s="15">
        <f>Sheet1!R176</f>
        <v>0</v>
      </c>
      <c r="S676" s="15">
        <f>Sheet1!Z176</f>
        <v>11</v>
      </c>
      <c r="T676" s="15">
        <f>Sheet1!AB176</f>
        <v>0</v>
      </c>
      <c r="U676" s="15">
        <f>Sheet1!AC176</f>
        <v>1</v>
      </c>
    </row>
    <row r="677" spans="2:21" x14ac:dyDescent="0.25">
      <c r="B677" s="15">
        <f>Sheet1!A177</f>
        <v>2580688</v>
      </c>
      <c r="C677" s="15" t="str">
        <f>Sheet1!B177</f>
        <v>ROTANA</v>
      </c>
      <c r="D677" s="15" t="str">
        <f>Sheet1!C177</f>
        <v>AL MADINAH</v>
      </c>
      <c r="E677" s="15" t="str">
        <f>Sheet1!D177</f>
        <v>Accessories</v>
      </c>
      <c r="F677" s="15">
        <f>Sheet1!F177</f>
        <v>17</v>
      </c>
      <c r="G677" s="15">
        <f>Sheet1!G177</f>
        <v>18</v>
      </c>
      <c r="H677" s="15">
        <f>Sheet1!H177</f>
        <v>23</v>
      </c>
      <c r="I677" s="15">
        <f>Sheet1!I177</f>
        <v>24</v>
      </c>
      <c r="J677" s="15">
        <f>Sheet1!J177</f>
        <v>29</v>
      </c>
      <c r="K677" s="15">
        <f>Sheet1!K177</f>
        <v>32</v>
      </c>
      <c r="L677" s="15">
        <f>Sheet1!L177</f>
        <v>27</v>
      </c>
      <c r="M677" s="15">
        <f>Sheet1!M177</f>
        <v>25</v>
      </c>
      <c r="N677" s="15">
        <f>Sheet1!N177</f>
        <v>0</v>
      </c>
      <c r="O677" s="15">
        <f>Sheet1!O177</f>
        <v>0</v>
      </c>
      <c r="P677" s="15">
        <f>Sheet1!P177</f>
        <v>0</v>
      </c>
      <c r="Q677" s="15">
        <f>Sheet1!Q177</f>
        <v>0</v>
      </c>
      <c r="R677" s="15">
        <f>Sheet1!R177</f>
        <v>0</v>
      </c>
      <c r="S677" s="15">
        <f>Sheet1!Z177</f>
        <v>195</v>
      </c>
      <c r="T677" s="15">
        <f>Sheet1!AB177</f>
        <v>25</v>
      </c>
      <c r="U677" s="15">
        <f>Sheet1!AC177</f>
        <v>27</v>
      </c>
    </row>
    <row r="678" spans="2:21" x14ac:dyDescent="0.25">
      <c r="B678" s="15">
        <f>Sheet1!A178</f>
        <v>3454296</v>
      </c>
      <c r="C678" s="15" t="str">
        <f>Sheet1!B178</f>
        <v>FAST NET - STORE</v>
      </c>
      <c r="D678" s="15" t="str">
        <f>Sheet1!C178</f>
        <v>AL BAHA</v>
      </c>
      <c r="E678" s="15" t="str">
        <f>Sheet1!D178</f>
        <v>iPhone</v>
      </c>
      <c r="F678" s="15">
        <f>Sheet1!F178</f>
        <v>53</v>
      </c>
      <c r="G678" s="15">
        <f>Sheet1!G178</f>
        <v>42</v>
      </c>
      <c r="H678" s="15">
        <f>Sheet1!H178</f>
        <v>37</v>
      </c>
      <c r="I678" s="15">
        <f>Sheet1!I178</f>
        <v>42</v>
      </c>
      <c r="J678" s="15">
        <f>Sheet1!J178</f>
        <v>33</v>
      </c>
      <c r="K678" s="15">
        <f>Sheet1!K178</f>
        <v>44</v>
      </c>
      <c r="L678" s="15">
        <f>Sheet1!L178</f>
        <v>0</v>
      </c>
      <c r="M678" s="15">
        <f>Sheet1!M178</f>
        <v>0</v>
      </c>
      <c r="N678" s="15">
        <f>Sheet1!N178</f>
        <v>0</v>
      </c>
      <c r="O678" s="15">
        <f>Sheet1!O178</f>
        <v>0</v>
      </c>
      <c r="P678" s="15">
        <f>Sheet1!P178</f>
        <v>0</v>
      </c>
      <c r="Q678" s="15">
        <f>Sheet1!Q178</f>
        <v>0</v>
      </c>
      <c r="R678" s="15">
        <f>Sheet1!R178</f>
        <v>0</v>
      </c>
      <c r="S678" s="15">
        <f>Sheet1!Z178</f>
        <v>251</v>
      </c>
      <c r="T678" s="15">
        <f>Sheet1!AB178</f>
        <v>0</v>
      </c>
      <c r="U678" s="15">
        <f>Sheet1!AC178</f>
        <v>0</v>
      </c>
    </row>
    <row r="679" spans="2:21" x14ac:dyDescent="0.25">
      <c r="B679" s="15">
        <f>Sheet1!A179</f>
        <v>3454296</v>
      </c>
      <c r="C679" s="15" t="str">
        <f>Sheet1!B179</f>
        <v>FAST NET - STORE</v>
      </c>
      <c r="D679" s="15" t="str">
        <f>Sheet1!C179</f>
        <v>AL BAHA</v>
      </c>
      <c r="E679" s="15" t="str">
        <f>Sheet1!D179</f>
        <v>iPad</v>
      </c>
      <c r="F679" s="15">
        <f>Sheet1!F179</f>
        <v>6</v>
      </c>
      <c r="G679" s="15">
        <f>Sheet1!G179</f>
        <v>3</v>
      </c>
      <c r="H679" s="15">
        <f>Sheet1!H179</f>
        <v>3</v>
      </c>
      <c r="I679" s="15">
        <f>Sheet1!I179</f>
        <v>6</v>
      </c>
      <c r="J679" s="15">
        <f>Sheet1!J179</f>
        <v>3</v>
      </c>
      <c r="K679" s="15">
        <f>Sheet1!K179</f>
        <v>7</v>
      </c>
      <c r="L679" s="15">
        <f>Sheet1!L179</f>
        <v>0</v>
      </c>
      <c r="M679" s="15">
        <f>Sheet1!M179</f>
        <v>0</v>
      </c>
      <c r="N679" s="15">
        <f>Sheet1!N179</f>
        <v>0</v>
      </c>
      <c r="O679" s="15">
        <f>Sheet1!O179</f>
        <v>0</v>
      </c>
      <c r="P679" s="15">
        <f>Sheet1!P179</f>
        <v>0</v>
      </c>
      <c r="Q679" s="15">
        <f>Sheet1!Q179</f>
        <v>0</v>
      </c>
      <c r="R679" s="15">
        <f>Sheet1!R179</f>
        <v>0</v>
      </c>
      <c r="S679" s="15">
        <f>Sheet1!Z179</f>
        <v>28</v>
      </c>
      <c r="T679" s="15">
        <f>Sheet1!AB179</f>
        <v>0</v>
      </c>
      <c r="U679" s="15">
        <f>Sheet1!AC179</f>
        <v>0</v>
      </c>
    </row>
    <row r="680" spans="2:21" x14ac:dyDescent="0.25">
      <c r="B680" s="15">
        <f>Sheet1!A180</f>
        <v>3454296</v>
      </c>
      <c r="C680" s="15" t="str">
        <f>Sheet1!B180</f>
        <v>FAST NET - STORE</v>
      </c>
      <c r="D680" s="15" t="str">
        <f>Sheet1!C180</f>
        <v>AL BAHA</v>
      </c>
      <c r="E680" s="15" t="str">
        <f>Sheet1!D180</f>
        <v>Watch</v>
      </c>
      <c r="F680" s="15">
        <f>Sheet1!F180</f>
        <v>0</v>
      </c>
      <c r="G680" s="15">
        <f>Sheet1!G180</f>
        <v>0</v>
      </c>
      <c r="H680" s="15">
        <f>Sheet1!H180</f>
        <v>0</v>
      </c>
      <c r="I680" s="15">
        <f>Sheet1!I180</f>
        <v>0</v>
      </c>
      <c r="J680" s="15">
        <f>Sheet1!J180</f>
        <v>0</v>
      </c>
      <c r="K680" s="15">
        <f>Sheet1!K180</f>
        <v>0</v>
      </c>
      <c r="L680" s="15">
        <f>Sheet1!L180</f>
        <v>0</v>
      </c>
      <c r="M680" s="15">
        <f>Sheet1!M180</f>
        <v>0</v>
      </c>
      <c r="N680" s="15">
        <f>Sheet1!N180</f>
        <v>0</v>
      </c>
      <c r="O680" s="15">
        <f>Sheet1!O180</f>
        <v>0</v>
      </c>
      <c r="P680" s="15">
        <f>Sheet1!P180</f>
        <v>0</v>
      </c>
      <c r="Q680" s="15">
        <f>Sheet1!Q180</f>
        <v>0</v>
      </c>
      <c r="R680" s="15">
        <f>Sheet1!R180</f>
        <v>0</v>
      </c>
      <c r="S680" s="15">
        <f>Sheet1!Z180</f>
        <v>0</v>
      </c>
      <c r="T680" s="15">
        <f>Sheet1!AB180</f>
        <v>0</v>
      </c>
      <c r="U680" s="15">
        <f>Sheet1!AC180</f>
        <v>0</v>
      </c>
    </row>
    <row r="681" spans="2:21" x14ac:dyDescent="0.25">
      <c r="B681" s="15">
        <f>Sheet1!A181</f>
        <v>3454296</v>
      </c>
      <c r="C681" s="15" t="str">
        <f>Sheet1!B181</f>
        <v>FAST NET - STORE</v>
      </c>
      <c r="D681" s="15" t="str">
        <f>Sheet1!C181</f>
        <v>AL BAHA</v>
      </c>
      <c r="E681" s="15" t="str">
        <f>Sheet1!D181</f>
        <v>AirPods</v>
      </c>
      <c r="F681" s="15">
        <f>Sheet1!F181</f>
        <v>1</v>
      </c>
      <c r="G681" s="15">
        <f>Sheet1!G181</f>
        <v>0</v>
      </c>
      <c r="H681" s="15">
        <f>Sheet1!H181</f>
        <v>0</v>
      </c>
      <c r="I681" s="15">
        <f>Sheet1!I181</f>
        <v>1</v>
      </c>
      <c r="J681" s="15">
        <f>Sheet1!J181</f>
        <v>1</v>
      </c>
      <c r="K681" s="15">
        <f>Sheet1!K181</f>
        <v>2</v>
      </c>
      <c r="L681" s="15">
        <f>Sheet1!L181</f>
        <v>0</v>
      </c>
      <c r="M681" s="15">
        <f>Sheet1!M181</f>
        <v>0</v>
      </c>
      <c r="N681" s="15">
        <f>Sheet1!N181</f>
        <v>0</v>
      </c>
      <c r="O681" s="15">
        <f>Sheet1!O181</f>
        <v>0</v>
      </c>
      <c r="P681" s="15">
        <f>Sheet1!P181</f>
        <v>0</v>
      </c>
      <c r="Q681" s="15">
        <f>Sheet1!Q181</f>
        <v>0</v>
      </c>
      <c r="R681" s="15">
        <f>Sheet1!R181</f>
        <v>0</v>
      </c>
      <c r="S681" s="15">
        <f>Sheet1!Z181</f>
        <v>5</v>
      </c>
      <c r="T681" s="15">
        <f>Sheet1!AB181</f>
        <v>0</v>
      </c>
      <c r="U681" s="15">
        <f>Sheet1!AC181</f>
        <v>0</v>
      </c>
    </row>
    <row r="682" spans="2:21" x14ac:dyDescent="0.25">
      <c r="B682" s="15">
        <f>Sheet1!A182</f>
        <v>3454296</v>
      </c>
      <c r="C682" s="15" t="str">
        <f>Sheet1!B182</f>
        <v>FAST NET - STORE</v>
      </c>
      <c r="D682" s="15" t="str">
        <f>Sheet1!C182</f>
        <v>AL BAHA</v>
      </c>
      <c r="E682" s="15" t="str">
        <f>Sheet1!D182</f>
        <v>Accessories</v>
      </c>
      <c r="F682" s="15">
        <f>Sheet1!F182</f>
        <v>36</v>
      </c>
      <c r="G682" s="15">
        <f>Sheet1!G182</f>
        <v>34</v>
      </c>
      <c r="H682" s="15">
        <f>Sheet1!H182</f>
        <v>30</v>
      </c>
      <c r="I682" s="15">
        <f>Sheet1!I182</f>
        <v>33</v>
      </c>
      <c r="J682" s="15">
        <f>Sheet1!J182</f>
        <v>24</v>
      </c>
      <c r="K682" s="15">
        <f>Sheet1!K182</f>
        <v>33</v>
      </c>
      <c r="L682" s="15">
        <f>Sheet1!L182</f>
        <v>0</v>
      </c>
      <c r="M682" s="15">
        <f>Sheet1!M182</f>
        <v>0</v>
      </c>
      <c r="N682" s="15">
        <f>Sheet1!N182</f>
        <v>0</v>
      </c>
      <c r="O682" s="15">
        <f>Sheet1!O182</f>
        <v>0</v>
      </c>
      <c r="P682" s="15">
        <f>Sheet1!P182</f>
        <v>0</v>
      </c>
      <c r="Q682" s="15">
        <f>Sheet1!Q182</f>
        <v>0</v>
      </c>
      <c r="R682" s="15">
        <f>Sheet1!R182</f>
        <v>0</v>
      </c>
      <c r="S682" s="15">
        <f>Sheet1!Z182</f>
        <v>190</v>
      </c>
      <c r="T682" s="15">
        <f>Sheet1!AB182</f>
        <v>0</v>
      </c>
      <c r="U682" s="15">
        <f>Sheet1!AC182</f>
        <v>0</v>
      </c>
    </row>
    <row r="683" spans="2:21" x14ac:dyDescent="0.25">
      <c r="B683" s="15">
        <f>Sheet1!A183</f>
        <v>3363544</v>
      </c>
      <c r="C683" s="15" t="str">
        <f>Sheet1!B183</f>
        <v>AL AMIR</v>
      </c>
      <c r="D683" s="15" t="str">
        <f>Sheet1!C183</f>
        <v>JEDDAH</v>
      </c>
      <c r="E683" s="15" t="str">
        <f>Sheet1!D183</f>
        <v>iPhone</v>
      </c>
      <c r="F683" s="15">
        <f>Sheet1!F183</f>
        <v>37</v>
      </c>
      <c r="G683" s="15">
        <f>Sheet1!G183</f>
        <v>42</v>
      </c>
      <c r="H683" s="15">
        <f>Sheet1!H183</f>
        <v>39</v>
      </c>
      <c r="I683" s="15">
        <f>Sheet1!I183</f>
        <v>31</v>
      </c>
      <c r="J683" s="15">
        <f>Sheet1!J183</f>
        <v>53</v>
      </c>
      <c r="K683" s="15">
        <f>Sheet1!K183</f>
        <v>55</v>
      </c>
      <c r="L683" s="15">
        <f>Sheet1!L183</f>
        <v>39</v>
      </c>
      <c r="M683" s="15">
        <f>Sheet1!M183</f>
        <v>38</v>
      </c>
      <c r="N683" s="15">
        <f>Sheet1!N183</f>
        <v>0</v>
      </c>
      <c r="O683" s="15">
        <f>Sheet1!O183</f>
        <v>0</v>
      </c>
      <c r="P683" s="15">
        <f>Sheet1!P183</f>
        <v>0</v>
      </c>
      <c r="Q683" s="15">
        <f>Sheet1!Q183</f>
        <v>0</v>
      </c>
      <c r="R683" s="15">
        <f>Sheet1!R183</f>
        <v>0</v>
      </c>
      <c r="S683" s="15">
        <f>Sheet1!Z183</f>
        <v>334</v>
      </c>
      <c r="T683" s="15">
        <f>Sheet1!AB183</f>
        <v>38</v>
      </c>
      <c r="U683" s="15">
        <f>Sheet1!AC183</f>
        <v>39</v>
      </c>
    </row>
    <row r="684" spans="2:21" x14ac:dyDescent="0.25">
      <c r="B684" s="15">
        <f>Sheet1!A184</f>
        <v>3363544</v>
      </c>
      <c r="C684" s="15" t="str">
        <f>Sheet1!B184</f>
        <v>AL AMIR</v>
      </c>
      <c r="D684" s="15" t="str">
        <f>Sheet1!C184</f>
        <v>JEDDAH</v>
      </c>
      <c r="E684" s="15" t="str">
        <f>Sheet1!D184</f>
        <v>iPad</v>
      </c>
      <c r="F684" s="15">
        <f>Sheet1!F184</f>
        <v>24</v>
      </c>
      <c r="G684" s="15">
        <f>Sheet1!G184</f>
        <v>23</v>
      </c>
      <c r="H684" s="15">
        <f>Sheet1!H184</f>
        <v>24</v>
      </c>
      <c r="I684" s="15">
        <f>Sheet1!I184</f>
        <v>14</v>
      </c>
      <c r="J684" s="15">
        <f>Sheet1!J184</f>
        <v>25</v>
      </c>
      <c r="K684" s="15">
        <f>Sheet1!K184</f>
        <v>9</v>
      </c>
      <c r="L684" s="15">
        <f>Sheet1!L184</f>
        <v>10</v>
      </c>
      <c r="M684" s="15">
        <f>Sheet1!M184</f>
        <v>11</v>
      </c>
      <c r="N684" s="15">
        <f>Sheet1!N184</f>
        <v>0</v>
      </c>
      <c r="O684" s="15">
        <f>Sheet1!O184</f>
        <v>0</v>
      </c>
      <c r="P684" s="15">
        <f>Sheet1!P184</f>
        <v>0</v>
      </c>
      <c r="Q684" s="15">
        <f>Sheet1!Q184</f>
        <v>0</v>
      </c>
      <c r="R684" s="15">
        <f>Sheet1!R184</f>
        <v>0</v>
      </c>
      <c r="S684" s="15">
        <f>Sheet1!Z184</f>
        <v>140</v>
      </c>
      <c r="T684" s="15">
        <f>Sheet1!AB184</f>
        <v>11</v>
      </c>
      <c r="U684" s="15">
        <f>Sheet1!AC184</f>
        <v>10</v>
      </c>
    </row>
    <row r="685" spans="2:21" x14ac:dyDescent="0.25">
      <c r="B685" s="15">
        <f>Sheet1!A185</f>
        <v>3363544</v>
      </c>
      <c r="C685" s="15" t="str">
        <f>Sheet1!B185</f>
        <v>AL AMIR</v>
      </c>
      <c r="D685" s="15" t="str">
        <f>Sheet1!C185</f>
        <v>JEDDAH</v>
      </c>
      <c r="E685" s="15" t="str">
        <f>Sheet1!D185</f>
        <v>Watch</v>
      </c>
      <c r="F685" s="15">
        <f>Sheet1!F185</f>
        <v>0</v>
      </c>
      <c r="G685" s="15">
        <f>Sheet1!G185</f>
        <v>1</v>
      </c>
      <c r="H685" s="15">
        <f>Sheet1!H185</f>
        <v>2</v>
      </c>
      <c r="I685" s="15">
        <f>Sheet1!I185</f>
        <v>1</v>
      </c>
      <c r="J685" s="15">
        <f>Sheet1!J185</f>
        <v>3</v>
      </c>
      <c r="K685" s="15">
        <f>Sheet1!K185</f>
        <v>2</v>
      </c>
      <c r="L685" s="15">
        <f>Sheet1!L185</f>
        <v>0</v>
      </c>
      <c r="M685" s="15">
        <f>Sheet1!M185</f>
        <v>0</v>
      </c>
      <c r="N685" s="15">
        <f>Sheet1!N185</f>
        <v>0</v>
      </c>
      <c r="O685" s="15">
        <f>Sheet1!O185</f>
        <v>0</v>
      </c>
      <c r="P685" s="15">
        <f>Sheet1!P185</f>
        <v>0</v>
      </c>
      <c r="Q685" s="15">
        <f>Sheet1!Q185</f>
        <v>0</v>
      </c>
      <c r="R685" s="15">
        <f>Sheet1!R185</f>
        <v>0</v>
      </c>
      <c r="S685" s="15">
        <f>Sheet1!Z185</f>
        <v>9</v>
      </c>
      <c r="T685" s="15">
        <f>Sheet1!AB185</f>
        <v>0</v>
      </c>
      <c r="U685" s="15">
        <f>Sheet1!AC185</f>
        <v>0</v>
      </c>
    </row>
    <row r="686" spans="2:21" x14ac:dyDescent="0.25">
      <c r="B686" s="15">
        <f>Sheet1!A186</f>
        <v>3363544</v>
      </c>
      <c r="C686" s="15" t="str">
        <f>Sheet1!B186</f>
        <v>AL AMIR</v>
      </c>
      <c r="D686" s="15" t="str">
        <f>Sheet1!C186</f>
        <v>JEDDAH</v>
      </c>
      <c r="E686" s="15" t="str">
        <f>Sheet1!D186</f>
        <v>AirPods</v>
      </c>
      <c r="F686" s="15">
        <f>Sheet1!F186</f>
        <v>2</v>
      </c>
      <c r="G686" s="15">
        <f>Sheet1!G186</f>
        <v>2</v>
      </c>
      <c r="H686" s="15">
        <f>Sheet1!H186</f>
        <v>5</v>
      </c>
      <c r="I686" s="15">
        <f>Sheet1!I186</f>
        <v>1</v>
      </c>
      <c r="J686" s="15">
        <f>Sheet1!J186</f>
        <v>2</v>
      </c>
      <c r="K686" s="15">
        <f>Sheet1!K186</f>
        <v>0</v>
      </c>
      <c r="L686" s="15">
        <f>Sheet1!L186</f>
        <v>1</v>
      </c>
      <c r="M686" s="15">
        <f>Sheet1!M186</f>
        <v>3</v>
      </c>
      <c r="N686" s="15">
        <f>Sheet1!N186</f>
        <v>0</v>
      </c>
      <c r="O686" s="15">
        <f>Sheet1!O186</f>
        <v>0</v>
      </c>
      <c r="P686" s="15">
        <f>Sheet1!P186</f>
        <v>0</v>
      </c>
      <c r="Q686" s="15">
        <f>Sheet1!Q186</f>
        <v>0</v>
      </c>
      <c r="R686" s="15">
        <f>Sheet1!R186</f>
        <v>0</v>
      </c>
      <c r="S686" s="15">
        <f>Sheet1!Z186</f>
        <v>16</v>
      </c>
      <c r="T686" s="15">
        <f>Sheet1!AB186</f>
        <v>3</v>
      </c>
      <c r="U686" s="15">
        <f>Sheet1!AC186</f>
        <v>1</v>
      </c>
    </row>
    <row r="687" spans="2:21" x14ac:dyDescent="0.25">
      <c r="B687" s="15">
        <f>Sheet1!A187</f>
        <v>3363544</v>
      </c>
      <c r="C687" s="15" t="str">
        <f>Sheet1!B187</f>
        <v>AL AMIR</v>
      </c>
      <c r="D687" s="15" t="str">
        <f>Sheet1!C187</f>
        <v>JEDDAH</v>
      </c>
      <c r="E687" s="15" t="str">
        <f>Sheet1!D187</f>
        <v>Accessories</v>
      </c>
      <c r="F687" s="15">
        <f>Sheet1!F187</f>
        <v>2</v>
      </c>
      <c r="G687" s="15">
        <f>Sheet1!G187</f>
        <v>1</v>
      </c>
      <c r="H687" s="15">
        <f>Sheet1!H187</f>
        <v>1</v>
      </c>
      <c r="I687" s="15">
        <f>Sheet1!I187</f>
        <v>0</v>
      </c>
      <c r="J687" s="15">
        <f>Sheet1!J187</f>
        <v>1</v>
      </c>
      <c r="K687" s="15">
        <f>Sheet1!K187</f>
        <v>0</v>
      </c>
      <c r="L687" s="15">
        <f>Sheet1!L187</f>
        <v>1</v>
      </c>
      <c r="M687" s="15">
        <f>Sheet1!M187</f>
        <v>0</v>
      </c>
      <c r="N687" s="15">
        <f>Sheet1!N187</f>
        <v>0</v>
      </c>
      <c r="O687" s="15">
        <f>Sheet1!O187</f>
        <v>0</v>
      </c>
      <c r="P687" s="15">
        <f>Sheet1!P187</f>
        <v>0</v>
      </c>
      <c r="Q687" s="15">
        <f>Sheet1!Q187</f>
        <v>0</v>
      </c>
      <c r="R687" s="15">
        <f>Sheet1!R187</f>
        <v>0</v>
      </c>
      <c r="S687" s="15">
        <f>Sheet1!Z187</f>
        <v>6</v>
      </c>
      <c r="T687" s="15">
        <f>Sheet1!AB187</f>
        <v>0</v>
      </c>
      <c r="U687" s="15">
        <f>Sheet1!AC187</f>
        <v>1</v>
      </c>
    </row>
    <row r="688" spans="2:21" x14ac:dyDescent="0.25">
      <c r="B688" s="15">
        <f>Sheet1!A188</f>
        <v>2133358</v>
      </c>
      <c r="C688" s="15" t="str">
        <f>Sheet1!B188</f>
        <v>AL MAHDAR</v>
      </c>
      <c r="D688" s="15" t="str">
        <f>Sheet1!C188</f>
        <v>JEDDAH</v>
      </c>
      <c r="E688" s="15" t="str">
        <f>Sheet1!D188</f>
        <v>iPhone</v>
      </c>
      <c r="F688" s="15">
        <f>Sheet1!F188</f>
        <v>62</v>
      </c>
      <c r="G688" s="15">
        <f>Sheet1!G188</f>
        <v>53</v>
      </c>
      <c r="H688" s="15">
        <f>Sheet1!H188</f>
        <v>17</v>
      </c>
      <c r="I688" s="15">
        <f>Sheet1!I188</f>
        <v>42</v>
      </c>
      <c r="J688" s="15">
        <f>Sheet1!J188</f>
        <v>36</v>
      </c>
      <c r="K688" s="15">
        <f>Sheet1!K188</f>
        <v>25</v>
      </c>
      <c r="L688" s="15">
        <f>Sheet1!L188</f>
        <v>24</v>
      </c>
      <c r="M688" s="15">
        <f>Sheet1!M188</f>
        <v>27</v>
      </c>
      <c r="N688" s="15">
        <f>Sheet1!N188</f>
        <v>0</v>
      </c>
      <c r="O688" s="15">
        <f>Sheet1!O188</f>
        <v>0</v>
      </c>
      <c r="P688" s="15">
        <f>Sheet1!P188</f>
        <v>0</v>
      </c>
      <c r="Q688" s="15">
        <f>Sheet1!Q188</f>
        <v>0</v>
      </c>
      <c r="R688" s="15">
        <f>Sheet1!R188</f>
        <v>0</v>
      </c>
      <c r="S688" s="15">
        <f>Sheet1!Z188</f>
        <v>286</v>
      </c>
      <c r="T688" s="15">
        <f>Sheet1!AB188</f>
        <v>27</v>
      </c>
      <c r="U688" s="15">
        <f>Sheet1!AC188</f>
        <v>24</v>
      </c>
    </row>
    <row r="689" spans="2:21" x14ac:dyDescent="0.25">
      <c r="B689" s="15">
        <f>Sheet1!A189</f>
        <v>3111626</v>
      </c>
      <c r="C689" s="15" t="str">
        <f>Sheet1!B189</f>
        <v>ALQUMAH STORE</v>
      </c>
      <c r="D689" s="15" t="str">
        <f>Sheet1!C189</f>
        <v>KHAMIS MUSHAIT</v>
      </c>
      <c r="E689" s="15" t="str">
        <f>Sheet1!D189</f>
        <v>iPhone</v>
      </c>
      <c r="F689" s="15">
        <f>Sheet1!F189</f>
        <v>40</v>
      </c>
      <c r="G689" s="15">
        <f>Sheet1!G189</f>
        <v>31</v>
      </c>
      <c r="H689" s="15">
        <f>Sheet1!H189</f>
        <v>24</v>
      </c>
      <c r="I689" s="15">
        <f>Sheet1!I189</f>
        <v>22</v>
      </c>
      <c r="J689" s="15">
        <f>Sheet1!J189</f>
        <v>33</v>
      </c>
      <c r="K689" s="15">
        <f>Sheet1!K189</f>
        <v>25</v>
      </c>
      <c r="L689" s="15">
        <f>Sheet1!L189</f>
        <v>20</v>
      </c>
      <c r="M689" s="15">
        <f>Sheet1!M189</f>
        <v>18</v>
      </c>
      <c r="N689" s="15">
        <f>Sheet1!N189</f>
        <v>0</v>
      </c>
      <c r="O689" s="15">
        <f>Sheet1!O189</f>
        <v>0</v>
      </c>
      <c r="P689" s="15">
        <f>Sheet1!P189</f>
        <v>0</v>
      </c>
      <c r="Q689" s="15">
        <f>Sheet1!Q189</f>
        <v>0</v>
      </c>
      <c r="R689" s="15">
        <f>Sheet1!R189</f>
        <v>0</v>
      </c>
      <c r="S689" s="15">
        <f>Sheet1!Z189</f>
        <v>213</v>
      </c>
      <c r="T689" s="15">
        <f>Sheet1!AB189</f>
        <v>18</v>
      </c>
      <c r="U689" s="15">
        <f>Sheet1!AC189</f>
        <v>20</v>
      </c>
    </row>
    <row r="690" spans="2:21" x14ac:dyDescent="0.25">
      <c r="B690" s="15">
        <f>Sheet1!A190</f>
        <v>2133358</v>
      </c>
      <c r="C690" s="15" t="str">
        <f>Sheet1!B190</f>
        <v>AL MAHDAR</v>
      </c>
      <c r="D690" s="15" t="str">
        <f>Sheet1!C190</f>
        <v>JEDDAH</v>
      </c>
      <c r="E690" s="15" t="str">
        <f>Sheet1!D190</f>
        <v>iPad</v>
      </c>
      <c r="F690" s="15">
        <f>Sheet1!F190</f>
        <v>9</v>
      </c>
      <c r="G690" s="15">
        <f>Sheet1!G190</f>
        <v>7</v>
      </c>
      <c r="H690" s="15">
        <f>Sheet1!H190</f>
        <v>11</v>
      </c>
      <c r="I690" s="15">
        <f>Sheet1!I190</f>
        <v>11</v>
      </c>
      <c r="J690" s="15">
        <f>Sheet1!J190</f>
        <v>16</v>
      </c>
      <c r="K690" s="15">
        <f>Sheet1!K190</f>
        <v>10</v>
      </c>
      <c r="L690" s="15">
        <f>Sheet1!L190</f>
        <v>3</v>
      </c>
      <c r="M690" s="15">
        <f>Sheet1!M190</f>
        <v>10</v>
      </c>
      <c r="N690" s="15">
        <f>Sheet1!N190</f>
        <v>0</v>
      </c>
      <c r="O690" s="15">
        <f>Sheet1!O190</f>
        <v>0</v>
      </c>
      <c r="P690" s="15">
        <f>Sheet1!P190</f>
        <v>0</v>
      </c>
      <c r="Q690" s="15">
        <f>Sheet1!Q190</f>
        <v>0</v>
      </c>
      <c r="R690" s="15">
        <f>Sheet1!R190</f>
        <v>0</v>
      </c>
      <c r="S690" s="15">
        <f>Sheet1!Z190</f>
        <v>77</v>
      </c>
      <c r="T690" s="15">
        <f>Sheet1!AB190</f>
        <v>10</v>
      </c>
      <c r="U690" s="15">
        <f>Sheet1!AC190</f>
        <v>3</v>
      </c>
    </row>
    <row r="691" spans="2:21" x14ac:dyDescent="0.25">
      <c r="B691" s="15">
        <f>Sheet1!A191</f>
        <v>3111626</v>
      </c>
      <c r="C691" s="15" t="str">
        <f>Sheet1!B191</f>
        <v>ALQUMAH STORE</v>
      </c>
      <c r="D691" s="15" t="str">
        <f>Sheet1!C191</f>
        <v>KHAMIS MUSHAIT</v>
      </c>
      <c r="E691" s="15" t="str">
        <f>Sheet1!D191</f>
        <v>iPad</v>
      </c>
      <c r="F691" s="15">
        <f>Sheet1!F191</f>
        <v>2</v>
      </c>
      <c r="G691" s="15">
        <f>Sheet1!G191</f>
        <v>2</v>
      </c>
      <c r="H691" s="15">
        <f>Sheet1!H191</f>
        <v>2</v>
      </c>
      <c r="I691" s="15">
        <f>Sheet1!I191</f>
        <v>3</v>
      </c>
      <c r="J691" s="15">
        <f>Sheet1!J191</f>
        <v>5</v>
      </c>
      <c r="K691" s="15">
        <f>Sheet1!K191</f>
        <v>2</v>
      </c>
      <c r="L691" s="15">
        <f>Sheet1!L191</f>
        <v>2</v>
      </c>
      <c r="M691" s="15">
        <f>Sheet1!M191</f>
        <v>2</v>
      </c>
      <c r="N691" s="15">
        <f>Sheet1!N191</f>
        <v>0</v>
      </c>
      <c r="O691" s="15">
        <f>Sheet1!O191</f>
        <v>0</v>
      </c>
      <c r="P691" s="15">
        <f>Sheet1!P191</f>
        <v>0</v>
      </c>
      <c r="Q691" s="15">
        <f>Sheet1!Q191</f>
        <v>0</v>
      </c>
      <c r="R691" s="15">
        <f>Sheet1!R191</f>
        <v>0</v>
      </c>
      <c r="S691" s="15">
        <f>Sheet1!Z191</f>
        <v>20</v>
      </c>
      <c r="T691" s="15">
        <f>Sheet1!AB191</f>
        <v>2</v>
      </c>
      <c r="U691" s="15">
        <f>Sheet1!AC191</f>
        <v>2</v>
      </c>
    </row>
    <row r="692" spans="2:21" x14ac:dyDescent="0.25">
      <c r="B692" s="15">
        <f>Sheet1!A192</f>
        <v>2133358</v>
      </c>
      <c r="C692" s="15" t="str">
        <f>Sheet1!B192</f>
        <v>AL MAHDAR</v>
      </c>
      <c r="D692" s="15" t="str">
        <f>Sheet1!C192</f>
        <v>JEDDAH</v>
      </c>
      <c r="E692" s="15" t="str">
        <f>Sheet1!D192</f>
        <v>Watch</v>
      </c>
      <c r="F692" s="15">
        <f>Sheet1!F192</f>
        <v>5</v>
      </c>
      <c r="G692" s="15">
        <f>Sheet1!G192</f>
        <v>6</v>
      </c>
      <c r="H692" s="15">
        <f>Sheet1!H192</f>
        <v>5</v>
      </c>
      <c r="I692" s="15">
        <f>Sheet1!I192</f>
        <v>16</v>
      </c>
      <c r="J692" s="15">
        <f>Sheet1!J192</f>
        <v>12</v>
      </c>
      <c r="K692" s="15">
        <f>Sheet1!K192</f>
        <v>9</v>
      </c>
      <c r="L692" s="15">
        <f>Sheet1!L192</f>
        <v>10</v>
      </c>
      <c r="M692" s="15">
        <f>Sheet1!M192</f>
        <v>10</v>
      </c>
      <c r="N692" s="15">
        <f>Sheet1!N192</f>
        <v>0</v>
      </c>
      <c r="O692" s="15">
        <f>Sheet1!O192</f>
        <v>0</v>
      </c>
      <c r="P692" s="15">
        <f>Sheet1!P192</f>
        <v>0</v>
      </c>
      <c r="Q692" s="15">
        <f>Sheet1!Q192</f>
        <v>0</v>
      </c>
      <c r="R692" s="15">
        <f>Sheet1!R192</f>
        <v>0</v>
      </c>
      <c r="S692" s="15">
        <f>Sheet1!Z192</f>
        <v>73</v>
      </c>
      <c r="T692" s="15">
        <f>Sheet1!AB192</f>
        <v>10</v>
      </c>
      <c r="U692" s="15">
        <f>Sheet1!AC192</f>
        <v>10</v>
      </c>
    </row>
    <row r="693" spans="2:21" x14ac:dyDescent="0.25">
      <c r="B693" s="15">
        <f>Sheet1!A193</f>
        <v>3111626</v>
      </c>
      <c r="C693" s="15" t="str">
        <f>Sheet1!B193</f>
        <v>ALQUMAH STORE</v>
      </c>
      <c r="D693" s="15" t="str">
        <f>Sheet1!C193</f>
        <v>KHAMIS MUSHAIT</v>
      </c>
      <c r="E693" s="15" t="str">
        <f>Sheet1!D193</f>
        <v>Watch</v>
      </c>
      <c r="F693" s="15">
        <f>Sheet1!F193</f>
        <v>0</v>
      </c>
      <c r="G693" s="15">
        <f>Sheet1!G193</f>
        <v>0</v>
      </c>
      <c r="H693" s="15">
        <f>Sheet1!H193</f>
        <v>0</v>
      </c>
      <c r="I693" s="15">
        <f>Sheet1!I193</f>
        <v>0</v>
      </c>
      <c r="J693" s="15">
        <f>Sheet1!J193</f>
        <v>1</v>
      </c>
      <c r="K693" s="15">
        <f>Sheet1!K193</f>
        <v>0</v>
      </c>
      <c r="L693" s="15">
        <f>Sheet1!L193</f>
        <v>0</v>
      </c>
      <c r="M693" s="15">
        <f>Sheet1!M193</f>
        <v>1</v>
      </c>
      <c r="N693" s="15">
        <f>Sheet1!N193</f>
        <v>0</v>
      </c>
      <c r="O693" s="15">
        <f>Sheet1!O193</f>
        <v>0</v>
      </c>
      <c r="P693" s="15">
        <f>Sheet1!P193</f>
        <v>0</v>
      </c>
      <c r="Q693" s="15">
        <f>Sheet1!Q193</f>
        <v>0</v>
      </c>
      <c r="R693" s="15">
        <f>Sheet1!R193</f>
        <v>0</v>
      </c>
      <c r="S693" s="15">
        <f>Sheet1!Z193</f>
        <v>2</v>
      </c>
      <c r="T693" s="15">
        <f>Sheet1!AB193</f>
        <v>1</v>
      </c>
      <c r="U693" s="15">
        <f>Sheet1!AC193</f>
        <v>0</v>
      </c>
    </row>
    <row r="694" spans="2:21" x14ac:dyDescent="0.25">
      <c r="B694" s="15">
        <f>Sheet1!A194</f>
        <v>2133358</v>
      </c>
      <c r="C694" s="15" t="str">
        <f>Sheet1!B194</f>
        <v>AL MAHDAR</v>
      </c>
      <c r="D694" s="15" t="str">
        <f>Sheet1!C194</f>
        <v>JEDDAH</v>
      </c>
      <c r="E694" s="15" t="str">
        <f>Sheet1!D194</f>
        <v>AirPods</v>
      </c>
      <c r="F694" s="15">
        <f>Sheet1!F194</f>
        <v>0</v>
      </c>
      <c r="G694" s="15">
        <f>Sheet1!G194</f>
        <v>4</v>
      </c>
      <c r="H694" s="15">
        <f>Sheet1!H194</f>
        <v>3</v>
      </c>
      <c r="I694" s="15">
        <f>Sheet1!I194</f>
        <v>3</v>
      </c>
      <c r="J694" s="15">
        <f>Sheet1!J194</f>
        <v>3</v>
      </c>
      <c r="K694" s="15">
        <f>Sheet1!K194</f>
        <v>1</v>
      </c>
      <c r="L694" s="15">
        <f>Sheet1!L194</f>
        <v>3</v>
      </c>
      <c r="M694" s="15">
        <f>Sheet1!M194</f>
        <v>4</v>
      </c>
      <c r="N694" s="15">
        <f>Sheet1!N194</f>
        <v>0</v>
      </c>
      <c r="O694" s="15">
        <f>Sheet1!O194</f>
        <v>0</v>
      </c>
      <c r="P694" s="15">
        <f>Sheet1!P194</f>
        <v>0</v>
      </c>
      <c r="Q694" s="15">
        <f>Sheet1!Q194</f>
        <v>0</v>
      </c>
      <c r="R694" s="15">
        <f>Sheet1!R194</f>
        <v>0</v>
      </c>
      <c r="S694" s="15">
        <f>Sheet1!Z194</f>
        <v>21</v>
      </c>
      <c r="T694" s="15">
        <f>Sheet1!AB194</f>
        <v>4</v>
      </c>
      <c r="U694" s="15">
        <f>Sheet1!AC194</f>
        <v>3</v>
      </c>
    </row>
    <row r="695" spans="2:21" x14ac:dyDescent="0.25">
      <c r="B695" s="15">
        <f>Sheet1!A195</f>
        <v>3111626</v>
      </c>
      <c r="C695" s="15" t="str">
        <f>Sheet1!B195</f>
        <v>ALQUMAH STORE</v>
      </c>
      <c r="D695" s="15" t="str">
        <f>Sheet1!C195</f>
        <v>KHAMIS MUSHAIT</v>
      </c>
      <c r="E695" s="15" t="str">
        <f>Sheet1!D195</f>
        <v>AirPods</v>
      </c>
      <c r="F695" s="15">
        <f>Sheet1!F195</f>
        <v>1</v>
      </c>
      <c r="G695" s="15">
        <f>Sheet1!G195</f>
        <v>0</v>
      </c>
      <c r="H695" s="15">
        <f>Sheet1!H195</f>
        <v>1</v>
      </c>
      <c r="I695" s="15">
        <f>Sheet1!I195</f>
        <v>0</v>
      </c>
      <c r="J695" s="15">
        <f>Sheet1!J195</f>
        <v>2</v>
      </c>
      <c r="K695" s="15">
        <f>Sheet1!K195</f>
        <v>1</v>
      </c>
      <c r="L695" s="15">
        <f>Sheet1!L195</f>
        <v>0</v>
      </c>
      <c r="M695" s="15">
        <f>Sheet1!M195</f>
        <v>1</v>
      </c>
      <c r="N695" s="15">
        <f>Sheet1!N195</f>
        <v>0</v>
      </c>
      <c r="O695" s="15">
        <f>Sheet1!O195</f>
        <v>0</v>
      </c>
      <c r="P695" s="15">
        <f>Sheet1!P195</f>
        <v>0</v>
      </c>
      <c r="Q695" s="15">
        <f>Sheet1!Q195</f>
        <v>0</v>
      </c>
      <c r="R695" s="15">
        <f>Sheet1!R195</f>
        <v>0</v>
      </c>
      <c r="S695" s="15">
        <f>Sheet1!Z195</f>
        <v>6</v>
      </c>
      <c r="T695" s="15">
        <f>Sheet1!AB195</f>
        <v>1</v>
      </c>
      <c r="U695" s="15">
        <f>Sheet1!AC195</f>
        <v>0</v>
      </c>
    </row>
    <row r="696" spans="2:21" x14ac:dyDescent="0.25">
      <c r="B696" s="15">
        <f>Sheet1!A196</f>
        <v>3111626</v>
      </c>
      <c r="C696" s="15" t="str">
        <f>Sheet1!B196</f>
        <v>ALQUMAH STORE</v>
      </c>
      <c r="D696" s="15" t="str">
        <f>Sheet1!C196</f>
        <v>KHAMIS MUSHAIT</v>
      </c>
      <c r="E696" s="15" t="str">
        <f>Sheet1!D196</f>
        <v>Accessories</v>
      </c>
      <c r="F696" s="15">
        <f>Sheet1!F196</f>
        <v>50</v>
      </c>
      <c r="G696" s="15">
        <f>Sheet1!G196</f>
        <v>39</v>
      </c>
      <c r="H696" s="15">
        <f>Sheet1!H196</f>
        <v>29</v>
      </c>
      <c r="I696" s="15">
        <f>Sheet1!I196</f>
        <v>27</v>
      </c>
      <c r="J696" s="15">
        <f>Sheet1!J196</f>
        <v>34</v>
      </c>
      <c r="K696" s="15">
        <f>Sheet1!K196</f>
        <v>26</v>
      </c>
      <c r="L696" s="15">
        <f>Sheet1!L196</f>
        <v>24</v>
      </c>
      <c r="M696" s="15">
        <f>Sheet1!M196</f>
        <v>25</v>
      </c>
      <c r="N696" s="15">
        <f>Sheet1!N196</f>
        <v>0</v>
      </c>
      <c r="O696" s="15">
        <f>Sheet1!O196</f>
        <v>0</v>
      </c>
      <c r="P696" s="15">
        <f>Sheet1!P196</f>
        <v>0</v>
      </c>
      <c r="Q696" s="15">
        <f>Sheet1!Q196</f>
        <v>0</v>
      </c>
      <c r="R696" s="15">
        <f>Sheet1!R196</f>
        <v>0</v>
      </c>
      <c r="S696" s="15">
        <f>Sheet1!Z196</f>
        <v>254</v>
      </c>
      <c r="T696" s="15">
        <f>Sheet1!AB196</f>
        <v>25</v>
      </c>
      <c r="U696" s="15">
        <f>Sheet1!AC196</f>
        <v>24</v>
      </c>
    </row>
    <row r="697" spans="2:21" x14ac:dyDescent="0.25">
      <c r="B697" s="15">
        <f>Sheet1!A197</f>
        <v>2133358</v>
      </c>
      <c r="C697" s="15" t="str">
        <f>Sheet1!B197</f>
        <v>AL MAHDAR</v>
      </c>
      <c r="D697" s="15" t="str">
        <f>Sheet1!C197</f>
        <v>JEDDAH</v>
      </c>
      <c r="E697" s="15" t="str">
        <f>Sheet1!D197</f>
        <v>Accessories</v>
      </c>
      <c r="F697" s="15">
        <f>Sheet1!F197</f>
        <v>13</v>
      </c>
      <c r="G697" s="15">
        <f>Sheet1!G197</f>
        <v>0</v>
      </c>
      <c r="H697" s="15">
        <f>Sheet1!H197</f>
        <v>0</v>
      </c>
      <c r="I697" s="15">
        <f>Sheet1!I197</f>
        <v>4</v>
      </c>
      <c r="J697" s="15">
        <f>Sheet1!J197</f>
        <v>12</v>
      </c>
      <c r="K697" s="15">
        <f>Sheet1!K197</f>
        <v>8</v>
      </c>
      <c r="L697" s="15">
        <f>Sheet1!L197</f>
        <v>5</v>
      </c>
      <c r="M697" s="15">
        <f>Sheet1!M197</f>
        <v>2</v>
      </c>
      <c r="N697" s="15">
        <f>Sheet1!N197</f>
        <v>0</v>
      </c>
      <c r="O697" s="15">
        <f>Sheet1!O197</f>
        <v>0</v>
      </c>
      <c r="P697" s="15">
        <f>Sheet1!P197</f>
        <v>0</v>
      </c>
      <c r="Q697" s="15">
        <f>Sheet1!Q197</f>
        <v>0</v>
      </c>
      <c r="R697" s="15">
        <f>Sheet1!R197</f>
        <v>0</v>
      </c>
      <c r="S697" s="15">
        <f>Sheet1!Z197</f>
        <v>44</v>
      </c>
      <c r="T697" s="15">
        <f>Sheet1!AB197</f>
        <v>2</v>
      </c>
      <c r="U697" s="15">
        <f>Sheet1!AC197</f>
        <v>5</v>
      </c>
    </row>
    <row r="698" spans="2:21" x14ac:dyDescent="0.25">
      <c r="B698" s="15">
        <f>Sheet1!A198</f>
        <v>3454299</v>
      </c>
      <c r="C698" s="15" t="str">
        <f>Sheet1!B198</f>
        <v>FUTURE WORLD - STORE</v>
      </c>
      <c r="D698" s="15" t="str">
        <f>Sheet1!C198</f>
        <v>AL QUNFUDHAH</v>
      </c>
      <c r="E698" s="15" t="str">
        <f>Sheet1!D198</f>
        <v>iPhone</v>
      </c>
      <c r="F698" s="15">
        <f>Sheet1!F198</f>
        <v>27</v>
      </c>
      <c r="G698" s="15">
        <f>Sheet1!G198</f>
        <v>22</v>
      </c>
      <c r="H698" s="15">
        <f>Sheet1!H198</f>
        <v>20</v>
      </c>
      <c r="I698" s="15">
        <f>Sheet1!I198</f>
        <v>17</v>
      </c>
      <c r="J698" s="15">
        <f>Sheet1!J198</f>
        <v>33</v>
      </c>
      <c r="K698" s="15">
        <f>Sheet1!K198</f>
        <v>26</v>
      </c>
      <c r="L698" s="15">
        <f>Sheet1!L198</f>
        <v>20</v>
      </c>
      <c r="M698" s="15">
        <f>Sheet1!M198</f>
        <v>20</v>
      </c>
      <c r="N698" s="15">
        <f>Sheet1!N198</f>
        <v>0</v>
      </c>
      <c r="O698" s="15">
        <f>Sheet1!O198</f>
        <v>0</v>
      </c>
      <c r="P698" s="15">
        <f>Sheet1!P198</f>
        <v>0</v>
      </c>
      <c r="Q698" s="15">
        <f>Sheet1!Q198</f>
        <v>0</v>
      </c>
      <c r="R698" s="15">
        <f>Sheet1!R198</f>
        <v>0</v>
      </c>
      <c r="S698" s="15">
        <f>Sheet1!Z198</f>
        <v>185</v>
      </c>
      <c r="T698" s="15">
        <f>Sheet1!AB198</f>
        <v>20</v>
      </c>
      <c r="U698" s="15">
        <f>Sheet1!AC198</f>
        <v>20</v>
      </c>
    </row>
    <row r="699" spans="2:21" x14ac:dyDescent="0.25">
      <c r="B699" s="15">
        <f>Sheet1!A199</f>
        <v>3454299</v>
      </c>
      <c r="C699" s="15" t="str">
        <f>Sheet1!B199</f>
        <v>FUTURE WORLD - STORE</v>
      </c>
      <c r="D699" s="15" t="str">
        <f>Sheet1!C199</f>
        <v>AL QUNFUDHAH</v>
      </c>
      <c r="E699" s="15" t="str">
        <f>Sheet1!D199</f>
        <v>iPad</v>
      </c>
      <c r="F699" s="15">
        <f>Sheet1!F199</f>
        <v>1</v>
      </c>
      <c r="G699" s="15">
        <f>Sheet1!G199</f>
        <v>0</v>
      </c>
      <c r="H699" s="15">
        <f>Sheet1!H199</f>
        <v>0</v>
      </c>
      <c r="I699" s="15">
        <f>Sheet1!I199</f>
        <v>1</v>
      </c>
      <c r="J699" s="15">
        <f>Sheet1!J199</f>
        <v>4</v>
      </c>
      <c r="K699" s="15">
        <f>Sheet1!K199</f>
        <v>2</v>
      </c>
      <c r="L699" s="15">
        <f>Sheet1!L199</f>
        <v>1</v>
      </c>
      <c r="M699" s="15">
        <f>Sheet1!M199</f>
        <v>3</v>
      </c>
      <c r="N699" s="15">
        <f>Sheet1!N199</f>
        <v>0</v>
      </c>
      <c r="O699" s="15">
        <f>Sheet1!O199</f>
        <v>0</v>
      </c>
      <c r="P699" s="15">
        <f>Sheet1!P199</f>
        <v>0</v>
      </c>
      <c r="Q699" s="15">
        <f>Sheet1!Q199</f>
        <v>0</v>
      </c>
      <c r="R699" s="15">
        <f>Sheet1!R199</f>
        <v>0</v>
      </c>
      <c r="S699" s="15">
        <f>Sheet1!Z199</f>
        <v>12</v>
      </c>
      <c r="T699" s="15">
        <f>Sheet1!AB199</f>
        <v>3</v>
      </c>
      <c r="U699" s="15">
        <f>Sheet1!AC199</f>
        <v>1</v>
      </c>
    </row>
    <row r="700" spans="2:21" x14ac:dyDescent="0.25">
      <c r="B700" s="15">
        <f>Sheet1!A200</f>
        <v>3454299</v>
      </c>
      <c r="C700" s="15" t="str">
        <f>Sheet1!B200</f>
        <v>FUTURE WORLD - STORE</v>
      </c>
      <c r="D700" s="15" t="str">
        <f>Sheet1!C200</f>
        <v>AL QUNFUDHAH</v>
      </c>
      <c r="E700" s="15" t="str">
        <f>Sheet1!D200</f>
        <v>Watch</v>
      </c>
      <c r="F700" s="15">
        <f>Sheet1!F200</f>
        <v>0</v>
      </c>
      <c r="G700" s="15">
        <f>Sheet1!G200</f>
        <v>0</v>
      </c>
      <c r="H700" s="15">
        <f>Sheet1!H200</f>
        <v>0</v>
      </c>
      <c r="I700" s="15">
        <f>Sheet1!I200</f>
        <v>0</v>
      </c>
      <c r="J700" s="15">
        <f>Sheet1!J200</f>
        <v>0</v>
      </c>
      <c r="K700" s="15">
        <f>Sheet1!K200</f>
        <v>1</v>
      </c>
      <c r="L700" s="15">
        <f>Sheet1!L200</f>
        <v>0</v>
      </c>
      <c r="M700" s="15">
        <f>Sheet1!M200</f>
        <v>0</v>
      </c>
      <c r="N700" s="15">
        <f>Sheet1!N200</f>
        <v>0</v>
      </c>
      <c r="O700" s="15">
        <f>Sheet1!O200</f>
        <v>0</v>
      </c>
      <c r="P700" s="15">
        <f>Sheet1!P200</f>
        <v>0</v>
      </c>
      <c r="Q700" s="15">
        <f>Sheet1!Q200</f>
        <v>0</v>
      </c>
      <c r="R700" s="15">
        <f>Sheet1!R200</f>
        <v>0</v>
      </c>
      <c r="S700" s="15">
        <f>Sheet1!Z200</f>
        <v>1</v>
      </c>
      <c r="T700" s="15">
        <f>Sheet1!AB200</f>
        <v>0</v>
      </c>
      <c r="U700" s="15">
        <f>Sheet1!AC200</f>
        <v>0</v>
      </c>
    </row>
    <row r="701" spans="2:21" x14ac:dyDescent="0.25">
      <c r="B701" s="15">
        <f>Sheet1!A201</f>
        <v>3454299</v>
      </c>
      <c r="C701" s="15" t="str">
        <f>Sheet1!B201</f>
        <v>FUTURE WORLD - STORE</v>
      </c>
      <c r="D701" s="15" t="str">
        <f>Sheet1!C201</f>
        <v>AL QUNFUDHAH</v>
      </c>
      <c r="E701" s="15" t="str">
        <f>Sheet1!D201</f>
        <v>AirPods</v>
      </c>
      <c r="F701" s="15">
        <f>Sheet1!F201</f>
        <v>0</v>
      </c>
      <c r="G701" s="15">
        <f>Sheet1!G201</f>
        <v>0</v>
      </c>
      <c r="H701" s="15">
        <f>Sheet1!H201</f>
        <v>1</v>
      </c>
      <c r="I701" s="15">
        <f>Sheet1!I201</f>
        <v>0</v>
      </c>
      <c r="J701" s="15">
        <f>Sheet1!J201</f>
        <v>0</v>
      </c>
      <c r="K701" s="15">
        <f>Sheet1!K201</f>
        <v>0</v>
      </c>
      <c r="L701" s="15">
        <f>Sheet1!L201</f>
        <v>0</v>
      </c>
      <c r="M701" s="15">
        <f>Sheet1!M201</f>
        <v>0</v>
      </c>
      <c r="N701" s="15">
        <f>Sheet1!N201</f>
        <v>0</v>
      </c>
      <c r="O701" s="15">
        <f>Sheet1!O201</f>
        <v>0</v>
      </c>
      <c r="P701" s="15">
        <f>Sheet1!P201</f>
        <v>0</v>
      </c>
      <c r="Q701" s="15">
        <f>Sheet1!Q201</f>
        <v>0</v>
      </c>
      <c r="R701" s="15">
        <f>Sheet1!R201</f>
        <v>0</v>
      </c>
      <c r="S701" s="15">
        <f>Sheet1!Z201</f>
        <v>1</v>
      </c>
      <c r="T701" s="15">
        <f>Sheet1!AB201</f>
        <v>0</v>
      </c>
      <c r="U701" s="15">
        <f>Sheet1!AC201</f>
        <v>0</v>
      </c>
    </row>
    <row r="702" spans="2:21" x14ac:dyDescent="0.25">
      <c r="B702" s="15">
        <f>Sheet1!A202</f>
        <v>3454299</v>
      </c>
      <c r="C702" s="15" t="str">
        <f>Sheet1!B202</f>
        <v>FUTURE WORLD - STORE</v>
      </c>
      <c r="D702" s="15" t="str">
        <f>Sheet1!C202</f>
        <v>AL QUNFUDHAH</v>
      </c>
      <c r="E702" s="15" t="str">
        <f>Sheet1!D202</f>
        <v>Accessories</v>
      </c>
      <c r="F702" s="15">
        <f>Sheet1!F202</f>
        <v>33</v>
      </c>
      <c r="G702" s="15">
        <f>Sheet1!G202</f>
        <v>33</v>
      </c>
      <c r="H702" s="15">
        <f>Sheet1!H202</f>
        <v>47</v>
      </c>
      <c r="I702" s="15">
        <f>Sheet1!I202</f>
        <v>24</v>
      </c>
      <c r="J702" s="15">
        <f>Sheet1!J202</f>
        <v>53</v>
      </c>
      <c r="K702" s="15">
        <f>Sheet1!K202</f>
        <v>33</v>
      </c>
      <c r="L702" s="15">
        <f>Sheet1!L202</f>
        <v>46</v>
      </c>
      <c r="M702" s="15">
        <f>Sheet1!M202</f>
        <v>49</v>
      </c>
      <c r="N702" s="15">
        <f>Sheet1!N202</f>
        <v>0</v>
      </c>
      <c r="O702" s="15">
        <f>Sheet1!O202</f>
        <v>0</v>
      </c>
      <c r="P702" s="15">
        <f>Sheet1!P202</f>
        <v>0</v>
      </c>
      <c r="Q702" s="15">
        <f>Sheet1!Q202</f>
        <v>0</v>
      </c>
      <c r="R702" s="15">
        <f>Sheet1!R202</f>
        <v>0</v>
      </c>
      <c r="S702" s="15">
        <f>Sheet1!Z202</f>
        <v>318</v>
      </c>
      <c r="T702" s="15">
        <f>Sheet1!AB202</f>
        <v>49</v>
      </c>
      <c r="U702" s="15">
        <f>Sheet1!AC202</f>
        <v>46</v>
      </c>
    </row>
    <row r="703" spans="2:21" x14ac:dyDescent="0.25">
      <c r="B703" s="15">
        <f>Sheet1!A203</f>
        <v>3454303</v>
      </c>
      <c r="C703" s="15" t="str">
        <f>Sheet1!B203</f>
        <v>FAST CALL - STORE</v>
      </c>
      <c r="D703" s="15" t="str">
        <f>Sheet1!C203</f>
        <v>AL BAHA</v>
      </c>
      <c r="E703" s="15" t="str">
        <f>Sheet1!D203</f>
        <v>iPhone</v>
      </c>
      <c r="F703" s="15">
        <f>Sheet1!F203</f>
        <v>36</v>
      </c>
      <c r="G703" s="15">
        <f>Sheet1!G203</f>
        <v>30</v>
      </c>
      <c r="H703" s="15">
        <f>Sheet1!H203</f>
        <v>25</v>
      </c>
      <c r="I703" s="15">
        <f>Sheet1!I203</f>
        <v>22</v>
      </c>
      <c r="J703" s="15">
        <f>Sheet1!J203</f>
        <v>25</v>
      </c>
      <c r="K703" s="15">
        <f>Sheet1!K203</f>
        <v>19</v>
      </c>
      <c r="L703" s="15">
        <f>Sheet1!L203</f>
        <v>20</v>
      </c>
      <c r="M703" s="15">
        <f>Sheet1!M203</f>
        <v>18</v>
      </c>
      <c r="N703" s="15">
        <f>Sheet1!N203</f>
        <v>0</v>
      </c>
      <c r="O703" s="15">
        <f>Sheet1!O203</f>
        <v>0</v>
      </c>
      <c r="P703" s="15">
        <f>Sheet1!P203</f>
        <v>0</v>
      </c>
      <c r="Q703" s="15">
        <f>Sheet1!Q203</f>
        <v>0</v>
      </c>
      <c r="R703" s="15">
        <f>Sheet1!R203</f>
        <v>0</v>
      </c>
      <c r="S703" s="15">
        <f>Sheet1!Z203</f>
        <v>195</v>
      </c>
      <c r="T703" s="15">
        <f>Sheet1!AB203</f>
        <v>18</v>
      </c>
      <c r="U703" s="15">
        <f>Sheet1!AC203</f>
        <v>20</v>
      </c>
    </row>
    <row r="704" spans="2:21" x14ac:dyDescent="0.25">
      <c r="B704" s="15">
        <f>Sheet1!A204</f>
        <v>3454303</v>
      </c>
      <c r="C704" s="15" t="str">
        <f>Sheet1!B204</f>
        <v>FAST CALL - STORE</v>
      </c>
      <c r="D704" s="15" t="str">
        <f>Sheet1!C204</f>
        <v>AL BAHA</v>
      </c>
      <c r="E704" s="15" t="str">
        <f>Sheet1!D204</f>
        <v>iPad</v>
      </c>
      <c r="F704" s="15">
        <f>Sheet1!F204</f>
        <v>5</v>
      </c>
      <c r="G704" s="15">
        <f>Sheet1!G204</f>
        <v>4</v>
      </c>
      <c r="H704" s="15">
        <f>Sheet1!H204</f>
        <v>3</v>
      </c>
      <c r="I704" s="15">
        <f>Sheet1!I204</f>
        <v>0</v>
      </c>
      <c r="J704" s="15">
        <f>Sheet1!J204</f>
        <v>3</v>
      </c>
      <c r="K704" s="15">
        <f>Sheet1!K204</f>
        <v>1</v>
      </c>
      <c r="L704" s="15">
        <f>Sheet1!L204</f>
        <v>3</v>
      </c>
      <c r="M704" s="15">
        <f>Sheet1!M204</f>
        <v>4</v>
      </c>
      <c r="N704" s="15">
        <f>Sheet1!N204</f>
        <v>0</v>
      </c>
      <c r="O704" s="15">
        <f>Sheet1!O204</f>
        <v>0</v>
      </c>
      <c r="P704" s="15">
        <f>Sheet1!P204</f>
        <v>0</v>
      </c>
      <c r="Q704" s="15">
        <f>Sheet1!Q204</f>
        <v>0</v>
      </c>
      <c r="R704" s="15">
        <f>Sheet1!R204</f>
        <v>0</v>
      </c>
      <c r="S704" s="15">
        <f>Sheet1!Z204</f>
        <v>23</v>
      </c>
      <c r="T704" s="15">
        <f>Sheet1!AB204</f>
        <v>4</v>
      </c>
      <c r="U704" s="15">
        <f>Sheet1!AC204</f>
        <v>3</v>
      </c>
    </row>
    <row r="705" spans="2:21" x14ac:dyDescent="0.25">
      <c r="B705" s="15">
        <f>Sheet1!A205</f>
        <v>3454303</v>
      </c>
      <c r="C705" s="15" t="str">
        <f>Sheet1!B205</f>
        <v>FAST CALL - STORE</v>
      </c>
      <c r="D705" s="15" t="str">
        <f>Sheet1!C205</f>
        <v>AL BAHA</v>
      </c>
      <c r="E705" s="15" t="str">
        <f>Sheet1!D205</f>
        <v>Watch</v>
      </c>
      <c r="F705" s="15">
        <f>Sheet1!F205</f>
        <v>0</v>
      </c>
      <c r="G705" s="15">
        <f>Sheet1!G205</f>
        <v>0</v>
      </c>
      <c r="H705" s="15">
        <f>Sheet1!H205</f>
        <v>0</v>
      </c>
      <c r="I705" s="15">
        <f>Sheet1!I205</f>
        <v>0</v>
      </c>
      <c r="J705" s="15">
        <f>Sheet1!J205</f>
        <v>0</v>
      </c>
      <c r="K705" s="15">
        <f>Sheet1!K205</f>
        <v>0</v>
      </c>
      <c r="L705" s="15">
        <f>Sheet1!L205</f>
        <v>1</v>
      </c>
      <c r="M705" s="15">
        <f>Sheet1!M205</f>
        <v>0</v>
      </c>
      <c r="N705" s="15">
        <f>Sheet1!N205</f>
        <v>0</v>
      </c>
      <c r="O705" s="15">
        <f>Sheet1!O205</f>
        <v>0</v>
      </c>
      <c r="P705" s="15">
        <f>Sheet1!P205</f>
        <v>0</v>
      </c>
      <c r="Q705" s="15">
        <f>Sheet1!Q205</f>
        <v>0</v>
      </c>
      <c r="R705" s="15">
        <f>Sheet1!R205</f>
        <v>0</v>
      </c>
      <c r="S705" s="15">
        <f>Sheet1!Z205</f>
        <v>1</v>
      </c>
      <c r="T705" s="15">
        <f>Sheet1!AB205</f>
        <v>0</v>
      </c>
      <c r="U705" s="15">
        <f>Sheet1!AC205</f>
        <v>1</v>
      </c>
    </row>
    <row r="706" spans="2:21" x14ac:dyDescent="0.25">
      <c r="B706" s="15">
        <f>Sheet1!A206</f>
        <v>3454303</v>
      </c>
      <c r="C706" s="15" t="str">
        <f>Sheet1!B206</f>
        <v>FAST CALL - STORE</v>
      </c>
      <c r="D706" s="15" t="str">
        <f>Sheet1!C206</f>
        <v>AL BAHA</v>
      </c>
      <c r="E706" s="15" t="str">
        <f>Sheet1!D206</f>
        <v>AirPods</v>
      </c>
      <c r="F706" s="15">
        <f>Sheet1!F206</f>
        <v>1</v>
      </c>
      <c r="G706" s="15">
        <f>Sheet1!G206</f>
        <v>0</v>
      </c>
      <c r="H706" s="15">
        <f>Sheet1!H206</f>
        <v>1</v>
      </c>
      <c r="I706" s="15">
        <f>Sheet1!I206</f>
        <v>0</v>
      </c>
      <c r="J706" s="15">
        <f>Sheet1!J206</f>
        <v>1</v>
      </c>
      <c r="K706" s="15">
        <f>Sheet1!K206</f>
        <v>1</v>
      </c>
      <c r="L706" s="15">
        <f>Sheet1!L206</f>
        <v>0</v>
      </c>
      <c r="M706" s="15">
        <f>Sheet1!M206</f>
        <v>0</v>
      </c>
      <c r="N706" s="15">
        <f>Sheet1!N206</f>
        <v>0</v>
      </c>
      <c r="O706" s="15">
        <f>Sheet1!O206</f>
        <v>0</v>
      </c>
      <c r="P706" s="15">
        <f>Sheet1!P206</f>
        <v>0</v>
      </c>
      <c r="Q706" s="15">
        <f>Sheet1!Q206</f>
        <v>0</v>
      </c>
      <c r="R706" s="15">
        <f>Sheet1!R206</f>
        <v>0</v>
      </c>
      <c r="S706" s="15">
        <f>Sheet1!Z206</f>
        <v>4</v>
      </c>
      <c r="T706" s="15">
        <f>Sheet1!AB206</f>
        <v>0</v>
      </c>
      <c r="U706" s="15">
        <f>Sheet1!AC206</f>
        <v>0</v>
      </c>
    </row>
    <row r="707" spans="2:21" x14ac:dyDescent="0.25">
      <c r="B707" s="15">
        <f>Sheet1!A207</f>
        <v>3454303</v>
      </c>
      <c r="C707" s="15" t="str">
        <f>Sheet1!B207</f>
        <v>FAST CALL - STORE</v>
      </c>
      <c r="D707" s="15" t="str">
        <f>Sheet1!C207</f>
        <v>AL BAHA</v>
      </c>
      <c r="E707" s="15" t="str">
        <f>Sheet1!D207</f>
        <v>Accessories</v>
      </c>
      <c r="F707" s="15">
        <f>Sheet1!F207</f>
        <v>52</v>
      </c>
      <c r="G707" s="15">
        <f>Sheet1!G207</f>
        <v>29</v>
      </c>
      <c r="H707" s="15">
        <f>Sheet1!H207</f>
        <v>34</v>
      </c>
      <c r="I707" s="15">
        <f>Sheet1!I207</f>
        <v>25</v>
      </c>
      <c r="J707" s="15">
        <f>Sheet1!J207</f>
        <v>44</v>
      </c>
      <c r="K707" s="15">
        <f>Sheet1!K207</f>
        <v>22</v>
      </c>
      <c r="L707" s="15">
        <f>Sheet1!L207</f>
        <v>28</v>
      </c>
      <c r="M707" s="15">
        <f>Sheet1!M207</f>
        <v>30</v>
      </c>
      <c r="N707" s="15">
        <f>Sheet1!N207</f>
        <v>0</v>
      </c>
      <c r="O707" s="15">
        <f>Sheet1!O207</f>
        <v>0</v>
      </c>
      <c r="P707" s="15">
        <f>Sheet1!P207</f>
        <v>0</v>
      </c>
      <c r="Q707" s="15">
        <f>Sheet1!Q207</f>
        <v>0</v>
      </c>
      <c r="R707" s="15">
        <f>Sheet1!R207</f>
        <v>0</v>
      </c>
      <c r="S707" s="15">
        <f>Sheet1!Z207</f>
        <v>264</v>
      </c>
      <c r="T707" s="15">
        <f>Sheet1!AB207</f>
        <v>30</v>
      </c>
      <c r="U707" s="15">
        <f>Sheet1!AC207</f>
        <v>28</v>
      </c>
    </row>
    <row r="708" spans="2:21" x14ac:dyDescent="0.25">
      <c r="B708" s="15">
        <f>Sheet1!A208</f>
        <v>3445267</v>
      </c>
      <c r="C708" s="15" t="str">
        <f>Sheet1!B208</f>
        <v>YOUR MOBILE - DOWNTOWN</v>
      </c>
      <c r="D708" s="15" t="str">
        <f>Sheet1!C208</f>
        <v>ABHA</v>
      </c>
      <c r="E708" s="15" t="str">
        <f>Sheet1!D208</f>
        <v>iPhone</v>
      </c>
      <c r="F708" s="15">
        <f>Sheet1!F208</f>
        <v>29</v>
      </c>
      <c r="G708" s="15">
        <f>Sheet1!G208</f>
        <v>26</v>
      </c>
      <c r="H708" s="15">
        <f>Sheet1!H208</f>
        <v>23</v>
      </c>
      <c r="I708" s="15">
        <f>Sheet1!I208</f>
        <v>21</v>
      </c>
      <c r="J708" s="15">
        <f>Sheet1!J208</f>
        <v>25</v>
      </c>
      <c r="K708" s="15">
        <f>Sheet1!K208</f>
        <v>23</v>
      </c>
      <c r="L708" s="15">
        <f>Sheet1!L208</f>
        <v>20</v>
      </c>
      <c r="M708" s="15">
        <f>Sheet1!M208</f>
        <v>27</v>
      </c>
      <c r="N708" s="15">
        <f>Sheet1!N208</f>
        <v>0</v>
      </c>
      <c r="O708" s="15">
        <f>Sheet1!O208</f>
        <v>0</v>
      </c>
      <c r="P708" s="15">
        <f>Sheet1!P208</f>
        <v>0</v>
      </c>
      <c r="Q708" s="15">
        <f>Sheet1!Q208</f>
        <v>0</v>
      </c>
      <c r="R708" s="15">
        <f>Sheet1!R208</f>
        <v>0</v>
      </c>
      <c r="S708" s="15">
        <f>Sheet1!Z208</f>
        <v>194</v>
      </c>
      <c r="T708" s="15">
        <f>Sheet1!AB208</f>
        <v>27</v>
      </c>
      <c r="U708" s="15">
        <f>Sheet1!AC208</f>
        <v>20</v>
      </c>
    </row>
    <row r="709" spans="2:21" x14ac:dyDescent="0.25">
      <c r="B709" s="15">
        <f>Sheet1!A209</f>
        <v>3445267</v>
      </c>
      <c r="C709" s="15" t="str">
        <f>Sheet1!B209</f>
        <v>YOUR MOBILE - DOWNTOWN</v>
      </c>
      <c r="D709" s="15" t="str">
        <f>Sheet1!C209</f>
        <v>ABHA</v>
      </c>
      <c r="E709" s="15" t="str">
        <f>Sheet1!D209</f>
        <v>iPad</v>
      </c>
      <c r="F709" s="15">
        <f>Sheet1!F209</f>
        <v>2</v>
      </c>
      <c r="G709" s="15">
        <f>Sheet1!G209</f>
        <v>1</v>
      </c>
      <c r="H709" s="15">
        <f>Sheet1!H209</f>
        <v>1</v>
      </c>
      <c r="I709" s="15">
        <f>Sheet1!I209</f>
        <v>2</v>
      </c>
      <c r="J709" s="15">
        <f>Sheet1!J209</f>
        <v>4</v>
      </c>
      <c r="K709" s="15">
        <f>Sheet1!K209</f>
        <v>2</v>
      </c>
      <c r="L709" s="15">
        <f>Sheet1!L209</f>
        <v>1</v>
      </c>
      <c r="M709" s="15">
        <f>Sheet1!M209</f>
        <v>5</v>
      </c>
      <c r="N709" s="15">
        <f>Sheet1!N209</f>
        <v>0</v>
      </c>
      <c r="O709" s="15">
        <f>Sheet1!O209</f>
        <v>0</v>
      </c>
      <c r="P709" s="15">
        <f>Sheet1!P209</f>
        <v>0</v>
      </c>
      <c r="Q709" s="15">
        <f>Sheet1!Q209</f>
        <v>0</v>
      </c>
      <c r="R709" s="15">
        <f>Sheet1!R209</f>
        <v>0</v>
      </c>
      <c r="S709" s="15">
        <f>Sheet1!Z209</f>
        <v>18</v>
      </c>
      <c r="T709" s="15">
        <f>Sheet1!AB209</f>
        <v>5</v>
      </c>
      <c r="U709" s="15">
        <f>Sheet1!AC209</f>
        <v>1</v>
      </c>
    </row>
    <row r="710" spans="2:21" x14ac:dyDescent="0.25">
      <c r="B710" s="15">
        <f>Sheet1!A210</f>
        <v>3445267</v>
      </c>
      <c r="C710" s="15" t="str">
        <f>Sheet1!B210</f>
        <v>YOUR MOBILE - DOWNTOWN</v>
      </c>
      <c r="D710" s="15" t="str">
        <f>Sheet1!C210</f>
        <v>ABHA</v>
      </c>
      <c r="E710" s="15" t="str">
        <f>Sheet1!D210</f>
        <v>Watch</v>
      </c>
      <c r="F710" s="15">
        <f>Sheet1!F210</f>
        <v>0</v>
      </c>
      <c r="G710" s="15">
        <f>Sheet1!G210</f>
        <v>0</v>
      </c>
      <c r="H710" s="15">
        <f>Sheet1!H210</f>
        <v>0</v>
      </c>
      <c r="I710" s="15">
        <f>Sheet1!I210</f>
        <v>0</v>
      </c>
      <c r="J710" s="15">
        <f>Sheet1!J210</f>
        <v>0</v>
      </c>
      <c r="K710" s="15">
        <f>Sheet1!K210</f>
        <v>0</v>
      </c>
      <c r="L710" s="15">
        <f>Sheet1!L210</f>
        <v>0</v>
      </c>
      <c r="M710" s="15">
        <f>Sheet1!M210</f>
        <v>2</v>
      </c>
      <c r="N710" s="15">
        <f>Sheet1!N210</f>
        <v>0</v>
      </c>
      <c r="O710" s="15">
        <f>Sheet1!O210</f>
        <v>0</v>
      </c>
      <c r="P710" s="15">
        <f>Sheet1!P210</f>
        <v>0</v>
      </c>
      <c r="Q710" s="15">
        <f>Sheet1!Q210</f>
        <v>0</v>
      </c>
      <c r="R710" s="15">
        <f>Sheet1!R210</f>
        <v>0</v>
      </c>
      <c r="S710" s="15">
        <f>Sheet1!Z210</f>
        <v>2</v>
      </c>
      <c r="T710" s="15">
        <f>Sheet1!AB210</f>
        <v>2</v>
      </c>
      <c r="U710" s="15">
        <f>Sheet1!AC210</f>
        <v>0</v>
      </c>
    </row>
    <row r="711" spans="2:21" x14ac:dyDescent="0.25">
      <c r="B711" s="15">
        <f>Sheet1!A211</f>
        <v>3445267</v>
      </c>
      <c r="C711" s="15" t="str">
        <f>Sheet1!B211</f>
        <v>YOUR MOBILE - DOWNTOWN</v>
      </c>
      <c r="D711" s="15" t="str">
        <f>Sheet1!C211</f>
        <v>ABHA</v>
      </c>
      <c r="E711" s="15" t="str">
        <f>Sheet1!D211</f>
        <v>AirPods</v>
      </c>
      <c r="F711" s="15">
        <f>Sheet1!F211</f>
        <v>0</v>
      </c>
      <c r="G711" s="15">
        <f>Sheet1!G211</f>
        <v>0</v>
      </c>
      <c r="H711" s="15">
        <f>Sheet1!H211</f>
        <v>0</v>
      </c>
      <c r="I711" s="15">
        <f>Sheet1!I211</f>
        <v>0</v>
      </c>
      <c r="J711" s="15">
        <f>Sheet1!J211</f>
        <v>3</v>
      </c>
      <c r="K711" s="15">
        <f>Sheet1!K211</f>
        <v>0</v>
      </c>
      <c r="L711" s="15">
        <f>Sheet1!L211</f>
        <v>3</v>
      </c>
      <c r="M711" s="15">
        <f>Sheet1!M211</f>
        <v>3</v>
      </c>
      <c r="N711" s="15">
        <f>Sheet1!N211</f>
        <v>0</v>
      </c>
      <c r="O711" s="15">
        <f>Sheet1!O211</f>
        <v>0</v>
      </c>
      <c r="P711" s="15">
        <f>Sheet1!P211</f>
        <v>0</v>
      </c>
      <c r="Q711" s="15">
        <f>Sheet1!Q211</f>
        <v>0</v>
      </c>
      <c r="R711" s="15">
        <f>Sheet1!R211</f>
        <v>0</v>
      </c>
      <c r="S711" s="15">
        <f>Sheet1!Z211</f>
        <v>9</v>
      </c>
      <c r="T711" s="15">
        <f>Sheet1!AB211</f>
        <v>3</v>
      </c>
      <c r="U711" s="15">
        <f>Sheet1!AC211</f>
        <v>3</v>
      </c>
    </row>
    <row r="712" spans="2:21" x14ac:dyDescent="0.25">
      <c r="B712" s="15">
        <f>Sheet1!A212</f>
        <v>3445267</v>
      </c>
      <c r="C712" s="15" t="str">
        <f>Sheet1!B212</f>
        <v>YOUR MOBILE - DOWNTOWN</v>
      </c>
      <c r="D712" s="15" t="str">
        <f>Sheet1!C212</f>
        <v>ABHA</v>
      </c>
      <c r="E712" s="15" t="str">
        <f>Sheet1!D212</f>
        <v>Accessories</v>
      </c>
      <c r="F712" s="15">
        <f>Sheet1!F212</f>
        <v>36</v>
      </c>
      <c r="G712" s="15">
        <f>Sheet1!G212</f>
        <v>35</v>
      </c>
      <c r="H712" s="15">
        <f>Sheet1!H212</f>
        <v>35</v>
      </c>
      <c r="I712" s="15">
        <f>Sheet1!I212</f>
        <v>34</v>
      </c>
      <c r="J712" s="15">
        <f>Sheet1!J212</f>
        <v>35</v>
      </c>
      <c r="K712" s="15">
        <f>Sheet1!K212</f>
        <v>29</v>
      </c>
      <c r="L712" s="15">
        <f>Sheet1!L212</f>
        <v>40</v>
      </c>
      <c r="M712" s="15">
        <f>Sheet1!M212</f>
        <v>22</v>
      </c>
      <c r="N712" s="15">
        <f>Sheet1!N212</f>
        <v>0</v>
      </c>
      <c r="O712" s="15">
        <f>Sheet1!O212</f>
        <v>0</v>
      </c>
      <c r="P712" s="15">
        <f>Sheet1!P212</f>
        <v>0</v>
      </c>
      <c r="Q712" s="15">
        <f>Sheet1!Q212</f>
        <v>0</v>
      </c>
      <c r="R712" s="15">
        <f>Sheet1!R212</f>
        <v>0</v>
      </c>
      <c r="S712" s="15">
        <f>Sheet1!Z212</f>
        <v>266</v>
      </c>
      <c r="T712" s="15">
        <f>Sheet1!AB212</f>
        <v>22</v>
      </c>
      <c r="U712" s="15">
        <f>Sheet1!AC212</f>
        <v>40</v>
      </c>
    </row>
    <row r="713" spans="2:21" x14ac:dyDescent="0.25">
      <c r="B713" s="15">
        <f>Sheet1!A213</f>
        <v>1972866</v>
      </c>
      <c r="C713" s="15" t="str">
        <f>Sheet1!B213</f>
        <v>AL-MUTTASIL - MANARA</v>
      </c>
      <c r="D713" s="15" t="str">
        <f>Sheet1!C213</f>
        <v>JEDDAH</v>
      </c>
      <c r="E713" s="15" t="str">
        <f>Sheet1!D213</f>
        <v>iPhone</v>
      </c>
      <c r="F713" s="15">
        <f>Sheet1!F213</f>
        <v>24</v>
      </c>
      <c r="G713" s="15">
        <f>Sheet1!G213</f>
        <v>24</v>
      </c>
      <c r="H713" s="15">
        <f>Sheet1!H213</f>
        <v>19</v>
      </c>
      <c r="I713" s="15">
        <f>Sheet1!I213</f>
        <v>19</v>
      </c>
      <c r="J713" s="15">
        <f>Sheet1!J213</f>
        <v>25</v>
      </c>
      <c r="K713" s="15">
        <f>Sheet1!K213</f>
        <v>26</v>
      </c>
      <c r="L713" s="15">
        <f>Sheet1!L213</f>
        <v>18</v>
      </c>
      <c r="M713" s="15">
        <f>Sheet1!M213</f>
        <v>23</v>
      </c>
      <c r="N713" s="15">
        <f>Sheet1!N213</f>
        <v>0</v>
      </c>
      <c r="O713" s="15">
        <f>Sheet1!O213</f>
        <v>0</v>
      </c>
      <c r="P713" s="15">
        <f>Sheet1!P213</f>
        <v>0</v>
      </c>
      <c r="Q713" s="15">
        <f>Sheet1!Q213</f>
        <v>0</v>
      </c>
      <c r="R713" s="15">
        <f>Sheet1!R213</f>
        <v>0</v>
      </c>
      <c r="S713" s="15">
        <f>Sheet1!Z213</f>
        <v>178</v>
      </c>
      <c r="T713" s="15">
        <f>Sheet1!AB213</f>
        <v>23</v>
      </c>
      <c r="U713" s="15">
        <f>Sheet1!AC213</f>
        <v>18</v>
      </c>
    </row>
    <row r="714" spans="2:21" x14ac:dyDescent="0.25">
      <c r="B714" s="15">
        <f>Sheet1!A214</f>
        <v>1972866</v>
      </c>
      <c r="C714" s="15" t="str">
        <f>Sheet1!B214</f>
        <v>AL-MUTTASIL - MANARA</v>
      </c>
      <c r="D714" s="15" t="str">
        <f>Sheet1!C214</f>
        <v>JEDDAH</v>
      </c>
      <c r="E714" s="15" t="str">
        <f>Sheet1!D214</f>
        <v>iPad</v>
      </c>
      <c r="F714" s="15">
        <f>Sheet1!F214</f>
        <v>1</v>
      </c>
      <c r="G714" s="15">
        <f>Sheet1!G214</f>
        <v>1</v>
      </c>
      <c r="H714" s="15">
        <f>Sheet1!H214</f>
        <v>2</v>
      </c>
      <c r="I714" s="15">
        <f>Sheet1!I214</f>
        <v>2</v>
      </c>
      <c r="J714" s="15">
        <f>Sheet1!J214</f>
        <v>4</v>
      </c>
      <c r="K714" s="15">
        <f>Sheet1!K214</f>
        <v>4</v>
      </c>
      <c r="L714" s="15">
        <f>Sheet1!L214</f>
        <v>2</v>
      </c>
      <c r="M714" s="15">
        <f>Sheet1!M214</f>
        <v>4</v>
      </c>
      <c r="N714" s="15">
        <f>Sheet1!N214</f>
        <v>0</v>
      </c>
      <c r="O714" s="15">
        <f>Sheet1!O214</f>
        <v>0</v>
      </c>
      <c r="P714" s="15">
        <f>Sheet1!P214</f>
        <v>0</v>
      </c>
      <c r="Q714" s="15">
        <f>Sheet1!Q214</f>
        <v>0</v>
      </c>
      <c r="R714" s="15">
        <f>Sheet1!R214</f>
        <v>0</v>
      </c>
      <c r="S714" s="15">
        <f>Sheet1!Z214</f>
        <v>20</v>
      </c>
      <c r="T714" s="15">
        <f>Sheet1!AB214</f>
        <v>4</v>
      </c>
      <c r="U714" s="15">
        <f>Sheet1!AC214</f>
        <v>2</v>
      </c>
    </row>
    <row r="715" spans="2:21" x14ac:dyDescent="0.25">
      <c r="B715" s="15">
        <f>Sheet1!A215</f>
        <v>1972866</v>
      </c>
      <c r="C715" s="15" t="str">
        <f>Sheet1!B215</f>
        <v>AL-MUTTASIL - MANARA</v>
      </c>
      <c r="D715" s="15" t="str">
        <f>Sheet1!C215</f>
        <v>JEDDAH</v>
      </c>
      <c r="E715" s="15" t="str">
        <f>Sheet1!D215</f>
        <v>Watch</v>
      </c>
      <c r="F715" s="15">
        <f>Sheet1!F215</f>
        <v>0</v>
      </c>
      <c r="G715" s="15">
        <f>Sheet1!G215</f>
        <v>0</v>
      </c>
      <c r="H715" s="15">
        <f>Sheet1!H215</f>
        <v>0</v>
      </c>
      <c r="I715" s="15">
        <f>Sheet1!I215</f>
        <v>0</v>
      </c>
      <c r="J715" s="15">
        <f>Sheet1!J215</f>
        <v>0</v>
      </c>
      <c r="K715" s="15">
        <f>Sheet1!K215</f>
        <v>0</v>
      </c>
      <c r="L715" s="15">
        <f>Sheet1!L215</f>
        <v>1</v>
      </c>
      <c r="M715" s="15">
        <f>Sheet1!M215</f>
        <v>0</v>
      </c>
      <c r="N715" s="15">
        <f>Sheet1!N215</f>
        <v>0</v>
      </c>
      <c r="O715" s="15">
        <f>Sheet1!O215</f>
        <v>0</v>
      </c>
      <c r="P715" s="15">
        <f>Sheet1!P215</f>
        <v>0</v>
      </c>
      <c r="Q715" s="15">
        <f>Sheet1!Q215</f>
        <v>0</v>
      </c>
      <c r="R715" s="15">
        <f>Sheet1!R215</f>
        <v>0</v>
      </c>
      <c r="S715" s="15">
        <f>Sheet1!Z215</f>
        <v>1</v>
      </c>
      <c r="T715" s="15">
        <f>Sheet1!AB215</f>
        <v>0</v>
      </c>
      <c r="U715" s="15">
        <f>Sheet1!AC215</f>
        <v>1</v>
      </c>
    </row>
    <row r="716" spans="2:21" x14ac:dyDescent="0.25">
      <c r="B716" s="15">
        <f>Sheet1!A216</f>
        <v>1972866</v>
      </c>
      <c r="C716" s="15" t="str">
        <f>Sheet1!B216</f>
        <v>AL-MUTTASIL - MANARA</v>
      </c>
      <c r="D716" s="15" t="str">
        <f>Sheet1!C216</f>
        <v>JEDDAH</v>
      </c>
      <c r="E716" s="15" t="str">
        <f>Sheet1!D216</f>
        <v>AirPods</v>
      </c>
      <c r="F716" s="15">
        <f>Sheet1!F216</f>
        <v>0</v>
      </c>
      <c r="G716" s="15">
        <f>Sheet1!G216</f>
        <v>0</v>
      </c>
      <c r="H716" s="15">
        <f>Sheet1!H216</f>
        <v>0</v>
      </c>
      <c r="I716" s="15">
        <f>Sheet1!I216</f>
        <v>0</v>
      </c>
      <c r="J716" s="15">
        <f>Sheet1!J216</f>
        <v>1</v>
      </c>
      <c r="K716" s="15">
        <f>Sheet1!K216</f>
        <v>0</v>
      </c>
      <c r="L716" s="15">
        <f>Sheet1!L216</f>
        <v>0</v>
      </c>
      <c r="M716" s="15">
        <f>Sheet1!M216</f>
        <v>0</v>
      </c>
      <c r="N716" s="15">
        <f>Sheet1!N216</f>
        <v>0</v>
      </c>
      <c r="O716" s="15">
        <f>Sheet1!O216</f>
        <v>0</v>
      </c>
      <c r="P716" s="15">
        <f>Sheet1!P216</f>
        <v>0</v>
      </c>
      <c r="Q716" s="15">
        <f>Sheet1!Q216</f>
        <v>0</v>
      </c>
      <c r="R716" s="15">
        <f>Sheet1!R216</f>
        <v>0</v>
      </c>
      <c r="S716" s="15">
        <f>Sheet1!Z216</f>
        <v>1</v>
      </c>
      <c r="T716" s="15">
        <f>Sheet1!AB216</f>
        <v>0</v>
      </c>
      <c r="U716" s="15">
        <f>Sheet1!AC216</f>
        <v>0</v>
      </c>
    </row>
    <row r="717" spans="2:21" x14ac:dyDescent="0.25">
      <c r="B717" s="15">
        <f>Sheet1!A217</f>
        <v>1972866</v>
      </c>
      <c r="C717" s="15" t="str">
        <f>Sheet1!B217</f>
        <v>AL-MUTTASIL - MANARA</v>
      </c>
      <c r="D717" s="15" t="str">
        <f>Sheet1!C217</f>
        <v>JEDDAH</v>
      </c>
      <c r="E717" s="15" t="str">
        <f>Sheet1!D217</f>
        <v>Accessories</v>
      </c>
      <c r="F717" s="15">
        <f>Sheet1!F217</f>
        <v>24</v>
      </c>
      <c r="G717" s="15">
        <f>Sheet1!G217</f>
        <v>14</v>
      </c>
      <c r="H717" s="15">
        <f>Sheet1!H217</f>
        <v>27</v>
      </c>
      <c r="I717" s="15">
        <f>Sheet1!I217</f>
        <v>31</v>
      </c>
      <c r="J717" s="15">
        <f>Sheet1!J217</f>
        <v>45</v>
      </c>
      <c r="K717" s="15">
        <f>Sheet1!K217</f>
        <v>42</v>
      </c>
      <c r="L717" s="15">
        <f>Sheet1!L217</f>
        <v>41</v>
      </c>
      <c r="M717" s="15">
        <f>Sheet1!M217</f>
        <v>49</v>
      </c>
      <c r="N717" s="15">
        <f>Sheet1!N217</f>
        <v>0</v>
      </c>
      <c r="O717" s="15">
        <f>Sheet1!O217</f>
        <v>0</v>
      </c>
      <c r="P717" s="15">
        <f>Sheet1!P217</f>
        <v>0</v>
      </c>
      <c r="Q717" s="15">
        <f>Sheet1!Q217</f>
        <v>0</v>
      </c>
      <c r="R717" s="15">
        <f>Sheet1!R217</f>
        <v>0</v>
      </c>
      <c r="S717" s="15">
        <f>Sheet1!Z217</f>
        <v>273</v>
      </c>
      <c r="T717" s="15">
        <f>Sheet1!AB217</f>
        <v>49</v>
      </c>
      <c r="U717" s="15">
        <f>Sheet1!AC217</f>
        <v>41</v>
      </c>
    </row>
    <row r="718" spans="2:21" x14ac:dyDescent="0.25">
      <c r="B718" s="15">
        <f>Sheet1!A218</f>
        <v>2533125</v>
      </c>
      <c r="C718" s="15" t="str">
        <f>Sheet1!B218</f>
        <v>BADER AL HADDAD</v>
      </c>
      <c r="D718" s="15" t="str">
        <f>Sheet1!C218</f>
        <v>JEDDAH</v>
      </c>
      <c r="E718" s="15" t="str">
        <f>Sheet1!D218</f>
        <v>iPhone</v>
      </c>
      <c r="F718" s="15">
        <f>Sheet1!F218</f>
        <v>31</v>
      </c>
      <c r="G718" s="15">
        <f>Sheet1!G218</f>
        <v>24</v>
      </c>
      <c r="H718" s="15">
        <f>Sheet1!H218</f>
        <v>18</v>
      </c>
      <c r="I718" s="15">
        <f>Sheet1!I218</f>
        <v>26</v>
      </c>
      <c r="J718" s="15">
        <f>Sheet1!J218</f>
        <v>36</v>
      </c>
      <c r="K718" s="15">
        <f>Sheet1!K218</f>
        <v>25</v>
      </c>
      <c r="L718" s="15">
        <f>Sheet1!L218</f>
        <v>21</v>
      </c>
      <c r="M718" s="15">
        <f>Sheet1!M218</f>
        <v>24</v>
      </c>
      <c r="N718" s="15">
        <f>Sheet1!N218</f>
        <v>0</v>
      </c>
      <c r="O718" s="15">
        <f>Sheet1!O218</f>
        <v>0</v>
      </c>
      <c r="P718" s="15">
        <f>Sheet1!P218</f>
        <v>0</v>
      </c>
      <c r="Q718" s="15">
        <f>Sheet1!Q218</f>
        <v>0</v>
      </c>
      <c r="R718" s="15">
        <f>Sheet1!R218</f>
        <v>0</v>
      </c>
      <c r="S718" s="15">
        <f>Sheet1!Z218</f>
        <v>205</v>
      </c>
      <c r="T718" s="15">
        <f>Sheet1!AB218</f>
        <v>24</v>
      </c>
      <c r="U718" s="15">
        <f>Sheet1!AC218</f>
        <v>21</v>
      </c>
    </row>
    <row r="719" spans="2:21" x14ac:dyDescent="0.25">
      <c r="B719" s="15">
        <f>Sheet1!A219</f>
        <v>2533125</v>
      </c>
      <c r="C719" s="15" t="str">
        <f>Sheet1!B219</f>
        <v>BADER AL HADDAD</v>
      </c>
      <c r="D719" s="15" t="str">
        <f>Sheet1!C219</f>
        <v>JEDDAH</v>
      </c>
      <c r="E719" s="15" t="str">
        <f>Sheet1!D219</f>
        <v>iPad</v>
      </c>
      <c r="F719" s="15">
        <f>Sheet1!F219</f>
        <v>0</v>
      </c>
      <c r="G719" s="15">
        <f>Sheet1!G219</f>
        <v>4</v>
      </c>
      <c r="H719" s="15">
        <f>Sheet1!H219</f>
        <v>5</v>
      </c>
      <c r="I719" s="15">
        <f>Sheet1!I219</f>
        <v>1</v>
      </c>
      <c r="J719" s="15">
        <f>Sheet1!J219</f>
        <v>7</v>
      </c>
      <c r="K719" s="15">
        <f>Sheet1!K219</f>
        <v>2</v>
      </c>
      <c r="L719" s="15">
        <f>Sheet1!L219</f>
        <v>1</v>
      </c>
      <c r="M719" s="15">
        <f>Sheet1!M219</f>
        <v>0</v>
      </c>
      <c r="N719" s="15">
        <f>Sheet1!N219</f>
        <v>0</v>
      </c>
      <c r="O719" s="15">
        <f>Sheet1!O219</f>
        <v>0</v>
      </c>
      <c r="P719" s="15">
        <f>Sheet1!P219</f>
        <v>0</v>
      </c>
      <c r="Q719" s="15">
        <f>Sheet1!Q219</f>
        <v>0</v>
      </c>
      <c r="R719" s="15">
        <f>Sheet1!R219</f>
        <v>0</v>
      </c>
      <c r="S719" s="15">
        <f>Sheet1!Z219</f>
        <v>20</v>
      </c>
      <c r="T719" s="15">
        <f>Sheet1!AB219</f>
        <v>0</v>
      </c>
      <c r="U719" s="15">
        <f>Sheet1!AC219</f>
        <v>1</v>
      </c>
    </row>
    <row r="720" spans="2:21" x14ac:dyDescent="0.25">
      <c r="B720" s="15">
        <f>Sheet1!A220</f>
        <v>2533125</v>
      </c>
      <c r="C720" s="15" t="str">
        <f>Sheet1!B220</f>
        <v>BADER AL HADDAD</v>
      </c>
      <c r="D720" s="15" t="str">
        <f>Sheet1!C220</f>
        <v>JEDDAH</v>
      </c>
      <c r="E720" s="15" t="str">
        <f>Sheet1!D220</f>
        <v>Watch</v>
      </c>
      <c r="F720" s="15">
        <f>Sheet1!F220</f>
        <v>0</v>
      </c>
      <c r="G720" s="15">
        <f>Sheet1!G220</f>
        <v>0</v>
      </c>
      <c r="H720" s="15">
        <f>Sheet1!H220</f>
        <v>0</v>
      </c>
      <c r="I720" s="15">
        <f>Sheet1!I220</f>
        <v>0</v>
      </c>
      <c r="J720" s="15">
        <f>Sheet1!J220</f>
        <v>0</v>
      </c>
      <c r="K720" s="15">
        <f>Sheet1!K220</f>
        <v>0</v>
      </c>
      <c r="L720" s="15">
        <f>Sheet1!L220</f>
        <v>0</v>
      </c>
      <c r="M720" s="15">
        <f>Sheet1!M220</f>
        <v>0</v>
      </c>
      <c r="N720" s="15">
        <f>Sheet1!N220</f>
        <v>0</v>
      </c>
      <c r="O720" s="15">
        <f>Sheet1!O220</f>
        <v>0</v>
      </c>
      <c r="P720" s="15">
        <f>Sheet1!P220</f>
        <v>0</v>
      </c>
      <c r="Q720" s="15">
        <f>Sheet1!Q220</f>
        <v>0</v>
      </c>
      <c r="R720" s="15">
        <f>Sheet1!R220</f>
        <v>0</v>
      </c>
      <c r="S720" s="15">
        <f>Sheet1!Z220</f>
        <v>0</v>
      </c>
      <c r="T720" s="15">
        <f>Sheet1!AB220</f>
        <v>0</v>
      </c>
      <c r="U720" s="15">
        <f>Sheet1!AC220</f>
        <v>0</v>
      </c>
    </row>
    <row r="721" spans="2:21" x14ac:dyDescent="0.25">
      <c r="B721" s="15">
        <f>Sheet1!A221</f>
        <v>2533125</v>
      </c>
      <c r="C721" s="15" t="str">
        <f>Sheet1!B221</f>
        <v>BADER AL HADDAD</v>
      </c>
      <c r="D721" s="15" t="str">
        <f>Sheet1!C221</f>
        <v>JEDDAH</v>
      </c>
      <c r="E721" s="15" t="str">
        <f>Sheet1!D221</f>
        <v>AirPods</v>
      </c>
      <c r="F721" s="15">
        <f>Sheet1!F221</f>
        <v>4</v>
      </c>
      <c r="G721" s="15">
        <f>Sheet1!G221</f>
        <v>0</v>
      </c>
      <c r="H721" s="15">
        <f>Sheet1!H221</f>
        <v>0</v>
      </c>
      <c r="I721" s="15">
        <f>Sheet1!I221</f>
        <v>0</v>
      </c>
      <c r="J721" s="15">
        <f>Sheet1!J221</f>
        <v>1</v>
      </c>
      <c r="K721" s="15">
        <f>Sheet1!K221</f>
        <v>4</v>
      </c>
      <c r="L721" s="15">
        <f>Sheet1!L221</f>
        <v>4</v>
      </c>
      <c r="M721" s="15">
        <f>Sheet1!M221</f>
        <v>4</v>
      </c>
      <c r="N721" s="15">
        <f>Sheet1!N221</f>
        <v>0</v>
      </c>
      <c r="O721" s="15">
        <f>Sheet1!O221</f>
        <v>0</v>
      </c>
      <c r="P721" s="15">
        <f>Sheet1!P221</f>
        <v>0</v>
      </c>
      <c r="Q721" s="15">
        <f>Sheet1!Q221</f>
        <v>0</v>
      </c>
      <c r="R721" s="15">
        <f>Sheet1!R221</f>
        <v>0</v>
      </c>
      <c r="S721" s="15">
        <f>Sheet1!Z221</f>
        <v>17</v>
      </c>
      <c r="T721" s="15">
        <f>Sheet1!AB221</f>
        <v>4</v>
      </c>
      <c r="U721" s="15">
        <f>Sheet1!AC221</f>
        <v>4</v>
      </c>
    </row>
    <row r="722" spans="2:21" x14ac:dyDescent="0.25">
      <c r="B722" s="15">
        <f>Sheet1!A222</f>
        <v>2533125</v>
      </c>
      <c r="C722" s="15" t="str">
        <f>Sheet1!B222</f>
        <v>BADER AL HADDAD</v>
      </c>
      <c r="D722" s="15" t="str">
        <f>Sheet1!C222</f>
        <v>JEDDAH</v>
      </c>
      <c r="E722" s="15" t="str">
        <f>Sheet1!D222</f>
        <v>Accessories</v>
      </c>
      <c r="F722" s="15">
        <f>Sheet1!F222</f>
        <v>0</v>
      </c>
      <c r="G722" s="15">
        <f>Sheet1!G222</f>
        <v>0</v>
      </c>
      <c r="H722" s="15">
        <f>Sheet1!H222</f>
        <v>0</v>
      </c>
      <c r="I722" s="15">
        <f>Sheet1!I222</f>
        <v>0</v>
      </c>
      <c r="J722" s="15">
        <f>Sheet1!J222</f>
        <v>55</v>
      </c>
      <c r="K722" s="15">
        <f>Sheet1!K222</f>
        <v>55</v>
      </c>
      <c r="L722" s="15">
        <f>Sheet1!L222</f>
        <v>67</v>
      </c>
      <c r="M722" s="15">
        <f>Sheet1!M222</f>
        <v>70</v>
      </c>
      <c r="N722" s="15">
        <f>Sheet1!N222</f>
        <v>0</v>
      </c>
      <c r="O722" s="15">
        <f>Sheet1!O222</f>
        <v>0</v>
      </c>
      <c r="P722" s="15">
        <f>Sheet1!P222</f>
        <v>0</v>
      </c>
      <c r="Q722" s="15">
        <f>Sheet1!Q222</f>
        <v>0</v>
      </c>
      <c r="R722" s="15">
        <f>Sheet1!R222</f>
        <v>0</v>
      </c>
      <c r="S722" s="15">
        <f>Sheet1!Z222</f>
        <v>247</v>
      </c>
      <c r="T722" s="15">
        <f>Sheet1!AB222</f>
        <v>70</v>
      </c>
      <c r="U722" s="15">
        <f>Sheet1!AC222</f>
        <v>67</v>
      </c>
    </row>
    <row r="723" spans="2:21" x14ac:dyDescent="0.25">
      <c r="B723" s="15">
        <f>Sheet1!A223</f>
        <v>3566027</v>
      </c>
      <c r="C723" s="15" t="str">
        <f>Sheet1!B223</f>
        <v>ASR AL JAWAAL 2 - STORE</v>
      </c>
      <c r="D723" s="15" t="str">
        <f>Sheet1!C223</f>
        <v>MAKKAH</v>
      </c>
      <c r="E723" s="15" t="str">
        <f>Sheet1!D223</f>
        <v>iPhone</v>
      </c>
      <c r="F723" s="15">
        <f>Sheet1!F223</f>
        <v>38</v>
      </c>
      <c r="G723" s="15">
        <f>Sheet1!G223</f>
        <v>30</v>
      </c>
      <c r="H723" s="15">
        <f>Sheet1!H223</f>
        <v>25</v>
      </c>
      <c r="I723" s="15">
        <f>Sheet1!I223</f>
        <v>24</v>
      </c>
      <c r="J723" s="15">
        <f>Sheet1!J223</f>
        <v>33</v>
      </c>
      <c r="K723" s="15">
        <f>Sheet1!K223</f>
        <v>37</v>
      </c>
      <c r="L723" s="15">
        <f>Sheet1!L223</f>
        <v>34</v>
      </c>
      <c r="M723" s="15">
        <f>Sheet1!M223</f>
        <v>30</v>
      </c>
      <c r="N723" s="15">
        <f>Sheet1!N223</f>
        <v>0</v>
      </c>
      <c r="O723" s="15">
        <f>Sheet1!O223</f>
        <v>0</v>
      </c>
      <c r="P723" s="15">
        <f>Sheet1!P223</f>
        <v>0</v>
      </c>
      <c r="Q723" s="15">
        <f>Sheet1!Q223</f>
        <v>0</v>
      </c>
      <c r="R723" s="15">
        <f>Sheet1!R223</f>
        <v>0</v>
      </c>
      <c r="S723" s="15">
        <f>Sheet1!Z223</f>
        <v>251</v>
      </c>
      <c r="T723" s="15">
        <f>Sheet1!AB223</f>
        <v>30</v>
      </c>
      <c r="U723" s="15">
        <f>Sheet1!AC223</f>
        <v>34</v>
      </c>
    </row>
    <row r="724" spans="2:21" x14ac:dyDescent="0.25">
      <c r="B724" s="15">
        <f>Sheet1!A224</f>
        <v>3566027</v>
      </c>
      <c r="C724" s="15" t="str">
        <f>Sheet1!B224</f>
        <v>ASR AL JAWAAL 2 - STORE</v>
      </c>
      <c r="D724" s="15" t="str">
        <f>Sheet1!C224</f>
        <v>MAKKAH</v>
      </c>
      <c r="E724" s="15" t="str">
        <f>Sheet1!D224</f>
        <v>iPad</v>
      </c>
      <c r="F724" s="15">
        <f>Sheet1!F224</f>
        <v>3</v>
      </c>
      <c r="G724" s="15">
        <f>Sheet1!G224</f>
        <v>2</v>
      </c>
      <c r="H724" s="15">
        <f>Sheet1!H224</f>
        <v>3</v>
      </c>
      <c r="I724" s="15">
        <f>Sheet1!I224</f>
        <v>6</v>
      </c>
      <c r="J724" s="15">
        <f>Sheet1!J224</f>
        <v>3</v>
      </c>
      <c r="K724" s="15">
        <f>Sheet1!K224</f>
        <v>2</v>
      </c>
      <c r="L724" s="15">
        <f>Sheet1!L224</f>
        <v>5</v>
      </c>
      <c r="M724" s="15">
        <f>Sheet1!M224</f>
        <v>2</v>
      </c>
      <c r="N724" s="15">
        <f>Sheet1!N224</f>
        <v>0</v>
      </c>
      <c r="O724" s="15">
        <f>Sheet1!O224</f>
        <v>0</v>
      </c>
      <c r="P724" s="15">
        <f>Sheet1!P224</f>
        <v>0</v>
      </c>
      <c r="Q724" s="15">
        <f>Sheet1!Q224</f>
        <v>0</v>
      </c>
      <c r="R724" s="15">
        <f>Sheet1!R224</f>
        <v>0</v>
      </c>
      <c r="S724" s="15">
        <f>Sheet1!Z224</f>
        <v>26</v>
      </c>
      <c r="T724" s="15">
        <f>Sheet1!AB224</f>
        <v>2</v>
      </c>
      <c r="U724" s="15">
        <f>Sheet1!AC224</f>
        <v>5</v>
      </c>
    </row>
    <row r="725" spans="2:21" x14ac:dyDescent="0.25">
      <c r="B725" s="15">
        <f>Sheet1!A225</f>
        <v>3566027</v>
      </c>
      <c r="C725" s="15" t="str">
        <f>Sheet1!B225</f>
        <v>ASR AL JAWAAL 2 - STORE</v>
      </c>
      <c r="D725" s="15" t="str">
        <f>Sheet1!C225</f>
        <v>MAKKAH</v>
      </c>
      <c r="E725" s="15" t="str">
        <f>Sheet1!D225</f>
        <v>Watch</v>
      </c>
      <c r="F725" s="15">
        <f>Sheet1!F225</f>
        <v>0</v>
      </c>
      <c r="G725" s="15">
        <f>Sheet1!G225</f>
        <v>0</v>
      </c>
      <c r="H725" s="15">
        <f>Sheet1!H225</f>
        <v>1</v>
      </c>
      <c r="I725" s="15">
        <f>Sheet1!I225</f>
        <v>2</v>
      </c>
      <c r="J725" s="15">
        <f>Sheet1!J225</f>
        <v>0</v>
      </c>
      <c r="K725" s="15">
        <f>Sheet1!K225</f>
        <v>1</v>
      </c>
      <c r="L725" s="15">
        <f>Sheet1!L225</f>
        <v>0</v>
      </c>
      <c r="M725" s="15">
        <f>Sheet1!M225</f>
        <v>0</v>
      </c>
      <c r="N725" s="15">
        <f>Sheet1!N225</f>
        <v>0</v>
      </c>
      <c r="O725" s="15">
        <f>Sheet1!O225</f>
        <v>0</v>
      </c>
      <c r="P725" s="15">
        <f>Sheet1!P225</f>
        <v>0</v>
      </c>
      <c r="Q725" s="15">
        <f>Sheet1!Q225</f>
        <v>0</v>
      </c>
      <c r="R725" s="15">
        <f>Sheet1!R225</f>
        <v>0</v>
      </c>
      <c r="S725" s="15">
        <f>Sheet1!Z225</f>
        <v>4</v>
      </c>
      <c r="T725" s="15">
        <f>Sheet1!AB225</f>
        <v>0</v>
      </c>
      <c r="U725" s="15">
        <f>Sheet1!AC225</f>
        <v>0</v>
      </c>
    </row>
    <row r="726" spans="2:21" x14ac:dyDescent="0.25">
      <c r="B726" s="15">
        <f>Sheet1!A226</f>
        <v>3566027</v>
      </c>
      <c r="C726" s="15" t="str">
        <f>Sheet1!B226</f>
        <v>ASR AL JAWAAL 2 - STORE</v>
      </c>
      <c r="D726" s="15" t="str">
        <f>Sheet1!C226</f>
        <v>MAKKAH</v>
      </c>
      <c r="E726" s="15" t="str">
        <f>Sheet1!D226</f>
        <v>AirPods</v>
      </c>
      <c r="F726" s="15">
        <f>Sheet1!F226</f>
        <v>1</v>
      </c>
      <c r="G726" s="15">
        <f>Sheet1!G226</f>
        <v>0</v>
      </c>
      <c r="H726" s="15">
        <f>Sheet1!H226</f>
        <v>2</v>
      </c>
      <c r="I726" s="15">
        <f>Sheet1!I226</f>
        <v>3</v>
      </c>
      <c r="J726" s="15">
        <f>Sheet1!J226</f>
        <v>2</v>
      </c>
      <c r="K726" s="15">
        <f>Sheet1!K226</f>
        <v>3</v>
      </c>
      <c r="L726" s="15">
        <f>Sheet1!L226</f>
        <v>1</v>
      </c>
      <c r="M726" s="15">
        <f>Sheet1!M226</f>
        <v>0</v>
      </c>
      <c r="N726" s="15">
        <f>Sheet1!N226</f>
        <v>0</v>
      </c>
      <c r="O726" s="15">
        <f>Sheet1!O226</f>
        <v>0</v>
      </c>
      <c r="P726" s="15">
        <f>Sheet1!P226</f>
        <v>0</v>
      </c>
      <c r="Q726" s="15">
        <f>Sheet1!Q226</f>
        <v>0</v>
      </c>
      <c r="R726" s="15">
        <f>Sheet1!R226</f>
        <v>0</v>
      </c>
      <c r="S726" s="15">
        <f>Sheet1!Z226</f>
        <v>12</v>
      </c>
      <c r="T726" s="15">
        <f>Sheet1!AB226</f>
        <v>0</v>
      </c>
      <c r="U726" s="15">
        <f>Sheet1!AC226</f>
        <v>1</v>
      </c>
    </row>
    <row r="727" spans="2:21" x14ac:dyDescent="0.25">
      <c r="B727" s="15">
        <f>Sheet1!A227</f>
        <v>3566027</v>
      </c>
      <c r="C727" s="15" t="str">
        <f>Sheet1!B227</f>
        <v>ASR AL JAWAAL 2 - STORE</v>
      </c>
      <c r="D727" s="15" t="str">
        <f>Sheet1!C227</f>
        <v>MAKKAH</v>
      </c>
      <c r="E727" s="15" t="str">
        <f>Sheet1!D227</f>
        <v>Accessories</v>
      </c>
      <c r="F727" s="15">
        <f>Sheet1!F227</f>
        <v>14</v>
      </c>
      <c r="G727" s="15">
        <f>Sheet1!G227</f>
        <v>9</v>
      </c>
      <c r="H727" s="15">
        <f>Sheet1!H227</f>
        <v>12</v>
      </c>
      <c r="I727" s="15">
        <f>Sheet1!I227</f>
        <v>16</v>
      </c>
      <c r="J727" s="15">
        <f>Sheet1!J227</f>
        <v>28</v>
      </c>
      <c r="K727" s="15">
        <f>Sheet1!K227</f>
        <v>27</v>
      </c>
      <c r="L727" s="15">
        <f>Sheet1!L227</f>
        <v>22</v>
      </c>
      <c r="M727" s="15">
        <f>Sheet1!M227</f>
        <v>21</v>
      </c>
      <c r="N727" s="15">
        <f>Sheet1!N227</f>
        <v>0</v>
      </c>
      <c r="O727" s="15">
        <f>Sheet1!O227</f>
        <v>0</v>
      </c>
      <c r="P727" s="15">
        <f>Sheet1!P227</f>
        <v>0</v>
      </c>
      <c r="Q727" s="15">
        <f>Sheet1!Q227</f>
        <v>0</v>
      </c>
      <c r="R727" s="15">
        <f>Sheet1!R227</f>
        <v>0</v>
      </c>
      <c r="S727" s="15">
        <f>Sheet1!Z227</f>
        <v>149</v>
      </c>
      <c r="T727" s="15">
        <f>Sheet1!AB227</f>
        <v>21</v>
      </c>
      <c r="U727" s="15">
        <f>Sheet1!AC227</f>
        <v>22</v>
      </c>
    </row>
    <row r="728" spans="2:21" x14ac:dyDescent="0.25">
      <c r="B728" s="15">
        <f>Sheet1!A228</f>
        <v>3963599</v>
      </c>
      <c r="C728" s="15" t="str">
        <f>Sheet1!B228</f>
        <v>ABO LABAN - SITEEN</v>
      </c>
      <c r="D728" s="15" t="str">
        <f>Sheet1!C228</f>
        <v>MAKKAH</v>
      </c>
      <c r="E728" s="15" t="str">
        <f>Sheet1!D228</f>
        <v>iPhone</v>
      </c>
      <c r="F728" s="15">
        <f>Sheet1!F228</f>
        <v>53</v>
      </c>
      <c r="G728" s="15">
        <f>Sheet1!G228</f>
        <v>43</v>
      </c>
      <c r="H728" s="15">
        <f>Sheet1!H228</f>
        <v>58</v>
      </c>
      <c r="I728" s="15">
        <f>Sheet1!I228</f>
        <v>47</v>
      </c>
      <c r="J728" s="15">
        <f>Sheet1!J228</f>
        <v>49</v>
      </c>
      <c r="K728" s="15">
        <f>Sheet1!K228</f>
        <v>46</v>
      </c>
      <c r="L728" s="15">
        <f>Sheet1!L228</f>
        <v>40</v>
      </c>
      <c r="M728" s="15">
        <f>Sheet1!M228</f>
        <v>53</v>
      </c>
      <c r="N728" s="15">
        <f>Sheet1!N228</f>
        <v>0</v>
      </c>
      <c r="O728" s="15">
        <f>Sheet1!O228</f>
        <v>0</v>
      </c>
      <c r="P728" s="15">
        <f>Sheet1!P228</f>
        <v>0</v>
      </c>
      <c r="Q728" s="15">
        <f>Sheet1!Q228</f>
        <v>0</v>
      </c>
      <c r="R728" s="15">
        <f>Sheet1!R228</f>
        <v>0</v>
      </c>
      <c r="S728" s="15">
        <f>Sheet1!Z228</f>
        <v>389</v>
      </c>
      <c r="T728" s="15">
        <f>Sheet1!AB228</f>
        <v>53</v>
      </c>
      <c r="U728" s="15">
        <f>Sheet1!AC228</f>
        <v>40</v>
      </c>
    </row>
    <row r="729" spans="2:21" x14ac:dyDescent="0.25">
      <c r="B729" s="15">
        <f>Sheet1!A229</f>
        <v>3963599</v>
      </c>
      <c r="C729" s="15" t="str">
        <f>Sheet1!B229</f>
        <v>ABO LABAN - SITEEN</v>
      </c>
      <c r="D729" s="15" t="str">
        <f>Sheet1!C229</f>
        <v>MAKKAH</v>
      </c>
      <c r="E729" s="15" t="str">
        <f>Sheet1!D229</f>
        <v>iPad</v>
      </c>
      <c r="F729" s="15">
        <f>Sheet1!F229</f>
        <v>3</v>
      </c>
      <c r="G729" s="15">
        <f>Sheet1!G229</f>
        <v>6</v>
      </c>
      <c r="H729" s="15">
        <f>Sheet1!H229</f>
        <v>4</v>
      </c>
      <c r="I729" s="15">
        <f>Sheet1!I229</f>
        <v>2</v>
      </c>
      <c r="J729" s="15">
        <f>Sheet1!J229</f>
        <v>4</v>
      </c>
      <c r="K729" s="15">
        <f>Sheet1!K229</f>
        <v>3</v>
      </c>
      <c r="L729" s="15">
        <f>Sheet1!L229</f>
        <v>2</v>
      </c>
      <c r="M729" s="15">
        <f>Sheet1!M229</f>
        <v>11</v>
      </c>
      <c r="N729" s="15">
        <f>Sheet1!N229</f>
        <v>0</v>
      </c>
      <c r="O729" s="15">
        <f>Sheet1!O229</f>
        <v>0</v>
      </c>
      <c r="P729" s="15">
        <f>Sheet1!P229</f>
        <v>0</v>
      </c>
      <c r="Q729" s="15">
        <f>Sheet1!Q229</f>
        <v>0</v>
      </c>
      <c r="R729" s="15">
        <f>Sheet1!R229</f>
        <v>0</v>
      </c>
      <c r="S729" s="15">
        <f>Sheet1!Z229</f>
        <v>35</v>
      </c>
      <c r="T729" s="15">
        <f>Sheet1!AB229</f>
        <v>11</v>
      </c>
      <c r="U729" s="15">
        <f>Sheet1!AC229</f>
        <v>2</v>
      </c>
    </row>
    <row r="730" spans="2:21" x14ac:dyDescent="0.25">
      <c r="B730" s="15">
        <f>Sheet1!A230</f>
        <v>3963599</v>
      </c>
      <c r="C730" s="15" t="str">
        <f>Sheet1!B230</f>
        <v>ABO LABAN - SITEEN</v>
      </c>
      <c r="D730" s="15" t="str">
        <f>Sheet1!C230</f>
        <v>MAKKAH</v>
      </c>
      <c r="E730" s="15" t="str">
        <f>Sheet1!D230</f>
        <v>Watch</v>
      </c>
      <c r="F730" s="15">
        <f>Sheet1!F230</f>
        <v>0</v>
      </c>
      <c r="G730" s="15">
        <f>Sheet1!G230</f>
        <v>0</v>
      </c>
      <c r="H730" s="15">
        <f>Sheet1!H230</f>
        <v>0</v>
      </c>
      <c r="I730" s="15">
        <f>Sheet1!I230</f>
        <v>0</v>
      </c>
      <c r="J730" s="15">
        <f>Sheet1!J230</f>
        <v>0</v>
      </c>
      <c r="K730" s="15">
        <f>Sheet1!K230</f>
        <v>1</v>
      </c>
      <c r="L730" s="15">
        <f>Sheet1!L230</f>
        <v>0</v>
      </c>
      <c r="M730" s="15">
        <f>Sheet1!M230</f>
        <v>0</v>
      </c>
      <c r="N730" s="15">
        <f>Sheet1!N230</f>
        <v>0</v>
      </c>
      <c r="O730" s="15">
        <f>Sheet1!O230</f>
        <v>0</v>
      </c>
      <c r="P730" s="15">
        <f>Sheet1!P230</f>
        <v>0</v>
      </c>
      <c r="Q730" s="15">
        <f>Sheet1!Q230</f>
        <v>0</v>
      </c>
      <c r="R730" s="15">
        <f>Sheet1!R230</f>
        <v>0</v>
      </c>
      <c r="S730" s="15">
        <f>Sheet1!Z230</f>
        <v>1</v>
      </c>
      <c r="T730" s="15">
        <f>Sheet1!AB230</f>
        <v>0</v>
      </c>
      <c r="U730" s="15">
        <f>Sheet1!AC230</f>
        <v>0</v>
      </c>
    </row>
    <row r="731" spans="2:21" x14ac:dyDescent="0.25">
      <c r="B731" s="15">
        <f>Sheet1!A231</f>
        <v>3963599</v>
      </c>
      <c r="C731" s="15" t="str">
        <f>Sheet1!B231</f>
        <v>ABO LABAN - SITEEN</v>
      </c>
      <c r="D731" s="15" t="str">
        <f>Sheet1!C231</f>
        <v>MAKKAH</v>
      </c>
      <c r="E731" s="15" t="str">
        <f>Sheet1!D231</f>
        <v>AirPods</v>
      </c>
      <c r="F731" s="15">
        <f>Sheet1!F231</f>
        <v>2</v>
      </c>
      <c r="G731" s="15">
        <f>Sheet1!G231</f>
        <v>4</v>
      </c>
      <c r="H731" s="15">
        <f>Sheet1!H231</f>
        <v>6</v>
      </c>
      <c r="I731" s="15">
        <f>Sheet1!I231</f>
        <v>3</v>
      </c>
      <c r="J731" s="15">
        <f>Sheet1!J231</f>
        <v>4</v>
      </c>
      <c r="K731" s="15">
        <f>Sheet1!K231</f>
        <v>3</v>
      </c>
      <c r="L731" s="15">
        <f>Sheet1!L231</f>
        <v>3</v>
      </c>
      <c r="M731" s="15">
        <f>Sheet1!M231</f>
        <v>3</v>
      </c>
      <c r="N731" s="15">
        <f>Sheet1!N231</f>
        <v>0</v>
      </c>
      <c r="O731" s="15">
        <f>Sheet1!O231</f>
        <v>0</v>
      </c>
      <c r="P731" s="15">
        <f>Sheet1!P231</f>
        <v>0</v>
      </c>
      <c r="Q731" s="15">
        <f>Sheet1!Q231</f>
        <v>0</v>
      </c>
      <c r="R731" s="15">
        <f>Sheet1!R231</f>
        <v>0</v>
      </c>
      <c r="S731" s="15">
        <f>Sheet1!Z231</f>
        <v>28</v>
      </c>
      <c r="T731" s="15">
        <f>Sheet1!AB231</f>
        <v>3</v>
      </c>
      <c r="U731" s="15">
        <f>Sheet1!AC231</f>
        <v>3</v>
      </c>
    </row>
    <row r="732" spans="2:21" x14ac:dyDescent="0.25">
      <c r="B732" s="15">
        <f>Sheet1!A232</f>
        <v>3485993</v>
      </c>
      <c r="C732" s="15" t="str">
        <f>Sheet1!B232</f>
        <v>ALMUZOON - STORE</v>
      </c>
      <c r="D732" s="15" t="str">
        <f>Sheet1!C232</f>
        <v>TAIF</v>
      </c>
      <c r="E732" s="15" t="str">
        <f>Sheet1!D232</f>
        <v>iPhone</v>
      </c>
      <c r="F732" s="15">
        <f>Sheet1!F232</f>
        <v>32</v>
      </c>
      <c r="G732" s="15">
        <f>Sheet1!G232</f>
        <v>25</v>
      </c>
      <c r="H732" s="15">
        <f>Sheet1!H232</f>
        <v>21</v>
      </c>
      <c r="I732" s="15">
        <f>Sheet1!I232</f>
        <v>28</v>
      </c>
      <c r="J732" s="15">
        <f>Sheet1!J232</f>
        <v>37</v>
      </c>
      <c r="K732" s="15">
        <f>Sheet1!K232</f>
        <v>34</v>
      </c>
      <c r="L732" s="15">
        <f>Sheet1!L232</f>
        <v>26</v>
      </c>
      <c r="M732" s="15">
        <f>Sheet1!M232</f>
        <v>20</v>
      </c>
      <c r="N732" s="15">
        <f>Sheet1!N232</f>
        <v>0</v>
      </c>
      <c r="O732" s="15">
        <f>Sheet1!O232</f>
        <v>0</v>
      </c>
      <c r="P732" s="15">
        <f>Sheet1!P232</f>
        <v>0</v>
      </c>
      <c r="Q732" s="15">
        <f>Sheet1!Q232</f>
        <v>0</v>
      </c>
      <c r="R732" s="15">
        <f>Sheet1!R232</f>
        <v>0</v>
      </c>
      <c r="S732" s="15">
        <f>Sheet1!Z232</f>
        <v>223</v>
      </c>
      <c r="T732" s="15">
        <f>Sheet1!AB232</f>
        <v>20</v>
      </c>
      <c r="U732" s="15">
        <f>Sheet1!AC232</f>
        <v>26</v>
      </c>
    </row>
    <row r="733" spans="2:21" x14ac:dyDescent="0.25">
      <c r="B733" s="15">
        <f>Sheet1!A233</f>
        <v>3485993</v>
      </c>
      <c r="C733" s="15" t="str">
        <f>Sheet1!B233</f>
        <v>ALMUZOON - STORE</v>
      </c>
      <c r="D733" s="15" t="str">
        <f>Sheet1!C233</f>
        <v>TAIF</v>
      </c>
      <c r="E733" s="15" t="str">
        <f>Sheet1!D233</f>
        <v>iPad</v>
      </c>
      <c r="F733" s="15">
        <f>Sheet1!F233</f>
        <v>2</v>
      </c>
      <c r="G733" s="15">
        <f>Sheet1!G233</f>
        <v>1</v>
      </c>
      <c r="H733" s="15">
        <f>Sheet1!H233</f>
        <v>1</v>
      </c>
      <c r="I733" s="15">
        <f>Sheet1!I233</f>
        <v>2</v>
      </c>
      <c r="J733" s="15">
        <f>Sheet1!J233</f>
        <v>3</v>
      </c>
      <c r="K733" s="15">
        <f>Sheet1!K233</f>
        <v>2</v>
      </c>
      <c r="L733" s="15">
        <f>Sheet1!L233</f>
        <v>2</v>
      </c>
      <c r="M733" s="15">
        <f>Sheet1!M233</f>
        <v>1</v>
      </c>
      <c r="N733" s="15">
        <f>Sheet1!N233</f>
        <v>0</v>
      </c>
      <c r="O733" s="15">
        <f>Sheet1!O233</f>
        <v>0</v>
      </c>
      <c r="P733" s="15">
        <f>Sheet1!P233</f>
        <v>0</v>
      </c>
      <c r="Q733" s="15">
        <f>Sheet1!Q233</f>
        <v>0</v>
      </c>
      <c r="R733" s="15">
        <f>Sheet1!R233</f>
        <v>0</v>
      </c>
      <c r="S733" s="15">
        <f>Sheet1!Z233</f>
        <v>14</v>
      </c>
      <c r="T733" s="15">
        <f>Sheet1!AB233</f>
        <v>1</v>
      </c>
      <c r="U733" s="15">
        <f>Sheet1!AC233</f>
        <v>2</v>
      </c>
    </row>
    <row r="734" spans="2:21" x14ac:dyDescent="0.25">
      <c r="B734" s="15">
        <f>Sheet1!A234</f>
        <v>3485993</v>
      </c>
      <c r="C734" s="15" t="str">
        <f>Sheet1!B234</f>
        <v>ALMUZOON - STORE</v>
      </c>
      <c r="D734" s="15" t="str">
        <f>Sheet1!C234</f>
        <v>TAIF</v>
      </c>
      <c r="E734" s="15" t="str">
        <f>Sheet1!D234</f>
        <v>Watch</v>
      </c>
      <c r="F734" s="15">
        <f>Sheet1!F234</f>
        <v>0</v>
      </c>
      <c r="G734" s="15">
        <f>Sheet1!G234</f>
        <v>0</v>
      </c>
      <c r="H734" s="15">
        <f>Sheet1!H234</f>
        <v>1</v>
      </c>
      <c r="I734" s="15">
        <f>Sheet1!I234</f>
        <v>1</v>
      </c>
      <c r="J734" s="15">
        <f>Sheet1!J234</f>
        <v>0</v>
      </c>
      <c r="K734" s="15">
        <f>Sheet1!K234</f>
        <v>1</v>
      </c>
      <c r="L734" s="15">
        <f>Sheet1!L234</f>
        <v>0</v>
      </c>
      <c r="M734" s="15">
        <f>Sheet1!M234</f>
        <v>0</v>
      </c>
      <c r="N734" s="15">
        <f>Sheet1!N234</f>
        <v>0</v>
      </c>
      <c r="O734" s="15">
        <f>Sheet1!O234</f>
        <v>0</v>
      </c>
      <c r="P734" s="15">
        <f>Sheet1!P234</f>
        <v>0</v>
      </c>
      <c r="Q734" s="15">
        <f>Sheet1!Q234</f>
        <v>0</v>
      </c>
      <c r="R734" s="15">
        <f>Sheet1!R234</f>
        <v>0</v>
      </c>
      <c r="S734" s="15">
        <f>Sheet1!Z234</f>
        <v>3</v>
      </c>
      <c r="T734" s="15">
        <f>Sheet1!AB234</f>
        <v>0</v>
      </c>
      <c r="U734" s="15">
        <f>Sheet1!AC234</f>
        <v>0</v>
      </c>
    </row>
    <row r="735" spans="2:21" x14ac:dyDescent="0.25">
      <c r="B735" s="15">
        <f>Sheet1!A235</f>
        <v>3485993</v>
      </c>
      <c r="C735" s="15" t="str">
        <f>Sheet1!B235</f>
        <v>ALMUZOON - STORE</v>
      </c>
      <c r="D735" s="15" t="str">
        <f>Sheet1!C235</f>
        <v>TAIF</v>
      </c>
      <c r="E735" s="15" t="str">
        <f>Sheet1!D235</f>
        <v>AirPods</v>
      </c>
      <c r="F735" s="15">
        <f>Sheet1!F235</f>
        <v>1</v>
      </c>
      <c r="G735" s="15">
        <f>Sheet1!G235</f>
        <v>1</v>
      </c>
      <c r="H735" s="15">
        <f>Sheet1!H235</f>
        <v>0</v>
      </c>
      <c r="I735" s="15">
        <f>Sheet1!I235</f>
        <v>1</v>
      </c>
      <c r="J735" s="15">
        <f>Sheet1!J235</f>
        <v>3</v>
      </c>
      <c r="K735" s="15">
        <f>Sheet1!K235</f>
        <v>2</v>
      </c>
      <c r="L735" s="15">
        <f>Sheet1!L235</f>
        <v>1</v>
      </c>
      <c r="M735" s="15">
        <f>Sheet1!M235</f>
        <v>1</v>
      </c>
      <c r="N735" s="15">
        <f>Sheet1!N235</f>
        <v>0</v>
      </c>
      <c r="O735" s="15">
        <f>Sheet1!O235</f>
        <v>0</v>
      </c>
      <c r="P735" s="15">
        <f>Sheet1!P235</f>
        <v>0</v>
      </c>
      <c r="Q735" s="15">
        <f>Sheet1!Q235</f>
        <v>0</v>
      </c>
      <c r="R735" s="15">
        <f>Sheet1!R235</f>
        <v>0</v>
      </c>
      <c r="S735" s="15">
        <f>Sheet1!Z235</f>
        <v>10</v>
      </c>
      <c r="T735" s="15">
        <f>Sheet1!AB235</f>
        <v>1</v>
      </c>
      <c r="U735" s="15">
        <f>Sheet1!AC235</f>
        <v>1</v>
      </c>
    </row>
    <row r="736" spans="2:21" x14ac:dyDescent="0.25">
      <c r="B736" s="15">
        <f>Sheet1!A236</f>
        <v>3485993</v>
      </c>
      <c r="C736" s="15" t="str">
        <f>Sheet1!B236</f>
        <v>ALMUZOON - STORE</v>
      </c>
      <c r="D736" s="15" t="str">
        <f>Sheet1!C236</f>
        <v>TAIF</v>
      </c>
      <c r="E736" s="15" t="str">
        <f>Sheet1!D236</f>
        <v>Accessories</v>
      </c>
      <c r="F736" s="15">
        <f>Sheet1!F236</f>
        <v>24</v>
      </c>
      <c r="G736" s="15">
        <f>Sheet1!G236</f>
        <v>19</v>
      </c>
      <c r="H736" s="15">
        <f>Sheet1!H236</f>
        <v>20</v>
      </c>
      <c r="I736" s="15">
        <f>Sheet1!I236</f>
        <v>19</v>
      </c>
      <c r="J736" s="15">
        <f>Sheet1!J236</f>
        <v>25</v>
      </c>
      <c r="K736" s="15">
        <f>Sheet1!K236</f>
        <v>24</v>
      </c>
      <c r="L736" s="15">
        <f>Sheet1!L236</f>
        <v>23</v>
      </c>
      <c r="M736" s="15">
        <f>Sheet1!M236</f>
        <v>21</v>
      </c>
      <c r="N736" s="15">
        <f>Sheet1!N236</f>
        <v>0</v>
      </c>
      <c r="O736" s="15">
        <f>Sheet1!O236</f>
        <v>0</v>
      </c>
      <c r="P736" s="15">
        <f>Sheet1!P236</f>
        <v>0</v>
      </c>
      <c r="Q736" s="15">
        <f>Sheet1!Q236</f>
        <v>0</v>
      </c>
      <c r="R736" s="15">
        <f>Sheet1!R236</f>
        <v>0</v>
      </c>
      <c r="S736" s="15">
        <f>Sheet1!Z236</f>
        <v>175</v>
      </c>
      <c r="T736" s="15">
        <f>Sheet1!AB236</f>
        <v>21</v>
      </c>
      <c r="U736" s="15">
        <f>Sheet1!AC236</f>
        <v>23</v>
      </c>
    </row>
    <row r="737" spans="2:21" x14ac:dyDescent="0.25">
      <c r="B737" s="15">
        <f>Sheet1!A237</f>
        <v>3476885</v>
      </c>
      <c r="C737" s="15" t="str">
        <f>Sheet1!B237</f>
        <v>AL FURSAN 2</v>
      </c>
      <c r="D737" s="15" t="str">
        <f>Sheet1!C237</f>
        <v>KHAMIS MUSHAIT</v>
      </c>
      <c r="E737" s="15" t="str">
        <f>Sheet1!D237</f>
        <v>iPhone</v>
      </c>
      <c r="F737" s="15">
        <f>Sheet1!F237</f>
        <v>24</v>
      </c>
      <c r="G737" s="15">
        <f>Sheet1!G237</f>
        <v>31</v>
      </c>
      <c r="H737" s="15">
        <f>Sheet1!H237</f>
        <v>21</v>
      </c>
      <c r="I737" s="15">
        <f>Sheet1!I237</f>
        <v>14</v>
      </c>
      <c r="J737" s="15">
        <f>Sheet1!J237</f>
        <v>26</v>
      </c>
      <c r="K737" s="15">
        <f>Sheet1!K237</f>
        <v>27</v>
      </c>
      <c r="L737" s="15">
        <f>Sheet1!L237</f>
        <v>22</v>
      </c>
      <c r="M737" s="15">
        <f>Sheet1!M237</f>
        <v>32</v>
      </c>
      <c r="N737" s="15">
        <f>Sheet1!N237</f>
        <v>0</v>
      </c>
      <c r="O737" s="15">
        <f>Sheet1!O237</f>
        <v>0</v>
      </c>
      <c r="P737" s="15">
        <f>Sheet1!P237</f>
        <v>0</v>
      </c>
      <c r="Q737" s="15">
        <f>Sheet1!Q237</f>
        <v>0</v>
      </c>
      <c r="R737" s="15">
        <f>Sheet1!R237</f>
        <v>0</v>
      </c>
      <c r="S737" s="15">
        <f>Sheet1!Z237</f>
        <v>197</v>
      </c>
      <c r="T737" s="15">
        <f>Sheet1!AB237</f>
        <v>32</v>
      </c>
      <c r="U737" s="15">
        <f>Sheet1!AC237</f>
        <v>22</v>
      </c>
    </row>
    <row r="738" spans="2:21" x14ac:dyDescent="0.25">
      <c r="B738" s="15">
        <f>Sheet1!A238</f>
        <v>3476885</v>
      </c>
      <c r="C738" s="15" t="str">
        <f>Sheet1!B238</f>
        <v>AL FURSAN 2</v>
      </c>
      <c r="D738" s="15" t="str">
        <f>Sheet1!C238</f>
        <v>KHAMIS MUSHAIT</v>
      </c>
      <c r="E738" s="15" t="str">
        <f>Sheet1!D238</f>
        <v>iPad</v>
      </c>
      <c r="F738" s="15">
        <f>Sheet1!F238</f>
        <v>6</v>
      </c>
      <c r="G738" s="15">
        <f>Sheet1!G238</f>
        <v>0</v>
      </c>
      <c r="H738" s="15">
        <f>Sheet1!H238</f>
        <v>0</v>
      </c>
      <c r="I738" s="15">
        <f>Sheet1!I238</f>
        <v>2</v>
      </c>
      <c r="J738" s="15">
        <f>Sheet1!J238</f>
        <v>0</v>
      </c>
      <c r="K738" s="15">
        <f>Sheet1!K238</f>
        <v>0</v>
      </c>
      <c r="L738" s="15">
        <f>Sheet1!L238</f>
        <v>2</v>
      </c>
      <c r="M738" s="15">
        <f>Sheet1!M238</f>
        <v>3</v>
      </c>
      <c r="N738" s="15">
        <f>Sheet1!N238</f>
        <v>0</v>
      </c>
      <c r="O738" s="15">
        <f>Sheet1!O238</f>
        <v>0</v>
      </c>
      <c r="P738" s="15">
        <f>Sheet1!P238</f>
        <v>0</v>
      </c>
      <c r="Q738" s="15">
        <f>Sheet1!Q238</f>
        <v>0</v>
      </c>
      <c r="R738" s="15">
        <f>Sheet1!R238</f>
        <v>0</v>
      </c>
      <c r="S738" s="15">
        <f>Sheet1!Z238</f>
        <v>13</v>
      </c>
      <c r="T738" s="15">
        <f>Sheet1!AB238</f>
        <v>3</v>
      </c>
      <c r="U738" s="15">
        <f>Sheet1!AC238</f>
        <v>2</v>
      </c>
    </row>
    <row r="739" spans="2:21" x14ac:dyDescent="0.25">
      <c r="B739" s="15">
        <f>Sheet1!A239</f>
        <v>3476885</v>
      </c>
      <c r="C739" s="15" t="str">
        <f>Sheet1!B239</f>
        <v>AL FURSAN 2</v>
      </c>
      <c r="D739" s="15" t="str">
        <f>Sheet1!C239</f>
        <v>KHAMIS MUSHAIT</v>
      </c>
      <c r="E739" s="15" t="str">
        <f>Sheet1!D239</f>
        <v>Watch</v>
      </c>
      <c r="F739" s="15">
        <f>Sheet1!F239</f>
        <v>0</v>
      </c>
      <c r="G739" s="15">
        <f>Sheet1!G239</f>
        <v>1</v>
      </c>
      <c r="H739" s="15">
        <f>Sheet1!H239</f>
        <v>0</v>
      </c>
      <c r="I739" s="15">
        <f>Sheet1!I239</f>
        <v>0</v>
      </c>
      <c r="J739" s="15">
        <f>Sheet1!J239</f>
        <v>0</v>
      </c>
      <c r="K739" s="15">
        <f>Sheet1!K239</f>
        <v>0</v>
      </c>
      <c r="L739" s="15">
        <f>Sheet1!L239</f>
        <v>0</v>
      </c>
      <c r="M739" s="15">
        <f>Sheet1!M239</f>
        <v>0</v>
      </c>
      <c r="N739" s="15">
        <f>Sheet1!N239</f>
        <v>0</v>
      </c>
      <c r="O739" s="15">
        <f>Sheet1!O239</f>
        <v>0</v>
      </c>
      <c r="P739" s="15">
        <f>Sheet1!P239</f>
        <v>0</v>
      </c>
      <c r="Q739" s="15">
        <f>Sheet1!Q239</f>
        <v>0</v>
      </c>
      <c r="R739" s="15">
        <f>Sheet1!R239</f>
        <v>0</v>
      </c>
      <c r="S739" s="15">
        <f>Sheet1!Z239</f>
        <v>1</v>
      </c>
      <c r="T739" s="15">
        <f>Sheet1!AB239</f>
        <v>0</v>
      </c>
      <c r="U739" s="15">
        <f>Sheet1!AC239</f>
        <v>0</v>
      </c>
    </row>
    <row r="740" spans="2:21" x14ac:dyDescent="0.25">
      <c r="B740" s="15">
        <f>Sheet1!A240</f>
        <v>3476885</v>
      </c>
      <c r="C740" s="15" t="str">
        <f>Sheet1!B240</f>
        <v>AL FURSAN 2</v>
      </c>
      <c r="D740" s="15" t="str">
        <f>Sheet1!C240</f>
        <v>KHAMIS MUSHAIT</v>
      </c>
      <c r="E740" s="15" t="str">
        <f>Sheet1!D240</f>
        <v>AirPods</v>
      </c>
      <c r="F740" s="15">
        <f>Sheet1!F240</f>
        <v>2</v>
      </c>
      <c r="G740" s="15">
        <f>Sheet1!G240</f>
        <v>1</v>
      </c>
      <c r="H740" s="15">
        <f>Sheet1!H240</f>
        <v>2</v>
      </c>
      <c r="I740" s="15">
        <f>Sheet1!I240</f>
        <v>2</v>
      </c>
      <c r="J740" s="15">
        <f>Sheet1!J240</f>
        <v>2</v>
      </c>
      <c r="K740" s="15">
        <f>Sheet1!K240</f>
        <v>0</v>
      </c>
      <c r="L740" s="15">
        <f>Sheet1!L240</f>
        <v>1</v>
      </c>
      <c r="M740" s="15">
        <f>Sheet1!M240</f>
        <v>1</v>
      </c>
      <c r="N740" s="15">
        <f>Sheet1!N240</f>
        <v>0</v>
      </c>
      <c r="O740" s="15">
        <f>Sheet1!O240</f>
        <v>0</v>
      </c>
      <c r="P740" s="15">
        <f>Sheet1!P240</f>
        <v>0</v>
      </c>
      <c r="Q740" s="15">
        <f>Sheet1!Q240</f>
        <v>0</v>
      </c>
      <c r="R740" s="15">
        <f>Sheet1!R240</f>
        <v>0</v>
      </c>
      <c r="S740" s="15">
        <f>Sheet1!Z240</f>
        <v>11</v>
      </c>
      <c r="T740" s="15">
        <f>Sheet1!AB240</f>
        <v>1</v>
      </c>
      <c r="U740" s="15">
        <f>Sheet1!AC240</f>
        <v>1</v>
      </c>
    </row>
    <row r="741" spans="2:21" x14ac:dyDescent="0.25">
      <c r="B741" s="15">
        <f>Sheet1!A241</f>
        <v>3476885</v>
      </c>
      <c r="C741" s="15" t="str">
        <f>Sheet1!B241</f>
        <v>AL FURSAN 2</v>
      </c>
      <c r="D741" s="15" t="str">
        <f>Sheet1!C241</f>
        <v>KHAMIS MUSHAIT</v>
      </c>
      <c r="E741" s="15" t="str">
        <f>Sheet1!D241</f>
        <v>Accessories</v>
      </c>
      <c r="F741" s="15">
        <f>Sheet1!F241</f>
        <v>0</v>
      </c>
      <c r="G741" s="15">
        <f>Sheet1!G241</f>
        <v>32</v>
      </c>
      <c r="H741" s="15">
        <f>Sheet1!H241</f>
        <v>37</v>
      </c>
      <c r="I741" s="15">
        <f>Sheet1!I241</f>
        <v>32</v>
      </c>
      <c r="J741" s="15">
        <f>Sheet1!J241</f>
        <v>40</v>
      </c>
      <c r="K741" s="15">
        <f>Sheet1!K241</f>
        <v>21</v>
      </c>
      <c r="L741" s="15">
        <f>Sheet1!L241</f>
        <v>28</v>
      </c>
      <c r="M741" s="15">
        <f>Sheet1!M241</f>
        <v>22</v>
      </c>
      <c r="N741" s="15">
        <f>Sheet1!N241</f>
        <v>0</v>
      </c>
      <c r="O741" s="15">
        <f>Sheet1!O241</f>
        <v>0</v>
      </c>
      <c r="P741" s="15">
        <f>Sheet1!P241</f>
        <v>0</v>
      </c>
      <c r="Q741" s="15">
        <f>Sheet1!Q241</f>
        <v>0</v>
      </c>
      <c r="R741" s="15">
        <f>Sheet1!R241</f>
        <v>0</v>
      </c>
      <c r="S741" s="15">
        <f>Sheet1!Z241</f>
        <v>212</v>
      </c>
      <c r="T741" s="15">
        <f>Sheet1!AB241</f>
        <v>22</v>
      </c>
      <c r="U741" s="15">
        <f>Sheet1!AC241</f>
        <v>28</v>
      </c>
    </row>
    <row r="742" spans="2:21" x14ac:dyDescent="0.25">
      <c r="B742" s="15">
        <f>Sheet1!A242</f>
        <v>3513776</v>
      </c>
      <c r="C742" s="15" t="str">
        <f>Sheet1!B242</f>
        <v>ALSHAMEL COMMUNICATIONS - STORE</v>
      </c>
      <c r="D742" s="15" t="str">
        <f>Sheet1!C242</f>
        <v>KHAMIS MUSHAIT</v>
      </c>
      <c r="E742" s="15" t="str">
        <f>Sheet1!D242</f>
        <v>iPhone</v>
      </c>
      <c r="F742" s="15">
        <f>Sheet1!F242</f>
        <v>32</v>
      </c>
      <c r="G742" s="15">
        <f>Sheet1!G242</f>
        <v>24</v>
      </c>
      <c r="H742" s="15">
        <f>Sheet1!H242</f>
        <v>30</v>
      </c>
      <c r="I742" s="15">
        <f>Sheet1!I242</f>
        <v>24</v>
      </c>
      <c r="J742" s="15">
        <f>Sheet1!J242</f>
        <v>30</v>
      </c>
      <c r="K742" s="15">
        <f>Sheet1!K242</f>
        <v>21</v>
      </c>
      <c r="L742" s="15">
        <f>Sheet1!L242</f>
        <v>20</v>
      </c>
      <c r="M742" s="15">
        <f>Sheet1!M242</f>
        <v>15</v>
      </c>
      <c r="N742" s="15">
        <f>Sheet1!N242</f>
        <v>0</v>
      </c>
      <c r="O742" s="15">
        <f>Sheet1!O242</f>
        <v>0</v>
      </c>
      <c r="P742" s="15">
        <f>Sheet1!P242</f>
        <v>0</v>
      </c>
      <c r="Q742" s="15">
        <f>Sheet1!Q242</f>
        <v>0</v>
      </c>
      <c r="R742" s="15">
        <f>Sheet1!R242</f>
        <v>0</v>
      </c>
      <c r="S742" s="15">
        <f>Sheet1!Z242</f>
        <v>196</v>
      </c>
      <c r="T742" s="15">
        <f>Sheet1!AB242</f>
        <v>15</v>
      </c>
      <c r="U742" s="15">
        <f>Sheet1!AC242</f>
        <v>20</v>
      </c>
    </row>
    <row r="743" spans="2:21" x14ac:dyDescent="0.25">
      <c r="B743" s="15">
        <f>Sheet1!A243</f>
        <v>3513776</v>
      </c>
      <c r="C743" s="15" t="str">
        <f>Sheet1!B243</f>
        <v>ALSHAMEL COMMUNICATIONS - STORE</v>
      </c>
      <c r="D743" s="15" t="str">
        <f>Sheet1!C243</f>
        <v>KHAMIS MUSHAIT</v>
      </c>
      <c r="E743" s="15" t="str">
        <f>Sheet1!D243</f>
        <v>iPad</v>
      </c>
      <c r="F743" s="15">
        <f>Sheet1!F243</f>
        <v>1</v>
      </c>
      <c r="G743" s="15">
        <f>Sheet1!G243</f>
        <v>1</v>
      </c>
      <c r="H743" s="15">
        <f>Sheet1!H243</f>
        <v>0</v>
      </c>
      <c r="I743" s="15">
        <f>Sheet1!I243</f>
        <v>0</v>
      </c>
      <c r="J743" s="15">
        <f>Sheet1!J243</f>
        <v>3</v>
      </c>
      <c r="K743" s="15">
        <f>Sheet1!K243</f>
        <v>1</v>
      </c>
      <c r="L743" s="15">
        <f>Sheet1!L243</f>
        <v>1</v>
      </c>
      <c r="M743" s="15">
        <f>Sheet1!M243</f>
        <v>0</v>
      </c>
      <c r="N743" s="15">
        <f>Sheet1!N243</f>
        <v>0</v>
      </c>
      <c r="O743" s="15">
        <f>Sheet1!O243</f>
        <v>0</v>
      </c>
      <c r="P743" s="15">
        <f>Sheet1!P243</f>
        <v>0</v>
      </c>
      <c r="Q743" s="15">
        <f>Sheet1!Q243</f>
        <v>0</v>
      </c>
      <c r="R743" s="15">
        <f>Sheet1!R243</f>
        <v>0</v>
      </c>
      <c r="S743" s="15">
        <f>Sheet1!Z243</f>
        <v>7</v>
      </c>
      <c r="T743" s="15">
        <f>Sheet1!AB243</f>
        <v>0</v>
      </c>
      <c r="U743" s="15">
        <f>Sheet1!AC243</f>
        <v>1</v>
      </c>
    </row>
    <row r="744" spans="2:21" x14ac:dyDescent="0.25">
      <c r="B744" s="15">
        <f>Sheet1!A244</f>
        <v>3513776</v>
      </c>
      <c r="C744" s="15" t="str">
        <f>Sheet1!B244</f>
        <v>ALSHAMEL COMMUNICATIONS - STORE</v>
      </c>
      <c r="D744" s="15" t="str">
        <f>Sheet1!C244</f>
        <v>KHAMIS MUSHAIT</v>
      </c>
      <c r="E744" s="15" t="str">
        <f>Sheet1!D244</f>
        <v>Watch</v>
      </c>
      <c r="F744" s="15">
        <f>Sheet1!F244</f>
        <v>0</v>
      </c>
      <c r="G744" s="15">
        <f>Sheet1!G244</f>
        <v>0</v>
      </c>
      <c r="H744" s="15">
        <f>Sheet1!H244</f>
        <v>0</v>
      </c>
      <c r="I744" s="15">
        <f>Sheet1!I244</f>
        <v>0</v>
      </c>
      <c r="J744" s="15">
        <f>Sheet1!J244</f>
        <v>0</v>
      </c>
      <c r="K744" s="15">
        <f>Sheet1!K244</f>
        <v>0</v>
      </c>
      <c r="L744" s="15">
        <f>Sheet1!L244</f>
        <v>0</v>
      </c>
      <c r="M744" s="15">
        <f>Sheet1!M244</f>
        <v>0</v>
      </c>
      <c r="N744" s="15">
        <f>Sheet1!N244</f>
        <v>0</v>
      </c>
      <c r="O744" s="15">
        <f>Sheet1!O244</f>
        <v>0</v>
      </c>
      <c r="P744" s="15">
        <f>Sheet1!P244</f>
        <v>0</v>
      </c>
      <c r="Q744" s="15">
        <f>Sheet1!Q244</f>
        <v>0</v>
      </c>
      <c r="R744" s="15">
        <f>Sheet1!R244</f>
        <v>0</v>
      </c>
      <c r="S744" s="15">
        <f>Sheet1!Z244</f>
        <v>0</v>
      </c>
      <c r="T744" s="15">
        <f>Sheet1!AB244</f>
        <v>0</v>
      </c>
      <c r="U744" s="15">
        <f>Sheet1!AC244</f>
        <v>0</v>
      </c>
    </row>
    <row r="745" spans="2:21" x14ac:dyDescent="0.25">
      <c r="B745" s="15">
        <f>Sheet1!A245</f>
        <v>3513776</v>
      </c>
      <c r="C745" s="15" t="str">
        <f>Sheet1!B245</f>
        <v>ALSHAMEL COMMUNICATIONS - STORE</v>
      </c>
      <c r="D745" s="15" t="str">
        <f>Sheet1!C245</f>
        <v>KHAMIS MUSHAIT</v>
      </c>
      <c r="E745" s="15" t="str">
        <f>Sheet1!D245</f>
        <v>AirPods</v>
      </c>
      <c r="F745" s="15">
        <f>Sheet1!F245</f>
        <v>0</v>
      </c>
      <c r="G745" s="15">
        <f>Sheet1!G245</f>
        <v>0</v>
      </c>
      <c r="H745" s="15">
        <f>Sheet1!H245</f>
        <v>0</v>
      </c>
      <c r="I745" s="15">
        <f>Sheet1!I245</f>
        <v>1</v>
      </c>
      <c r="J745" s="15">
        <f>Sheet1!J245</f>
        <v>0</v>
      </c>
      <c r="K745" s="15">
        <f>Sheet1!K245</f>
        <v>0</v>
      </c>
      <c r="L745" s="15">
        <f>Sheet1!L245</f>
        <v>0</v>
      </c>
      <c r="M745" s="15">
        <f>Sheet1!M245</f>
        <v>0</v>
      </c>
      <c r="N745" s="15">
        <f>Sheet1!N245</f>
        <v>0</v>
      </c>
      <c r="O745" s="15">
        <f>Sheet1!O245</f>
        <v>0</v>
      </c>
      <c r="P745" s="15">
        <f>Sheet1!P245</f>
        <v>0</v>
      </c>
      <c r="Q745" s="15">
        <f>Sheet1!Q245</f>
        <v>0</v>
      </c>
      <c r="R745" s="15">
        <f>Sheet1!R245</f>
        <v>0</v>
      </c>
      <c r="S745" s="15">
        <f>Sheet1!Z245</f>
        <v>1</v>
      </c>
      <c r="T745" s="15">
        <f>Sheet1!AB245</f>
        <v>0</v>
      </c>
      <c r="U745" s="15">
        <f>Sheet1!AC245</f>
        <v>0</v>
      </c>
    </row>
    <row r="746" spans="2:21" x14ac:dyDescent="0.25">
      <c r="B746" s="15">
        <f>Sheet1!A246</f>
        <v>3513776</v>
      </c>
      <c r="C746" s="15" t="str">
        <f>Sheet1!B246</f>
        <v>ALSHAMEL COMMUNICATIONS - STORE</v>
      </c>
      <c r="D746" s="15" t="str">
        <f>Sheet1!C246</f>
        <v>KHAMIS MUSHAIT</v>
      </c>
      <c r="E746" s="15" t="str">
        <f>Sheet1!D246</f>
        <v>Accessories</v>
      </c>
      <c r="F746" s="15">
        <f>Sheet1!F246</f>
        <v>0</v>
      </c>
      <c r="G746" s="15">
        <f>Sheet1!G246</f>
        <v>0</v>
      </c>
      <c r="H746" s="15">
        <f>Sheet1!H246</f>
        <v>21</v>
      </c>
      <c r="I746" s="15">
        <f>Sheet1!I246</f>
        <v>30</v>
      </c>
      <c r="J746" s="15">
        <f>Sheet1!J246</f>
        <v>70</v>
      </c>
      <c r="K746" s="15">
        <f>Sheet1!K246</f>
        <v>13</v>
      </c>
      <c r="L746" s="15">
        <f>Sheet1!L246</f>
        <v>46</v>
      </c>
      <c r="M746" s="15">
        <f>Sheet1!M246</f>
        <v>16</v>
      </c>
      <c r="N746" s="15">
        <f>Sheet1!N246</f>
        <v>0</v>
      </c>
      <c r="O746" s="15">
        <f>Sheet1!O246</f>
        <v>0</v>
      </c>
      <c r="P746" s="15">
        <f>Sheet1!P246</f>
        <v>0</v>
      </c>
      <c r="Q746" s="15">
        <f>Sheet1!Q246</f>
        <v>0</v>
      </c>
      <c r="R746" s="15">
        <f>Sheet1!R246</f>
        <v>0</v>
      </c>
      <c r="S746" s="15">
        <f>Sheet1!Z246</f>
        <v>196</v>
      </c>
      <c r="T746" s="15">
        <f>Sheet1!AB246</f>
        <v>16</v>
      </c>
      <c r="U746" s="15">
        <f>Sheet1!AC246</f>
        <v>46</v>
      </c>
    </row>
    <row r="747" spans="2:21" x14ac:dyDescent="0.25">
      <c r="B747" s="15">
        <f>Sheet1!A247</f>
        <v>3533826</v>
      </c>
      <c r="C747" s="15" t="str">
        <f>Sheet1!B247</f>
        <v>STYLE PHONE 2</v>
      </c>
      <c r="D747" s="15" t="str">
        <f>Sheet1!C247</f>
        <v>JEDDAH</v>
      </c>
      <c r="E747" s="15" t="str">
        <f>Sheet1!D247</f>
        <v>iPhone</v>
      </c>
      <c r="F747" s="15">
        <f>Sheet1!F247</f>
        <v>30</v>
      </c>
      <c r="G747" s="15">
        <f>Sheet1!G247</f>
        <v>41</v>
      </c>
      <c r="H747" s="15">
        <f>Sheet1!H247</f>
        <v>21</v>
      </c>
      <c r="I747" s="15">
        <f>Sheet1!I247</f>
        <v>23</v>
      </c>
      <c r="J747" s="15">
        <f>Sheet1!J247</f>
        <v>40</v>
      </c>
      <c r="K747" s="15">
        <f>Sheet1!K247</f>
        <v>43</v>
      </c>
      <c r="L747" s="15">
        <f>Sheet1!L247</f>
        <v>47</v>
      </c>
      <c r="M747" s="15">
        <f>Sheet1!M247</f>
        <v>39</v>
      </c>
      <c r="N747" s="15">
        <f>Sheet1!N247</f>
        <v>0</v>
      </c>
      <c r="O747" s="15">
        <f>Sheet1!O247</f>
        <v>0</v>
      </c>
      <c r="P747" s="15">
        <f>Sheet1!P247</f>
        <v>0</v>
      </c>
      <c r="Q747" s="15">
        <f>Sheet1!Q247</f>
        <v>0</v>
      </c>
      <c r="R747" s="15">
        <f>Sheet1!R247</f>
        <v>0</v>
      </c>
      <c r="S747" s="15">
        <f>Sheet1!Z247</f>
        <v>284</v>
      </c>
      <c r="T747" s="15">
        <f>Sheet1!AB247</f>
        <v>39</v>
      </c>
      <c r="U747" s="15">
        <f>Sheet1!AC247</f>
        <v>47</v>
      </c>
    </row>
    <row r="748" spans="2:21" x14ac:dyDescent="0.25">
      <c r="B748" s="15">
        <f>Sheet1!A248</f>
        <v>3533826</v>
      </c>
      <c r="C748" s="15" t="str">
        <f>Sheet1!B248</f>
        <v>STYLE PHONE 2</v>
      </c>
      <c r="D748" s="15" t="str">
        <f>Sheet1!C248</f>
        <v>JEDDAH</v>
      </c>
      <c r="E748" s="15" t="str">
        <f>Sheet1!D248</f>
        <v>iPad</v>
      </c>
      <c r="F748" s="15">
        <f>Sheet1!F248</f>
        <v>0</v>
      </c>
      <c r="G748" s="15">
        <f>Sheet1!G248</f>
        <v>4</v>
      </c>
      <c r="H748" s="15">
        <f>Sheet1!H248</f>
        <v>3</v>
      </c>
      <c r="I748" s="15">
        <f>Sheet1!I248</f>
        <v>2</v>
      </c>
      <c r="J748" s="15">
        <f>Sheet1!J248</f>
        <v>5</v>
      </c>
      <c r="K748" s="15">
        <f>Sheet1!K248</f>
        <v>3</v>
      </c>
      <c r="L748" s="15">
        <f>Sheet1!L248</f>
        <v>0</v>
      </c>
      <c r="M748" s="15">
        <f>Sheet1!M248</f>
        <v>6</v>
      </c>
      <c r="N748" s="15">
        <f>Sheet1!N248</f>
        <v>0</v>
      </c>
      <c r="O748" s="15">
        <f>Sheet1!O248</f>
        <v>0</v>
      </c>
      <c r="P748" s="15">
        <f>Sheet1!P248</f>
        <v>0</v>
      </c>
      <c r="Q748" s="15">
        <f>Sheet1!Q248</f>
        <v>0</v>
      </c>
      <c r="R748" s="15">
        <f>Sheet1!R248</f>
        <v>0</v>
      </c>
      <c r="S748" s="15">
        <f>Sheet1!Z248</f>
        <v>23</v>
      </c>
      <c r="T748" s="15">
        <f>Sheet1!AB248</f>
        <v>6</v>
      </c>
      <c r="U748" s="15">
        <f>Sheet1!AC248</f>
        <v>0</v>
      </c>
    </row>
    <row r="749" spans="2:21" x14ac:dyDescent="0.25">
      <c r="B749" s="15">
        <f>Sheet1!A249</f>
        <v>3533826</v>
      </c>
      <c r="C749" s="15" t="str">
        <f>Sheet1!B249</f>
        <v>STYLE PHONE 2</v>
      </c>
      <c r="D749" s="15" t="str">
        <f>Sheet1!C249</f>
        <v>JEDDAH</v>
      </c>
      <c r="E749" s="15" t="str">
        <f>Sheet1!D249</f>
        <v>Watch</v>
      </c>
      <c r="F749" s="15">
        <f>Sheet1!F249</f>
        <v>0</v>
      </c>
      <c r="G749" s="15">
        <f>Sheet1!G249</f>
        <v>0</v>
      </c>
      <c r="H749" s="15">
        <f>Sheet1!H249</f>
        <v>0</v>
      </c>
      <c r="I749" s="15">
        <f>Sheet1!I249</f>
        <v>2</v>
      </c>
      <c r="J749" s="15">
        <f>Sheet1!J249</f>
        <v>1</v>
      </c>
      <c r="K749" s="15">
        <f>Sheet1!K249</f>
        <v>0</v>
      </c>
      <c r="L749" s="15">
        <f>Sheet1!L249</f>
        <v>0</v>
      </c>
      <c r="M749" s="15">
        <f>Sheet1!M249</f>
        <v>0</v>
      </c>
      <c r="N749" s="15">
        <f>Sheet1!N249</f>
        <v>0</v>
      </c>
      <c r="O749" s="15">
        <f>Sheet1!O249</f>
        <v>0</v>
      </c>
      <c r="P749" s="15">
        <f>Sheet1!P249</f>
        <v>0</v>
      </c>
      <c r="Q749" s="15">
        <f>Sheet1!Q249</f>
        <v>0</v>
      </c>
      <c r="R749" s="15">
        <f>Sheet1!R249</f>
        <v>0</v>
      </c>
      <c r="S749" s="15">
        <f>Sheet1!Z249</f>
        <v>3</v>
      </c>
      <c r="T749" s="15">
        <f>Sheet1!AB249</f>
        <v>0</v>
      </c>
      <c r="U749" s="15">
        <f>Sheet1!AC249</f>
        <v>0</v>
      </c>
    </row>
    <row r="750" spans="2:21" x14ac:dyDescent="0.25">
      <c r="B750" s="15">
        <f>Sheet1!A250</f>
        <v>3533826</v>
      </c>
      <c r="C750" s="15" t="str">
        <f>Sheet1!B250</f>
        <v>STYLE PHONE 2</v>
      </c>
      <c r="D750" s="15" t="str">
        <f>Sheet1!C250</f>
        <v>JEDDAH</v>
      </c>
      <c r="E750" s="15" t="str">
        <f>Sheet1!D250</f>
        <v>AirPods</v>
      </c>
      <c r="F750" s="15">
        <f>Sheet1!F250</f>
        <v>0</v>
      </c>
      <c r="G750" s="15">
        <f>Sheet1!G250</f>
        <v>1</v>
      </c>
      <c r="H750" s="15">
        <f>Sheet1!H250</f>
        <v>0</v>
      </c>
      <c r="I750" s="15">
        <f>Sheet1!I250</f>
        <v>1</v>
      </c>
      <c r="J750" s="15">
        <f>Sheet1!J250</f>
        <v>0</v>
      </c>
      <c r="K750" s="15">
        <f>Sheet1!K250</f>
        <v>1</v>
      </c>
      <c r="L750" s="15">
        <f>Sheet1!L250</f>
        <v>0</v>
      </c>
      <c r="M750" s="15">
        <f>Sheet1!M250</f>
        <v>0</v>
      </c>
      <c r="N750" s="15">
        <f>Sheet1!N250</f>
        <v>0</v>
      </c>
      <c r="O750" s="15">
        <f>Sheet1!O250</f>
        <v>0</v>
      </c>
      <c r="P750" s="15">
        <f>Sheet1!P250</f>
        <v>0</v>
      </c>
      <c r="Q750" s="15">
        <f>Sheet1!Q250</f>
        <v>0</v>
      </c>
      <c r="R750" s="15">
        <f>Sheet1!R250</f>
        <v>0</v>
      </c>
      <c r="S750" s="15">
        <f>Sheet1!Z250</f>
        <v>3</v>
      </c>
      <c r="T750" s="15">
        <f>Sheet1!AB250</f>
        <v>0</v>
      </c>
      <c r="U750" s="15">
        <f>Sheet1!AC250</f>
        <v>0</v>
      </c>
    </row>
    <row r="751" spans="2:21" x14ac:dyDescent="0.25">
      <c r="B751" s="15">
        <f>Sheet1!A251</f>
        <v>3533826</v>
      </c>
      <c r="C751" s="15" t="str">
        <f>Sheet1!B251</f>
        <v>STYLE PHONE 2</v>
      </c>
      <c r="D751" s="15" t="str">
        <f>Sheet1!C251</f>
        <v>JEDDAH</v>
      </c>
      <c r="E751" s="15" t="str">
        <f>Sheet1!D251</f>
        <v>Accessories</v>
      </c>
      <c r="F751" s="15">
        <f>Sheet1!F251</f>
        <v>0</v>
      </c>
      <c r="G751" s="15">
        <f>Sheet1!G251</f>
        <v>0</v>
      </c>
      <c r="H751" s="15">
        <f>Sheet1!H251</f>
        <v>0</v>
      </c>
      <c r="I751" s="15">
        <f>Sheet1!I251</f>
        <v>0</v>
      </c>
      <c r="J751" s="15">
        <f>Sheet1!J251</f>
        <v>21</v>
      </c>
      <c r="K751" s="15">
        <f>Sheet1!K251</f>
        <v>33</v>
      </c>
      <c r="L751" s="15">
        <f>Sheet1!L251</f>
        <v>44</v>
      </c>
      <c r="M751" s="15">
        <f>Sheet1!M251</f>
        <v>32</v>
      </c>
      <c r="N751" s="15">
        <f>Sheet1!N251</f>
        <v>0</v>
      </c>
      <c r="O751" s="15">
        <f>Sheet1!O251</f>
        <v>0</v>
      </c>
      <c r="P751" s="15">
        <f>Sheet1!P251</f>
        <v>0</v>
      </c>
      <c r="Q751" s="15">
        <f>Sheet1!Q251</f>
        <v>0</v>
      </c>
      <c r="R751" s="15">
        <f>Sheet1!R251</f>
        <v>0</v>
      </c>
      <c r="S751" s="15">
        <f>Sheet1!Z251</f>
        <v>130</v>
      </c>
      <c r="T751" s="15">
        <f>Sheet1!AB251</f>
        <v>32</v>
      </c>
      <c r="U751" s="15">
        <f>Sheet1!AC251</f>
        <v>44</v>
      </c>
    </row>
    <row r="752" spans="2:21" x14ac:dyDescent="0.25">
      <c r="B752" s="15">
        <f>Sheet1!A252</f>
        <v>1789924</v>
      </c>
      <c r="C752" s="15" t="str">
        <f>Sheet1!B252</f>
        <v>ALHADDAD - MAKKAH 1</v>
      </c>
      <c r="D752" s="15" t="str">
        <f>Sheet1!C252</f>
        <v>MAKKAH</v>
      </c>
      <c r="E752" s="15" t="str">
        <f>Sheet1!D252</f>
        <v>iPhone</v>
      </c>
      <c r="F752" s="15">
        <f>Sheet1!F252</f>
        <v>21</v>
      </c>
      <c r="G752" s="15">
        <f>Sheet1!G252</f>
        <v>25</v>
      </c>
      <c r="H752" s="15">
        <f>Sheet1!H252</f>
        <v>34</v>
      </c>
      <c r="I752" s="15">
        <f>Sheet1!I252</f>
        <v>14</v>
      </c>
      <c r="J752" s="15">
        <f>Sheet1!J252</f>
        <v>33</v>
      </c>
      <c r="K752" s="15">
        <f>Sheet1!K252</f>
        <v>30</v>
      </c>
      <c r="L752" s="15">
        <f>Sheet1!L252</f>
        <v>20</v>
      </c>
      <c r="M752" s="15">
        <f>Sheet1!M252</f>
        <v>0</v>
      </c>
      <c r="N752" s="15">
        <f>Sheet1!N252</f>
        <v>0</v>
      </c>
      <c r="O752" s="15">
        <f>Sheet1!O252</f>
        <v>0</v>
      </c>
      <c r="P752" s="15">
        <f>Sheet1!P252</f>
        <v>0</v>
      </c>
      <c r="Q752" s="15">
        <f>Sheet1!Q252</f>
        <v>0</v>
      </c>
      <c r="R752" s="15">
        <f>Sheet1!R252</f>
        <v>0</v>
      </c>
      <c r="S752" s="15">
        <f>Sheet1!Z252</f>
        <v>177</v>
      </c>
      <c r="T752" s="15">
        <f>Sheet1!AB252</f>
        <v>0</v>
      </c>
      <c r="U752" s="15">
        <f>Sheet1!AC252</f>
        <v>20</v>
      </c>
    </row>
    <row r="753" spans="2:21" x14ac:dyDescent="0.25">
      <c r="B753" s="15">
        <f>Sheet1!A253</f>
        <v>1789924</v>
      </c>
      <c r="C753" s="15" t="str">
        <f>Sheet1!B253</f>
        <v>ALHADDAD - MAKKAH 1</v>
      </c>
      <c r="D753" s="15" t="str">
        <f>Sheet1!C253</f>
        <v>MAKKAH</v>
      </c>
      <c r="E753" s="15" t="str">
        <f>Sheet1!D253</f>
        <v>iPad</v>
      </c>
      <c r="F753" s="15">
        <f>Sheet1!F253</f>
        <v>0</v>
      </c>
      <c r="G753" s="15">
        <f>Sheet1!G253</f>
        <v>0</v>
      </c>
      <c r="H753" s="15">
        <f>Sheet1!H253</f>
        <v>0</v>
      </c>
      <c r="I753" s="15">
        <f>Sheet1!I253</f>
        <v>0</v>
      </c>
      <c r="J753" s="15">
        <f>Sheet1!J253</f>
        <v>0</v>
      </c>
      <c r="K753" s="15">
        <f>Sheet1!K253</f>
        <v>0</v>
      </c>
      <c r="L753" s="15">
        <f>Sheet1!L253</f>
        <v>1</v>
      </c>
      <c r="M753" s="15">
        <f>Sheet1!M253</f>
        <v>0</v>
      </c>
      <c r="N753" s="15">
        <f>Sheet1!N253</f>
        <v>0</v>
      </c>
      <c r="O753" s="15">
        <f>Sheet1!O253</f>
        <v>0</v>
      </c>
      <c r="P753" s="15">
        <f>Sheet1!P253</f>
        <v>0</v>
      </c>
      <c r="Q753" s="15">
        <f>Sheet1!Q253</f>
        <v>0</v>
      </c>
      <c r="R753" s="15">
        <f>Sheet1!R253</f>
        <v>0</v>
      </c>
      <c r="S753" s="15">
        <f>Sheet1!Z253</f>
        <v>1</v>
      </c>
      <c r="T753" s="15">
        <f>Sheet1!AB253</f>
        <v>0</v>
      </c>
      <c r="U753" s="15">
        <f>Sheet1!AC253</f>
        <v>1</v>
      </c>
    </row>
    <row r="754" spans="2:21" x14ac:dyDescent="0.25">
      <c r="B754" s="15">
        <f>Sheet1!A254</f>
        <v>1789924</v>
      </c>
      <c r="C754" s="15" t="str">
        <f>Sheet1!B254</f>
        <v>ALHADDAD - MAKKAH 1</v>
      </c>
      <c r="D754" s="15" t="str">
        <f>Sheet1!C254</f>
        <v>MAKKAH</v>
      </c>
      <c r="E754" s="15" t="str">
        <f>Sheet1!D254</f>
        <v>Watch</v>
      </c>
      <c r="F754" s="15">
        <f>Sheet1!F254</f>
        <v>1</v>
      </c>
      <c r="G754" s="15">
        <f>Sheet1!G254</f>
        <v>1</v>
      </c>
      <c r="H754" s="15">
        <f>Sheet1!H254</f>
        <v>3</v>
      </c>
      <c r="I754" s="15">
        <f>Sheet1!I254</f>
        <v>3</v>
      </c>
      <c r="J754" s="15">
        <f>Sheet1!J254</f>
        <v>5</v>
      </c>
      <c r="K754" s="15">
        <f>Sheet1!K254</f>
        <v>1</v>
      </c>
      <c r="L754" s="15">
        <f>Sheet1!L254</f>
        <v>4</v>
      </c>
      <c r="M754" s="15">
        <f>Sheet1!M254</f>
        <v>0</v>
      </c>
      <c r="N754" s="15">
        <f>Sheet1!N254</f>
        <v>0</v>
      </c>
      <c r="O754" s="15">
        <f>Sheet1!O254</f>
        <v>0</v>
      </c>
      <c r="P754" s="15">
        <f>Sheet1!P254</f>
        <v>0</v>
      </c>
      <c r="Q754" s="15">
        <f>Sheet1!Q254</f>
        <v>0</v>
      </c>
      <c r="R754" s="15">
        <f>Sheet1!R254</f>
        <v>0</v>
      </c>
      <c r="S754" s="15">
        <f>Sheet1!Z254</f>
        <v>18</v>
      </c>
      <c r="T754" s="15">
        <f>Sheet1!AB254</f>
        <v>0</v>
      </c>
      <c r="U754" s="15">
        <f>Sheet1!AC254</f>
        <v>4</v>
      </c>
    </row>
    <row r="755" spans="2:21" x14ac:dyDescent="0.25">
      <c r="B755" s="15">
        <f>Sheet1!A255</f>
        <v>1789924</v>
      </c>
      <c r="C755" s="15" t="str">
        <f>Sheet1!B255</f>
        <v>ALHADDAD - MAKKAH 1</v>
      </c>
      <c r="D755" s="15" t="str">
        <f>Sheet1!C255</f>
        <v>MAKKAH</v>
      </c>
      <c r="E755" s="15" t="str">
        <f>Sheet1!D255</f>
        <v>AirPods</v>
      </c>
      <c r="F755" s="15">
        <f>Sheet1!F255</f>
        <v>2</v>
      </c>
      <c r="G755" s="15">
        <f>Sheet1!G255</f>
        <v>2</v>
      </c>
      <c r="H755" s="15">
        <f>Sheet1!H255</f>
        <v>0</v>
      </c>
      <c r="I755" s="15">
        <f>Sheet1!I255</f>
        <v>2</v>
      </c>
      <c r="J755" s="15">
        <f>Sheet1!J255</f>
        <v>6</v>
      </c>
      <c r="K755" s="15">
        <f>Sheet1!K255</f>
        <v>4</v>
      </c>
      <c r="L755" s="15">
        <f>Sheet1!L255</f>
        <v>3</v>
      </c>
      <c r="M755" s="15">
        <f>Sheet1!M255</f>
        <v>0</v>
      </c>
      <c r="N755" s="15">
        <f>Sheet1!N255</f>
        <v>0</v>
      </c>
      <c r="O755" s="15">
        <f>Sheet1!O255</f>
        <v>0</v>
      </c>
      <c r="P755" s="15">
        <f>Sheet1!P255</f>
        <v>0</v>
      </c>
      <c r="Q755" s="15">
        <f>Sheet1!Q255</f>
        <v>0</v>
      </c>
      <c r="R755" s="15">
        <f>Sheet1!R255</f>
        <v>0</v>
      </c>
      <c r="S755" s="15">
        <f>Sheet1!Z255</f>
        <v>19</v>
      </c>
      <c r="T755" s="15">
        <f>Sheet1!AB255</f>
        <v>0</v>
      </c>
      <c r="U755" s="15">
        <f>Sheet1!AC255</f>
        <v>3</v>
      </c>
    </row>
    <row r="756" spans="2:21" x14ac:dyDescent="0.25">
      <c r="B756" s="15">
        <f>Sheet1!A256</f>
        <v>1789924</v>
      </c>
      <c r="C756" s="15" t="str">
        <f>Sheet1!B256</f>
        <v>ALHADDAD - MAKKAH 1</v>
      </c>
      <c r="D756" s="15" t="str">
        <f>Sheet1!C256</f>
        <v>MAKKAH</v>
      </c>
      <c r="E756" s="15" t="str">
        <f>Sheet1!D256</f>
        <v>Accessories</v>
      </c>
      <c r="F756" s="15">
        <f>Sheet1!F256</f>
        <v>29</v>
      </c>
      <c r="G756" s="15">
        <f>Sheet1!G256</f>
        <v>26</v>
      </c>
      <c r="H756" s="15">
        <f>Sheet1!H256</f>
        <v>21</v>
      </c>
      <c r="I756" s="15">
        <f>Sheet1!I256</f>
        <v>12</v>
      </c>
      <c r="J756" s="15">
        <f>Sheet1!J256</f>
        <v>24</v>
      </c>
      <c r="K756" s="15">
        <f>Sheet1!K256</f>
        <v>17</v>
      </c>
      <c r="L756" s="15">
        <f>Sheet1!L256</f>
        <v>15</v>
      </c>
      <c r="M756" s="15">
        <f>Sheet1!M256</f>
        <v>0</v>
      </c>
      <c r="N756" s="15">
        <f>Sheet1!N256</f>
        <v>0</v>
      </c>
      <c r="O756" s="15">
        <f>Sheet1!O256</f>
        <v>0</v>
      </c>
      <c r="P756" s="15">
        <f>Sheet1!P256</f>
        <v>0</v>
      </c>
      <c r="Q756" s="15">
        <f>Sheet1!Q256</f>
        <v>0</v>
      </c>
      <c r="R756" s="15">
        <f>Sheet1!R256</f>
        <v>0</v>
      </c>
      <c r="S756" s="15">
        <f>Sheet1!Z256</f>
        <v>144</v>
      </c>
      <c r="T756" s="15">
        <f>Sheet1!AB256</f>
        <v>0</v>
      </c>
      <c r="U756" s="15">
        <f>Sheet1!AC256</f>
        <v>15</v>
      </c>
    </row>
    <row r="757" spans="2:21" x14ac:dyDescent="0.25">
      <c r="B757" s="15">
        <f>Sheet1!A257</f>
        <v>4031326</v>
      </c>
      <c r="C757" s="15" t="str">
        <f>Sheet1!B257</f>
        <v>AL-KASIB - STORE</v>
      </c>
      <c r="D757" s="15" t="str">
        <f>Sheet1!C257</f>
        <v>KHAMIS MUSHAIT</v>
      </c>
      <c r="E757" s="15" t="str">
        <f>Sheet1!D257</f>
        <v>iPhone</v>
      </c>
      <c r="F757" s="15">
        <f>Sheet1!F257</f>
        <v>39</v>
      </c>
      <c r="G757" s="15">
        <f>Sheet1!G257</f>
        <v>29</v>
      </c>
      <c r="H757" s="15">
        <f>Sheet1!H257</f>
        <v>25</v>
      </c>
      <c r="I757" s="15">
        <f>Sheet1!I257</f>
        <v>26</v>
      </c>
      <c r="J757" s="15">
        <f>Sheet1!J257</f>
        <v>38</v>
      </c>
      <c r="K757" s="15">
        <f>Sheet1!K257</f>
        <v>32</v>
      </c>
      <c r="L757" s="15">
        <f>Sheet1!L257</f>
        <v>27</v>
      </c>
      <c r="M757" s="15">
        <f>Sheet1!M257</f>
        <v>24</v>
      </c>
      <c r="N757" s="15">
        <f>Sheet1!N257</f>
        <v>0</v>
      </c>
      <c r="O757" s="15">
        <f>Sheet1!O257</f>
        <v>0</v>
      </c>
      <c r="P757" s="15">
        <f>Sheet1!P257</f>
        <v>0</v>
      </c>
      <c r="Q757" s="15">
        <f>Sheet1!Q257</f>
        <v>0</v>
      </c>
      <c r="R757" s="15">
        <f>Sheet1!R257</f>
        <v>0</v>
      </c>
      <c r="S757" s="15">
        <f>Sheet1!Z257</f>
        <v>240</v>
      </c>
      <c r="T757" s="15">
        <f>Sheet1!AB257</f>
        <v>24</v>
      </c>
      <c r="U757" s="15">
        <f>Sheet1!AC257</f>
        <v>27</v>
      </c>
    </row>
    <row r="758" spans="2:21" x14ac:dyDescent="0.25">
      <c r="B758" s="15">
        <f>Sheet1!A258</f>
        <v>4031326</v>
      </c>
      <c r="C758" s="15" t="str">
        <f>Sheet1!B258</f>
        <v>AL-KASIB - STORE</v>
      </c>
      <c r="D758" s="15" t="str">
        <f>Sheet1!C258</f>
        <v>KHAMIS MUSHAIT</v>
      </c>
      <c r="E758" s="15" t="str">
        <f>Sheet1!D258</f>
        <v>iPad</v>
      </c>
      <c r="F758" s="15">
        <f>Sheet1!F258</f>
        <v>2</v>
      </c>
      <c r="G758" s="15">
        <f>Sheet1!G258</f>
        <v>1</v>
      </c>
      <c r="H758" s="15">
        <f>Sheet1!H258</f>
        <v>3</v>
      </c>
      <c r="I758" s="15">
        <f>Sheet1!I258</f>
        <v>1</v>
      </c>
      <c r="J758" s="15">
        <f>Sheet1!J258</f>
        <v>2</v>
      </c>
      <c r="K758" s="15">
        <f>Sheet1!K258</f>
        <v>2</v>
      </c>
      <c r="L758" s="15">
        <f>Sheet1!L258</f>
        <v>3</v>
      </c>
      <c r="M758" s="15">
        <f>Sheet1!M258</f>
        <v>1</v>
      </c>
      <c r="N758" s="15">
        <f>Sheet1!N258</f>
        <v>0</v>
      </c>
      <c r="O758" s="15">
        <f>Sheet1!O258</f>
        <v>0</v>
      </c>
      <c r="P758" s="15">
        <f>Sheet1!P258</f>
        <v>0</v>
      </c>
      <c r="Q758" s="15">
        <f>Sheet1!Q258</f>
        <v>0</v>
      </c>
      <c r="R758" s="15">
        <f>Sheet1!R258</f>
        <v>0</v>
      </c>
      <c r="S758" s="15">
        <f>Sheet1!Z258</f>
        <v>15</v>
      </c>
      <c r="T758" s="15">
        <f>Sheet1!AB258</f>
        <v>1</v>
      </c>
      <c r="U758" s="15">
        <f>Sheet1!AC258</f>
        <v>3</v>
      </c>
    </row>
    <row r="759" spans="2:21" x14ac:dyDescent="0.25">
      <c r="B759" s="15">
        <f>Sheet1!A259</f>
        <v>4031326</v>
      </c>
      <c r="C759" s="15" t="str">
        <f>Sheet1!B259</f>
        <v>AL-KASIB - STORE</v>
      </c>
      <c r="D759" s="15" t="str">
        <f>Sheet1!C259</f>
        <v>KHAMIS MUSHAIT</v>
      </c>
      <c r="E759" s="15" t="str">
        <f>Sheet1!D259</f>
        <v>Watch</v>
      </c>
      <c r="F759" s="15">
        <f>Sheet1!F259</f>
        <v>0</v>
      </c>
      <c r="G759" s="15">
        <f>Sheet1!G259</f>
        <v>1</v>
      </c>
      <c r="H759" s="15">
        <f>Sheet1!H259</f>
        <v>0</v>
      </c>
      <c r="I759" s="15">
        <f>Sheet1!I259</f>
        <v>0</v>
      </c>
      <c r="J759" s="15">
        <f>Sheet1!J259</f>
        <v>1</v>
      </c>
      <c r="K759" s="15">
        <f>Sheet1!K259</f>
        <v>0</v>
      </c>
      <c r="L759" s="15">
        <f>Sheet1!L259</f>
        <v>1</v>
      </c>
      <c r="M759" s="15">
        <f>Sheet1!M259</f>
        <v>1</v>
      </c>
      <c r="N759" s="15">
        <f>Sheet1!N259</f>
        <v>0</v>
      </c>
      <c r="O759" s="15">
        <f>Sheet1!O259</f>
        <v>0</v>
      </c>
      <c r="P759" s="15">
        <f>Sheet1!P259</f>
        <v>0</v>
      </c>
      <c r="Q759" s="15">
        <f>Sheet1!Q259</f>
        <v>0</v>
      </c>
      <c r="R759" s="15">
        <f>Sheet1!R259</f>
        <v>0</v>
      </c>
      <c r="S759" s="15">
        <f>Sheet1!Z259</f>
        <v>4</v>
      </c>
      <c r="T759" s="15">
        <f>Sheet1!AB259</f>
        <v>1</v>
      </c>
      <c r="U759" s="15">
        <f>Sheet1!AC259</f>
        <v>1</v>
      </c>
    </row>
    <row r="760" spans="2:21" x14ac:dyDescent="0.25">
      <c r="B760" s="15">
        <f>Sheet1!A260</f>
        <v>4031326</v>
      </c>
      <c r="C760" s="15" t="str">
        <f>Sheet1!B260</f>
        <v>AL-KASIB - STORE</v>
      </c>
      <c r="D760" s="15" t="str">
        <f>Sheet1!C260</f>
        <v>KHAMIS MUSHAIT</v>
      </c>
      <c r="E760" s="15" t="str">
        <f>Sheet1!D260</f>
        <v>AirPods</v>
      </c>
      <c r="F760" s="15">
        <f>Sheet1!F260</f>
        <v>0</v>
      </c>
      <c r="G760" s="15">
        <f>Sheet1!G260</f>
        <v>0</v>
      </c>
      <c r="H760" s="15">
        <f>Sheet1!H260</f>
        <v>0</v>
      </c>
      <c r="I760" s="15">
        <f>Sheet1!I260</f>
        <v>0</v>
      </c>
      <c r="J760" s="15">
        <f>Sheet1!J260</f>
        <v>1</v>
      </c>
      <c r="K760" s="15">
        <f>Sheet1!K260</f>
        <v>0</v>
      </c>
      <c r="L760" s="15">
        <f>Sheet1!L260</f>
        <v>1</v>
      </c>
      <c r="M760" s="15">
        <f>Sheet1!M260</f>
        <v>3</v>
      </c>
      <c r="N760" s="15">
        <f>Sheet1!N260</f>
        <v>0</v>
      </c>
      <c r="O760" s="15">
        <f>Sheet1!O260</f>
        <v>0</v>
      </c>
      <c r="P760" s="15">
        <f>Sheet1!P260</f>
        <v>0</v>
      </c>
      <c r="Q760" s="15">
        <f>Sheet1!Q260</f>
        <v>0</v>
      </c>
      <c r="R760" s="15">
        <f>Sheet1!R260</f>
        <v>0</v>
      </c>
      <c r="S760" s="15">
        <f>Sheet1!Z260</f>
        <v>5</v>
      </c>
      <c r="T760" s="15">
        <f>Sheet1!AB260</f>
        <v>3</v>
      </c>
      <c r="U760" s="15">
        <f>Sheet1!AC260</f>
        <v>1</v>
      </c>
    </row>
    <row r="761" spans="2:21" x14ac:dyDescent="0.25">
      <c r="B761" s="15">
        <f>Sheet1!A261</f>
        <v>4031326</v>
      </c>
      <c r="C761" s="15" t="str">
        <f>Sheet1!B261</f>
        <v>AL-KASIB - STORE</v>
      </c>
      <c r="D761" s="15" t="str">
        <f>Sheet1!C261</f>
        <v>KHAMIS MUSHAIT</v>
      </c>
      <c r="E761" s="15" t="str">
        <f>Sheet1!D261</f>
        <v>Accessories</v>
      </c>
      <c r="F761" s="15">
        <f>Sheet1!F261</f>
        <v>24</v>
      </c>
      <c r="G761" s="15">
        <f>Sheet1!G261</f>
        <v>12</v>
      </c>
      <c r="H761" s="15">
        <f>Sheet1!H261</f>
        <v>13</v>
      </c>
      <c r="I761" s="15">
        <f>Sheet1!I261</f>
        <v>10</v>
      </c>
      <c r="J761" s="15">
        <f>Sheet1!J261</f>
        <v>33</v>
      </c>
      <c r="K761" s="15">
        <f>Sheet1!K261</f>
        <v>20</v>
      </c>
      <c r="L761" s="15">
        <f>Sheet1!L261</f>
        <v>11</v>
      </c>
      <c r="M761" s="15">
        <f>Sheet1!M261</f>
        <v>20</v>
      </c>
      <c r="N761" s="15">
        <f>Sheet1!N261</f>
        <v>0</v>
      </c>
      <c r="O761" s="15">
        <f>Sheet1!O261</f>
        <v>0</v>
      </c>
      <c r="P761" s="15">
        <f>Sheet1!P261</f>
        <v>0</v>
      </c>
      <c r="Q761" s="15">
        <f>Sheet1!Q261</f>
        <v>0</v>
      </c>
      <c r="R761" s="15">
        <f>Sheet1!R261</f>
        <v>0</v>
      </c>
      <c r="S761" s="15">
        <f>Sheet1!Z261</f>
        <v>143</v>
      </c>
      <c r="T761" s="15">
        <f>Sheet1!AB261</f>
        <v>20</v>
      </c>
      <c r="U761" s="15">
        <f>Sheet1!AC261</f>
        <v>11</v>
      </c>
    </row>
    <row r="762" spans="2:21" x14ac:dyDescent="0.25">
      <c r="B762" s="15">
        <f>Sheet1!A262</f>
        <v>3176588</v>
      </c>
      <c r="C762" s="15" t="str">
        <f>Sheet1!B262</f>
        <v>AJWAA JEDDAH</v>
      </c>
      <c r="D762" s="15" t="str">
        <f>Sheet1!C262</f>
        <v>JEDDAH</v>
      </c>
      <c r="E762" s="15" t="str">
        <f>Sheet1!D262</f>
        <v>iPhone</v>
      </c>
      <c r="F762" s="15">
        <f>Sheet1!F262</f>
        <v>0</v>
      </c>
      <c r="G762" s="15">
        <f>Sheet1!G262</f>
        <v>0</v>
      </c>
      <c r="H762" s="15">
        <f>Sheet1!H262</f>
        <v>37</v>
      </c>
      <c r="I762" s="15">
        <f>Sheet1!I262</f>
        <v>26</v>
      </c>
      <c r="J762" s="15">
        <f>Sheet1!J262</f>
        <v>31</v>
      </c>
      <c r="K762" s="15">
        <f>Sheet1!K262</f>
        <v>64</v>
      </c>
      <c r="L762" s="15">
        <f>Sheet1!L262</f>
        <v>54</v>
      </c>
      <c r="M762" s="15">
        <f>Sheet1!M262</f>
        <v>55</v>
      </c>
      <c r="N762" s="15">
        <f>Sheet1!N262</f>
        <v>0</v>
      </c>
      <c r="O762" s="15">
        <f>Sheet1!O262</f>
        <v>0</v>
      </c>
      <c r="P762" s="15">
        <f>Sheet1!P262</f>
        <v>0</v>
      </c>
      <c r="Q762" s="15">
        <f>Sheet1!Q262</f>
        <v>0</v>
      </c>
      <c r="R762" s="15">
        <f>Sheet1!R262</f>
        <v>0</v>
      </c>
      <c r="S762" s="15">
        <f>Sheet1!Z262</f>
        <v>267</v>
      </c>
      <c r="T762" s="15">
        <f>Sheet1!AB262</f>
        <v>55</v>
      </c>
      <c r="U762" s="15">
        <f>Sheet1!AC262</f>
        <v>54</v>
      </c>
    </row>
    <row r="763" spans="2:21" x14ac:dyDescent="0.25">
      <c r="B763" s="15">
        <f>Sheet1!A263</f>
        <v>3176588</v>
      </c>
      <c r="C763" s="15" t="str">
        <f>Sheet1!B263</f>
        <v>AJWAA JEDDAH</v>
      </c>
      <c r="D763" s="15" t="str">
        <f>Sheet1!C263</f>
        <v>JEDDAH</v>
      </c>
      <c r="E763" s="15" t="str">
        <f>Sheet1!D263</f>
        <v>iPad</v>
      </c>
      <c r="F763" s="15">
        <f>Sheet1!F263</f>
        <v>0</v>
      </c>
      <c r="G763" s="15">
        <f>Sheet1!G263</f>
        <v>0</v>
      </c>
      <c r="H763" s="15">
        <f>Sheet1!H263</f>
        <v>18</v>
      </c>
      <c r="I763" s="15">
        <f>Sheet1!I263</f>
        <v>11</v>
      </c>
      <c r="J763" s="15">
        <f>Sheet1!J263</f>
        <v>6</v>
      </c>
      <c r="K763" s="15">
        <f>Sheet1!K263</f>
        <v>14</v>
      </c>
      <c r="L763" s="15">
        <f>Sheet1!L263</f>
        <v>16</v>
      </c>
      <c r="M763" s="15">
        <f>Sheet1!M263</f>
        <v>10</v>
      </c>
      <c r="N763" s="15">
        <f>Sheet1!N263</f>
        <v>0</v>
      </c>
      <c r="O763" s="15">
        <f>Sheet1!O263</f>
        <v>0</v>
      </c>
      <c r="P763" s="15">
        <f>Sheet1!P263</f>
        <v>0</v>
      </c>
      <c r="Q763" s="15">
        <f>Sheet1!Q263</f>
        <v>0</v>
      </c>
      <c r="R763" s="15">
        <f>Sheet1!R263</f>
        <v>0</v>
      </c>
      <c r="S763" s="15">
        <f>Sheet1!Z263</f>
        <v>75</v>
      </c>
      <c r="T763" s="15">
        <f>Sheet1!AB263</f>
        <v>10</v>
      </c>
      <c r="U763" s="15">
        <f>Sheet1!AC263</f>
        <v>16</v>
      </c>
    </row>
    <row r="764" spans="2:21" x14ac:dyDescent="0.25">
      <c r="B764" s="15">
        <f>Sheet1!A264</f>
        <v>3176588</v>
      </c>
      <c r="C764" s="15" t="str">
        <f>Sheet1!B264</f>
        <v>AJWAA JEDDAH</v>
      </c>
      <c r="D764" s="15" t="str">
        <f>Sheet1!C264</f>
        <v>JEDDAH</v>
      </c>
      <c r="E764" s="15" t="str">
        <f>Sheet1!D264</f>
        <v>Watch</v>
      </c>
      <c r="F764" s="15">
        <f>Sheet1!F264</f>
        <v>0</v>
      </c>
      <c r="G764" s="15">
        <f>Sheet1!G264</f>
        <v>0</v>
      </c>
      <c r="H764" s="15">
        <f>Sheet1!H264</f>
        <v>0</v>
      </c>
      <c r="I764" s="15">
        <f>Sheet1!I264</f>
        <v>0</v>
      </c>
      <c r="J764" s="15">
        <f>Sheet1!J264</f>
        <v>0</v>
      </c>
      <c r="K764" s="15">
        <f>Sheet1!K264</f>
        <v>2</v>
      </c>
      <c r="L764" s="15">
        <f>Sheet1!L264</f>
        <v>0</v>
      </c>
      <c r="M764" s="15">
        <f>Sheet1!M264</f>
        <v>0</v>
      </c>
      <c r="N764" s="15">
        <f>Sheet1!N264</f>
        <v>0</v>
      </c>
      <c r="O764" s="15">
        <f>Sheet1!O264</f>
        <v>0</v>
      </c>
      <c r="P764" s="15">
        <f>Sheet1!P264</f>
        <v>0</v>
      </c>
      <c r="Q764" s="15">
        <f>Sheet1!Q264</f>
        <v>0</v>
      </c>
      <c r="R764" s="15">
        <f>Sheet1!R264</f>
        <v>0</v>
      </c>
      <c r="S764" s="15">
        <f>Sheet1!Z264</f>
        <v>2</v>
      </c>
      <c r="T764" s="15">
        <f>Sheet1!AB264</f>
        <v>0</v>
      </c>
      <c r="U764" s="15">
        <f>Sheet1!AC264</f>
        <v>0</v>
      </c>
    </row>
    <row r="765" spans="2:21" x14ac:dyDescent="0.25">
      <c r="B765" s="15">
        <f>Sheet1!A265</f>
        <v>3176588</v>
      </c>
      <c r="C765" s="15" t="str">
        <f>Sheet1!B265</f>
        <v>AJWAA JEDDAH</v>
      </c>
      <c r="D765" s="15" t="str">
        <f>Sheet1!C265</f>
        <v>JEDDAH</v>
      </c>
      <c r="E765" s="15" t="str">
        <f>Sheet1!D265</f>
        <v>AirPods</v>
      </c>
      <c r="F765" s="15">
        <f>Sheet1!F265</f>
        <v>0</v>
      </c>
      <c r="G765" s="15">
        <f>Sheet1!G265</f>
        <v>0</v>
      </c>
      <c r="H765" s="15">
        <f>Sheet1!H265</f>
        <v>0</v>
      </c>
      <c r="I765" s="15">
        <f>Sheet1!I265</f>
        <v>0</v>
      </c>
      <c r="J765" s="15">
        <f>Sheet1!J265</f>
        <v>0</v>
      </c>
      <c r="K765" s="15">
        <f>Sheet1!K265</f>
        <v>0</v>
      </c>
      <c r="L765" s="15">
        <f>Sheet1!L265</f>
        <v>0</v>
      </c>
      <c r="M765" s="15">
        <f>Sheet1!M265</f>
        <v>0</v>
      </c>
      <c r="N765" s="15">
        <f>Sheet1!N265</f>
        <v>0</v>
      </c>
      <c r="O765" s="15">
        <f>Sheet1!O265</f>
        <v>0</v>
      </c>
      <c r="P765" s="15">
        <f>Sheet1!P265</f>
        <v>0</v>
      </c>
      <c r="Q765" s="15">
        <f>Sheet1!Q265</f>
        <v>0</v>
      </c>
      <c r="R765" s="15">
        <f>Sheet1!R265</f>
        <v>0</v>
      </c>
      <c r="S765" s="15">
        <f>Sheet1!Z265</f>
        <v>0</v>
      </c>
      <c r="T765" s="15">
        <f>Sheet1!AB265</f>
        <v>0</v>
      </c>
      <c r="U765" s="15">
        <f>Sheet1!AC265</f>
        <v>0</v>
      </c>
    </row>
    <row r="766" spans="2:21" x14ac:dyDescent="0.25">
      <c r="B766" s="15">
        <f>Sheet1!A266</f>
        <v>3176588</v>
      </c>
      <c r="C766" s="15" t="str">
        <f>Sheet1!B266</f>
        <v>AJWAA JEDDAH</v>
      </c>
      <c r="D766" s="15" t="str">
        <f>Sheet1!C266</f>
        <v>JEDDAH</v>
      </c>
      <c r="E766" s="15" t="str">
        <f>Sheet1!D266</f>
        <v>Accessories</v>
      </c>
      <c r="F766" s="15">
        <f>Sheet1!F266</f>
        <v>0</v>
      </c>
      <c r="G766" s="15">
        <f>Sheet1!G266</f>
        <v>0</v>
      </c>
      <c r="H766" s="15">
        <f>Sheet1!H266</f>
        <v>26</v>
      </c>
      <c r="I766" s="15">
        <f>Sheet1!I266</f>
        <v>17</v>
      </c>
      <c r="J766" s="15">
        <f>Sheet1!J266</f>
        <v>11</v>
      </c>
      <c r="K766" s="15">
        <f>Sheet1!K266</f>
        <v>13</v>
      </c>
      <c r="L766" s="15">
        <f>Sheet1!L266</f>
        <v>10</v>
      </c>
      <c r="M766" s="15">
        <f>Sheet1!M266</f>
        <v>110</v>
      </c>
      <c r="N766" s="15">
        <f>Sheet1!N266</f>
        <v>0</v>
      </c>
      <c r="O766" s="15">
        <f>Sheet1!O266</f>
        <v>0</v>
      </c>
      <c r="P766" s="15">
        <f>Sheet1!P266</f>
        <v>0</v>
      </c>
      <c r="Q766" s="15">
        <f>Sheet1!Q266</f>
        <v>0</v>
      </c>
      <c r="R766" s="15">
        <f>Sheet1!R266</f>
        <v>0</v>
      </c>
      <c r="S766" s="15">
        <f>Sheet1!Z266</f>
        <v>187</v>
      </c>
      <c r="T766" s="15">
        <f>Sheet1!AB266</f>
        <v>110</v>
      </c>
      <c r="U766" s="15">
        <f>Sheet1!AC266</f>
        <v>10</v>
      </c>
    </row>
    <row r="767" spans="2:21" x14ac:dyDescent="0.25">
      <c r="B767" s="15">
        <f>Sheet1!A267</f>
        <v>3454290</v>
      </c>
      <c r="C767" s="15" t="str">
        <f>Sheet1!B267</f>
        <v>STYLE PHONE - STORE</v>
      </c>
      <c r="D767" s="15" t="str">
        <f>Sheet1!C267</f>
        <v>JEDDAH</v>
      </c>
      <c r="E767" s="15" t="str">
        <f>Sheet1!D267</f>
        <v>iPhone</v>
      </c>
      <c r="F767" s="15">
        <f>Sheet1!F267</f>
        <v>42</v>
      </c>
      <c r="G767" s="15">
        <f>Sheet1!G267</f>
        <v>44</v>
      </c>
      <c r="H767" s="15">
        <f>Sheet1!H267</f>
        <v>27</v>
      </c>
      <c r="I767" s="15">
        <f>Sheet1!I267</f>
        <v>24</v>
      </c>
      <c r="J767" s="15">
        <f>Sheet1!J267</f>
        <v>28</v>
      </c>
      <c r="K767" s="15">
        <f>Sheet1!K267</f>
        <v>48</v>
      </c>
      <c r="L767" s="15">
        <f>Sheet1!L267</f>
        <v>30</v>
      </c>
      <c r="M767" s="15">
        <f>Sheet1!M267</f>
        <v>44</v>
      </c>
      <c r="N767" s="15">
        <f>Sheet1!N267</f>
        <v>0</v>
      </c>
      <c r="O767" s="15">
        <f>Sheet1!O267</f>
        <v>0</v>
      </c>
      <c r="P767" s="15">
        <f>Sheet1!P267</f>
        <v>0</v>
      </c>
      <c r="Q767" s="15">
        <f>Sheet1!Q267</f>
        <v>0</v>
      </c>
      <c r="R767" s="15">
        <f>Sheet1!R267</f>
        <v>0</v>
      </c>
      <c r="S767" s="15">
        <f>Sheet1!Z267</f>
        <v>287</v>
      </c>
      <c r="T767" s="15">
        <f>Sheet1!AB267</f>
        <v>44</v>
      </c>
      <c r="U767" s="15">
        <f>Sheet1!AC267</f>
        <v>30</v>
      </c>
    </row>
    <row r="768" spans="2:21" x14ac:dyDescent="0.25">
      <c r="B768" s="15">
        <f>Sheet1!A268</f>
        <v>3454290</v>
      </c>
      <c r="C768" s="15" t="str">
        <f>Sheet1!B268</f>
        <v>STYLE PHONE - STORE</v>
      </c>
      <c r="D768" s="15" t="str">
        <f>Sheet1!C268</f>
        <v>JEDDAH</v>
      </c>
      <c r="E768" s="15" t="str">
        <f>Sheet1!D268</f>
        <v>iPad</v>
      </c>
      <c r="F768" s="15">
        <f>Sheet1!F268</f>
        <v>7</v>
      </c>
      <c r="G768" s="15">
        <f>Sheet1!G268</f>
        <v>4</v>
      </c>
      <c r="H768" s="15">
        <f>Sheet1!H268</f>
        <v>2</v>
      </c>
      <c r="I768" s="15">
        <f>Sheet1!I268</f>
        <v>3</v>
      </c>
      <c r="J768" s="15">
        <f>Sheet1!J268</f>
        <v>10</v>
      </c>
      <c r="K768" s="15">
        <f>Sheet1!K268</f>
        <v>13</v>
      </c>
      <c r="L768" s="15">
        <f>Sheet1!L268</f>
        <v>8</v>
      </c>
      <c r="M768" s="15">
        <f>Sheet1!M268</f>
        <v>5</v>
      </c>
      <c r="N768" s="15">
        <f>Sheet1!N268</f>
        <v>0</v>
      </c>
      <c r="O768" s="15">
        <f>Sheet1!O268</f>
        <v>0</v>
      </c>
      <c r="P768" s="15">
        <f>Sheet1!P268</f>
        <v>0</v>
      </c>
      <c r="Q768" s="15">
        <f>Sheet1!Q268</f>
        <v>0</v>
      </c>
      <c r="R768" s="15">
        <f>Sheet1!R268</f>
        <v>0</v>
      </c>
      <c r="S768" s="15">
        <f>Sheet1!Z268</f>
        <v>52</v>
      </c>
      <c r="T768" s="15">
        <f>Sheet1!AB268</f>
        <v>5</v>
      </c>
      <c r="U768" s="15">
        <f>Sheet1!AC268</f>
        <v>8</v>
      </c>
    </row>
    <row r="769" spans="2:21" x14ac:dyDescent="0.25">
      <c r="B769" s="15">
        <f>Sheet1!A269</f>
        <v>3454290</v>
      </c>
      <c r="C769" s="15" t="str">
        <f>Sheet1!B269</f>
        <v>STYLE PHONE - STORE</v>
      </c>
      <c r="D769" s="15" t="str">
        <f>Sheet1!C269</f>
        <v>JEDDAH</v>
      </c>
      <c r="E769" s="15" t="str">
        <f>Sheet1!D269</f>
        <v>Watch</v>
      </c>
      <c r="F769" s="15">
        <f>Sheet1!F269</f>
        <v>0</v>
      </c>
      <c r="G769" s="15">
        <f>Sheet1!G269</f>
        <v>1</v>
      </c>
      <c r="H769" s="15">
        <f>Sheet1!H269</f>
        <v>0</v>
      </c>
      <c r="I769" s="15">
        <f>Sheet1!I269</f>
        <v>0</v>
      </c>
      <c r="J769" s="15">
        <f>Sheet1!J269</f>
        <v>0</v>
      </c>
      <c r="K769" s="15">
        <f>Sheet1!K269</f>
        <v>1</v>
      </c>
      <c r="L769" s="15">
        <f>Sheet1!L269</f>
        <v>0</v>
      </c>
      <c r="M769" s="15">
        <f>Sheet1!M269</f>
        <v>2</v>
      </c>
      <c r="N769" s="15">
        <f>Sheet1!N269</f>
        <v>0</v>
      </c>
      <c r="O769" s="15">
        <f>Sheet1!O269</f>
        <v>0</v>
      </c>
      <c r="P769" s="15">
        <f>Sheet1!P269</f>
        <v>0</v>
      </c>
      <c r="Q769" s="15">
        <f>Sheet1!Q269</f>
        <v>0</v>
      </c>
      <c r="R769" s="15">
        <f>Sheet1!R269</f>
        <v>0</v>
      </c>
      <c r="S769" s="15">
        <f>Sheet1!Z269</f>
        <v>4</v>
      </c>
      <c r="T769" s="15">
        <f>Sheet1!AB269</f>
        <v>2</v>
      </c>
      <c r="U769" s="15">
        <f>Sheet1!AC269</f>
        <v>0</v>
      </c>
    </row>
    <row r="770" spans="2:21" x14ac:dyDescent="0.25">
      <c r="B770" s="15">
        <f>Sheet1!A270</f>
        <v>3454290</v>
      </c>
      <c r="C770" s="15" t="str">
        <f>Sheet1!B270</f>
        <v>STYLE PHONE - STORE</v>
      </c>
      <c r="D770" s="15" t="str">
        <f>Sheet1!C270</f>
        <v>JEDDAH</v>
      </c>
      <c r="E770" s="15" t="str">
        <f>Sheet1!D270</f>
        <v>AirPods</v>
      </c>
      <c r="F770" s="15">
        <f>Sheet1!F270</f>
        <v>2</v>
      </c>
      <c r="G770" s="15">
        <f>Sheet1!G270</f>
        <v>4</v>
      </c>
      <c r="H770" s="15">
        <f>Sheet1!H270</f>
        <v>3</v>
      </c>
      <c r="I770" s="15">
        <f>Sheet1!I270</f>
        <v>1</v>
      </c>
      <c r="J770" s="15">
        <f>Sheet1!J270</f>
        <v>0</v>
      </c>
      <c r="K770" s="15">
        <f>Sheet1!K270</f>
        <v>0</v>
      </c>
      <c r="L770" s="15">
        <f>Sheet1!L270</f>
        <v>0</v>
      </c>
      <c r="M770" s="15">
        <f>Sheet1!M270</f>
        <v>0</v>
      </c>
      <c r="N770" s="15">
        <f>Sheet1!N270</f>
        <v>0</v>
      </c>
      <c r="O770" s="15">
        <f>Sheet1!O270</f>
        <v>0</v>
      </c>
      <c r="P770" s="15">
        <f>Sheet1!P270</f>
        <v>0</v>
      </c>
      <c r="Q770" s="15">
        <f>Sheet1!Q270</f>
        <v>0</v>
      </c>
      <c r="R770" s="15">
        <f>Sheet1!R270</f>
        <v>0</v>
      </c>
      <c r="S770" s="15">
        <f>Sheet1!Z270</f>
        <v>10</v>
      </c>
      <c r="T770" s="15">
        <f>Sheet1!AB270</f>
        <v>0</v>
      </c>
      <c r="U770" s="15">
        <f>Sheet1!AC270</f>
        <v>0</v>
      </c>
    </row>
    <row r="771" spans="2:21" x14ac:dyDescent="0.25">
      <c r="B771" s="15">
        <f>Sheet1!A271</f>
        <v>3454290</v>
      </c>
      <c r="C771" s="15" t="str">
        <f>Sheet1!B271</f>
        <v>STYLE PHONE - STORE</v>
      </c>
      <c r="D771" s="15" t="str">
        <f>Sheet1!C271</f>
        <v>JEDDAH</v>
      </c>
      <c r="E771" s="15" t="str">
        <f>Sheet1!D271</f>
        <v>Accessories</v>
      </c>
      <c r="F771" s="15">
        <f>Sheet1!F271</f>
        <v>0</v>
      </c>
      <c r="G771" s="15">
        <f>Sheet1!G271</f>
        <v>0</v>
      </c>
      <c r="H771" s="15">
        <f>Sheet1!H271</f>
        <v>0</v>
      </c>
      <c r="I771" s="15">
        <f>Sheet1!I271</f>
        <v>0</v>
      </c>
      <c r="J771" s="15">
        <f>Sheet1!J271</f>
        <v>25</v>
      </c>
      <c r="K771" s="15">
        <f>Sheet1!K271</f>
        <v>14</v>
      </c>
      <c r="L771" s="15">
        <f>Sheet1!L271</f>
        <v>12</v>
      </c>
      <c r="M771" s="15">
        <f>Sheet1!M271</f>
        <v>37</v>
      </c>
      <c r="N771" s="15">
        <f>Sheet1!N271</f>
        <v>0</v>
      </c>
      <c r="O771" s="15">
        <f>Sheet1!O271</f>
        <v>0</v>
      </c>
      <c r="P771" s="15">
        <f>Sheet1!P271</f>
        <v>0</v>
      </c>
      <c r="Q771" s="15">
        <f>Sheet1!Q271</f>
        <v>0</v>
      </c>
      <c r="R771" s="15">
        <f>Sheet1!R271</f>
        <v>0</v>
      </c>
      <c r="S771" s="15">
        <f>Sheet1!Z271</f>
        <v>88</v>
      </c>
      <c r="T771" s="15">
        <f>Sheet1!AB271</f>
        <v>37</v>
      </c>
      <c r="U771" s="15">
        <f>Sheet1!AC271</f>
        <v>12</v>
      </c>
    </row>
    <row r="772" spans="2:21" x14ac:dyDescent="0.25">
      <c r="B772" s="15">
        <f>Sheet1!A272</f>
        <v>2869745</v>
      </c>
      <c r="C772" s="15" t="str">
        <f>Sheet1!B272</f>
        <v>KAYAN AL HADDAD</v>
      </c>
      <c r="D772" s="15" t="str">
        <f>Sheet1!C272</f>
        <v>MAKKAH</v>
      </c>
      <c r="E772" s="15" t="str">
        <f>Sheet1!D272</f>
        <v>iPhone</v>
      </c>
      <c r="F772" s="15">
        <f>Sheet1!F272</f>
        <v>27</v>
      </c>
      <c r="G772" s="15">
        <f>Sheet1!G272</f>
        <v>22</v>
      </c>
      <c r="H772" s="15">
        <f>Sheet1!H272</f>
        <v>20</v>
      </c>
      <c r="I772" s="15">
        <f>Sheet1!I272</f>
        <v>18</v>
      </c>
      <c r="J772" s="15">
        <f>Sheet1!J272</f>
        <v>21</v>
      </c>
      <c r="K772" s="15">
        <f>Sheet1!K272</f>
        <v>24</v>
      </c>
      <c r="L772" s="15">
        <f>Sheet1!L272</f>
        <v>20</v>
      </c>
      <c r="M772" s="15">
        <f>Sheet1!M272</f>
        <v>19</v>
      </c>
      <c r="N772" s="15">
        <f>Sheet1!N272</f>
        <v>0</v>
      </c>
      <c r="O772" s="15">
        <f>Sheet1!O272</f>
        <v>0</v>
      </c>
      <c r="P772" s="15">
        <f>Sheet1!P272</f>
        <v>0</v>
      </c>
      <c r="Q772" s="15">
        <f>Sheet1!Q272</f>
        <v>0</v>
      </c>
      <c r="R772" s="15">
        <f>Sheet1!R272</f>
        <v>0</v>
      </c>
      <c r="S772" s="15">
        <f>Sheet1!Z272</f>
        <v>171</v>
      </c>
      <c r="T772" s="15">
        <f>Sheet1!AB272</f>
        <v>19</v>
      </c>
      <c r="U772" s="15">
        <f>Sheet1!AC272</f>
        <v>20</v>
      </c>
    </row>
    <row r="773" spans="2:21" x14ac:dyDescent="0.25">
      <c r="B773" s="15">
        <f>Sheet1!A273</f>
        <v>2869745</v>
      </c>
      <c r="C773" s="15" t="str">
        <f>Sheet1!B273</f>
        <v>KAYAN AL HADDAD</v>
      </c>
      <c r="D773" s="15" t="str">
        <f>Sheet1!C273</f>
        <v>MAKKAH</v>
      </c>
      <c r="E773" s="15" t="str">
        <f>Sheet1!D273</f>
        <v>iPad</v>
      </c>
      <c r="F773" s="15">
        <f>Sheet1!F273</f>
        <v>1</v>
      </c>
      <c r="G773" s="15">
        <f>Sheet1!G273</f>
        <v>3</v>
      </c>
      <c r="H773" s="15">
        <f>Sheet1!H273</f>
        <v>1</v>
      </c>
      <c r="I773" s="15">
        <f>Sheet1!I273</f>
        <v>0</v>
      </c>
      <c r="J773" s="15">
        <f>Sheet1!J273</f>
        <v>1</v>
      </c>
      <c r="K773" s="15">
        <f>Sheet1!K273</f>
        <v>1</v>
      </c>
      <c r="L773" s="15">
        <f>Sheet1!L273</f>
        <v>0</v>
      </c>
      <c r="M773" s="15">
        <f>Sheet1!M273</f>
        <v>4</v>
      </c>
      <c r="N773" s="15">
        <f>Sheet1!N273</f>
        <v>0</v>
      </c>
      <c r="O773" s="15">
        <f>Sheet1!O273</f>
        <v>0</v>
      </c>
      <c r="P773" s="15">
        <f>Sheet1!P273</f>
        <v>0</v>
      </c>
      <c r="Q773" s="15">
        <f>Sheet1!Q273</f>
        <v>0</v>
      </c>
      <c r="R773" s="15">
        <f>Sheet1!R273</f>
        <v>0</v>
      </c>
      <c r="S773" s="15">
        <f>Sheet1!Z273</f>
        <v>11</v>
      </c>
      <c r="T773" s="15">
        <f>Sheet1!AB273</f>
        <v>4</v>
      </c>
      <c r="U773" s="15">
        <f>Sheet1!AC273</f>
        <v>0</v>
      </c>
    </row>
    <row r="774" spans="2:21" x14ac:dyDescent="0.25">
      <c r="B774" s="15">
        <f>Sheet1!A274</f>
        <v>2869745</v>
      </c>
      <c r="C774" s="15" t="str">
        <f>Sheet1!B274</f>
        <v>KAYAN AL HADDAD</v>
      </c>
      <c r="D774" s="15" t="str">
        <f>Sheet1!C274</f>
        <v>MAKKAH</v>
      </c>
      <c r="E774" s="15" t="str">
        <f>Sheet1!D274</f>
        <v>Watch</v>
      </c>
      <c r="F774" s="15">
        <f>Sheet1!F274</f>
        <v>0</v>
      </c>
      <c r="G774" s="15">
        <f>Sheet1!G274</f>
        <v>0</v>
      </c>
      <c r="H774" s="15">
        <f>Sheet1!H274</f>
        <v>0</v>
      </c>
      <c r="I774" s="15">
        <f>Sheet1!I274</f>
        <v>0</v>
      </c>
      <c r="J774" s="15">
        <f>Sheet1!J274</f>
        <v>0</v>
      </c>
      <c r="K774" s="15">
        <f>Sheet1!K274</f>
        <v>0</v>
      </c>
      <c r="L774" s="15">
        <f>Sheet1!L274</f>
        <v>0</v>
      </c>
      <c r="M774" s="15">
        <f>Sheet1!M274</f>
        <v>0</v>
      </c>
      <c r="N774" s="15">
        <f>Sheet1!N274</f>
        <v>0</v>
      </c>
      <c r="O774" s="15">
        <f>Sheet1!O274</f>
        <v>0</v>
      </c>
      <c r="P774" s="15">
        <f>Sheet1!P274</f>
        <v>0</v>
      </c>
      <c r="Q774" s="15">
        <f>Sheet1!Q274</f>
        <v>0</v>
      </c>
      <c r="R774" s="15">
        <f>Sheet1!R274</f>
        <v>0</v>
      </c>
      <c r="S774" s="15">
        <f>Sheet1!Z274</f>
        <v>0</v>
      </c>
      <c r="T774" s="15">
        <f>Sheet1!AB274</f>
        <v>0</v>
      </c>
      <c r="U774" s="15">
        <f>Sheet1!AC274</f>
        <v>0</v>
      </c>
    </row>
    <row r="775" spans="2:21" x14ac:dyDescent="0.25">
      <c r="B775" s="15">
        <f>Sheet1!A275</f>
        <v>2869745</v>
      </c>
      <c r="C775" s="15" t="str">
        <f>Sheet1!B275</f>
        <v>KAYAN AL HADDAD</v>
      </c>
      <c r="D775" s="15" t="str">
        <f>Sheet1!C275</f>
        <v>MAKKAH</v>
      </c>
      <c r="E775" s="15" t="str">
        <f>Sheet1!D275</f>
        <v>AirPods</v>
      </c>
      <c r="F775" s="15">
        <f>Sheet1!F275</f>
        <v>1</v>
      </c>
      <c r="G775" s="15">
        <f>Sheet1!G275</f>
        <v>2</v>
      </c>
      <c r="H775" s="15">
        <f>Sheet1!H275</f>
        <v>1</v>
      </c>
      <c r="I775" s="15">
        <f>Sheet1!I275</f>
        <v>2</v>
      </c>
      <c r="J775" s="15">
        <f>Sheet1!J275</f>
        <v>1</v>
      </c>
      <c r="K775" s="15">
        <f>Sheet1!K275</f>
        <v>4</v>
      </c>
      <c r="L775" s="15">
        <f>Sheet1!L275</f>
        <v>2</v>
      </c>
      <c r="M775" s="15">
        <f>Sheet1!M275</f>
        <v>2</v>
      </c>
      <c r="N775" s="15">
        <f>Sheet1!N275</f>
        <v>0</v>
      </c>
      <c r="O775" s="15">
        <f>Sheet1!O275</f>
        <v>0</v>
      </c>
      <c r="P775" s="15">
        <f>Sheet1!P275</f>
        <v>0</v>
      </c>
      <c r="Q775" s="15">
        <f>Sheet1!Q275</f>
        <v>0</v>
      </c>
      <c r="R775" s="15">
        <f>Sheet1!R275</f>
        <v>0</v>
      </c>
      <c r="S775" s="15">
        <f>Sheet1!Z275</f>
        <v>15</v>
      </c>
      <c r="T775" s="15">
        <f>Sheet1!AB275</f>
        <v>2</v>
      </c>
      <c r="U775" s="15">
        <f>Sheet1!AC275</f>
        <v>2</v>
      </c>
    </row>
    <row r="776" spans="2:21" x14ac:dyDescent="0.25">
      <c r="B776" s="15">
        <f>Sheet1!A276</f>
        <v>2869745</v>
      </c>
      <c r="C776" s="15" t="str">
        <f>Sheet1!B276</f>
        <v>KAYAN AL HADDAD</v>
      </c>
      <c r="D776" s="15" t="str">
        <f>Sheet1!C276</f>
        <v>MAKKAH</v>
      </c>
      <c r="E776" s="15" t="str">
        <f>Sheet1!D276</f>
        <v>Accessories</v>
      </c>
      <c r="F776" s="15">
        <f>Sheet1!F276</f>
        <v>18</v>
      </c>
      <c r="G776" s="15">
        <f>Sheet1!G276</f>
        <v>17</v>
      </c>
      <c r="H776" s="15">
        <f>Sheet1!H276</f>
        <v>21</v>
      </c>
      <c r="I776" s="15">
        <f>Sheet1!I276</f>
        <v>16</v>
      </c>
      <c r="J776" s="15">
        <f>Sheet1!J276</f>
        <v>42</v>
      </c>
      <c r="K776" s="15">
        <f>Sheet1!K276</f>
        <v>39</v>
      </c>
      <c r="L776" s="15">
        <f>Sheet1!L276</f>
        <v>27</v>
      </c>
      <c r="M776" s="15">
        <f>Sheet1!M276</f>
        <v>25</v>
      </c>
      <c r="N776" s="15">
        <f>Sheet1!N276</f>
        <v>0</v>
      </c>
      <c r="O776" s="15">
        <f>Sheet1!O276</f>
        <v>0</v>
      </c>
      <c r="P776" s="15">
        <f>Sheet1!P276</f>
        <v>0</v>
      </c>
      <c r="Q776" s="15">
        <f>Sheet1!Q276</f>
        <v>0</v>
      </c>
      <c r="R776" s="15">
        <f>Sheet1!R276</f>
        <v>0</v>
      </c>
      <c r="S776" s="15">
        <f>Sheet1!Z276</f>
        <v>205</v>
      </c>
      <c r="T776" s="15">
        <f>Sheet1!AB276</f>
        <v>25</v>
      </c>
      <c r="U776" s="15">
        <f>Sheet1!AC276</f>
        <v>27</v>
      </c>
    </row>
    <row r="777" spans="2:21" x14ac:dyDescent="0.25">
      <c r="B777" s="15">
        <f>Sheet1!A277</f>
        <v>4047542</v>
      </c>
      <c r="C777" s="15" t="str">
        <f>Sheet1!B277</f>
        <v>ALWASEEM TOP - STORE</v>
      </c>
      <c r="D777" s="15" t="str">
        <f>Sheet1!C277</f>
        <v>KHAMIS MUSHAIT</v>
      </c>
      <c r="E777" s="15" t="str">
        <f>Sheet1!D277</f>
        <v>iPhone</v>
      </c>
      <c r="F777" s="15">
        <f>Sheet1!F277</f>
        <v>37</v>
      </c>
      <c r="G777" s="15">
        <f>Sheet1!G277</f>
        <v>28</v>
      </c>
      <c r="H777" s="15">
        <f>Sheet1!H277</f>
        <v>22</v>
      </c>
      <c r="I777" s="15">
        <f>Sheet1!I277</f>
        <v>17</v>
      </c>
      <c r="J777" s="15">
        <f>Sheet1!J277</f>
        <v>39</v>
      </c>
      <c r="K777" s="15">
        <f>Sheet1!K277</f>
        <v>36</v>
      </c>
      <c r="L777" s="15">
        <f>Sheet1!L277</f>
        <v>28</v>
      </c>
      <c r="M777" s="15">
        <f>Sheet1!M277</f>
        <v>26</v>
      </c>
      <c r="N777" s="15">
        <f>Sheet1!N277</f>
        <v>0</v>
      </c>
      <c r="O777" s="15">
        <f>Sheet1!O277</f>
        <v>0</v>
      </c>
      <c r="P777" s="15">
        <f>Sheet1!P277</f>
        <v>0</v>
      </c>
      <c r="Q777" s="15">
        <f>Sheet1!Q277</f>
        <v>0</v>
      </c>
      <c r="R777" s="15">
        <f>Sheet1!R277</f>
        <v>0</v>
      </c>
      <c r="S777" s="15">
        <f>Sheet1!Z277</f>
        <v>233</v>
      </c>
      <c r="T777" s="15">
        <f>Sheet1!AB277</f>
        <v>26</v>
      </c>
      <c r="U777" s="15">
        <f>Sheet1!AC277</f>
        <v>28</v>
      </c>
    </row>
    <row r="778" spans="2:21" x14ac:dyDescent="0.25">
      <c r="B778" s="15">
        <f>Sheet1!A278</f>
        <v>4047542</v>
      </c>
      <c r="C778" s="15" t="str">
        <f>Sheet1!B278</f>
        <v>ALWASEEM TOP - STORE</v>
      </c>
      <c r="D778" s="15" t="str">
        <f>Sheet1!C278</f>
        <v>KHAMIS MUSHAIT</v>
      </c>
      <c r="E778" s="15" t="str">
        <f>Sheet1!D278</f>
        <v>iPad</v>
      </c>
      <c r="F778" s="15">
        <f>Sheet1!F278</f>
        <v>2</v>
      </c>
      <c r="G778" s="15">
        <f>Sheet1!G278</f>
        <v>1</v>
      </c>
      <c r="H778" s="15">
        <f>Sheet1!H278</f>
        <v>4</v>
      </c>
      <c r="I778" s="15">
        <f>Sheet1!I278</f>
        <v>1</v>
      </c>
      <c r="J778" s="15">
        <f>Sheet1!J278</f>
        <v>2</v>
      </c>
      <c r="K778" s="15">
        <f>Sheet1!K278</f>
        <v>4</v>
      </c>
      <c r="L778" s="15">
        <f>Sheet1!L278</f>
        <v>3</v>
      </c>
      <c r="M778" s="15">
        <f>Sheet1!M278</f>
        <v>4</v>
      </c>
      <c r="N778" s="15">
        <f>Sheet1!N278</f>
        <v>0</v>
      </c>
      <c r="O778" s="15">
        <f>Sheet1!O278</f>
        <v>0</v>
      </c>
      <c r="P778" s="15">
        <f>Sheet1!P278</f>
        <v>0</v>
      </c>
      <c r="Q778" s="15">
        <f>Sheet1!Q278</f>
        <v>0</v>
      </c>
      <c r="R778" s="15">
        <f>Sheet1!R278</f>
        <v>0</v>
      </c>
      <c r="S778" s="15">
        <f>Sheet1!Z278</f>
        <v>21</v>
      </c>
      <c r="T778" s="15">
        <f>Sheet1!AB278</f>
        <v>4</v>
      </c>
      <c r="U778" s="15">
        <f>Sheet1!AC278</f>
        <v>3</v>
      </c>
    </row>
    <row r="779" spans="2:21" x14ac:dyDescent="0.25">
      <c r="B779" s="15">
        <f>Sheet1!A279</f>
        <v>4047542</v>
      </c>
      <c r="C779" s="15" t="str">
        <f>Sheet1!B279</f>
        <v>ALWASEEM TOP - STORE</v>
      </c>
      <c r="D779" s="15" t="str">
        <f>Sheet1!C279</f>
        <v>KHAMIS MUSHAIT</v>
      </c>
      <c r="E779" s="15" t="str">
        <f>Sheet1!D279</f>
        <v>Watch</v>
      </c>
      <c r="F779" s="15">
        <f>Sheet1!F279</f>
        <v>0</v>
      </c>
      <c r="G779" s="15">
        <f>Sheet1!G279</f>
        <v>0</v>
      </c>
      <c r="H779" s="15">
        <f>Sheet1!H279</f>
        <v>0</v>
      </c>
      <c r="I779" s="15">
        <f>Sheet1!I279</f>
        <v>0</v>
      </c>
      <c r="J779" s="15">
        <f>Sheet1!J279</f>
        <v>0</v>
      </c>
      <c r="K779" s="15">
        <f>Sheet1!K279</f>
        <v>0</v>
      </c>
      <c r="L779" s="15">
        <f>Sheet1!L279</f>
        <v>2</v>
      </c>
      <c r="M779" s="15">
        <f>Sheet1!M279</f>
        <v>0</v>
      </c>
      <c r="N779" s="15">
        <f>Sheet1!N279</f>
        <v>0</v>
      </c>
      <c r="O779" s="15">
        <f>Sheet1!O279</f>
        <v>0</v>
      </c>
      <c r="P779" s="15">
        <f>Sheet1!P279</f>
        <v>0</v>
      </c>
      <c r="Q779" s="15">
        <f>Sheet1!Q279</f>
        <v>0</v>
      </c>
      <c r="R779" s="15">
        <f>Sheet1!R279</f>
        <v>0</v>
      </c>
      <c r="S779" s="15">
        <f>Sheet1!Z279</f>
        <v>2</v>
      </c>
      <c r="T779" s="15">
        <f>Sheet1!AB279</f>
        <v>0</v>
      </c>
      <c r="U779" s="15">
        <f>Sheet1!AC279</f>
        <v>2</v>
      </c>
    </row>
    <row r="780" spans="2:21" x14ac:dyDescent="0.25">
      <c r="B780" s="15">
        <f>Sheet1!A280</f>
        <v>4047542</v>
      </c>
      <c r="C780" s="15" t="str">
        <f>Sheet1!B280</f>
        <v>ALWASEEM TOP - STORE</v>
      </c>
      <c r="D780" s="15" t="str">
        <f>Sheet1!C280</f>
        <v>KHAMIS MUSHAIT</v>
      </c>
      <c r="E780" s="15" t="str">
        <f>Sheet1!D280</f>
        <v>AirPods</v>
      </c>
      <c r="F780" s="15">
        <f>Sheet1!F280</f>
        <v>0</v>
      </c>
      <c r="G780" s="15">
        <f>Sheet1!G280</f>
        <v>0</v>
      </c>
      <c r="H780" s="15">
        <f>Sheet1!H280</f>
        <v>0</v>
      </c>
      <c r="I780" s="15">
        <f>Sheet1!I280</f>
        <v>0</v>
      </c>
      <c r="J780" s="15">
        <f>Sheet1!J280</f>
        <v>0</v>
      </c>
      <c r="K780" s="15">
        <f>Sheet1!K280</f>
        <v>0</v>
      </c>
      <c r="L780" s="15">
        <f>Sheet1!L280</f>
        <v>0</v>
      </c>
      <c r="M780" s="15">
        <f>Sheet1!M280</f>
        <v>0</v>
      </c>
      <c r="N780" s="15">
        <f>Sheet1!N280</f>
        <v>0</v>
      </c>
      <c r="O780" s="15">
        <f>Sheet1!O280</f>
        <v>0</v>
      </c>
      <c r="P780" s="15">
        <f>Sheet1!P280</f>
        <v>0</v>
      </c>
      <c r="Q780" s="15">
        <f>Sheet1!Q280</f>
        <v>0</v>
      </c>
      <c r="R780" s="15">
        <f>Sheet1!R280</f>
        <v>0</v>
      </c>
      <c r="S780" s="15">
        <f>Sheet1!Z280</f>
        <v>0</v>
      </c>
      <c r="T780" s="15">
        <f>Sheet1!AB280</f>
        <v>0</v>
      </c>
      <c r="U780" s="15">
        <f>Sheet1!AC280</f>
        <v>0</v>
      </c>
    </row>
    <row r="781" spans="2:21" x14ac:dyDescent="0.25">
      <c r="B781" s="15">
        <f>Sheet1!A281</f>
        <v>4047542</v>
      </c>
      <c r="C781" s="15" t="str">
        <f>Sheet1!B281</f>
        <v>ALWASEEM TOP - STORE</v>
      </c>
      <c r="D781" s="15" t="str">
        <f>Sheet1!C281</f>
        <v>KHAMIS MUSHAIT</v>
      </c>
      <c r="E781" s="15" t="str">
        <f>Sheet1!D281</f>
        <v>Accessories</v>
      </c>
      <c r="F781" s="15">
        <f>Sheet1!F281</f>
        <v>23</v>
      </c>
      <c r="G781" s="15">
        <f>Sheet1!G281</f>
        <v>19</v>
      </c>
      <c r="H781" s="15">
        <f>Sheet1!H281</f>
        <v>17</v>
      </c>
      <c r="I781" s="15">
        <f>Sheet1!I281</f>
        <v>14</v>
      </c>
      <c r="J781" s="15">
        <f>Sheet1!J281</f>
        <v>23</v>
      </c>
      <c r="K781" s="15">
        <f>Sheet1!K281</f>
        <v>15</v>
      </c>
      <c r="L781" s="15">
        <f>Sheet1!L281</f>
        <v>14</v>
      </c>
      <c r="M781" s="15">
        <f>Sheet1!M281</f>
        <v>16</v>
      </c>
      <c r="N781" s="15">
        <f>Sheet1!N281</f>
        <v>0</v>
      </c>
      <c r="O781" s="15">
        <f>Sheet1!O281</f>
        <v>0</v>
      </c>
      <c r="P781" s="15">
        <f>Sheet1!P281</f>
        <v>0</v>
      </c>
      <c r="Q781" s="15">
        <f>Sheet1!Q281</f>
        <v>0</v>
      </c>
      <c r="R781" s="15">
        <f>Sheet1!R281</f>
        <v>0</v>
      </c>
      <c r="S781" s="15">
        <f>Sheet1!Z281</f>
        <v>141</v>
      </c>
      <c r="T781" s="15">
        <f>Sheet1!AB281</f>
        <v>16</v>
      </c>
      <c r="U781" s="15">
        <f>Sheet1!AC281</f>
        <v>14</v>
      </c>
    </row>
    <row r="782" spans="2:21" x14ac:dyDescent="0.25">
      <c r="B782" s="15">
        <f>Sheet1!A282</f>
        <v>2580727</v>
      </c>
      <c r="C782" s="15" t="str">
        <f>Sheet1!B282</f>
        <v>NUQTAT TAQNIAH</v>
      </c>
      <c r="D782" s="15" t="str">
        <f>Sheet1!C282</f>
        <v>AL MADINAH</v>
      </c>
      <c r="E782" s="15" t="str">
        <f>Sheet1!D282</f>
        <v>iPhone</v>
      </c>
      <c r="F782" s="15">
        <f>Sheet1!F282</f>
        <v>30</v>
      </c>
      <c r="G782" s="15">
        <f>Sheet1!G282</f>
        <v>20</v>
      </c>
      <c r="H782" s="15">
        <f>Sheet1!H282</f>
        <v>18</v>
      </c>
      <c r="I782" s="15">
        <f>Sheet1!I282</f>
        <v>26</v>
      </c>
      <c r="J782" s="15">
        <f>Sheet1!J282</f>
        <v>21</v>
      </c>
      <c r="K782" s="15">
        <f>Sheet1!K282</f>
        <v>32</v>
      </c>
      <c r="L782" s="15">
        <f>Sheet1!L282</f>
        <v>31</v>
      </c>
      <c r="M782" s="15">
        <f>Sheet1!M282</f>
        <v>18</v>
      </c>
      <c r="N782" s="15">
        <f>Sheet1!N282</f>
        <v>0</v>
      </c>
      <c r="O782" s="15">
        <f>Sheet1!O282</f>
        <v>0</v>
      </c>
      <c r="P782" s="15">
        <f>Sheet1!P282</f>
        <v>0</v>
      </c>
      <c r="Q782" s="15">
        <f>Sheet1!Q282</f>
        <v>0</v>
      </c>
      <c r="R782" s="15">
        <f>Sheet1!R282</f>
        <v>0</v>
      </c>
      <c r="S782" s="15">
        <f>Sheet1!Z282</f>
        <v>196</v>
      </c>
      <c r="T782" s="15">
        <f>Sheet1!AB282</f>
        <v>18</v>
      </c>
      <c r="U782" s="15">
        <f>Sheet1!AC282</f>
        <v>31</v>
      </c>
    </row>
    <row r="783" spans="2:21" x14ac:dyDescent="0.25">
      <c r="B783" s="15">
        <f>Sheet1!A283</f>
        <v>2580727</v>
      </c>
      <c r="C783" s="15" t="str">
        <f>Sheet1!B283</f>
        <v>NUQTAT TAQNIAH</v>
      </c>
      <c r="D783" s="15" t="str">
        <f>Sheet1!C283</f>
        <v>AL MADINAH</v>
      </c>
      <c r="E783" s="15" t="str">
        <f>Sheet1!D283</f>
        <v>iPad</v>
      </c>
      <c r="F783" s="15">
        <f>Sheet1!F283</f>
        <v>4</v>
      </c>
      <c r="G783" s="15">
        <f>Sheet1!G283</f>
        <v>3</v>
      </c>
      <c r="H783" s="15">
        <f>Sheet1!H283</f>
        <v>0</v>
      </c>
      <c r="I783" s="15">
        <f>Sheet1!I283</f>
        <v>4</v>
      </c>
      <c r="J783" s="15">
        <f>Sheet1!J283</f>
        <v>6</v>
      </c>
      <c r="K783" s="15">
        <f>Sheet1!K283</f>
        <v>6</v>
      </c>
      <c r="L783" s="15">
        <f>Sheet1!L283</f>
        <v>5</v>
      </c>
      <c r="M783" s="15">
        <f>Sheet1!M283</f>
        <v>4</v>
      </c>
      <c r="N783" s="15">
        <f>Sheet1!N283</f>
        <v>0</v>
      </c>
      <c r="O783" s="15">
        <f>Sheet1!O283</f>
        <v>0</v>
      </c>
      <c r="P783" s="15">
        <f>Sheet1!P283</f>
        <v>0</v>
      </c>
      <c r="Q783" s="15">
        <f>Sheet1!Q283</f>
        <v>0</v>
      </c>
      <c r="R783" s="15">
        <f>Sheet1!R283</f>
        <v>0</v>
      </c>
      <c r="S783" s="15">
        <f>Sheet1!Z283</f>
        <v>32</v>
      </c>
      <c r="T783" s="15">
        <f>Sheet1!AB283</f>
        <v>4</v>
      </c>
      <c r="U783" s="15">
        <f>Sheet1!AC283</f>
        <v>5</v>
      </c>
    </row>
    <row r="784" spans="2:21" x14ac:dyDescent="0.25">
      <c r="B784" s="15">
        <f>Sheet1!A284</f>
        <v>2580727</v>
      </c>
      <c r="C784" s="15" t="str">
        <f>Sheet1!B284</f>
        <v>NUQTAT TAQNIAH</v>
      </c>
      <c r="D784" s="15" t="str">
        <f>Sheet1!C284</f>
        <v>AL MADINAH</v>
      </c>
      <c r="E784" s="15" t="str">
        <f>Sheet1!D284</f>
        <v>Watch</v>
      </c>
      <c r="F784" s="15">
        <f>Sheet1!F284</f>
        <v>0</v>
      </c>
      <c r="G784" s="15">
        <f>Sheet1!G284</f>
        <v>0</v>
      </c>
      <c r="H784" s="15">
        <f>Sheet1!H284</f>
        <v>0</v>
      </c>
      <c r="I784" s="15">
        <f>Sheet1!I284</f>
        <v>2</v>
      </c>
      <c r="J784" s="15">
        <f>Sheet1!J284</f>
        <v>5</v>
      </c>
      <c r="K784" s="15">
        <f>Sheet1!K284</f>
        <v>1</v>
      </c>
      <c r="L784" s="15">
        <f>Sheet1!L284</f>
        <v>3</v>
      </c>
      <c r="M784" s="15">
        <f>Sheet1!M284</f>
        <v>0</v>
      </c>
      <c r="N784" s="15">
        <f>Sheet1!N284</f>
        <v>0</v>
      </c>
      <c r="O784" s="15">
        <f>Sheet1!O284</f>
        <v>0</v>
      </c>
      <c r="P784" s="15">
        <f>Sheet1!P284</f>
        <v>0</v>
      </c>
      <c r="Q784" s="15">
        <f>Sheet1!Q284</f>
        <v>0</v>
      </c>
      <c r="R784" s="15">
        <f>Sheet1!R284</f>
        <v>0</v>
      </c>
      <c r="S784" s="15">
        <f>Sheet1!Z284</f>
        <v>11</v>
      </c>
      <c r="T784" s="15">
        <f>Sheet1!AB284</f>
        <v>0</v>
      </c>
      <c r="U784" s="15">
        <f>Sheet1!AC284</f>
        <v>3</v>
      </c>
    </row>
    <row r="785" spans="2:21" x14ac:dyDescent="0.25">
      <c r="B785" s="15">
        <f>Sheet1!A285</f>
        <v>2580727</v>
      </c>
      <c r="C785" s="15" t="str">
        <f>Sheet1!B285</f>
        <v>NUQTAT TAQNIAH</v>
      </c>
      <c r="D785" s="15" t="str">
        <f>Sheet1!C285</f>
        <v>AL MADINAH</v>
      </c>
      <c r="E785" s="15" t="str">
        <f>Sheet1!D285</f>
        <v>AirPods</v>
      </c>
      <c r="F785" s="15">
        <f>Sheet1!F285</f>
        <v>10</v>
      </c>
      <c r="G785" s="15">
        <f>Sheet1!G285</f>
        <v>3</v>
      </c>
      <c r="H785" s="15">
        <f>Sheet1!H285</f>
        <v>0</v>
      </c>
      <c r="I785" s="15">
        <f>Sheet1!I285</f>
        <v>3</v>
      </c>
      <c r="J785" s="15">
        <f>Sheet1!J285</f>
        <v>2</v>
      </c>
      <c r="K785" s="15">
        <f>Sheet1!K285</f>
        <v>2</v>
      </c>
      <c r="L785" s="15">
        <f>Sheet1!L285</f>
        <v>1</v>
      </c>
      <c r="M785" s="15">
        <f>Sheet1!M285</f>
        <v>2</v>
      </c>
      <c r="N785" s="15">
        <f>Sheet1!N285</f>
        <v>0</v>
      </c>
      <c r="O785" s="15">
        <f>Sheet1!O285</f>
        <v>0</v>
      </c>
      <c r="P785" s="15">
        <f>Sheet1!P285</f>
        <v>0</v>
      </c>
      <c r="Q785" s="15">
        <f>Sheet1!Q285</f>
        <v>0</v>
      </c>
      <c r="R785" s="15">
        <f>Sheet1!R285</f>
        <v>0</v>
      </c>
      <c r="S785" s="15">
        <f>Sheet1!Z285</f>
        <v>23</v>
      </c>
      <c r="T785" s="15">
        <f>Sheet1!AB285</f>
        <v>2</v>
      </c>
      <c r="U785" s="15">
        <f>Sheet1!AC285</f>
        <v>1</v>
      </c>
    </row>
    <row r="786" spans="2:21" x14ac:dyDescent="0.25">
      <c r="B786" s="15">
        <f>Sheet1!A286</f>
        <v>2580727</v>
      </c>
      <c r="C786" s="15" t="str">
        <f>Sheet1!B286</f>
        <v>NUQTAT TAQNIAH</v>
      </c>
      <c r="D786" s="15" t="str">
        <f>Sheet1!C286</f>
        <v>AL MADINAH</v>
      </c>
      <c r="E786" s="15" t="str">
        <f>Sheet1!D286</f>
        <v>Accessories</v>
      </c>
      <c r="F786" s="15">
        <f>Sheet1!F286</f>
        <v>16</v>
      </c>
      <c r="G786" s="15">
        <f>Sheet1!G286</f>
        <v>16</v>
      </c>
      <c r="H786" s="15">
        <f>Sheet1!H286</f>
        <v>7</v>
      </c>
      <c r="I786" s="15">
        <f>Sheet1!I286</f>
        <v>14</v>
      </c>
      <c r="J786" s="15">
        <f>Sheet1!J286</f>
        <v>19</v>
      </c>
      <c r="K786" s="15">
        <f>Sheet1!K286</f>
        <v>25</v>
      </c>
      <c r="L786" s="15">
        <f>Sheet1!L286</f>
        <v>10</v>
      </c>
      <c r="M786" s="15">
        <f>Sheet1!M286</f>
        <v>10</v>
      </c>
      <c r="N786" s="15">
        <f>Sheet1!N286</f>
        <v>0</v>
      </c>
      <c r="O786" s="15">
        <f>Sheet1!O286</f>
        <v>0</v>
      </c>
      <c r="P786" s="15">
        <f>Sheet1!P286</f>
        <v>0</v>
      </c>
      <c r="Q786" s="15">
        <f>Sheet1!Q286</f>
        <v>0</v>
      </c>
      <c r="R786" s="15">
        <f>Sheet1!R286</f>
        <v>0</v>
      </c>
      <c r="S786" s="15">
        <f>Sheet1!Z286</f>
        <v>117</v>
      </c>
      <c r="T786" s="15">
        <f>Sheet1!AB286</f>
        <v>10</v>
      </c>
      <c r="U786" s="15">
        <f>Sheet1!AC286</f>
        <v>10</v>
      </c>
    </row>
    <row r="787" spans="2:21" x14ac:dyDescent="0.25">
      <c r="B787" s="15">
        <f>Sheet1!A287</f>
        <v>2580666</v>
      </c>
      <c r="C787" s="15" t="str">
        <f>Sheet1!B287</f>
        <v>MAWJAT TRADD 2</v>
      </c>
      <c r="D787" s="15" t="str">
        <f>Sheet1!C287</f>
        <v>JEDDAH</v>
      </c>
      <c r="E787" s="15" t="str">
        <f>Sheet1!D287</f>
        <v>iPhone</v>
      </c>
      <c r="F787" s="15">
        <f>Sheet1!F287</f>
        <v>29</v>
      </c>
      <c r="G787" s="15">
        <f>Sheet1!G287</f>
        <v>28</v>
      </c>
      <c r="H787" s="15">
        <f>Sheet1!H287</f>
        <v>45</v>
      </c>
      <c r="I787" s="15">
        <f>Sheet1!I287</f>
        <v>43</v>
      </c>
      <c r="J787" s="15">
        <f>Sheet1!J287</f>
        <v>62</v>
      </c>
      <c r="K787" s="15">
        <f>Sheet1!K287</f>
        <v>42</v>
      </c>
      <c r="L787" s="15">
        <f>Sheet1!L287</f>
        <v>46</v>
      </c>
      <c r="M787" s="15">
        <f>Sheet1!M287</f>
        <v>56</v>
      </c>
      <c r="N787" s="15">
        <f>Sheet1!N287</f>
        <v>0</v>
      </c>
      <c r="O787" s="15">
        <f>Sheet1!O287</f>
        <v>0</v>
      </c>
      <c r="P787" s="15">
        <f>Sheet1!P287</f>
        <v>0</v>
      </c>
      <c r="Q787" s="15">
        <f>Sheet1!Q287</f>
        <v>0</v>
      </c>
      <c r="R787" s="15">
        <f>Sheet1!R287</f>
        <v>0</v>
      </c>
      <c r="S787" s="15">
        <f>Sheet1!Z287</f>
        <v>351</v>
      </c>
      <c r="T787" s="15">
        <f>Sheet1!AB287</f>
        <v>56</v>
      </c>
      <c r="U787" s="15">
        <f>Sheet1!AC287</f>
        <v>46</v>
      </c>
    </row>
    <row r="788" spans="2:21" x14ac:dyDescent="0.25">
      <c r="B788" s="15">
        <f>Sheet1!A288</f>
        <v>2580666</v>
      </c>
      <c r="C788" s="15" t="str">
        <f>Sheet1!B288</f>
        <v>MAWJAT TRADD 2</v>
      </c>
      <c r="D788" s="15" t="str">
        <f>Sheet1!C288</f>
        <v>JEDDAH</v>
      </c>
      <c r="E788" s="15" t="str">
        <f>Sheet1!D288</f>
        <v>iPad</v>
      </c>
      <c r="F788" s="15">
        <f>Sheet1!F288</f>
        <v>4</v>
      </c>
      <c r="G788" s="15">
        <f>Sheet1!G288</f>
        <v>2</v>
      </c>
      <c r="H788" s="15">
        <f>Sheet1!H288</f>
        <v>1</v>
      </c>
      <c r="I788" s="15">
        <f>Sheet1!I288</f>
        <v>1</v>
      </c>
      <c r="J788" s="15">
        <f>Sheet1!J288</f>
        <v>4</v>
      </c>
      <c r="K788" s="15">
        <f>Sheet1!K288</f>
        <v>3</v>
      </c>
      <c r="L788" s="15">
        <f>Sheet1!L288</f>
        <v>5</v>
      </c>
      <c r="M788" s="15">
        <f>Sheet1!M288</f>
        <v>2</v>
      </c>
      <c r="N788" s="15">
        <f>Sheet1!N288</f>
        <v>0</v>
      </c>
      <c r="O788" s="15">
        <f>Sheet1!O288</f>
        <v>0</v>
      </c>
      <c r="P788" s="15">
        <f>Sheet1!P288</f>
        <v>0</v>
      </c>
      <c r="Q788" s="15">
        <f>Sheet1!Q288</f>
        <v>0</v>
      </c>
      <c r="R788" s="15">
        <f>Sheet1!R288</f>
        <v>0</v>
      </c>
      <c r="S788" s="15">
        <f>Sheet1!Z288</f>
        <v>22</v>
      </c>
      <c r="T788" s="15">
        <f>Sheet1!AB288</f>
        <v>2</v>
      </c>
      <c r="U788" s="15">
        <f>Sheet1!AC288</f>
        <v>5</v>
      </c>
    </row>
    <row r="789" spans="2:21" x14ac:dyDescent="0.25">
      <c r="B789" s="15">
        <f>Sheet1!A289</f>
        <v>2580666</v>
      </c>
      <c r="C789" s="15" t="str">
        <f>Sheet1!B289</f>
        <v>MAWJAT TRADD 2</v>
      </c>
      <c r="D789" s="15" t="str">
        <f>Sheet1!C289</f>
        <v>JEDDAH</v>
      </c>
      <c r="E789" s="15" t="str">
        <f>Sheet1!D289</f>
        <v>Watch</v>
      </c>
      <c r="F789" s="15">
        <f>Sheet1!F289</f>
        <v>2</v>
      </c>
      <c r="G789" s="15">
        <f>Sheet1!G289</f>
        <v>1</v>
      </c>
      <c r="H789" s="15">
        <f>Sheet1!H289</f>
        <v>1</v>
      </c>
      <c r="I789" s="15">
        <f>Sheet1!I289</f>
        <v>2</v>
      </c>
      <c r="J789" s="15">
        <f>Sheet1!J289</f>
        <v>2</v>
      </c>
      <c r="K789" s="15">
        <f>Sheet1!K289</f>
        <v>2</v>
      </c>
      <c r="L789" s="15">
        <f>Sheet1!L289</f>
        <v>3</v>
      </c>
      <c r="M789" s="15">
        <f>Sheet1!M289</f>
        <v>0</v>
      </c>
      <c r="N789" s="15">
        <f>Sheet1!N289</f>
        <v>0</v>
      </c>
      <c r="O789" s="15">
        <f>Sheet1!O289</f>
        <v>0</v>
      </c>
      <c r="P789" s="15">
        <f>Sheet1!P289</f>
        <v>0</v>
      </c>
      <c r="Q789" s="15">
        <f>Sheet1!Q289</f>
        <v>0</v>
      </c>
      <c r="R789" s="15">
        <f>Sheet1!R289</f>
        <v>0</v>
      </c>
      <c r="S789" s="15">
        <f>Sheet1!Z289</f>
        <v>13</v>
      </c>
      <c r="T789" s="15">
        <f>Sheet1!AB289</f>
        <v>0</v>
      </c>
      <c r="U789" s="15">
        <f>Sheet1!AC289</f>
        <v>3</v>
      </c>
    </row>
    <row r="790" spans="2:21" x14ac:dyDescent="0.25">
      <c r="B790" s="15">
        <f>Sheet1!A290</f>
        <v>2580666</v>
      </c>
      <c r="C790" s="15" t="str">
        <f>Sheet1!B290</f>
        <v>MAWJAT TRADD 2</v>
      </c>
      <c r="D790" s="15" t="str">
        <f>Sheet1!C290</f>
        <v>JEDDAH</v>
      </c>
      <c r="E790" s="15" t="str">
        <f>Sheet1!D290</f>
        <v>AirPods</v>
      </c>
      <c r="F790" s="15">
        <f>Sheet1!F290</f>
        <v>1</v>
      </c>
      <c r="G790" s="15">
        <f>Sheet1!G290</f>
        <v>1</v>
      </c>
      <c r="H790" s="15">
        <f>Sheet1!H290</f>
        <v>0</v>
      </c>
      <c r="I790" s="15">
        <f>Sheet1!I290</f>
        <v>1</v>
      </c>
      <c r="J790" s="15">
        <f>Sheet1!J290</f>
        <v>5</v>
      </c>
      <c r="K790" s="15">
        <f>Sheet1!K290</f>
        <v>4</v>
      </c>
      <c r="L790" s="15">
        <f>Sheet1!L290</f>
        <v>2</v>
      </c>
      <c r="M790" s="15">
        <f>Sheet1!M290</f>
        <v>1</v>
      </c>
      <c r="N790" s="15">
        <f>Sheet1!N290</f>
        <v>0</v>
      </c>
      <c r="O790" s="15">
        <f>Sheet1!O290</f>
        <v>0</v>
      </c>
      <c r="P790" s="15">
        <f>Sheet1!P290</f>
        <v>0</v>
      </c>
      <c r="Q790" s="15">
        <f>Sheet1!Q290</f>
        <v>0</v>
      </c>
      <c r="R790" s="15">
        <f>Sheet1!R290</f>
        <v>0</v>
      </c>
      <c r="S790" s="15">
        <f>Sheet1!Z290</f>
        <v>15</v>
      </c>
      <c r="T790" s="15">
        <f>Sheet1!AB290</f>
        <v>1</v>
      </c>
      <c r="U790" s="15">
        <f>Sheet1!AC290</f>
        <v>2</v>
      </c>
    </row>
    <row r="791" spans="2:21" x14ac:dyDescent="0.25">
      <c r="B791" s="15">
        <f>Sheet1!A291</f>
        <v>2580666</v>
      </c>
      <c r="C791" s="15" t="str">
        <f>Sheet1!B291</f>
        <v>MAWJAT TRADD 2</v>
      </c>
      <c r="D791" s="15" t="str">
        <f>Sheet1!C291</f>
        <v>JEDDAH</v>
      </c>
      <c r="E791" s="15" t="str">
        <f>Sheet1!D291</f>
        <v>Accessories</v>
      </c>
      <c r="F791" s="15">
        <f>Sheet1!F291</f>
        <v>0</v>
      </c>
      <c r="G791" s="15">
        <f>Sheet1!G291</f>
        <v>0</v>
      </c>
      <c r="H791" s="15">
        <f>Sheet1!H291</f>
        <v>0</v>
      </c>
      <c r="I791" s="15">
        <f>Sheet1!I291</f>
        <v>0</v>
      </c>
      <c r="J791" s="15">
        <f>Sheet1!J291</f>
        <v>0</v>
      </c>
      <c r="K791" s="15">
        <f>Sheet1!K291</f>
        <v>0</v>
      </c>
      <c r="L791" s="15">
        <f>Sheet1!L291</f>
        <v>0</v>
      </c>
      <c r="M791" s="15">
        <f>Sheet1!M291</f>
        <v>0</v>
      </c>
      <c r="N791" s="15">
        <f>Sheet1!N291</f>
        <v>0</v>
      </c>
      <c r="O791" s="15">
        <f>Sheet1!O291</f>
        <v>0</v>
      </c>
      <c r="P791" s="15">
        <f>Sheet1!P291</f>
        <v>0</v>
      </c>
      <c r="Q791" s="15">
        <f>Sheet1!Q291</f>
        <v>0</v>
      </c>
      <c r="R791" s="15">
        <f>Sheet1!R291</f>
        <v>0</v>
      </c>
      <c r="S791" s="15">
        <f>Sheet1!Z291</f>
        <v>0</v>
      </c>
      <c r="T791" s="15">
        <f>Sheet1!AB291</f>
        <v>0</v>
      </c>
      <c r="U791" s="15">
        <f>Sheet1!AC291</f>
        <v>0</v>
      </c>
    </row>
    <row r="792" spans="2:21" x14ac:dyDescent="0.25">
      <c r="B792" s="15">
        <f>Sheet1!A292</f>
        <v>2580905</v>
      </c>
      <c r="C792" s="15" t="str">
        <f>Sheet1!B292</f>
        <v>AL RASAIL</v>
      </c>
      <c r="D792" s="15" t="str">
        <f>Sheet1!C292</f>
        <v>MAKKAH</v>
      </c>
      <c r="E792" s="15" t="str">
        <f>Sheet1!D292</f>
        <v>iPhone</v>
      </c>
      <c r="F792" s="15">
        <f>Sheet1!F292</f>
        <v>9</v>
      </c>
      <c r="G792" s="15">
        <f>Sheet1!G292</f>
        <v>3</v>
      </c>
      <c r="H792" s="15">
        <f>Sheet1!H292</f>
        <v>0</v>
      </c>
      <c r="I792" s="15">
        <f>Sheet1!I292</f>
        <v>4</v>
      </c>
      <c r="J792" s="15">
        <f>Sheet1!J292</f>
        <v>1</v>
      </c>
      <c r="K792" s="15">
        <f>Sheet1!K292</f>
        <v>1</v>
      </c>
      <c r="L792" s="15">
        <f>Sheet1!L292</f>
        <v>0</v>
      </c>
      <c r="M792" s="15">
        <f>Sheet1!M292</f>
        <v>0</v>
      </c>
      <c r="N792" s="15">
        <f>Sheet1!N292</f>
        <v>0</v>
      </c>
      <c r="O792" s="15">
        <f>Sheet1!O292</f>
        <v>0</v>
      </c>
      <c r="P792" s="15">
        <f>Sheet1!P292</f>
        <v>0</v>
      </c>
      <c r="Q792" s="15">
        <f>Sheet1!Q292</f>
        <v>0</v>
      </c>
      <c r="R792" s="15">
        <f>Sheet1!R292</f>
        <v>0</v>
      </c>
      <c r="S792" s="15">
        <f>Sheet1!Z292</f>
        <v>18</v>
      </c>
      <c r="T792" s="15">
        <f>Sheet1!AB292</f>
        <v>0</v>
      </c>
      <c r="U792" s="15">
        <f>Sheet1!AC292</f>
        <v>0</v>
      </c>
    </row>
    <row r="793" spans="2:21" x14ac:dyDescent="0.25">
      <c r="B793" s="15">
        <f>Sheet1!A293</f>
        <v>2580905</v>
      </c>
      <c r="C793" s="15" t="str">
        <f>Sheet1!B293</f>
        <v>AL RASAIL</v>
      </c>
      <c r="D793" s="15" t="str">
        <f>Sheet1!C293</f>
        <v>MAKKAH</v>
      </c>
      <c r="E793" s="15" t="str">
        <f>Sheet1!D293</f>
        <v>iPad</v>
      </c>
      <c r="F793" s="15">
        <f>Sheet1!F293</f>
        <v>2</v>
      </c>
      <c r="G793" s="15">
        <f>Sheet1!G293</f>
        <v>1</v>
      </c>
      <c r="H793" s="15">
        <f>Sheet1!H293</f>
        <v>0</v>
      </c>
      <c r="I793" s="15">
        <f>Sheet1!I293</f>
        <v>0</v>
      </c>
      <c r="J793" s="15">
        <f>Sheet1!J293</f>
        <v>1</v>
      </c>
      <c r="K793" s="15">
        <f>Sheet1!K293</f>
        <v>1</v>
      </c>
      <c r="L793" s="15">
        <f>Sheet1!L293</f>
        <v>1</v>
      </c>
      <c r="M793" s="15">
        <f>Sheet1!M293</f>
        <v>0</v>
      </c>
      <c r="N793" s="15">
        <f>Sheet1!N293</f>
        <v>0</v>
      </c>
      <c r="O793" s="15">
        <f>Sheet1!O293</f>
        <v>0</v>
      </c>
      <c r="P793" s="15">
        <f>Sheet1!P293</f>
        <v>0</v>
      </c>
      <c r="Q793" s="15">
        <f>Sheet1!Q293</f>
        <v>0</v>
      </c>
      <c r="R793" s="15">
        <f>Sheet1!R293</f>
        <v>0</v>
      </c>
      <c r="S793" s="15">
        <f>Sheet1!Z293</f>
        <v>6</v>
      </c>
      <c r="T793" s="15">
        <f>Sheet1!AB293</f>
        <v>0</v>
      </c>
      <c r="U793" s="15">
        <f>Sheet1!AC293</f>
        <v>1</v>
      </c>
    </row>
    <row r="794" spans="2:21" x14ac:dyDescent="0.25">
      <c r="B794" s="15">
        <f>Sheet1!A294</f>
        <v>2580905</v>
      </c>
      <c r="C794" s="15" t="str">
        <f>Sheet1!B294</f>
        <v>AL RASAIL</v>
      </c>
      <c r="D794" s="15" t="str">
        <f>Sheet1!C294</f>
        <v>MAKKAH</v>
      </c>
      <c r="E794" s="15" t="str">
        <f>Sheet1!D294</f>
        <v>Watch</v>
      </c>
      <c r="F794" s="15">
        <f>Sheet1!F294</f>
        <v>4</v>
      </c>
      <c r="G794" s="15">
        <f>Sheet1!G294</f>
        <v>0</v>
      </c>
      <c r="H794" s="15">
        <f>Sheet1!H294</f>
        <v>0</v>
      </c>
      <c r="I794" s="15">
        <f>Sheet1!I294</f>
        <v>1</v>
      </c>
      <c r="J794" s="15">
        <f>Sheet1!J294</f>
        <v>2</v>
      </c>
      <c r="K794" s="15">
        <f>Sheet1!K294</f>
        <v>1</v>
      </c>
      <c r="L794" s="15">
        <f>Sheet1!L294</f>
        <v>1</v>
      </c>
      <c r="M794" s="15">
        <f>Sheet1!M294</f>
        <v>0</v>
      </c>
      <c r="N794" s="15">
        <f>Sheet1!N294</f>
        <v>0</v>
      </c>
      <c r="O794" s="15">
        <f>Sheet1!O294</f>
        <v>0</v>
      </c>
      <c r="P794" s="15">
        <f>Sheet1!P294</f>
        <v>0</v>
      </c>
      <c r="Q794" s="15">
        <f>Sheet1!Q294</f>
        <v>0</v>
      </c>
      <c r="R794" s="15">
        <f>Sheet1!R294</f>
        <v>0</v>
      </c>
      <c r="S794" s="15">
        <f>Sheet1!Z294</f>
        <v>9</v>
      </c>
      <c r="T794" s="15">
        <f>Sheet1!AB294</f>
        <v>0</v>
      </c>
      <c r="U794" s="15">
        <f>Sheet1!AC294</f>
        <v>1</v>
      </c>
    </row>
    <row r="795" spans="2:21" x14ac:dyDescent="0.25">
      <c r="B795" s="15">
        <f>Sheet1!A295</f>
        <v>2580905</v>
      </c>
      <c r="C795" s="15" t="str">
        <f>Sheet1!B295</f>
        <v>AL RASAIL</v>
      </c>
      <c r="D795" s="15" t="str">
        <f>Sheet1!C295</f>
        <v>MAKKAH</v>
      </c>
      <c r="E795" s="15" t="str">
        <f>Sheet1!D295</f>
        <v>AirPods</v>
      </c>
      <c r="F795" s="15">
        <f>Sheet1!F295</f>
        <v>1</v>
      </c>
      <c r="G795" s="15">
        <f>Sheet1!G295</f>
        <v>5</v>
      </c>
      <c r="H795" s="15">
        <f>Sheet1!H295</f>
        <v>1</v>
      </c>
      <c r="I795" s="15">
        <f>Sheet1!I295</f>
        <v>0</v>
      </c>
      <c r="J795" s="15">
        <f>Sheet1!J295</f>
        <v>0</v>
      </c>
      <c r="K795" s="15">
        <f>Sheet1!K295</f>
        <v>0</v>
      </c>
      <c r="L795" s="15">
        <f>Sheet1!L295</f>
        <v>0</v>
      </c>
      <c r="M795" s="15">
        <f>Sheet1!M295</f>
        <v>0</v>
      </c>
      <c r="N795" s="15">
        <f>Sheet1!N295</f>
        <v>0</v>
      </c>
      <c r="O795" s="15">
        <f>Sheet1!O295</f>
        <v>0</v>
      </c>
      <c r="P795" s="15">
        <f>Sheet1!P295</f>
        <v>0</v>
      </c>
      <c r="Q795" s="15">
        <f>Sheet1!Q295</f>
        <v>0</v>
      </c>
      <c r="R795" s="15">
        <f>Sheet1!R295</f>
        <v>0</v>
      </c>
      <c r="S795" s="15">
        <f>Sheet1!Z295</f>
        <v>7</v>
      </c>
      <c r="T795" s="15">
        <f>Sheet1!AB295</f>
        <v>0</v>
      </c>
      <c r="U795" s="15">
        <f>Sheet1!AC295</f>
        <v>0</v>
      </c>
    </row>
    <row r="796" spans="2:21" x14ac:dyDescent="0.25">
      <c r="B796" s="15">
        <f>Sheet1!A296</f>
        <v>2580905</v>
      </c>
      <c r="C796" s="15" t="str">
        <f>Sheet1!B296</f>
        <v>AL RASAIL</v>
      </c>
      <c r="D796" s="15" t="str">
        <f>Sheet1!C296</f>
        <v>MAKKAH</v>
      </c>
      <c r="E796" s="15" t="str">
        <f>Sheet1!D296</f>
        <v>Accessories</v>
      </c>
      <c r="F796" s="15">
        <f>Sheet1!F296</f>
        <v>41</v>
      </c>
      <c r="G796" s="15">
        <f>Sheet1!G296</f>
        <v>50</v>
      </c>
      <c r="H796" s="15">
        <f>Sheet1!H296</f>
        <v>32</v>
      </c>
      <c r="I796" s="15">
        <f>Sheet1!I296</f>
        <v>39</v>
      </c>
      <c r="J796" s="15">
        <f>Sheet1!J296</f>
        <v>42</v>
      </c>
      <c r="K796" s="15">
        <f>Sheet1!K296</f>
        <v>50</v>
      </c>
      <c r="L796" s="15">
        <f>Sheet1!L296</f>
        <v>43</v>
      </c>
      <c r="M796" s="15">
        <f>Sheet1!M296</f>
        <v>0</v>
      </c>
      <c r="N796" s="15">
        <f>Sheet1!N296</f>
        <v>0</v>
      </c>
      <c r="O796" s="15">
        <f>Sheet1!O296</f>
        <v>0</v>
      </c>
      <c r="P796" s="15">
        <f>Sheet1!P296</f>
        <v>0</v>
      </c>
      <c r="Q796" s="15">
        <f>Sheet1!Q296</f>
        <v>0</v>
      </c>
      <c r="R796" s="15">
        <f>Sheet1!R296</f>
        <v>0</v>
      </c>
      <c r="S796" s="15">
        <f>Sheet1!Z296</f>
        <v>297</v>
      </c>
      <c r="T796" s="15">
        <f>Sheet1!AB296</f>
        <v>0</v>
      </c>
      <c r="U796" s="15">
        <f>Sheet1!AC296</f>
        <v>43</v>
      </c>
    </row>
    <row r="797" spans="2:21" x14ac:dyDescent="0.25">
      <c r="B797" s="15">
        <f>Sheet1!A297</f>
        <v>2666865</v>
      </c>
      <c r="C797" s="15" t="str">
        <f>Sheet1!B297</f>
        <v>LAMAR TELECOM</v>
      </c>
      <c r="D797" s="15" t="str">
        <f>Sheet1!C297</f>
        <v>JEDDAH</v>
      </c>
      <c r="E797" s="15" t="str">
        <f>Sheet1!D297</f>
        <v>iPhone</v>
      </c>
      <c r="F797" s="15">
        <f>Sheet1!F297</f>
        <v>29</v>
      </c>
      <c r="G797" s="15">
        <f>Sheet1!G297</f>
        <v>47</v>
      </c>
      <c r="H797" s="15">
        <f>Sheet1!H297</f>
        <v>44</v>
      </c>
      <c r="I797" s="15">
        <f>Sheet1!I297</f>
        <v>41</v>
      </c>
      <c r="J797" s="15">
        <f>Sheet1!J297</f>
        <v>54</v>
      </c>
      <c r="K797" s="15">
        <f>Sheet1!K297</f>
        <v>59</v>
      </c>
      <c r="L797" s="15">
        <f>Sheet1!L297</f>
        <v>41</v>
      </c>
      <c r="M797" s="15">
        <f>Sheet1!M297</f>
        <v>48</v>
      </c>
      <c r="N797" s="15">
        <f>Sheet1!N297</f>
        <v>0</v>
      </c>
      <c r="O797" s="15">
        <f>Sheet1!O297</f>
        <v>0</v>
      </c>
      <c r="P797" s="15">
        <f>Sheet1!P297</f>
        <v>0</v>
      </c>
      <c r="Q797" s="15">
        <f>Sheet1!Q297</f>
        <v>0</v>
      </c>
      <c r="R797" s="15">
        <f>Sheet1!R297</f>
        <v>0</v>
      </c>
      <c r="S797" s="15">
        <f>Sheet1!Z297</f>
        <v>363</v>
      </c>
      <c r="T797" s="15">
        <f>Sheet1!AB297</f>
        <v>48</v>
      </c>
      <c r="U797" s="15">
        <f>Sheet1!AC297</f>
        <v>41</v>
      </c>
    </row>
    <row r="798" spans="2:21" x14ac:dyDescent="0.25">
      <c r="B798" s="15">
        <f>Sheet1!A298</f>
        <v>2666865</v>
      </c>
      <c r="C798" s="15" t="str">
        <f>Sheet1!B298</f>
        <v>LAMAR TELECOM</v>
      </c>
      <c r="D798" s="15" t="str">
        <f>Sheet1!C298</f>
        <v>JEDDAH</v>
      </c>
      <c r="E798" s="15" t="str">
        <f>Sheet1!D298</f>
        <v>iPad</v>
      </c>
      <c r="F798" s="15">
        <f>Sheet1!F298</f>
        <v>0</v>
      </c>
      <c r="G798" s="15">
        <f>Sheet1!G298</f>
        <v>1</v>
      </c>
      <c r="H798" s="15">
        <f>Sheet1!H298</f>
        <v>0</v>
      </c>
      <c r="I798" s="15">
        <f>Sheet1!I298</f>
        <v>0</v>
      </c>
      <c r="J798" s="15">
        <f>Sheet1!J298</f>
        <v>0</v>
      </c>
      <c r="K798" s="15">
        <f>Sheet1!K298</f>
        <v>0</v>
      </c>
      <c r="L798" s="15">
        <f>Sheet1!L298</f>
        <v>0</v>
      </c>
      <c r="M798" s="15">
        <f>Sheet1!M298</f>
        <v>0</v>
      </c>
      <c r="N798" s="15">
        <f>Sheet1!N298</f>
        <v>0</v>
      </c>
      <c r="O798" s="15">
        <f>Sheet1!O298</f>
        <v>0</v>
      </c>
      <c r="P798" s="15">
        <f>Sheet1!P298</f>
        <v>0</v>
      </c>
      <c r="Q798" s="15">
        <f>Sheet1!Q298</f>
        <v>0</v>
      </c>
      <c r="R798" s="15">
        <f>Sheet1!R298</f>
        <v>0</v>
      </c>
      <c r="S798" s="15">
        <f>Sheet1!Z298</f>
        <v>1</v>
      </c>
      <c r="T798" s="15">
        <f>Sheet1!AB298</f>
        <v>0</v>
      </c>
      <c r="U798" s="15">
        <f>Sheet1!AC298</f>
        <v>0</v>
      </c>
    </row>
    <row r="799" spans="2:21" x14ac:dyDescent="0.25">
      <c r="B799" s="15">
        <f>Sheet1!A299</f>
        <v>2666865</v>
      </c>
      <c r="C799" s="15" t="str">
        <f>Sheet1!B299</f>
        <v>LAMAR TELECOM</v>
      </c>
      <c r="D799" s="15" t="str">
        <f>Sheet1!C299</f>
        <v>JEDDAH</v>
      </c>
      <c r="E799" s="15" t="str">
        <f>Sheet1!D299</f>
        <v>Watch</v>
      </c>
      <c r="F799" s="15">
        <f>Sheet1!F299</f>
        <v>0</v>
      </c>
      <c r="G799" s="15">
        <f>Sheet1!G299</f>
        <v>0</v>
      </c>
      <c r="H799" s="15">
        <f>Sheet1!H299</f>
        <v>0</v>
      </c>
      <c r="I799" s="15">
        <f>Sheet1!I299</f>
        <v>0</v>
      </c>
      <c r="J799" s="15">
        <f>Sheet1!J299</f>
        <v>0</v>
      </c>
      <c r="K799" s="15">
        <f>Sheet1!K299</f>
        <v>0</v>
      </c>
      <c r="L799" s="15">
        <f>Sheet1!L299</f>
        <v>0</v>
      </c>
      <c r="M799" s="15">
        <f>Sheet1!M299</f>
        <v>0</v>
      </c>
      <c r="N799" s="15">
        <f>Sheet1!N299</f>
        <v>0</v>
      </c>
      <c r="O799" s="15">
        <f>Sheet1!O299</f>
        <v>0</v>
      </c>
      <c r="P799" s="15">
        <f>Sheet1!P299</f>
        <v>0</v>
      </c>
      <c r="Q799" s="15">
        <f>Sheet1!Q299</f>
        <v>0</v>
      </c>
      <c r="R799" s="15">
        <f>Sheet1!R299</f>
        <v>0</v>
      </c>
      <c r="S799" s="15">
        <f>Sheet1!Z299</f>
        <v>0</v>
      </c>
      <c r="T799" s="15">
        <f>Sheet1!AB299</f>
        <v>0</v>
      </c>
      <c r="U799" s="15">
        <f>Sheet1!AC299</f>
        <v>0</v>
      </c>
    </row>
    <row r="800" spans="2:21" x14ac:dyDescent="0.25">
      <c r="B800" s="15">
        <f>Sheet1!A300</f>
        <v>2666865</v>
      </c>
      <c r="C800" s="15" t="str">
        <f>Sheet1!B300</f>
        <v>LAMAR TELECOM</v>
      </c>
      <c r="D800" s="15" t="str">
        <f>Sheet1!C300</f>
        <v>JEDDAH</v>
      </c>
      <c r="E800" s="15" t="str">
        <f>Sheet1!D300</f>
        <v>AirPods</v>
      </c>
      <c r="F800" s="15">
        <f>Sheet1!F300</f>
        <v>0</v>
      </c>
      <c r="G800" s="15">
        <f>Sheet1!G300</f>
        <v>0</v>
      </c>
      <c r="H800" s="15">
        <f>Sheet1!H300</f>
        <v>0</v>
      </c>
      <c r="I800" s="15">
        <f>Sheet1!I300</f>
        <v>0</v>
      </c>
      <c r="J800" s="15">
        <f>Sheet1!J300</f>
        <v>0</v>
      </c>
      <c r="K800" s="15">
        <f>Sheet1!K300</f>
        <v>3</v>
      </c>
      <c r="L800" s="15">
        <f>Sheet1!L300</f>
        <v>1</v>
      </c>
      <c r="M800" s="15">
        <f>Sheet1!M300</f>
        <v>0</v>
      </c>
      <c r="N800" s="15">
        <f>Sheet1!N300</f>
        <v>0</v>
      </c>
      <c r="O800" s="15">
        <f>Sheet1!O300</f>
        <v>0</v>
      </c>
      <c r="P800" s="15">
        <f>Sheet1!P300</f>
        <v>0</v>
      </c>
      <c r="Q800" s="15">
        <f>Sheet1!Q300</f>
        <v>0</v>
      </c>
      <c r="R800" s="15">
        <f>Sheet1!R300</f>
        <v>0</v>
      </c>
      <c r="S800" s="15">
        <f>Sheet1!Z300</f>
        <v>4</v>
      </c>
      <c r="T800" s="15">
        <f>Sheet1!AB300</f>
        <v>0</v>
      </c>
      <c r="U800" s="15">
        <f>Sheet1!AC300</f>
        <v>1</v>
      </c>
    </row>
    <row r="801" spans="2:21" x14ac:dyDescent="0.25">
      <c r="B801" s="15">
        <f>Sheet1!A301</f>
        <v>2666865</v>
      </c>
      <c r="C801" s="15" t="str">
        <f>Sheet1!B301</f>
        <v>LAMAR TELECOM</v>
      </c>
      <c r="D801" s="15" t="str">
        <f>Sheet1!C301</f>
        <v>JEDDAH</v>
      </c>
      <c r="E801" s="15" t="str">
        <f>Sheet1!D301</f>
        <v>Accessories</v>
      </c>
      <c r="F801" s="15">
        <f>Sheet1!F301</f>
        <v>0</v>
      </c>
      <c r="G801" s="15">
        <f>Sheet1!G301</f>
        <v>0</v>
      </c>
      <c r="H801" s="15">
        <f>Sheet1!H301</f>
        <v>0</v>
      </c>
      <c r="I801" s="15">
        <f>Sheet1!I301</f>
        <v>0</v>
      </c>
      <c r="J801" s="15">
        <f>Sheet1!J301</f>
        <v>3</v>
      </c>
      <c r="K801" s="15">
        <f>Sheet1!K301</f>
        <v>3</v>
      </c>
      <c r="L801" s="15">
        <f>Sheet1!L301</f>
        <v>6</v>
      </c>
      <c r="M801" s="15">
        <f>Sheet1!M301</f>
        <v>10</v>
      </c>
      <c r="N801" s="15">
        <f>Sheet1!N301</f>
        <v>0</v>
      </c>
      <c r="O801" s="15">
        <f>Sheet1!O301</f>
        <v>0</v>
      </c>
      <c r="P801" s="15">
        <f>Sheet1!P301</f>
        <v>0</v>
      </c>
      <c r="Q801" s="15">
        <f>Sheet1!Q301</f>
        <v>0</v>
      </c>
      <c r="R801" s="15">
        <f>Sheet1!R301</f>
        <v>0</v>
      </c>
      <c r="S801" s="15">
        <f>Sheet1!Z301</f>
        <v>22</v>
      </c>
      <c r="T801" s="15">
        <f>Sheet1!AB301</f>
        <v>10</v>
      </c>
      <c r="U801" s="15">
        <f>Sheet1!AC301</f>
        <v>6</v>
      </c>
    </row>
    <row r="802" spans="2:21" x14ac:dyDescent="0.25">
      <c r="B802" s="15">
        <f>Sheet1!A302</f>
        <v>2580485</v>
      </c>
      <c r="C802" s="15" t="str">
        <f>Sheet1!B302</f>
        <v>ALMAMMLKAH TELECOM</v>
      </c>
      <c r="D802" s="15" t="str">
        <f>Sheet1!C302</f>
        <v>TAIF</v>
      </c>
      <c r="E802" s="15" t="str">
        <f>Sheet1!D302</f>
        <v>iPhone</v>
      </c>
      <c r="F802" s="15">
        <f>Sheet1!F302</f>
        <v>18</v>
      </c>
      <c r="G802" s="15">
        <f>Sheet1!G302</f>
        <v>16</v>
      </c>
      <c r="H802" s="15">
        <f>Sheet1!H302</f>
        <v>19</v>
      </c>
      <c r="I802" s="15">
        <f>Sheet1!I302</f>
        <v>14</v>
      </c>
      <c r="J802" s="15">
        <f>Sheet1!J302</f>
        <v>26</v>
      </c>
      <c r="K802" s="15">
        <f>Sheet1!K302</f>
        <v>20</v>
      </c>
      <c r="L802" s="15">
        <f>Sheet1!L302</f>
        <v>21</v>
      </c>
      <c r="M802" s="15">
        <f>Sheet1!M302</f>
        <v>0</v>
      </c>
      <c r="N802" s="15">
        <f>Sheet1!N302</f>
        <v>0</v>
      </c>
      <c r="O802" s="15">
        <f>Sheet1!O302</f>
        <v>0</v>
      </c>
      <c r="P802" s="15">
        <f>Sheet1!P302</f>
        <v>0</v>
      </c>
      <c r="Q802" s="15">
        <f>Sheet1!Q302</f>
        <v>0</v>
      </c>
      <c r="R802" s="15">
        <f>Sheet1!R302</f>
        <v>0</v>
      </c>
      <c r="S802" s="15">
        <f>Sheet1!Z302</f>
        <v>134</v>
      </c>
      <c r="T802" s="15">
        <f>Sheet1!AB302</f>
        <v>0</v>
      </c>
      <c r="U802" s="15">
        <f>Sheet1!AC302</f>
        <v>21</v>
      </c>
    </row>
    <row r="803" spans="2:21" x14ac:dyDescent="0.25">
      <c r="B803" s="15">
        <f>Sheet1!A303</f>
        <v>2580485</v>
      </c>
      <c r="C803" s="15" t="str">
        <f>Sheet1!B303</f>
        <v>ALMAMMLKAH TELECOM</v>
      </c>
      <c r="D803" s="15" t="str">
        <f>Sheet1!C303</f>
        <v>TAIF</v>
      </c>
      <c r="E803" s="15" t="str">
        <f>Sheet1!D303</f>
        <v>iPad</v>
      </c>
      <c r="F803" s="15">
        <f>Sheet1!F303</f>
        <v>2</v>
      </c>
      <c r="G803" s="15">
        <f>Sheet1!G303</f>
        <v>3</v>
      </c>
      <c r="H803" s="15">
        <f>Sheet1!H303</f>
        <v>3</v>
      </c>
      <c r="I803" s="15">
        <f>Sheet1!I303</f>
        <v>2</v>
      </c>
      <c r="J803" s="15">
        <f>Sheet1!J303</f>
        <v>3</v>
      </c>
      <c r="K803" s="15">
        <f>Sheet1!K303</f>
        <v>5</v>
      </c>
      <c r="L803" s="15">
        <f>Sheet1!L303</f>
        <v>1</v>
      </c>
      <c r="M803" s="15">
        <f>Sheet1!M303</f>
        <v>0</v>
      </c>
      <c r="N803" s="15">
        <f>Sheet1!N303</f>
        <v>0</v>
      </c>
      <c r="O803" s="15">
        <f>Sheet1!O303</f>
        <v>0</v>
      </c>
      <c r="P803" s="15">
        <f>Sheet1!P303</f>
        <v>0</v>
      </c>
      <c r="Q803" s="15">
        <f>Sheet1!Q303</f>
        <v>0</v>
      </c>
      <c r="R803" s="15">
        <f>Sheet1!R303</f>
        <v>0</v>
      </c>
      <c r="S803" s="15">
        <f>Sheet1!Z303</f>
        <v>19</v>
      </c>
      <c r="T803" s="15">
        <f>Sheet1!AB303</f>
        <v>0</v>
      </c>
      <c r="U803" s="15">
        <f>Sheet1!AC303</f>
        <v>1</v>
      </c>
    </row>
    <row r="804" spans="2:21" x14ac:dyDescent="0.25">
      <c r="B804" s="15">
        <f>Sheet1!A304</f>
        <v>2580485</v>
      </c>
      <c r="C804" s="15" t="str">
        <f>Sheet1!B304</f>
        <v>ALMAMMLKAH TELECOM</v>
      </c>
      <c r="D804" s="15" t="str">
        <f>Sheet1!C304</f>
        <v>TAIF</v>
      </c>
      <c r="E804" s="15" t="str">
        <f>Sheet1!D304</f>
        <v>Watch</v>
      </c>
      <c r="F804" s="15">
        <f>Sheet1!F304</f>
        <v>0</v>
      </c>
      <c r="G804" s="15">
        <f>Sheet1!G304</f>
        <v>0</v>
      </c>
      <c r="H804" s="15">
        <f>Sheet1!H304</f>
        <v>0</v>
      </c>
      <c r="I804" s="15">
        <f>Sheet1!I304</f>
        <v>0</v>
      </c>
      <c r="J804" s="15">
        <f>Sheet1!J304</f>
        <v>0</v>
      </c>
      <c r="K804" s="15">
        <f>Sheet1!K304</f>
        <v>0</v>
      </c>
      <c r="L804" s="15">
        <f>Sheet1!L304</f>
        <v>0</v>
      </c>
      <c r="M804" s="15">
        <f>Sheet1!M304</f>
        <v>0</v>
      </c>
      <c r="N804" s="15">
        <f>Sheet1!N304</f>
        <v>0</v>
      </c>
      <c r="O804" s="15">
        <f>Sheet1!O304</f>
        <v>0</v>
      </c>
      <c r="P804" s="15">
        <f>Sheet1!P304</f>
        <v>0</v>
      </c>
      <c r="Q804" s="15">
        <f>Sheet1!Q304</f>
        <v>0</v>
      </c>
      <c r="R804" s="15">
        <f>Sheet1!R304</f>
        <v>0</v>
      </c>
      <c r="S804" s="15">
        <f>Sheet1!Z304</f>
        <v>0</v>
      </c>
      <c r="T804" s="15">
        <f>Sheet1!AB304</f>
        <v>0</v>
      </c>
      <c r="U804" s="15">
        <f>Sheet1!AC304</f>
        <v>0</v>
      </c>
    </row>
    <row r="805" spans="2:21" x14ac:dyDescent="0.25">
      <c r="B805" s="15">
        <f>Sheet1!A305</f>
        <v>2580485</v>
      </c>
      <c r="C805" s="15" t="str">
        <f>Sheet1!B305</f>
        <v>ALMAMMLKAH TELECOM</v>
      </c>
      <c r="D805" s="15" t="str">
        <f>Sheet1!C305</f>
        <v>TAIF</v>
      </c>
      <c r="E805" s="15" t="str">
        <f>Sheet1!D305</f>
        <v>AirPods</v>
      </c>
      <c r="F805" s="15">
        <f>Sheet1!F305</f>
        <v>0</v>
      </c>
      <c r="G805" s="15">
        <f>Sheet1!G305</f>
        <v>1</v>
      </c>
      <c r="H805" s="15">
        <f>Sheet1!H305</f>
        <v>2</v>
      </c>
      <c r="I805" s="15">
        <f>Sheet1!I305</f>
        <v>2</v>
      </c>
      <c r="J805" s="15">
        <f>Sheet1!J305</f>
        <v>1</v>
      </c>
      <c r="K805" s="15">
        <f>Sheet1!K305</f>
        <v>2</v>
      </c>
      <c r="L805" s="15">
        <f>Sheet1!L305</f>
        <v>0</v>
      </c>
      <c r="M805" s="15">
        <f>Sheet1!M305</f>
        <v>0</v>
      </c>
      <c r="N805" s="15">
        <f>Sheet1!N305</f>
        <v>0</v>
      </c>
      <c r="O805" s="15">
        <f>Sheet1!O305</f>
        <v>0</v>
      </c>
      <c r="P805" s="15">
        <f>Sheet1!P305</f>
        <v>0</v>
      </c>
      <c r="Q805" s="15">
        <f>Sheet1!Q305</f>
        <v>0</v>
      </c>
      <c r="R805" s="15">
        <f>Sheet1!R305</f>
        <v>0</v>
      </c>
      <c r="S805" s="15">
        <f>Sheet1!Z305</f>
        <v>8</v>
      </c>
      <c r="T805" s="15">
        <f>Sheet1!AB305</f>
        <v>0</v>
      </c>
      <c r="U805" s="15">
        <f>Sheet1!AC305</f>
        <v>0</v>
      </c>
    </row>
    <row r="806" spans="2:21" x14ac:dyDescent="0.25">
      <c r="B806" s="15">
        <f>Sheet1!A306</f>
        <v>2580485</v>
      </c>
      <c r="C806" s="15" t="str">
        <f>Sheet1!B306</f>
        <v>ALMAMMLKAH TELECOM</v>
      </c>
      <c r="D806" s="15" t="str">
        <f>Sheet1!C306</f>
        <v>TAIF</v>
      </c>
      <c r="E806" s="15" t="str">
        <f>Sheet1!D306</f>
        <v>Accessories</v>
      </c>
      <c r="F806" s="15">
        <f>Sheet1!F306</f>
        <v>26</v>
      </c>
      <c r="G806" s="15">
        <f>Sheet1!G306</f>
        <v>24</v>
      </c>
      <c r="H806" s="15">
        <f>Sheet1!H306</f>
        <v>31</v>
      </c>
      <c r="I806" s="15">
        <f>Sheet1!I306</f>
        <v>20</v>
      </c>
      <c r="J806" s="15">
        <f>Sheet1!J306</f>
        <v>24</v>
      </c>
      <c r="K806" s="15">
        <f>Sheet1!K306</f>
        <v>21</v>
      </c>
      <c r="L806" s="15">
        <f>Sheet1!L306</f>
        <v>21</v>
      </c>
      <c r="M806" s="15">
        <f>Sheet1!M306</f>
        <v>0</v>
      </c>
      <c r="N806" s="15">
        <f>Sheet1!N306</f>
        <v>0</v>
      </c>
      <c r="O806" s="15">
        <f>Sheet1!O306</f>
        <v>0</v>
      </c>
      <c r="P806" s="15">
        <f>Sheet1!P306</f>
        <v>0</v>
      </c>
      <c r="Q806" s="15">
        <f>Sheet1!Q306</f>
        <v>0</v>
      </c>
      <c r="R806" s="15">
        <f>Sheet1!R306</f>
        <v>0</v>
      </c>
      <c r="S806" s="15">
        <f>Sheet1!Z306</f>
        <v>167</v>
      </c>
      <c r="T806" s="15">
        <f>Sheet1!AB306</f>
        <v>0</v>
      </c>
      <c r="U806" s="15">
        <f>Sheet1!AC306</f>
        <v>21</v>
      </c>
    </row>
    <row r="807" spans="2:21" x14ac:dyDescent="0.25">
      <c r="B807" s="15">
        <f>Sheet1!A307</f>
        <v>2271520</v>
      </c>
      <c r="C807" s="15" t="str">
        <f>Sheet1!B307</f>
        <v>AL RASAIL - AMIR</v>
      </c>
      <c r="D807" s="15" t="str">
        <f>Sheet1!C307</f>
        <v>JEDDAH</v>
      </c>
      <c r="E807" s="15" t="str">
        <f>Sheet1!D307</f>
        <v>iPhone</v>
      </c>
      <c r="F807" s="15">
        <f>Sheet1!F307</f>
        <v>9</v>
      </c>
      <c r="G807" s="15">
        <f>Sheet1!G307</f>
        <v>19</v>
      </c>
      <c r="H807" s="15">
        <f>Sheet1!H307</f>
        <v>11</v>
      </c>
      <c r="I807" s="15">
        <f>Sheet1!I307</f>
        <v>20</v>
      </c>
      <c r="J807" s="15">
        <f>Sheet1!J307</f>
        <v>28</v>
      </c>
      <c r="K807" s="15">
        <f>Sheet1!K307</f>
        <v>35</v>
      </c>
      <c r="L807" s="15">
        <f>Sheet1!L307</f>
        <v>27</v>
      </c>
      <c r="M807" s="15">
        <f>Sheet1!M307</f>
        <v>0</v>
      </c>
      <c r="N807" s="15">
        <f>Sheet1!N307</f>
        <v>0</v>
      </c>
      <c r="O807" s="15">
        <f>Sheet1!O307</f>
        <v>0</v>
      </c>
      <c r="P807" s="15">
        <f>Sheet1!P307</f>
        <v>0</v>
      </c>
      <c r="Q807" s="15">
        <f>Sheet1!Q307</f>
        <v>0</v>
      </c>
      <c r="R807" s="15">
        <f>Sheet1!R307</f>
        <v>0</v>
      </c>
      <c r="S807" s="15">
        <f>Sheet1!Z307</f>
        <v>149</v>
      </c>
      <c r="T807" s="15">
        <f>Sheet1!AB307</f>
        <v>0</v>
      </c>
      <c r="U807" s="15">
        <f>Sheet1!AC307</f>
        <v>27</v>
      </c>
    </row>
    <row r="808" spans="2:21" x14ac:dyDescent="0.25">
      <c r="B808" s="15">
        <f>Sheet1!A308</f>
        <v>2271520</v>
      </c>
      <c r="C808" s="15" t="str">
        <f>Sheet1!B308</f>
        <v>AL RASAIL - AMIR</v>
      </c>
      <c r="D808" s="15" t="str">
        <f>Sheet1!C308</f>
        <v>JEDDAH</v>
      </c>
      <c r="E808" s="15" t="str">
        <f>Sheet1!D308</f>
        <v>iPad</v>
      </c>
      <c r="F808" s="15">
        <f>Sheet1!F308</f>
        <v>3</v>
      </c>
      <c r="G808" s="15">
        <f>Sheet1!G308</f>
        <v>7</v>
      </c>
      <c r="H808" s="15">
        <f>Sheet1!H308</f>
        <v>4</v>
      </c>
      <c r="I808" s="15">
        <f>Sheet1!I308</f>
        <v>2</v>
      </c>
      <c r="J808" s="15">
        <f>Sheet1!J308</f>
        <v>5</v>
      </c>
      <c r="K808" s="15">
        <f>Sheet1!K308</f>
        <v>7</v>
      </c>
      <c r="L808" s="15">
        <f>Sheet1!L308</f>
        <v>3</v>
      </c>
      <c r="M808" s="15">
        <f>Sheet1!M308</f>
        <v>0</v>
      </c>
      <c r="N808" s="15">
        <f>Sheet1!N308</f>
        <v>0</v>
      </c>
      <c r="O808" s="15">
        <f>Sheet1!O308</f>
        <v>0</v>
      </c>
      <c r="P808" s="15">
        <f>Sheet1!P308</f>
        <v>0</v>
      </c>
      <c r="Q808" s="15">
        <f>Sheet1!Q308</f>
        <v>0</v>
      </c>
      <c r="R808" s="15">
        <f>Sheet1!R308</f>
        <v>0</v>
      </c>
      <c r="S808" s="15">
        <f>Sheet1!Z308</f>
        <v>31</v>
      </c>
      <c r="T808" s="15">
        <f>Sheet1!AB308</f>
        <v>0</v>
      </c>
      <c r="U808" s="15">
        <f>Sheet1!AC308</f>
        <v>3</v>
      </c>
    </row>
    <row r="809" spans="2:21" x14ac:dyDescent="0.25">
      <c r="B809" s="15">
        <f>Sheet1!A309</f>
        <v>2271520</v>
      </c>
      <c r="C809" s="15" t="str">
        <f>Sheet1!B309</f>
        <v>AL RASAIL - AMIR</v>
      </c>
      <c r="D809" s="15" t="str">
        <f>Sheet1!C309</f>
        <v>JEDDAH</v>
      </c>
      <c r="E809" s="15" t="str">
        <f>Sheet1!D309</f>
        <v>Watch</v>
      </c>
      <c r="F809" s="15">
        <f>Sheet1!F309</f>
        <v>1</v>
      </c>
      <c r="G809" s="15">
        <f>Sheet1!G309</f>
        <v>4</v>
      </c>
      <c r="H809" s="15">
        <f>Sheet1!H309</f>
        <v>0</v>
      </c>
      <c r="I809" s="15">
        <f>Sheet1!I309</f>
        <v>1</v>
      </c>
      <c r="J809" s="15">
        <f>Sheet1!J309</f>
        <v>1</v>
      </c>
      <c r="K809" s="15">
        <f>Sheet1!K309</f>
        <v>1</v>
      </c>
      <c r="L809" s="15">
        <f>Sheet1!L309</f>
        <v>1</v>
      </c>
      <c r="M809" s="15">
        <f>Sheet1!M309</f>
        <v>0</v>
      </c>
      <c r="N809" s="15">
        <f>Sheet1!N309</f>
        <v>0</v>
      </c>
      <c r="O809" s="15">
        <f>Sheet1!O309</f>
        <v>0</v>
      </c>
      <c r="P809" s="15">
        <f>Sheet1!P309</f>
        <v>0</v>
      </c>
      <c r="Q809" s="15">
        <f>Sheet1!Q309</f>
        <v>0</v>
      </c>
      <c r="R809" s="15">
        <f>Sheet1!R309</f>
        <v>0</v>
      </c>
      <c r="S809" s="15">
        <f>Sheet1!Z309</f>
        <v>9</v>
      </c>
      <c r="T809" s="15">
        <f>Sheet1!AB309</f>
        <v>0</v>
      </c>
      <c r="U809" s="15">
        <f>Sheet1!AC309</f>
        <v>1</v>
      </c>
    </row>
    <row r="810" spans="2:21" x14ac:dyDescent="0.25">
      <c r="B810" s="15">
        <f>Sheet1!A310</f>
        <v>2271520</v>
      </c>
      <c r="C810" s="15" t="str">
        <f>Sheet1!B310</f>
        <v>AL RASAIL - AMIR</v>
      </c>
      <c r="D810" s="15" t="str">
        <f>Sheet1!C310</f>
        <v>JEDDAH</v>
      </c>
      <c r="E810" s="15" t="str">
        <f>Sheet1!D310</f>
        <v>AirPods</v>
      </c>
      <c r="F810" s="15">
        <f>Sheet1!F310</f>
        <v>3</v>
      </c>
      <c r="G810" s="15">
        <f>Sheet1!G310</f>
        <v>1</v>
      </c>
      <c r="H810" s="15">
        <f>Sheet1!H310</f>
        <v>1</v>
      </c>
      <c r="I810" s="15">
        <f>Sheet1!I310</f>
        <v>0</v>
      </c>
      <c r="J810" s="15">
        <f>Sheet1!J310</f>
        <v>0</v>
      </c>
      <c r="K810" s="15">
        <f>Sheet1!K310</f>
        <v>0</v>
      </c>
      <c r="L810" s="15">
        <f>Sheet1!L310</f>
        <v>2</v>
      </c>
      <c r="M810" s="15">
        <f>Sheet1!M310</f>
        <v>0</v>
      </c>
      <c r="N810" s="15">
        <f>Sheet1!N310</f>
        <v>0</v>
      </c>
      <c r="O810" s="15">
        <f>Sheet1!O310</f>
        <v>0</v>
      </c>
      <c r="P810" s="15">
        <f>Sheet1!P310</f>
        <v>0</v>
      </c>
      <c r="Q810" s="15">
        <f>Sheet1!Q310</f>
        <v>0</v>
      </c>
      <c r="R810" s="15">
        <f>Sheet1!R310</f>
        <v>0</v>
      </c>
      <c r="S810" s="15">
        <f>Sheet1!Z310</f>
        <v>7</v>
      </c>
      <c r="T810" s="15">
        <f>Sheet1!AB310</f>
        <v>0</v>
      </c>
      <c r="U810" s="15">
        <f>Sheet1!AC310</f>
        <v>2</v>
      </c>
    </row>
    <row r="811" spans="2:21" x14ac:dyDescent="0.25">
      <c r="B811" s="15">
        <f>Sheet1!A311</f>
        <v>2271520</v>
      </c>
      <c r="C811" s="15" t="str">
        <f>Sheet1!B311</f>
        <v>AL RASAIL - AMIR</v>
      </c>
      <c r="D811" s="15" t="str">
        <f>Sheet1!C311</f>
        <v>JEDDAH</v>
      </c>
      <c r="E811" s="15" t="str">
        <f>Sheet1!D311</f>
        <v>Beats</v>
      </c>
      <c r="F811" s="15">
        <f>Sheet1!F311</f>
        <v>0</v>
      </c>
      <c r="G811" s="15">
        <f>Sheet1!G311</f>
        <v>0</v>
      </c>
      <c r="H811" s="15">
        <f>Sheet1!H311</f>
        <v>0</v>
      </c>
      <c r="I811" s="15">
        <f>Sheet1!I311</f>
        <v>0</v>
      </c>
      <c r="J811" s="15">
        <f>Sheet1!J311</f>
        <v>0</v>
      </c>
      <c r="K811" s="15">
        <f>Sheet1!K311</f>
        <v>0</v>
      </c>
      <c r="L811" s="15">
        <f>Sheet1!L311</f>
        <v>0</v>
      </c>
      <c r="M811" s="15">
        <f>Sheet1!M311</f>
        <v>0</v>
      </c>
      <c r="N811" s="15">
        <f>Sheet1!N311</f>
        <v>0</v>
      </c>
      <c r="O811" s="15">
        <f>Sheet1!O311</f>
        <v>0</v>
      </c>
      <c r="P811" s="15">
        <f>Sheet1!P311</f>
        <v>0</v>
      </c>
      <c r="Q811" s="15">
        <f>Sheet1!Q311</f>
        <v>0</v>
      </c>
      <c r="R811" s="15">
        <f>Sheet1!R311</f>
        <v>0</v>
      </c>
      <c r="S811" s="15">
        <f>Sheet1!Z311</f>
        <v>0</v>
      </c>
      <c r="T811" s="15">
        <f>Sheet1!AB311</f>
        <v>0</v>
      </c>
      <c r="U811" s="15">
        <f>Sheet1!AC311</f>
        <v>0</v>
      </c>
    </row>
    <row r="812" spans="2:21" x14ac:dyDescent="0.25">
      <c r="B812" s="15">
        <f>Sheet1!A312</f>
        <v>2271520</v>
      </c>
      <c r="C812" s="15" t="str">
        <f>Sheet1!B312</f>
        <v>AL RASAIL - AMIR</v>
      </c>
      <c r="D812" s="15" t="str">
        <f>Sheet1!C312</f>
        <v>JEDDAH</v>
      </c>
      <c r="E812" s="15" t="str">
        <f>Sheet1!D312</f>
        <v>Accessories</v>
      </c>
      <c r="F812" s="15">
        <f>Sheet1!F312</f>
        <v>13</v>
      </c>
      <c r="G812" s="15">
        <f>Sheet1!G312</f>
        <v>15</v>
      </c>
      <c r="H812" s="15">
        <f>Sheet1!H312</f>
        <v>7</v>
      </c>
      <c r="I812" s="15">
        <f>Sheet1!I312</f>
        <v>22</v>
      </c>
      <c r="J812" s="15">
        <f>Sheet1!J312</f>
        <v>58</v>
      </c>
      <c r="K812" s="15">
        <f>Sheet1!K312</f>
        <v>15</v>
      </c>
      <c r="L812" s="15">
        <f>Sheet1!L312</f>
        <v>0</v>
      </c>
      <c r="M812" s="15">
        <f>Sheet1!M312</f>
        <v>0</v>
      </c>
      <c r="N812" s="15">
        <f>Sheet1!N312</f>
        <v>0</v>
      </c>
      <c r="O812" s="15">
        <f>Sheet1!O312</f>
        <v>0</v>
      </c>
      <c r="P812" s="15">
        <f>Sheet1!P312</f>
        <v>0</v>
      </c>
      <c r="Q812" s="15">
        <f>Sheet1!Q312</f>
        <v>0</v>
      </c>
      <c r="R812" s="15">
        <f>Sheet1!R312</f>
        <v>0</v>
      </c>
      <c r="S812" s="15">
        <f>Sheet1!Z312</f>
        <v>130</v>
      </c>
      <c r="T812" s="15">
        <f>Sheet1!AB312</f>
        <v>0</v>
      </c>
      <c r="U812" s="15">
        <f>Sheet1!AC312</f>
        <v>0</v>
      </c>
    </row>
    <row r="813" spans="2:21" x14ac:dyDescent="0.25">
      <c r="B813" s="15">
        <f>Sheet1!A313</f>
        <v>1789911</v>
      </c>
      <c r="C813" s="15" t="str">
        <f>Sheet1!B313</f>
        <v>ALHADDAD - AMIR-1</v>
      </c>
      <c r="D813" s="15" t="str">
        <f>Sheet1!C313</f>
        <v>JEDDAH</v>
      </c>
      <c r="E813" s="15" t="str">
        <f>Sheet1!D313</f>
        <v>iPhone</v>
      </c>
      <c r="F813" s="15">
        <f>Sheet1!F313</f>
        <v>28</v>
      </c>
      <c r="G813" s="15">
        <f>Sheet1!G313</f>
        <v>19</v>
      </c>
      <c r="H813" s="15">
        <f>Sheet1!H313</f>
        <v>28</v>
      </c>
      <c r="I813" s="15">
        <f>Sheet1!I313</f>
        <v>28</v>
      </c>
      <c r="J813" s="15">
        <f>Sheet1!J313</f>
        <v>18</v>
      </c>
      <c r="K813" s="15">
        <f>Sheet1!K313</f>
        <v>21</v>
      </c>
      <c r="L813" s="15">
        <f>Sheet1!L313</f>
        <v>35</v>
      </c>
      <c r="M813" s="15">
        <f>Sheet1!M313</f>
        <v>0</v>
      </c>
      <c r="N813" s="15">
        <f>Sheet1!N313</f>
        <v>0</v>
      </c>
      <c r="O813" s="15">
        <f>Sheet1!O313</f>
        <v>0</v>
      </c>
      <c r="P813" s="15">
        <f>Sheet1!P313</f>
        <v>0</v>
      </c>
      <c r="Q813" s="15">
        <f>Sheet1!Q313</f>
        <v>0</v>
      </c>
      <c r="R813" s="15">
        <f>Sheet1!R313</f>
        <v>0</v>
      </c>
      <c r="S813" s="15">
        <f>Sheet1!Z313</f>
        <v>177</v>
      </c>
      <c r="T813" s="15">
        <f>Sheet1!AB313</f>
        <v>0</v>
      </c>
      <c r="U813" s="15">
        <f>Sheet1!AC313</f>
        <v>35</v>
      </c>
    </row>
    <row r="814" spans="2:21" x14ac:dyDescent="0.25">
      <c r="B814" s="15">
        <f>Sheet1!A314</f>
        <v>1789911</v>
      </c>
      <c r="C814" s="15" t="str">
        <f>Sheet1!B314</f>
        <v>ALHADDAD - AMIR-1</v>
      </c>
      <c r="D814" s="15" t="str">
        <f>Sheet1!C314</f>
        <v>JEDDAH</v>
      </c>
      <c r="E814" s="15" t="str">
        <f>Sheet1!D314</f>
        <v>iPad</v>
      </c>
      <c r="F814" s="15">
        <f>Sheet1!F314</f>
        <v>0</v>
      </c>
      <c r="G814" s="15">
        <f>Sheet1!G314</f>
        <v>0</v>
      </c>
      <c r="H814" s="15">
        <f>Sheet1!H314</f>
        <v>0</v>
      </c>
      <c r="I814" s="15">
        <f>Sheet1!I314</f>
        <v>0</v>
      </c>
      <c r="J814" s="15">
        <f>Sheet1!J314</f>
        <v>0</v>
      </c>
      <c r="K814" s="15">
        <f>Sheet1!K314</f>
        <v>0</v>
      </c>
      <c r="L814" s="15">
        <f>Sheet1!L314</f>
        <v>0</v>
      </c>
      <c r="M814" s="15">
        <f>Sheet1!M314</f>
        <v>0</v>
      </c>
      <c r="N814" s="15">
        <f>Sheet1!N314</f>
        <v>0</v>
      </c>
      <c r="O814" s="15">
        <f>Sheet1!O314</f>
        <v>0</v>
      </c>
      <c r="P814" s="15">
        <f>Sheet1!P314</f>
        <v>0</v>
      </c>
      <c r="Q814" s="15">
        <f>Sheet1!Q314</f>
        <v>0</v>
      </c>
      <c r="R814" s="15">
        <f>Sheet1!R314</f>
        <v>0</v>
      </c>
      <c r="S814" s="15">
        <f>Sheet1!Z314</f>
        <v>0</v>
      </c>
      <c r="T814" s="15">
        <f>Sheet1!AB314</f>
        <v>0</v>
      </c>
      <c r="U814" s="15">
        <f>Sheet1!AC314</f>
        <v>0</v>
      </c>
    </row>
    <row r="815" spans="2:21" x14ac:dyDescent="0.25">
      <c r="B815" s="15">
        <f>Sheet1!A315</f>
        <v>1789911</v>
      </c>
      <c r="C815" s="15" t="str">
        <f>Sheet1!B315</f>
        <v>ALHADDAD - AMIR-1</v>
      </c>
      <c r="D815" s="15" t="str">
        <f>Sheet1!C315</f>
        <v>JEDDAH</v>
      </c>
      <c r="E815" s="15" t="str">
        <f>Sheet1!D315</f>
        <v>Watch</v>
      </c>
      <c r="F815" s="15">
        <f>Sheet1!F315</f>
        <v>0</v>
      </c>
      <c r="G815" s="15">
        <f>Sheet1!G315</f>
        <v>3</v>
      </c>
      <c r="H815" s="15">
        <f>Sheet1!H315</f>
        <v>1</v>
      </c>
      <c r="I815" s="15">
        <f>Sheet1!I315</f>
        <v>2</v>
      </c>
      <c r="J815" s="15">
        <f>Sheet1!J315</f>
        <v>3</v>
      </c>
      <c r="K815" s="15">
        <f>Sheet1!K315</f>
        <v>2</v>
      </c>
      <c r="L815" s="15">
        <f>Sheet1!L315</f>
        <v>1</v>
      </c>
      <c r="M815" s="15">
        <f>Sheet1!M315</f>
        <v>0</v>
      </c>
      <c r="N815" s="15">
        <f>Sheet1!N315</f>
        <v>0</v>
      </c>
      <c r="O815" s="15">
        <f>Sheet1!O315</f>
        <v>0</v>
      </c>
      <c r="P815" s="15">
        <f>Sheet1!P315</f>
        <v>0</v>
      </c>
      <c r="Q815" s="15">
        <f>Sheet1!Q315</f>
        <v>0</v>
      </c>
      <c r="R815" s="15">
        <f>Sheet1!R315</f>
        <v>0</v>
      </c>
      <c r="S815" s="15">
        <f>Sheet1!Z315</f>
        <v>12</v>
      </c>
      <c r="T815" s="15">
        <f>Sheet1!AB315</f>
        <v>0</v>
      </c>
      <c r="U815" s="15">
        <f>Sheet1!AC315</f>
        <v>1</v>
      </c>
    </row>
    <row r="816" spans="2:21" x14ac:dyDescent="0.25">
      <c r="B816" s="15">
        <f>Sheet1!A316</f>
        <v>1789911</v>
      </c>
      <c r="C816" s="15" t="str">
        <f>Sheet1!B316</f>
        <v>ALHADDAD - AMIR-1</v>
      </c>
      <c r="D816" s="15" t="str">
        <f>Sheet1!C316</f>
        <v>JEDDAH</v>
      </c>
      <c r="E816" s="15" t="str">
        <f>Sheet1!D316</f>
        <v>AirPods</v>
      </c>
      <c r="F816" s="15">
        <f>Sheet1!F316</f>
        <v>2</v>
      </c>
      <c r="G816" s="15">
        <f>Sheet1!G316</f>
        <v>2</v>
      </c>
      <c r="H816" s="15">
        <f>Sheet1!H316</f>
        <v>7</v>
      </c>
      <c r="I816" s="15">
        <f>Sheet1!I316</f>
        <v>0</v>
      </c>
      <c r="J816" s="15">
        <f>Sheet1!J316</f>
        <v>6</v>
      </c>
      <c r="K816" s="15">
        <f>Sheet1!K316</f>
        <v>3</v>
      </c>
      <c r="L816" s="15">
        <f>Sheet1!L316</f>
        <v>1</v>
      </c>
      <c r="M816" s="15">
        <f>Sheet1!M316</f>
        <v>0</v>
      </c>
      <c r="N816" s="15">
        <f>Sheet1!N316</f>
        <v>0</v>
      </c>
      <c r="O816" s="15">
        <f>Sheet1!O316</f>
        <v>0</v>
      </c>
      <c r="P816" s="15">
        <f>Sheet1!P316</f>
        <v>0</v>
      </c>
      <c r="Q816" s="15">
        <f>Sheet1!Q316</f>
        <v>0</v>
      </c>
      <c r="R816" s="15">
        <f>Sheet1!R316</f>
        <v>0</v>
      </c>
      <c r="S816" s="15">
        <f>Sheet1!Z316</f>
        <v>21</v>
      </c>
      <c r="T816" s="15">
        <f>Sheet1!AB316</f>
        <v>0</v>
      </c>
      <c r="U816" s="15">
        <f>Sheet1!AC316</f>
        <v>1</v>
      </c>
    </row>
    <row r="817" spans="2:21" x14ac:dyDescent="0.25">
      <c r="B817" s="15">
        <f>Sheet1!A317</f>
        <v>1789911</v>
      </c>
      <c r="C817" s="15" t="str">
        <f>Sheet1!B317</f>
        <v>ALHADDAD - AMIR-1</v>
      </c>
      <c r="D817" s="15" t="str">
        <f>Sheet1!C317</f>
        <v>JEDDAH</v>
      </c>
      <c r="E817" s="15" t="str">
        <f>Sheet1!D317</f>
        <v>Accessories</v>
      </c>
      <c r="F817" s="15">
        <f>Sheet1!F317</f>
        <v>20</v>
      </c>
      <c r="G817" s="15">
        <f>Sheet1!G317</f>
        <v>20</v>
      </c>
      <c r="H817" s="15">
        <f>Sheet1!H317</f>
        <v>13</v>
      </c>
      <c r="I817" s="15">
        <f>Sheet1!I317</f>
        <v>14</v>
      </c>
      <c r="J817" s="15">
        <f>Sheet1!J317</f>
        <v>19</v>
      </c>
      <c r="K817" s="15">
        <f>Sheet1!K317</f>
        <v>12</v>
      </c>
      <c r="L817" s="15">
        <f>Sheet1!L317</f>
        <v>15</v>
      </c>
      <c r="M817" s="15">
        <f>Sheet1!M317</f>
        <v>0</v>
      </c>
      <c r="N817" s="15">
        <f>Sheet1!N317</f>
        <v>0</v>
      </c>
      <c r="O817" s="15">
        <f>Sheet1!O317</f>
        <v>0</v>
      </c>
      <c r="P817" s="15">
        <f>Sheet1!P317</f>
        <v>0</v>
      </c>
      <c r="Q817" s="15">
        <f>Sheet1!Q317</f>
        <v>0</v>
      </c>
      <c r="R817" s="15">
        <f>Sheet1!R317</f>
        <v>0</v>
      </c>
      <c r="S817" s="15">
        <f>Sheet1!Z317</f>
        <v>113</v>
      </c>
      <c r="T817" s="15">
        <f>Sheet1!AB317</f>
        <v>0</v>
      </c>
      <c r="U817" s="15">
        <f>Sheet1!AC317</f>
        <v>15</v>
      </c>
    </row>
    <row r="818" spans="2:21" x14ac:dyDescent="0.25">
      <c r="B818" s="15">
        <f>Sheet1!A318</f>
        <v>1789925</v>
      </c>
      <c r="C818" s="15" t="str">
        <f>Sheet1!B318</f>
        <v>ALHADDAD - MAKKAH 2</v>
      </c>
      <c r="D818" s="15" t="str">
        <f>Sheet1!C318</f>
        <v>MAKKAH</v>
      </c>
      <c r="E818" s="15" t="str">
        <f>Sheet1!D318</f>
        <v>iPhone</v>
      </c>
      <c r="F818" s="15">
        <f>Sheet1!F318</f>
        <v>24</v>
      </c>
      <c r="G818" s="15">
        <f>Sheet1!G318</f>
        <v>32</v>
      </c>
      <c r="H818" s="15">
        <f>Sheet1!H318</f>
        <v>29</v>
      </c>
      <c r="I818" s="15">
        <f>Sheet1!I318</f>
        <v>25</v>
      </c>
      <c r="J818" s="15">
        <f>Sheet1!J318</f>
        <v>32</v>
      </c>
      <c r="K818" s="15">
        <f>Sheet1!K318</f>
        <v>31</v>
      </c>
      <c r="L818" s="15">
        <f>Sheet1!L318</f>
        <v>29</v>
      </c>
      <c r="M818" s="15">
        <f>Sheet1!M318</f>
        <v>0</v>
      </c>
      <c r="N818" s="15">
        <f>Sheet1!N318</f>
        <v>0</v>
      </c>
      <c r="O818" s="15">
        <f>Sheet1!O318</f>
        <v>0</v>
      </c>
      <c r="P818" s="15">
        <f>Sheet1!P318</f>
        <v>0</v>
      </c>
      <c r="Q818" s="15">
        <f>Sheet1!Q318</f>
        <v>0</v>
      </c>
      <c r="R818" s="15">
        <f>Sheet1!R318</f>
        <v>0</v>
      </c>
      <c r="S818" s="15">
        <f>Sheet1!Z318</f>
        <v>202</v>
      </c>
      <c r="T818" s="15">
        <f>Sheet1!AB318</f>
        <v>0</v>
      </c>
      <c r="U818" s="15">
        <f>Sheet1!AC318</f>
        <v>29</v>
      </c>
    </row>
    <row r="819" spans="2:21" x14ac:dyDescent="0.25">
      <c r="B819" s="15">
        <f>Sheet1!A319</f>
        <v>3368282</v>
      </c>
      <c r="C819" s="15" t="str">
        <f>Sheet1!B319</f>
        <v>PHONE SERIES</v>
      </c>
      <c r="D819" s="15" t="str">
        <f>Sheet1!C319</f>
        <v>KHAMIS MUSHAIT</v>
      </c>
      <c r="E819" s="15" t="str">
        <f>Sheet1!D319</f>
        <v>iPhone</v>
      </c>
      <c r="F819" s="15">
        <f>Sheet1!F319</f>
        <v>29</v>
      </c>
      <c r="G819" s="15">
        <f>Sheet1!G319</f>
        <v>19</v>
      </c>
      <c r="H819" s="15">
        <f>Sheet1!H319</f>
        <v>30</v>
      </c>
      <c r="I819" s="15">
        <f>Sheet1!I319</f>
        <v>19</v>
      </c>
      <c r="J819" s="15">
        <f>Sheet1!J319</f>
        <v>12</v>
      </c>
      <c r="K819" s="15">
        <f>Sheet1!K319</f>
        <v>29</v>
      </c>
      <c r="L819" s="15">
        <f>Sheet1!L319</f>
        <v>21</v>
      </c>
      <c r="M819" s="15">
        <f>Sheet1!M319</f>
        <v>18</v>
      </c>
      <c r="N819" s="15">
        <f>Sheet1!N319</f>
        <v>0</v>
      </c>
      <c r="O819" s="15">
        <f>Sheet1!O319</f>
        <v>0</v>
      </c>
      <c r="P819" s="15">
        <f>Sheet1!P319</f>
        <v>0</v>
      </c>
      <c r="Q819" s="15">
        <f>Sheet1!Q319</f>
        <v>0</v>
      </c>
      <c r="R819" s="15">
        <f>Sheet1!R319</f>
        <v>0</v>
      </c>
      <c r="S819" s="15">
        <f>Sheet1!Z319</f>
        <v>177</v>
      </c>
      <c r="T819" s="15">
        <f>Sheet1!AB319</f>
        <v>18</v>
      </c>
      <c r="U819" s="15">
        <f>Sheet1!AC319</f>
        <v>21</v>
      </c>
    </row>
    <row r="820" spans="2:21" x14ac:dyDescent="0.25">
      <c r="B820" s="15">
        <f>Sheet1!A320</f>
        <v>3368282</v>
      </c>
      <c r="C820" s="15" t="str">
        <f>Sheet1!B320</f>
        <v>PHONE SERIES</v>
      </c>
      <c r="D820" s="15" t="str">
        <f>Sheet1!C320</f>
        <v>KHAMIS MUSHAIT</v>
      </c>
      <c r="E820" s="15" t="str">
        <f>Sheet1!D320</f>
        <v>iPad</v>
      </c>
      <c r="F820" s="15">
        <f>Sheet1!F320</f>
        <v>2</v>
      </c>
      <c r="G820" s="15">
        <f>Sheet1!G320</f>
        <v>7</v>
      </c>
      <c r="H820" s="15">
        <f>Sheet1!H320</f>
        <v>4</v>
      </c>
      <c r="I820" s="15">
        <f>Sheet1!I320</f>
        <v>6</v>
      </c>
      <c r="J820" s="15">
        <f>Sheet1!J320</f>
        <v>9</v>
      </c>
      <c r="K820" s="15">
        <f>Sheet1!K320</f>
        <v>3</v>
      </c>
      <c r="L820" s="15">
        <f>Sheet1!L320</f>
        <v>2</v>
      </c>
      <c r="M820" s="15">
        <f>Sheet1!M320</f>
        <v>2</v>
      </c>
      <c r="N820" s="15">
        <f>Sheet1!N320</f>
        <v>0</v>
      </c>
      <c r="O820" s="15">
        <f>Sheet1!O320</f>
        <v>0</v>
      </c>
      <c r="P820" s="15">
        <f>Sheet1!P320</f>
        <v>0</v>
      </c>
      <c r="Q820" s="15">
        <f>Sheet1!Q320</f>
        <v>0</v>
      </c>
      <c r="R820" s="15">
        <f>Sheet1!R320</f>
        <v>0</v>
      </c>
      <c r="S820" s="15">
        <f>Sheet1!Z320</f>
        <v>35</v>
      </c>
      <c r="T820" s="15">
        <f>Sheet1!AB320</f>
        <v>2</v>
      </c>
      <c r="U820" s="15">
        <f>Sheet1!AC320</f>
        <v>2</v>
      </c>
    </row>
    <row r="821" spans="2:21" x14ac:dyDescent="0.25">
      <c r="B821" s="15">
        <f>Sheet1!A321</f>
        <v>1789925</v>
      </c>
      <c r="C821" s="15" t="str">
        <f>Sheet1!B321</f>
        <v>ALHADDAD - MAKKAH 2</v>
      </c>
      <c r="D821" s="15" t="str">
        <f>Sheet1!C321</f>
        <v>MAKKAH</v>
      </c>
      <c r="E821" s="15" t="str">
        <f>Sheet1!D321</f>
        <v>iPad</v>
      </c>
      <c r="F821" s="15">
        <f>Sheet1!F321</f>
        <v>0</v>
      </c>
      <c r="G821" s="15">
        <f>Sheet1!G321</f>
        <v>0</v>
      </c>
      <c r="H821" s="15">
        <f>Sheet1!H321</f>
        <v>0</v>
      </c>
      <c r="I821" s="15">
        <f>Sheet1!I321</f>
        <v>0</v>
      </c>
      <c r="J821" s="15">
        <f>Sheet1!J321</f>
        <v>0</v>
      </c>
      <c r="K821" s="15">
        <f>Sheet1!K321</f>
        <v>0</v>
      </c>
      <c r="L821" s="15">
        <f>Sheet1!L321</f>
        <v>0</v>
      </c>
      <c r="M821" s="15">
        <f>Sheet1!M321</f>
        <v>0</v>
      </c>
      <c r="N821" s="15">
        <f>Sheet1!N321</f>
        <v>0</v>
      </c>
      <c r="O821" s="15">
        <f>Sheet1!O321</f>
        <v>0</v>
      </c>
      <c r="P821" s="15">
        <f>Sheet1!P321</f>
        <v>0</v>
      </c>
      <c r="Q821" s="15">
        <f>Sheet1!Q321</f>
        <v>0</v>
      </c>
      <c r="R821" s="15">
        <f>Sheet1!R321</f>
        <v>0</v>
      </c>
      <c r="S821" s="15">
        <f>Sheet1!Z321</f>
        <v>0</v>
      </c>
      <c r="T821" s="15">
        <f>Sheet1!AB321</f>
        <v>0</v>
      </c>
      <c r="U821" s="15">
        <f>Sheet1!AC321</f>
        <v>0</v>
      </c>
    </row>
    <row r="822" spans="2:21" x14ac:dyDescent="0.25">
      <c r="B822" s="15">
        <f>Sheet1!A322</f>
        <v>1789925</v>
      </c>
      <c r="C822" s="15" t="str">
        <f>Sheet1!B322</f>
        <v>ALHADDAD - MAKKAH 2</v>
      </c>
      <c r="D822" s="15" t="str">
        <f>Sheet1!C322</f>
        <v>MAKKAH</v>
      </c>
      <c r="E822" s="15" t="str">
        <f>Sheet1!D322</f>
        <v>Watch</v>
      </c>
      <c r="F822" s="15">
        <f>Sheet1!F322</f>
        <v>3</v>
      </c>
      <c r="G822" s="15">
        <f>Sheet1!G322</f>
        <v>0</v>
      </c>
      <c r="H822" s="15">
        <f>Sheet1!H322</f>
        <v>0</v>
      </c>
      <c r="I822" s="15">
        <f>Sheet1!I322</f>
        <v>2</v>
      </c>
      <c r="J822" s="15">
        <f>Sheet1!J322</f>
        <v>2</v>
      </c>
      <c r="K822" s="15">
        <f>Sheet1!K322</f>
        <v>5</v>
      </c>
      <c r="L822" s="15">
        <f>Sheet1!L322</f>
        <v>3</v>
      </c>
      <c r="M822" s="15">
        <f>Sheet1!M322</f>
        <v>0</v>
      </c>
      <c r="N822" s="15">
        <f>Sheet1!N322</f>
        <v>0</v>
      </c>
      <c r="O822" s="15">
        <f>Sheet1!O322</f>
        <v>0</v>
      </c>
      <c r="P822" s="15">
        <f>Sheet1!P322</f>
        <v>0</v>
      </c>
      <c r="Q822" s="15">
        <f>Sheet1!Q322</f>
        <v>0</v>
      </c>
      <c r="R822" s="15">
        <f>Sheet1!R322</f>
        <v>0</v>
      </c>
      <c r="S822" s="15">
        <f>Sheet1!Z322</f>
        <v>15</v>
      </c>
      <c r="T822" s="15">
        <f>Sheet1!AB322</f>
        <v>0</v>
      </c>
      <c r="U822" s="15">
        <f>Sheet1!AC322</f>
        <v>3</v>
      </c>
    </row>
    <row r="823" spans="2:21" x14ac:dyDescent="0.25">
      <c r="B823" s="15">
        <f>Sheet1!A323</f>
        <v>3368282</v>
      </c>
      <c r="C823" s="15" t="str">
        <f>Sheet1!B323</f>
        <v>PHONE SERIES</v>
      </c>
      <c r="D823" s="15" t="str">
        <f>Sheet1!C323</f>
        <v>KHAMIS MUSHAIT</v>
      </c>
      <c r="E823" s="15" t="str">
        <f>Sheet1!D323</f>
        <v>Watch</v>
      </c>
      <c r="F823" s="15">
        <f>Sheet1!F323</f>
        <v>0</v>
      </c>
      <c r="G823" s="15">
        <f>Sheet1!G323</f>
        <v>0</v>
      </c>
      <c r="H823" s="15">
        <f>Sheet1!H323</f>
        <v>1</v>
      </c>
      <c r="I823" s="15">
        <f>Sheet1!I323</f>
        <v>0</v>
      </c>
      <c r="J823" s="15">
        <f>Sheet1!J323</f>
        <v>2</v>
      </c>
      <c r="K823" s="15">
        <f>Sheet1!K323</f>
        <v>0</v>
      </c>
      <c r="L823" s="15">
        <f>Sheet1!L323</f>
        <v>1</v>
      </c>
      <c r="M823" s="15">
        <f>Sheet1!M323</f>
        <v>1</v>
      </c>
      <c r="N823" s="15">
        <f>Sheet1!N323</f>
        <v>0</v>
      </c>
      <c r="O823" s="15">
        <f>Sheet1!O323</f>
        <v>0</v>
      </c>
      <c r="P823" s="15">
        <f>Sheet1!P323</f>
        <v>0</v>
      </c>
      <c r="Q823" s="15">
        <f>Sheet1!Q323</f>
        <v>0</v>
      </c>
      <c r="R823" s="15">
        <f>Sheet1!R323</f>
        <v>0</v>
      </c>
      <c r="S823" s="15">
        <f>Sheet1!Z323</f>
        <v>5</v>
      </c>
      <c r="T823" s="15">
        <f>Sheet1!AB323</f>
        <v>1</v>
      </c>
      <c r="U823" s="15">
        <f>Sheet1!AC323</f>
        <v>1</v>
      </c>
    </row>
    <row r="824" spans="2:21" x14ac:dyDescent="0.25">
      <c r="B824" s="15">
        <f>Sheet1!A324</f>
        <v>1789925</v>
      </c>
      <c r="C824" s="15" t="str">
        <f>Sheet1!B324</f>
        <v>ALHADDAD - MAKKAH 2</v>
      </c>
      <c r="D824" s="15" t="str">
        <f>Sheet1!C324</f>
        <v>MAKKAH</v>
      </c>
      <c r="E824" s="15" t="str">
        <f>Sheet1!D324</f>
        <v>AirPods</v>
      </c>
      <c r="F824" s="15">
        <f>Sheet1!F324</f>
        <v>2</v>
      </c>
      <c r="G824" s="15">
        <f>Sheet1!G324</f>
        <v>3</v>
      </c>
      <c r="H824" s="15">
        <f>Sheet1!H324</f>
        <v>0</v>
      </c>
      <c r="I824" s="15">
        <f>Sheet1!I324</f>
        <v>1</v>
      </c>
      <c r="J824" s="15">
        <f>Sheet1!J324</f>
        <v>0</v>
      </c>
      <c r="K824" s="15">
        <f>Sheet1!K324</f>
        <v>0</v>
      </c>
      <c r="L824" s="15">
        <f>Sheet1!L324</f>
        <v>1</v>
      </c>
      <c r="M824" s="15">
        <f>Sheet1!M324</f>
        <v>0</v>
      </c>
      <c r="N824" s="15">
        <f>Sheet1!N324</f>
        <v>0</v>
      </c>
      <c r="O824" s="15">
        <f>Sheet1!O324</f>
        <v>0</v>
      </c>
      <c r="P824" s="15">
        <f>Sheet1!P324</f>
        <v>0</v>
      </c>
      <c r="Q824" s="15">
        <f>Sheet1!Q324</f>
        <v>0</v>
      </c>
      <c r="R824" s="15">
        <f>Sheet1!R324</f>
        <v>0</v>
      </c>
      <c r="S824" s="15">
        <f>Sheet1!Z324</f>
        <v>7</v>
      </c>
      <c r="T824" s="15">
        <f>Sheet1!AB324</f>
        <v>0</v>
      </c>
      <c r="U824" s="15">
        <f>Sheet1!AC324</f>
        <v>1</v>
      </c>
    </row>
    <row r="825" spans="2:21" x14ac:dyDescent="0.25">
      <c r="B825" s="15">
        <f>Sheet1!A325</f>
        <v>3368282</v>
      </c>
      <c r="C825" s="15" t="str">
        <f>Sheet1!B325</f>
        <v>PHONE SERIES</v>
      </c>
      <c r="D825" s="15" t="str">
        <f>Sheet1!C325</f>
        <v>KHAMIS MUSHAIT</v>
      </c>
      <c r="E825" s="15" t="str">
        <f>Sheet1!D325</f>
        <v>AirPods</v>
      </c>
      <c r="F825" s="15">
        <f>Sheet1!F325</f>
        <v>0</v>
      </c>
      <c r="G825" s="15">
        <f>Sheet1!G325</f>
        <v>3</v>
      </c>
      <c r="H825" s="15">
        <f>Sheet1!H325</f>
        <v>0</v>
      </c>
      <c r="I825" s="15">
        <f>Sheet1!I325</f>
        <v>1</v>
      </c>
      <c r="J825" s="15">
        <f>Sheet1!J325</f>
        <v>0</v>
      </c>
      <c r="K825" s="15">
        <f>Sheet1!K325</f>
        <v>0</v>
      </c>
      <c r="L825" s="15">
        <f>Sheet1!L325</f>
        <v>0</v>
      </c>
      <c r="M825" s="15">
        <f>Sheet1!M325</f>
        <v>1</v>
      </c>
      <c r="N825" s="15">
        <f>Sheet1!N325</f>
        <v>0</v>
      </c>
      <c r="O825" s="15">
        <f>Sheet1!O325</f>
        <v>0</v>
      </c>
      <c r="P825" s="15">
        <f>Sheet1!P325</f>
        <v>0</v>
      </c>
      <c r="Q825" s="15">
        <f>Sheet1!Q325</f>
        <v>0</v>
      </c>
      <c r="R825" s="15">
        <f>Sheet1!R325</f>
        <v>0</v>
      </c>
      <c r="S825" s="15">
        <f>Sheet1!Z325</f>
        <v>5</v>
      </c>
      <c r="T825" s="15">
        <f>Sheet1!AB325</f>
        <v>1</v>
      </c>
      <c r="U825" s="15">
        <f>Sheet1!AC325</f>
        <v>0</v>
      </c>
    </row>
    <row r="826" spans="2:21" x14ac:dyDescent="0.25">
      <c r="B826" s="15">
        <f>Sheet1!A326</f>
        <v>1789925</v>
      </c>
      <c r="C826" s="15" t="str">
        <f>Sheet1!B326</f>
        <v>ALHADDAD - MAKKAH 2</v>
      </c>
      <c r="D826" s="15" t="str">
        <f>Sheet1!C326</f>
        <v>MAKKAH</v>
      </c>
      <c r="E826" s="15" t="str">
        <f>Sheet1!D326</f>
        <v>Accessories</v>
      </c>
      <c r="F826" s="15">
        <f>Sheet1!F326</f>
        <v>11</v>
      </c>
      <c r="G826" s="15">
        <f>Sheet1!G326</f>
        <v>24</v>
      </c>
      <c r="H826" s="15">
        <f>Sheet1!H326</f>
        <v>9</v>
      </c>
      <c r="I826" s="15">
        <f>Sheet1!I326</f>
        <v>10</v>
      </c>
      <c r="J826" s="15">
        <f>Sheet1!J326</f>
        <v>8</v>
      </c>
      <c r="K826" s="15">
        <f>Sheet1!K326</f>
        <v>13</v>
      </c>
      <c r="L826" s="15">
        <f>Sheet1!L326</f>
        <v>22</v>
      </c>
      <c r="M826" s="15">
        <f>Sheet1!M326</f>
        <v>0</v>
      </c>
      <c r="N826" s="15">
        <f>Sheet1!N326</f>
        <v>0</v>
      </c>
      <c r="O826" s="15">
        <f>Sheet1!O326</f>
        <v>0</v>
      </c>
      <c r="P826" s="15">
        <f>Sheet1!P326</f>
        <v>0</v>
      </c>
      <c r="Q826" s="15">
        <f>Sheet1!Q326</f>
        <v>0</v>
      </c>
      <c r="R826" s="15">
        <f>Sheet1!R326</f>
        <v>0</v>
      </c>
      <c r="S826" s="15">
        <f>Sheet1!Z326</f>
        <v>97</v>
      </c>
      <c r="T826" s="15">
        <f>Sheet1!AB326</f>
        <v>0</v>
      </c>
      <c r="U826" s="15">
        <f>Sheet1!AC326</f>
        <v>22</v>
      </c>
    </row>
    <row r="827" spans="2:21" x14ac:dyDescent="0.25">
      <c r="B827" s="15">
        <f>Sheet1!A327</f>
        <v>3368282</v>
      </c>
      <c r="C827" s="15" t="str">
        <f>Sheet1!B327</f>
        <v>PHONE SERIES</v>
      </c>
      <c r="D827" s="15" t="str">
        <f>Sheet1!C327</f>
        <v>KHAMIS MUSHAIT</v>
      </c>
      <c r="E827" s="15" t="str">
        <f>Sheet1!D327</f>
        <v>Accessories</v>
      </c>
      <c r="F827" s="15">
        <f>Sheet1!F327</f>
        <v>20</v>
      </c>
      <c r="G827" s="15">
        <f>Sheet1!G327</f>
        <v>42</v>
      </c>
      <c r="H827" s="15">
        <f>Sheet1!H327</f>
        <v>14</v>
      </c>
      <c r="I827" s="15">
        <f>Sheet1!I327</f>
        <v>7</v>
      </c>
      <c r="J827" s="15">
        <f>Sheet1!J327</f>
        <v>15</v>
      </c>
      <c r="K827" s="15">
        <f>Sheet1!K327</f>
        <v>13</v>
      </c>
      <c r="L827" s="15">
        <f>Sheet1!L327</f>
        <v>10</v>
      </c>
      <c r="M827" s="15">
        <f>Sheet1!M327</f>
        <v>14</v>
      </c>
      <c r="N827" s="15">
        <f>Sheet1!N327</f>
        <v>0</v>
      </c>
      <c r="O827" s="15">
        <f>Sheet1!O327</f>
        <v>0</v>
      </c>
      <c r="P827" s="15">
        <f>Sheet1!P327</f>
        <v>0</v>
      </c>
      <c r="Q827" s="15">
        <f>Sheet1!Q327</f>
        <v>0</v>
      </c>
      <c r="R827" s="15">
        <f>Sheet1!R327</f>
        <v>0</v>
      </c>
      <c r="S827" s="15">
        <f>Sheet1!Z327</f>
        <v>135</v>
      </c>
      <c r="T827" s="15">
        <f>Sheet1!AB327</f>
        <v>14</v>
      </c>
      <c r="U827" s="15">
        <f>Sheet1!AC327</f>
        <v>10</v>
      </c>
    </row>
    <row r="828" spans="2:21" x14ac:dyDescent="0.25">
      <c r="B828" s="15">
        <f>Sheet1!A328</f>
        <v>2580565</v>
      </c>
      <c r="C828" s="15" t="str">
        <f>Sheet1!B328</f>
        <v>ABR AL AJWAA</v>
      </c>
      <c r="D828" s="15" t="str">
        <f>Sheet1!C328</f>
        <v>MAKKAH</v>
      </c>
      <c r="E828" s="15" t="str">
        <f>Sheet1!D328</f>
        <v>iPhone</v>
      </c>
      <c r="F828" s="15">
        <f>Sheet1!F328</f>
        <v>24</v>
      </c>
      <c r="G828" s="15">
        <f>Sheet1!G328</f>
        <v>18</v>
      </c>
      <c r="H828" s="15">
        <f>Sheet1!H328</f>
        <v>17</v>
      </c>
      <c r="I828" s="15">
        <f>Sheet1!I328</f>
        <v>17</v>
      </c>
      <c r="J828" s="15">
        <f>Sheet1!J328</f>
        <v>22</v>
      </c>
      <c r="K828" s="15">
        <f>Sheet1!K328</f>
        <v>26</v>
      </c>
      <c r="L828" s="15">
        <f>Sheet1!L328</f>
        <v>23</v>
      </c>
      <c r="M828" s="15">
        <f>Sheet1!M328</f>
        <v>21</v>
      </c>
      <c r="N828" s="15">
        <f>Sheet1!N328</f>
        <v>0</v>
      </c>
      <c r="O828" s="15">
        <f>Sheet1!O328</f>
        <v>0</v>
      </c>
      <c r="P828" s="15">
        <f>Sheet1!P328</f>
        <v>0</v>
      </c>
      <c r="Q828" s="15">
        <f>Sheet1!Q328</f>
        <v>0</v>
      </c>
      <c r="R828" s="15">
        <f>Sheet1!R328</f>
        <v>0</v>
      </c>
      <c r="S828" s="15">
        <f>Sheet1!Z328</f>
        <v>168</v>
      </c>
      <c r="T828" s="15">
        <f>Sheet1!AB328</f>
        <v>21</v>
      </c>
      <c r="U828" s="15">
        <f>Sheet1!AC328</f>
        <v>23</v>
      </c>
    </row>
    <row r="829" spans="2:21" x14ac:dyDescent="0.25">
      <c r="B829" s="15">
        <f>Sheet1!A329</f>
        <v>2580565</v>
      </c>
      <c r="C829" s="15" t="str">
        <f>Sheet1!B329</f>
        <v>ABR AL AJWAA</v>
      </c>
      <c r="D829" s="15" t="str">
        <f>Sheet1!C329</f>
        <v>MAKKAH</v>
      </c>
      <c r="E829" s="15" t="str">
        <f>Sheet1!D329</f>
        <v>iPad</v>
      </c>
      <c r="F829" s="15">
        <f>Sheet1!F329</f>
        <v>2</v>
      </c>
      <c r="G829" s="15">
        <f>Sheet1!G329</f>
        <v>0</v>
      </c>
      <c r="H829" s="15">
        <f>Sheet1!H329</f>
        <v>1</v>
      </c>
      <c r="I829" s="15">
        <f>Sheet1!I329</f>
        <v>1</v>
      </c>
      <c r="J829" s="15">
        <f>Sheet1!J329</f>
        <v>2</v>
      </c>
      <c r="K829" s="15">
        <f>Sheet1!K329</f>
        <v>3</v>
      </c>
      <c r="L829" s="15">
        <f>Sheet1!L329</f>
        <v>1</v>
      </c>
      <c r="M829" s="15">
        <f>Sheet1!M329</f>
        <v>2</v>
      </c>
      <c r="N829" s="15">
        <f>Sheet1!N329</f>
        <v>0</v>
      </c>
      <c r="O829" s="15">
        <f>Sheet1!O329</f>
        <v>0</v>
      </c>
      <c r="P829" s="15">
        <f>Sheet1!P329</f>
        <v>0</v>
      </c>
      <c r="Q829" s="15">
        <f>Sheet1!Q329</f>
        <v>0</v>
      </c>
      <c r="R829" s="15">
        <f>Sheet1!R329</f>
        <v>0</v>
      </c>
      <c r="S829" s="15">
        <f>Sheet1!Z329</f>
        <v>12</v>
      </c>
      <c r="T829" s="15">
        <f>Sheet1!AB329</f>
        <v>2</v>
      </c>
      <c r="U829" s="15">
        <f>Sheet1!AC329</f>
        <v>1</v>
      </c>
    </row>
    <row r="830" spans="2:21" x14ac:dyDescent="0.25">
      <c r="B830" s="15">
        <f>Sheet1!A330</f>
        <v>2580565</v>
      </c>
      <c r="C830" s="15" t="str">
        <f>Sheet1!B330</f>
        <v>ABR AL AJWAA</v>
      </c>
      <c r="D830" s="15" t="str">
        <f>Sheet1!C330</f>
        <v>MAKKAH</v>
      </c>
      <c r="E830" s="15" t="str">
        <f>Sheet1!D330</f>
        <v>Watch</v>
      </c>
      <c r="F830" s="15">
        <f>Sheet1!F330</f>
        <v>0</v>
      </c>
      <c r="G830" s="15">
        <f>Sheet1!G330</f>
        <v>0</v>
      </c>
      <c r="H830" s="15">
        <f>Sheet1!H330</f>
        <v>0</v>
      </c>
      <c r="I830" s="15">
        <f>Sheet1!I330</f>
        <v>0</v>
      </c>
      <c r="J830" s="15">
        <f>Sheet1!J330</f>
        <v>0</v>
      </c>
      <c r="K830" s="15">
        <f>Sheet1!K330</f>
        <v>0</v>
      </c>
      <c r="L830" s="15">
        <f>Sheet1!L330</f>
        <v>0</v>
      </c>
      <c r="M830" s="15">
        <f>Sheet1!M330</f>
        <v>0</v>
      </c>
      <c r="N830" s="15">
        <f>Sheet1!N330</f>
        <v>0</v>
      </c>
      <c r="O830" s="15">
        <f>Sheet1!O330</f>
        <v>0</v>
      </c>
      <c r="P830" s="15">
        <f>Sheet1!P330</f>
        <v>0</v>
      </c>
      <c r="Q830" s="15">
        <f>Sheet1!Q330</f>
        <v>0</v>
      </c>
      <c r="R830" s="15">
        <f>Sheet1!R330</f>
        <v>0</v>
      </c>
      <c r="S830" s="15">
        <f>Sheet1!Z330</f>
        <v>0</v>
      </c>
      <c r="T830" s="15">
        <f>Sheet1!AB330</f>
        <v>0</v>
      </c>
      <c r="U830" s="15">
        <f>Sheet1!AC330</f>
        <v>0</v>
      </c>
    </row>
    <row r="831" spans="2:21" x14ac:dyDescent="0.25">
      <c r="B831" s="15">
        <f>Sheet1!A331</f>
        <v>2580565</v>
      </c>
      <c r="C831" s="15" t="str">
        <f>Sheet1!B331</f>
        <v>ABR AL AJWAA</v>
      </c>
      <c r="D831" s="15" t="str">
        <f>Sheet1!C331</f>
        <v>MAKKAH</v>
      </c>
      <c r="E831" s="15" t="str">
        <f>Sheet1!D331</f>
        <v>AirPods</v>
      </c>
      <c r="F831" s="15">
        <f>Sheet1!F331</f>
        <v>2</v>
      </c>
      <c r="G831" s="15">
        <f>Sheet1!G331</f>
        <v>0</v>
      </c>
      <c r="H831" s="15">
        <f>Sheet1!H331</f>
        <v>0</v>
      </c>
      <c r="I831" s="15">
        <f>Sheet1!I331</f>
        <v>0</v>
      </c>
      <c r="J831" s="15">
        <f>Sheet1!J331</f>
        <v>2</v>
      </c>
      <c r="K831" s="15">
        <f>Sheet1!K331</f>
        <v>1</v>
      </c>
      <c r="L831" s="15">
        <f>Sheet1!L331</f>
        <v>1</v>
      </c>
      <c r="M831" s="15">
        <f>Sheet1!M331</f>
        <v>1</v>
      </c>
      <c r="N831" s="15">
        <f>Sheet1!N331</f>
        <v>0</v>
      </c>
      <c r="O831" s="15">
        <f>Sheet1!O331</f>
        <v>0</v>
      </c>
      <c r="P831" s="15">
        <f>Sheet1!P331</f>
        <v>0</v>
      </c>
      <c r="Q831" s="15">
        <f>Sheet1!Q331</f>
        <v>0</v>
      </c>
      <c r="R831" s="15">
        <f>Sheet1!R331</f>
        <v>0</v>
      </c>
      <c r="S831" s="15">
        <f>Sheet1!Z331</f>
        <v>7</v>
      </c>
      <c r="T831" s="15">
        <f>Sheet1!AB331</f>
        <v>1</v>
      </c>
      <c r="U831" s="15">
        <f>Sheet1!AC331</f>
        <v>1</v>
      </c>
    </row>
    <row r="832" spans="2:21" x14ac:dyDescent="0.25">
      <c r="B832" s="15">
        <f>Sheet1!A332</f>
        <v>2580565</v>
      </c>
      <c r="C832" s="15" t="str">
        <f>Sheet1!B332</f>
        <v>ABR AL AJWAA</v>
      </c>
      <c r="D832" s="15" t="str">
        <f>Sheet1!C332</f>
        <v>MAKKAH</v>
      </c>
      <c r="E832" s="15" t="str">
        <f>Sheet1!D332</f>
        <v>Accessories</v>
      </c>
      <c r="F832" s="15">
        <f>Sheet1!F332</f>
        <v>27</v>
      </c>
      <c r="G832" s="15">
        <f>Sheet1!G332</f>
        <v>17</v>
      </c>
      <c r="H832" s="15">
        <f>Sheet1!H332</f>
        <v>17</v>
      </c>
      <c r="I832" s="15">
        <f>Sheet1!I332</f>
        <v>15</v>
      </c>
      <c r="J832" s="15">
        <f>Sheet1!J332</f>
        <v>28</v>
      </c>
      <c r="K832" s="15">
        <f>Sheet1!K332</f>
        <v>28</v>
      </c>
      <c r="L832" s="15">
        <f>Sheet1!L332</f>
        <v>25</v>
      </c>
      <c r="M832" s="15">
        <f>Sheet1!M332</f>
        <v>21</v>
      </c>
      <c r="N832" s="15">
        <f>Sheet1!N332</f>
        <v>0</v>
      </c>
      <c r="O832" s="15">
        <f>Sheet1!O332</f>
        <v>0</v>
      </c>
      <c r="P832" s="15">
        <f>Sheet1!P332</f>
        <v>0</v>
      </c>
      <c r="Q832" s="15">
        <f>Sheet1!Q332</f>
        <v>0</v>
      </c>
      <c r="R832" s="15">
        <f>Sheet1!R332</f>
        <v>0</v>
      </c>
      <c r="S832" s="15">
        <f>Sheet1!Z332</f>
        <v>178</v>
      </c>
      <c r="T832" s="15">
        <f>Sheet1!AB332</f>
        <v>21</v>
      </c>
      <c r="U832" s="15">
        <f>Sheet1!AC332</f>
        <v>25</v>
      </c>
    </row>
    <row r="833" spans="2:21" x14ac:dyDescent="0.25">
      <c r="B833" s="15">
        <f>Sheet1!A333</f>
        <v>3576172</v>
      </c>
      <c r="C833" s="15" t="str">
        <f>Sheet1!B333</f>
        <v>MAJESTY</v>
      </c>
      <c r="D833" s="15" t="str">
        <f>Sheet1!C333</f>
        <v>MUHAYIL</v>
      </c>
      <c r="E833" s="15" t="str">
        <f>Sheet1!D333</f>
        <v>iPhone</v>
      </c>
      <c r="F833" s="15">
        <f>Sheet1!F333</f>
        <v>40</v>
      </c>
      <c r="G833" s="15">
        <f>Sheet1!G333</f>
        <v>30</v>
      </c>
      <c r="H833" s="15">
        <f>Sheet1!H333</f>
        <v>21</v>
      </c>
      <c r="I833" s="15">
        <f>Sheet1!I333</f>
        <v>13</v>
      </c>
      <c r="J833" s="15">
        <f>Sheet1!J333</f>
        <v>33</v>
      </c>
      <c r="K833" s="15">
        <f>Sheet1!K333</f>
        <v>34</v>
      </c>
      <c r="L833" s="15">
        <f>Sheet1!L333</f>
        <v>16</v>
      </c>
      <c r="M833" s="15">
        <f>Sheet1!M333</f>
        <v>21</v>
      </c>
      <c r="N833" s="15">
        <f>Sheet1!N333</f>
        <v>0</v>
      </c>
      <c r="O833" s="15">
        <f>Sheet1!O333</f>
        <v>0</v>
      </c>
      <c r="P833" s="15">
        <f>Sheet1!P333</f>
        <v>0</v>
      </c>
      <c r="Q833" s="15">
        <f>Sheet1!Q333</f>
        <v>0</v>
      </c>
      <c r="R833" s="15">
        <f>Sheet1!R333</f>
        <v>0</v>
      </c>
      <c r="S833" s="15">
        <f>Sheet1!Z333</f>
        <v>208</v>
      </c>
      <c r="T833" s="15">
        <f>Sheet1!AB333</f>
        <v>21</v>
      </c>
      <c r="U833" s="15">
        <f>Sheet1!AC333</f>
        <v>16</v>
      </c>
    </row>
    <row r="834" spans="2:21" x14ac:dyDescent="0.25">
      <c r="B834" s="15">
        <f>Sheet1!A334</f>
        <v>3576172</v>
      </c>
      <c r="C834" s="15" t="str">
        <f>Sheet1!B334</f>
        <v>MAJESTY</v>
      </c>
      <c r="D834" s="15" t="str">
        <f>Sheet1!C334</f>
        <v>MUHAYIL</v>
      </c>
      <c r="E834" s="15" t="str">
        <f>Sheet1!D334</f>
        <v>iPad</v>
      </c>
      <c r="F834" s="15">
        <f>Sheet1!F334</f>
        <v>1</v>
      </c>
      <c r="G834" s="15">
        <f>Sheet1!G334</f>
        <v>2</v>
      </c>
      <c r="H834" s="15">
        <f>Sheet1!H334</f>
        <v>1</v>
      </c>
      <c r="I834" s="15">
        <f>Sheet1!I334</f>
        <v>0</v>
      </c>
      <c r="J834" s="15">
        <f>Sheet1!J334</f>
        <v>4</v>
      </c>
      <c r="K834" s="15">
        <f>Sheet1!K334</f>
        <v>0</v>
      </c>
      <c r="L834" s="15">
        <f>Sheet1!L334</f>
        <v>1</v>
      </c>
      <c r="M834" s="15">
        <f>Sheet1!M334</f>
        <v>0</v>
      </c>
      <c r="N834" s="15">
        <f>Sheet1!N334</f>
        <v>0</v>
      </c>
      <c r="O834" s="15">
        <f>Sheet1!O334</f>
        <v>0</v>
      </c>
      <c r="P834" s="15">
        <f>Sheet1!P334</f>
        <v>0</v>
      </c>
      <c r="Q834" s="15">
        <f>Sheet1!Q334</f>
        <v>0</v>
      </c>
      <c r="R834" s="15">
        <f>Sheet1!R334</f>
        <v>0</v>
      </c>
      <c r="S834" s="15">
        <f>Sheet1!Z334</f>
        <v>9</v>
      </c>
      <c r="T834" s="15">
        <f>Sheet1!AB334</f>
        <v>0</v>
      </c>
      <c r="U834" s="15">
        <f>Sheet1!AC334</f>
        <v>1</v>
      </c>
    </row>
    <row r="835" spans="2:21" x14ac:dyDescent="0.25">
      <c r="B835" s="15">
        <f>Sheet1!A335</f>
        <v>3576172</v>
      </c>
      <c r="C835" s="15" t="str">
        <f>Sheet1!B335</f>
        <v>MAJESTY</v>
      </c>
      <c r="D835" s="15" t="str">
        <f>Sheet1!C335</f>
        <v>MUHAYIL</v>
      </c>
      <c r="E835" s="15" t="str">
        <f>Sheet1!D335</f>
        <v>Watch</v>
      </c>
      <c r="F835" s="15">
        <f>Sheet1!F335</f>
        <v>0</v>
      </c>
      <c r="G835" s="15">
        <f>Sheet1!G335</f>
        <v>1</v>
      </c>
      <c r="H835" s="15">
        <f>Sheet1!H335</f>
        <v>0</v>
      </c>
      <c r="I835" s="15">
        <f>Sheet1!I335</f>
        <v>0</v>
      </c>
      <c r="J835" s="15">
        <f>Sheet1!J335</f>
        <v>0</v>
      </c>
      <c r="K835" s="15">
        <f>Sheet1!K335</f>
        <v>0</v>
      </c>
      <c r="L835" s="15">
        <f>Sheet1!L335</f>
        <v>0</v>
      </c>
      <c r="M835" s="15">
        <f>Sheet1!M335</f>
        <v>0</v>
      </c>
      <c r="N835" s="15">
        <f>Sheet1!N335</f>
        <v>0</v>
      </c>
      <c r="O835" s="15">
        <f>Sheet1!O335</f>
        <v>0</v>
      </c>
      <c r="P835" s="15">
        <f>Sheet1!P335</f>
        <v>0</v>
      </c>
      <c r="Q835" s="15">
        <f>Sheet1!Q335</f>
        <v>0</v>
      </c>
      <c r="R835" s="15">
        <f>Sheet1!R335</f>
        <v>0</v>
      </c>
      <c r="S835" s="15">
        <f>Sheet1!Z335</f>
        <v>1</v>
      </c>
      <c r="T835" s="15">
        <f>Sheet1!AB335</f>
        <v>0</v>
      </c>
      <c r="U835" s="15">
        <f>Sheet1!AC335</f>
        <v>0</v>
      </c>
    </row>
    <row r="836" spans="2:21" x14ac:dyDescent="0.25">
      <c r="B836" s="15">
        <f>Sheet1!A336</f>
        <v>3576172</v>
      </c>
      <c r="C836" s="15" t="str">
        <f>Sheet1!B336</f>
        <v>MAJESTY</v>
      </c>
      <c r="D836" s="15" t="str">
        <f>Sheet1!C336</f>
        <v>MUHAYIL</v>
      </c>
      <c r="E836" s="15" t="str">
        <f>Sheet1!D336</f>
        <v>AirPods</v>
      </c>
      <c r="F836" s="15">
        <f>Sheet1!F336</f>
        <v>0</v>
      </c>
      <c r="G836" s="15">
        <f>Sheet1!G336</f>
        <v>0</v>
      </c>
      <c r="H836" s="15">
        <f>Sheet1!H336</f>
        <v>0</v>
      </c>
      <c r="I836" s="15">
        <f>Sheet1!I336</f>
        <v>0</v>
      </c>
      <c r="J836" s="15">
        <f>Sheet1!J336</f>
        <v>0</v>
      </c>
      <c r="K836" s="15">
        <f>Sheet1!K336</f>
        <v>0</v>
      </c>
      <c r="L836" s="15">
        <f>Sheet1!L336</f>
        <v>0</v>
      </c>
      <c r="M836" s="15">
        <f>Sheet1!M336</f>
        <v>0</v>
      </c>
      <c r="N836" s="15">
        <f>Sheet1!N336</f>
        <v>0</v>
      </c>
      <c r="O836" s="15">
        <f>Sheet1!O336</f>
        <v>0</v>
      </c>
      <c r="P836" s="15">
        <f>Sheet1!P336</f>
        <v>0</v>
      </c>
      <c r="Q836" s="15">
        <f>Sheet1!Q336</f>
        <v>0</v>
      </c>
      <c r="R836" s="15">
        <f>Sheet1!R336</f>
        <v>0</v>
      </c>
      <c r="S836" s="15">
        <f>Sheet1!Z336</f>
        <v>0</v>
      </c>
      <c r="T836" s="15">
        <f>Sheet1!AB336</f>
        <v>0</v>
      </c>
      <c r="U836" s="15">
        <f>Sheet1!AC336</f>
        <v>0</v>
      </c>
    </row>
    <row r="837" spans="2:21" x14ac:dyDescent="0.25">
      <c r="B837" s="15">
        <f>Sheet1!A337</f>
        <v>3576172</v>
      </c>
      <c r="C837" s="15" t="str">
        <f>Sheet1!B337</f>
        <v>MAJESTY</v>
      </c>
      <c r="D837" s="15" t="str">
        <f>Sheet1!C337</f>
        <v>MUHAYIL</v>
      </c>
      <c r="E837" s="15" t="str">
        <f>Sheet1!D337</f>
        <v>Accessories</v>
      </c>
      <c r="F837" s="15">
        <f>Sheet1!F337</f>
        <v>20</v>
      </c>
      <c r="G837" s="15">
        <f>Sheet1!G337</f>
        <v>7</v>
      </c>
      <c r="H837" s="15">
        <f>Sheet1!H337</f>
        <v>15</v>
      </c>
      <c r="I837" s="15">
        <f>Sheet1!I337</f>
        <v>21</v>
      </c>
      <c r="J837" s="15">
        <f>Sheet1!J337</f>
        <v>18</v>
      </c>
      <c r="K837" s="15">
        <f>Sheet1!K337</f>
        <v>16</v>
      </c>
      <c r="L837" s="15">
        <f>Sheet1!L337</f>
        <v>13</v>
      </c>
      <c r="M837" s="15">
        <f>Sheet1!M337</f>
        <v>7</v>
      </c>
      <c r="N837" s="15">
        <f>Sheet1!N337</f>
        <v>0</v>
      </c>
      <c r="O837" s="15">
        <f>Sheet1!O337</f>
        <v>0</v>
      </c>
      <c r="P837" s="15">
        <f>Sheet1!P337</f>
        <v>0</v>
      </c>
      <c r="Q837" s="15">
        <f>Sheet1!Q337</f>
        <v>0</v>
      </c>
      <c r="R837" s="15">
        <f>Sheet1!R337</f>
        <v>0</v>
      </c>
      <c r="S837" s="15">
        <f>Sheet1!Z337</f>
        <v>117</v>
      </c>
      <c r="T837" s="15">
        <f>Sheet1!AB337</f>
        <v>7</v>
      </c>
      <c r="U837" s="15">
        <f>Sheet1!AC337</f>
        <v>13</v>
      </c>
    </row>
    <row r="838" spans="2:21" x14ac:dyDescent="0.25">
      <c r="B838" s="15">
        <f>Sheet1!A338</f>
        <v>3707531</v>
      </c>
      <c r="C838" s="15" t="str">
        <f>Sheet1!B338</f>
        <v>KHAMSIMIAYAT WA WAHID TRADING - 501</v>
      </c>
      <c r="D838" s="15" t="str">
        <f>Sheet1!C338</f>
        <v>NAJRAN</v>
      </c>
      <c r="E838" s="15" t="str">
        <f>Sheet1!D338</f>
        <v>iPhone</v>
      </c>
      <c r="F838" s="15">
        <f>Sheet1!F338</f>
        <v>22</v>
      </c>
      <c r="G838" s="15">
        <f>Sheet1!G338</f>
        <v>20</v>
      </c>
      <c r="H838" s="15">
        <f>Sheet1!H338</f>
        <v>17</v>
      </c>
      <c r="I838" s="15">
        <f>Sheet1!I338</f>
        <v>14</v>
      </c>
      <c r="J838" s="15">
        <f>Sheet1!J338</f>
        <v>23</v>
      </c>
      <c r="K838" s="15">
        <f>Sheet1!K338</f>
        <v>20</v>
      </c>
      <c r="L838" s="15">
        <f>Sheet1!L338</f>
        <v>17</v>
      </c>
      <c r="M838" s="15">
        <f>Sheet1!M338</f>
        <v>18</v>
      </c>
      <c r="N838" s="15">
        <f>Sheet1!N338</f>
        <v>0</v>
      </c>
      <c r="O838" s="15">
        <f>Sheet1!O338</f>
        <v>0</v>
      </c>
      <c r="P838" s="15">
        <f>Sheet1!P338</f>
        <v>0</v>
      </c>
      <c r="Q838" s="15">
        <f>Sheet1!Q338</f>
        <v>0</v>
      </c>
      <c r="R838" s="15">
        <f>Sheet1!R338</f>
        <v>0</v>
      </c>
      <c r="S838" s="15">
        <f>Sheet1!Z338</f>
        <v>151</v>
      </c>
      <c r="T838" s="15">
        <f>Sheet1!AB338</f>
        <v>18</v>
      </c>
      <c r="U838" s="15">
        <f>Sheet1!AC338</f>
        <v>17</v>
      </c>
    </row>
    <row r="839" spans="2:21" x14ac:dyDescent="0.25">
      <c r="B839" s="15">
        <f>Sheet1!A339</f>
        <v>3707531</v>
      </c>
      <c r="C839" s="15" t="str">
        <f>Sheet1!B339</f>
        <v>KHAMSIMIAYAT WA WAHID TRADING - 501</v>
      </c>
      <c r="D839" s="15" t="str">
        <f>Sheet1!C339</f>
        <v>NAJRAN</v>
      </c>
      <c r="E839" s="15" t="str">
        <f>Sheet1!D339</f>
        <v>iPad</v>
      </c>
      <c r="F839" s="15">
        <f>Sheet1!F339</f>
        <v>0</v>
      </c>
      <c r="G839" s="15">
        <f>Sheet1!G339</f>
        <v>1</v>
      </c>
      <c r="H839" s="15">
        <f>Sheet1!H339</f>
        <v>0</v>
      </c>
      <c r="I839" s="15">
        <f>Sheet1!I339</f>
        <v>1</v>
      </c>
      <c r="J839" s="15">
        <f>Sheet1!J339</f>
        <v>0</v>
      </c>
      <c r="K839" s="15">
        <f>Sheet1!K339</f>
        <v>1</v>
      </c>
      <c r="L839" s="15">
        <f>Sheet1!L339</f>
        <v>0</v>
      </c>
      <c r="M839" s="15">
        <f>Sheet1!M339</f>
        <v>1</v>
      </c>
      <c r="N839" s="15">
        <f>Sheet1!N339</f>
        <v>0</v>
      </c>
      <c r="O839" s="15">
        <f>Sheet1!O339</f>
        <v>0</v>
      </c>
      <c r="P839" s="15">
        <f>Sheet1!P339</f>
        <v>0</v>
      </c>
      <c r="Q839" s="15">
        <f>Sheet1!Q339</f>
        <v>0</v>
      </c>
      <c r="R839" s="15">
        <f>Sheet1!R339</f>
        <v>0</v>
      </c>
      <c r="S839" s="15">
        <f>Sheet1!Z339</f>
        <v>4</v>
      </c>
      <c r="T839" s="15">
        <f>Sheet1!AB339</f>
        <v>1</v>
      </c>
      <c r="U839" s="15">
        <f>Sheet1!AC339</f>
        <v>0</v>
      </c>
    </row>
    <row r="840" spans="2:21" x14ac:dyDescent="0.25">
      <c r="B840" s="15">
        <f>Sheet1!A340</f>
        <v>3707531</v>
      </c>
      <c r="C840" s="15" t="str">
        <f>Sheet1!B340</f>
        <v>KHAMSIMIAYAT WA WAHID TRADING - 501</v>
      </c>
      <c r="D840" s="15" t="str">
        <f>Sheet1!C340</f>
        <v>NAJRAN</v>
      </c>
      <c r="E840" s="15" t="str">
        <f>Sheet1!D340</f>
        <v>Watch</v>
      </c>
      <c r="F840" s="15">
        <f>Sheet1!F340</f>
        <v>0</v>
      </c>
      <c r="G840" s="15">
        <f>Sheet1!G340</f>
        <v>0</v>
      </c>
      <c r="H840" s="15">
        <f>Sheet1!H340</f>
        <v>0</v>
      </c>
      <c r="I840" s="15">
        <f>Sheet1!I340</f>
        <v>0</v>
      </c>
      <c r="J840" s="15">
        <f>Sheet1!J340</f>
        <v>0</v>
      </c>
      <c r="K840" s="15">
        <f>Sheet1!K340</f>
        <v>0</v>
      </c>
      <c r="L840" s="15">
        <f>Sheet1!L340</f>
        <v>1</v>
      </c>
      <c r="M840" s="15">
        <f>Sheet1!M340</f>
        <v>0</v>
      </c>
      <c r="N840" s="15">
        <f>Sheet1!N340</f>
        <v>0</v>
      </c>
      <c r="O840" s="15">
        <f>Sheet1!O340</f>
        <v>0</v>
      </c>
      <c r="P840" s="15">
        <f>Sheet1!P340</f>
        <v>0</v>
      </c>
      <c r="Q840" s="15">
        <f>Sheet1!Q340</f>
        <v>0</v>
      </c>
      <c r="R840" s="15">
        <f>Sheet1!R340</f>
        <v>0</v>
      </c>
      <c r="S840" s="15">
        <f>Sheet1!Z340</f>
        <v>1</v>
      </c>
      <c r="T840" s="15">
        <f>Sheet1!AB340</f>
        <v>0</v>
      </c>
      <c r="U840" s="15">
        <f>Sheet1!AC340</f>
        <v>1</v>
      </c>
    </row>
    <row r="841" spans="2:21" x14ac:dyDescent="0.25">
      <c r="B841" s="15">
        <f>Sheet1!A341</f>
        <v>3707531</v>
      </c>
      <c r="C841" s="15" t="str">
        <f>Sheet1!B341</f>
        <v>KHAMSIMIAYAT WA WAHID TRADING - 501</v>
      </c>
      <c r="D841" s="15" t="str">
        <f>Sheet1!C341</f>
        <v>NAJRAN</v>
      </c>
      <c r="E841" s="15" t="str">
        <f>Sheet1!D341</f>
        <v>AirPods</v>
      </c>
      <c r="F841" s="15">
        <f>Sheet1!F341</f>
        <v>0</v>
      </c>
      <c r="G841" s="15">
        <f>Sheet1!G341</f>
        <v>1</v>
      </c>
      <c r="H841" s="15">
        <f>Sheet1!H341</f>
        <v>0</v>
      </c>
      <c r="I841" s="15">
        <f>Sheet1!I341</f>
        <v>0</v>
      </c>
      <c r="J841" s="15">
        <f>Sheet1!J341</f>
        <v>2</v>
      </c>
      <c r="K841" s="15">
        <f>Sheet1!K341</f>
        <v>0</v>
      </c>
      <c r="L841" s="15">
        <f>Sheet1!L341</f>
        <v>2</v>
      </c>
      <c r="M841" s="15">
        <f>Sheet1!M341</f>
        <v>1</v>
      </c>
      <c r="N841" s="15">
        <f>Sheet1!N341</f>
        <v>0</v>
      </c>
      <c r="O841" s="15">
        <f>Sheet1!O341</f>
        <v>0</v>
      </c>
      <c r="P841" s="15">
        <f>Sheet1!P341</f>
        <v>0</v>
      </c>
      <c r="Q841" s="15">
        <f>Sheet1!Q341</f>
        <v>0</v>
      </c>
      <c r="R841" s="15">
        <f>Sheet1!R341</f>
        <v>0</v>
      </c>
      <c r="S841" s="15">
        <f>Sheet1!Z341</f>
        <v>6</v>
      </c>
      <c r="T841" s="15">
        <f>Sheet1!AB341</f>
        <v>1</v>
      </c>
      <c r="U841" s="15">
        <f>Sheet1!AC341</f>
        <v>2</v>
      </c>
    </row>
    <row r="842" spans="2:21" x14ac:dyDescent="0.25">
      <c r="B842" s="15">
        <f>Sheet1!A342</f>
        <v>3707531</v>
      </c>
      <c r="C842" s="15" t="str">
        <f>Sheet1!B342</f>
        <v>KHAMSIMIAYAT WA WAHID TRADING - 501</v>
      </c>
      <c r="D842" s="15" t="str">
        <f>Sheet1!C342</f>
        <v>NAJRAN</v>
      </c>
      <c r="E842" s="15" t="str">
        <f>Sheet1!D342</f>
        <v>Accessories</v>
      </c>
      <c r="F842" s="15">
        <f>Sheet1!F342</f>
        <v>18</v>
      </c>
      <c r="G842" s="15">
        <f>Sheet1!G342</f>
        <v>17</v>
      </c>
      <c r="H842" s="15">
        <f>Sheet1!H342</f>
        <v>23</v>
      </c>
      <c r="I842" s="15">
        <f>Sheet1!I342</f>
        <v>27</v>
      </c>
      <c r="J842" s="15">
        <f>Sheet1!J342</f>
        <v>28</v>
      </c>
      <c r="K842" s="15">
        <f>Sheet1!K342</f>
        <v>22</v>
      </c>
      <c r="L842" s="15">
        <f>Sheet1!L342</f>
        <v>27</v>
      </c>
      <c r="M842" s="15">
        <f>Sheet1!M342</f>
        <v>19</v>
      </c>
      <c r="N842" s="15">
        <f>Sheet1!N342</f>
        <v>0</v>
      </c>
      <c r="O842" s="15">
        <f>Sheet1!O342</f>
        <v>0</v>
      </c>
      <c r="P842" s="15">
        <f>Sheet1!P342</f>
        <v>0</v>
      </c>
      <c r="Q842" s="15">
        <f>Sheet1!Q342</f>
        <v>0</v>
      </c>
      <c r="R842" s="15">
        <f>Sheet1!R342</f>
        <v>0</v>
      </c>
      <c r="S842" s="15">
        <f>Sheet1!Z342</f>
        <v>181</v>
      </c>
      <c r="T842" s="15">
        <f>Sheet1!AB342</f>
        <v>19</v>
      </c>
      <c r="U842" s="15">
        <f>Sheet1!AC342</f>
        <v>27</v>
      </c>
    </row>
    <row r="843" spans="2:21" x14ac:dyDescent="0.25">
      <c r="B843" s="15">
        <f>Sheet1!A343</f>
        <v>2661725</v>
      </c>
      <c r="C843" s="15" t="str">
        <f>Sheet1!B343</f>
        <v>MATJAR IBTIKARAT - KAYAN STORE</v>
      </c>
      <c r="D843" s="15" t="str">
        <f>Sheet1!C343</f>
        <v>MAKKAH</v>
      </c>
      <c r="E843" s="15" t="str">
        <f>Sheet1!D343</f>
        <v>iPhone</v>
      </c>
      <c r="F843" s="15">
        <f>Sheet1!F343</f>
        <v>32</v>
      </c>
      <c r="G843" s="15">
        <f>Sheet1!G343</f>
        <v>25</v>
      </c>
      <c r="H843" s="15">
        <f>Sheet1!H343</f>
        <v>20</v>
      </c>
      <c r="I843" s="15">
        <f>Sheet1!I343</f>
        <v>18</v>
      </c>
      <c r="J843" s="15">
        <f>Sheet1!J343</f>
        <v>24</v>
      </c>
      <c r="K843" s="15">
        <f>Sheet1!K343</f>
        <v>31</v>
      </c>
      <c r="L843" s="15">
        <f>Sheet1!L343</f>
        <v>26</v>
      </c>
      <c r="M843" s="15">
        <f>Sheet1!M343</f>
        <v>20</v>
      </c>
      <c r="N843" s="15">
        <f>Sheet1!N343</f>
        <v>0</v>
      </c>
      <c r="O843" s="15">
        <f>Sheet1!O343</f>
        <v>0</v>
      </c>
      <c r="P843" s="15">
        <f>Sheet1!P343</f>
        <v>0</v>
      </c>
      <c r="Q843" s="15">
        <f>Sheet1!Q343</f>
        <v>0</v>
      </c>
      <c r="R843" s="15">
        <f>Sheet1!R343</f>
        <v>0</v>
      </c>
      <c r="S843" s="15">
        <f>Sheet1!Z343</f>
        <v>196</v>
      </c>
      <c r="T843" s="15">
        <f>Sheet1!AB343</f>
        <v>20</v>
      </c>
      <c r="U843" s="15">
        <f>Sheet1!AC343</f>
        <v>26</v>
      </c>
    </row>
    <row r="844" spans="2:21" x14ac:dyDescent="0.25">
      <c r="B844" s="15">
        <f>Sheet1!A344</f>
        <v>2661725</v>
      </c>
      <c r="C844" s="15" t="str">
        <f>Sheet1!B344</f>
        <v>MATJAR IBTIKARAT - KAYAN STORE</v>
      </c>
      <c r="D844" s="15" t="str">
        <f>Sheet1!C344</f>
        <v>MAKKAH</v>
      </c>
      <c r="E844" s="15" t="str">
        <f>Sheet1!D344</f>
        <v>iPad</v>
      </c>
      <c r="F844" s="15">
        <f>Sheet1!F344</f>
        <v>1</v>
      </c>
      <c r="G844" s="15">
        <f>Sheet1!G344</f>
        <v>1</v>
      </c>
      <c r="H844" s="15">
        <f>Sheet1!H344</f>
        <v>0</v>
      </c>
      <c r="I844" s="15">
        <f>Sheet1!I344</f>
        <v>4</v>
      </c>
      <c r="J844" s="15">
        <f>Sheet1!J344</f>
        <v>1</v>
      </c>
      <c r="K844" s="15">
        <f>Sheet1!K344</f>
        <v>1</v>
      </c>
      <c r="L844" s="15">
        <f>Sheet1!L344</f>
        <v>2</v>
      </c>
      <c r="M844" s="15">
        <f>Sheet1!M344</f>
        <v>1</v>
      </c>
      <c r="N844" s="15">
        <f>Sheet1!N344</f>
        <v>0</v>
      </c>
      <c r="O844" s="15">
        <f>Sheet1!O344</f>
        <v>0</v>
      </c>
      <c r="P844" s="15">
        <f>Sheet1!P344</f>
        <v>0</v>
      </c>
      <c r="Q844" s="15">
        <f>Sheet1!Q344</f>
        <v>0</v>
      </c>
      <c r="R844" s="15">
        <f>Sheet1!R344</f>
        <v>0</v>
      </c>
      <c r="S844" s="15">
        <f>Sheet1!Z344</f>
        <v>11</v>
      </c>
      <c r="T844" s="15">
        <f>Sheet1!AB344</f>
        <v>1</v>
      </c>
      <c r="U844" s="15">
        <f>Sheet1!AC344</f>
        <v>2</v>
      </c>
    </row>
    <row r="845" spans="2:21" x14ac:dyDescent="0.25">
      <c r="B845" s="15">
        <f>Sheet1!A345</f>
        <v>2661725</v>
      </c>
      <c r="C845" s="15" t="str">
        <f>Sheet1!B345</f>
        <v>MATJAR IBTIKARAT - KAYAN STORE</v>
      </c>
      <c r="D845" s="15" t="str">
        <f>Sheet1!C345</f>
        <v>MAKKAH</v>
      </c>
      <c r="E845" s="15" t="str">
        <f>Sheet1!D345</f>
        <v>Watch</v>
      </c>
      <c r="F845" s="15">
        <f>Sheet1!F345</f>
        <v>0</v>
      </c>
      <c r="G845" s="15">
        <f>Sheet1!G345</f>
        <v>0</v>
      </c>
      <c r="H845" s="15">
        <f>Sheet1!H345</f>
        <v>0</v>
      </c>
      <c r="I845" s="15">
        <f>Sheet1!I345</f>
        <v>0</v>
      </c>
      <c r="J845" s="15">
        <f>Sheet1!J345</f>
        <v>0</v>
      </c>
      <c r="K845" s="15">
        <f>Sheet1!K345</f>
        <v>0</v>
      </c>
      <c r="L845" s="15">
        <f>Sheet1!L345</f>
        <v>0</v>
      </c>
      <c r="M845" s="15">
        <f>Sheet1!M345</f>
        <v>0</v>
      </c>
      <c r="N845" s="15">
        <f>Sheet1!N345</f>
        <v>0</v>
      </c>
      <c r="O845" s="15">
        <f>Sheet1!O345</f>
        <v>0</v>
      </c>
      <c r="P845" s="15">
        <f>Sheet1!P345</f>
        <v>0</v>
      </c>
      <c r="Q845" s="15">
        <f>Sheet1!Q345</f>
        <v>0</v>
      </c>
      <c r="R845" s="15">
        <f>Sheet1!R345</f>
        <v>0</v>
      </c>
      <c r="S845" s="15">
        <f>Sheet1!Z345</f>
        <v>0</v>
      </c>
      <c r="T845" s="15">
        <f>Sheet1!AB345</f>
        <v>0</v>
      </c>
      <c r="U845" s="15">
        <f>Sheet1!AC345</f>
        <v>0</v>
      </c>
    </row>
    <row r="846" spans="2:21" x14ac:dyDescent="0.25">
      <c r="B846" s="15">
        <f>Sheet1!A346</f>
        <v>2661725</v>
      </c>
      <c r="C846" s="15" t="str">
        <f>Sheet1!B346</f>
        <v>MATJAR IBTIKARAT - KAYAN STORE</v>
      </c>
      <c r="D846" s="15" t="str">
        <f>Sheet1!C346</f>
        <v>MAKKAH</v>
      </c>
      <c r="E846" s="15" t="str">
        <f>Sheet1!D346</f>
        <v>AirPods</v>
      </c>
      <c r="F846" s="15">
        <f>Sheet1!F346</f>
        <v>0</v>
      </c>
      <c r="G846" s="15">
        <f>Sheet1!G346</f>
        <v>0</v>
      </c>
      <c r="H846" s="15">
        <f>Sheet1!H346</f>
        <v>0</v>
      </c>
      <c r="I846" s="15">
        <f>Sheet1!I346</f>
        <v>1</v>
      </c>
      <c r="J846" s="15">
        <f>Sheet1!J346</f>
        <v>0</v>
      </c>
      <c r="K846" s="15">
        <f>Sheet1!K346</f>
        <v>0</v>
      </c>
      <c r="L846" s="15">
        <f>Sheet1!L346</f>
        <v>0</v>
      </c>
      <c r="M846" s="15">
        <f>Sheet1!M346</f>
        <v>0</v>
      </c>
      <c r="N846" s="15">
        <f>Sheet1!N346</f>
        <v>0</v>
      </c>
      <c r="O846" s="15">
        <f>Sheet1!O346</f>
        <v>0</v>
      </c>
      <c r="P846" s="15">
        <f>Sheet1!P346</f>
        <v>0</v>
      </c>
      <c r="Q846" s="15">
        <f>Sheet1!Q346</f>
        <v>0</v>
      </c>
      <c r="R846" s="15">
        <f>Sheet1!R346</f>
        <v>0</v>
      </c>
      <c r="S846" s="15">
        <f>Sheet1!Z346</f>
        <v>1</v>
      </c>
      <c r="T846" s="15">
        <f>Sheet1!AB346</f>
        <v>0</v>
      </c>
      <c r="U846" s="15">
        <f>Sheet1!AC346</f>
        <v>0</v>
      </c>
    </row>
    <row r="847" spans="2:21" x14ac:dyDescent="0.25">
      <c r="B847" s="15">
        <f>Sheet1!A347</f>
        <v>2661725</v>
      </c>
      <c r="C847" s="15" t="str">
        <f>Sheet1!B347</f>
        <v>MATJAR IBTIKARAT - KAYAN STORE</v>
      </c>
      <c r="D847" s="15" t="str">
        <f>Sheet1!C347</f>
        <v>MAKKAH</v>
      </c>
      <c r="E847" s="15" t="str">
        <f>Sheet1!D347</f>
        <v>Accessories</v>
      </c>
      <c r="F847" s="15">
        <f>Sheet1!F347</f>
        <v>10</v>
      </c>
      <c r="G847" s="15">
        <f>Sheet1!G347</f>
        <v>10</v>
      </c>
      <c r="H847" s="15">
        <f>Sheet1!H347</f>
        <v>10</v>
      </c>
      <c r="I847" s="15">
        <f>Sheet1!I347</f>
        <v>20</v>
      </c>
      <c r="J847" s="15">
        <f>Sheet1!J347</f>
        <v>20</v>
      </c>
      <c r="K847" s="15">
        <f>Sheet1!K347</f>
        <v>20</v>
      </c>
      <c r="L847" s="15">
        <f>Sheet1!L347</f>
        <v>20</v>
      </c>
      <c r="M847" s="15">
        <f>Sheet1!M347</f>
        <v>20</v>
      </c>
      <c r="N847" s="15">
        <f>Sheet1!N347</f>
        <v>0</v>
      </c>
      <c r="O847" s="15">
        <f>Sheet1!O347</f>
        <v>0</v>
      </c>
      <c r="P847" s="15">
        <f>Sheet1!P347</f>
        <v>0</v>
      </c>
      <c r="Q847" s="15">
        <f>Sheet1!Q347</f>
        <v>0</v>
      </c>
      <c r="R847" s="15">
        <f>Sheet1!R347</f>
        <v>0</v>
      </c>
      <c r="S847" s="15">
        <f>Sheet1!Z347</f>
        <v>130</v>
      </c>
      <c r="T847" s="15">
        <f>Sheet1!AB347</f>
        <v>20</v>
      </c>
      <c r="U847" s="15">
        <f>Sheet1!AC347</f>
        <v>20</v>
      </c>
    </row>
    <row r="848" spans="2:21" x14ac:dyDescent="0.25">
      <c r="B848" s="15">
        <f>Sheet1!A348</f>
        <v>3551541</v>
      </c>
      <c r="C848" s="15" t="str">
        <f>Sheet1!B348</f>
        <v>KAYAN STORE 1</v>
      </c>
      <c r="D848" s="15" t="str">
        <f>Sheet1!C348</f>
        <v>MAKKAH</v>
      </c>
      <c r="E848" s="15" t="str">
        <f>Sheet1!D348</f>
        <v>iPhone</v>
      </c>
      <c r="F848" s="15">
        <f>Sheet1!F348</f>
        <v>31</v>
      </c>
      <c r="G848" s="15">
        <f>Sheet1!G348</f>
        <v>27</v>
      </c>
      <c r="H848" s="15">
        <f>Sheet1!H348</f>
        <v>24</v>
      </c>
      <c r="I848" s="15">
        <f>Sheet1!I348</f>
        <v>22</v>
      </c>
      <c r="J848" s="15">
        <f>Sheet1!J348</f>
        <v>38</v>
      </c>
      <c r="K848" s="15">
        <f>Sheet1!K348</f>
        <v>36</v>
      </c>
      <c r="L848" s="15">
        <f>Sheet1!L348</f>
        <v>32</v>
      </c>
      <c r="M848" s="15">
        <f>Sheet1!M348</f>
        <v>30</v>
      </c>
      <c r="N848" s="15">
        <f>Sheet1!N348</f>
        <v>0</v>
      </c>
      <c r="O848" s="15">
        <f>Sheet1!O348</f>
        <v>0</v>
      </c>
      <c r="P848" s="15">
        <f>Sheet1!P348</f>
        <v>0</v>
      </c>
      <c r="Q848" s="15">
        <f>Sheet1!Q348</f>
        <v>0</v>
      </c>
      <c r="R848" s="15">
        <f>Sheet1!R348</f>
        <v>0</v>
      </c>
      <c r="S848" s="15">
        <f>Sheet1!Z348</f>
        <v>240</v>
      </c>
      <c r="T848" s="15">
        <f>Sheet1!AB348</f>
        <v>30</v>
      </c>
      <c r="U848" s="15">
        <f>Sheet1!AC348</f>
        <v>32</v>
      </c>
    </row>
    <row r="849" spans="2:21" x14ac:dyDescent="0.25">
      <c r="B849" s="15">
        <f>Sheet1!A349</f>
        <v>3551541</v>
      </c>
      <c r="C849" s="15" t="str">
        <f>Sheet1!B349</f>
        <v>KAYAN STORE 1</v>
      </c>
      <c r="D849" s="15" t="str">
        <f>Sheet1!C349</f>
        <v>MAKKAH</v>
      </c>
      <c r="E849" s="15" t="str">
        <f>Sheet1!D349</f>
        <v>iPad</v>
      </c>
      <c r="F849" s="15">
        <f>Sheet1!F349</f>
        <v>0</v>
      </c>
      <c r="G849" s="15">
        <f>Sheet1!G349</f>
        <v>0</v>
      </c>
      <c r="H849" s="15">
        <f>Sheet1!H349</f>
        <v>0</v>
      </c>
      <c r="I849" s="15">
        <f>Sheet1!I349</f>
        <v>2</v>
      </c>
      <c r="J849" s="15">
        <f>Sheet1!J349</f>
        <v>5</v>
      </c>
      <c r="K849" s="15">
        <f>Sheet1!K349</f>
        <v>1</v>
      </c>
      <c r="L849" s="15">
        <f>Sheet1!L349</f>
        <v>1</v>
      </c>
      <c r="M849" s="15">
        <f>Sheet1!M349</f>
        <v>2</v>
      </c>
      <c r="N849" s="15">
        <f>Sheet1!N349</f>
        <v>0</v>
      </c>
      <c r="O849" s="15">
        <f>Sheet1!O349</f>
        <v>0</v>
      </c>
      <c r="P849" s="15">
        <f>Sheet1!P349</f>
        <v>0</v>
      </c>
      <c r="Q849" s="15">
        <f>Sheet1!Q349</f>
        <v>0</v>
      </c>
      <c r="R849" s="15">
        <f>Sheet1!R349</f>
        <v>0</v>
      </c>
      <c r="S849" s="15">
        <f>Sheet1!Z349</f>
        <v>11</v>
      </c>
      <c r="T849" s="15">
        <f>Sheet1!AB349</f>
        <v>2</v>
      </c>
      <c r="U849" s="15">
        <f>Sheet1!AC349</f>
        <v>1</v>
      </c>
    </row>
    <row r="850" spans="2:21" x14ac:dyDescent="0.25">
      <c r="B850" s="15">
        <f>Sheet1!A350</f>
        <v>3551541</v>
      </c>
      <c r="C850" s="15" t="str">
        <f>Sheet1!B350</f>
        <v>KAYAN STORE 1</v>
      </c>
      <c r="D850" s="15" t="str">
        <f>Sheet1!C350</f>
        <v>MAKKAH</v>
      </c>
      <c r="E850" s="15" t="str">
        <f>Sheet1!D350</f>
        <v>Watch</v>
      </c>
      <c r="F850" s="15">
        <f>Sheet1!F350</f>
        <v>0</v>
      </c>
      <c r="G850" s="15">
        <f>Sheet1!G350</f>
        <v>0</v>
      </c>
      <c r="H850" s="15">
        <f>Sheet1!H350</f>
        <v>0</v>
      </c>
      <c r="I850" s="15">
        <f>Sheet1!I350</f>
        <v>0</v>
      </c>
      <c r="J850" s="15">
        <f>Sheet1!J350</f>
        <v>0</v>
      </c>
      <c r="K850" s="15">
        <f>Sheet1!K350</f>
        <v>0</v>
      </c>
      <c r="L850" s="15">
        <f>Sheet1!L350</f>
        <v>0</v>
      </c>
      <c r="M850" s="15">
        <f>Sheet1!M350</f>
        <v>1</v>
      </c>
      <c r="N850" s="15">
        <f>Sheet1!N350</f>
        <v>0</v>
      </c>
      <c r="O850" s="15">
        <f>Sheet1!O350</f>
        <v>0</v>
      </c>
      <c r="P850" s="15">
        <f>Sheet1!P350</f>
        <v>0</v>
      </c>
      <c r="Q850" s="15">
        <f>Sheet1!Q350</f>
        <v>0</v>
      </c>
      <c r="R850" s="15">
        <f>Sheet1!R350</f>
        <v>0</v>
      </c>
      <c r="S850" s="15">
        <f>Sheet1!Z350</f>
        <v>1</v>
      </c>
      <c r="T850" s="15">
        <f>Sheet1!AB350</f>
        <v>1</v>
      </c>
      <c r="U850" s="15">
        <f>Sheet1!AC350</f>
        <v>0</v>
      </c>
    </row>
    <row r="851" spans="2:21" x14ac:dyDescent="0.25">
      <c r="B851" s="15">
        <f>Sheet1!A351</f>
        <v>3551541</v>
      </c>
      <c r="C851" s="15" t="str">
        <f>Sheet1!B351</f>
        <v>KAYAN STORE 1</v>
      </c>
      <c r="D851" s="15" t="str">
        <f>Sheet1!C351</f>
        <v>MAKKAH</v>
      </c>
      <c r="E851" s="15" t="str">
        <f>Sheet1!D351</f>
        <v>AirPods</v>
      </c>
      <c r="F851" s="15">
        <f>Sheet1!F351</f>
        <v>0</v>
      </c>
      <c r="G851" s="15">
        <f>Sheet1!G351</f>
        <v>0</v>
      </c>
      <c r="H851" s="15">
        <f>Sheet1!H351</f>
        <v>0</v>
      </c>
      <c r="I851" s="15">
        <f>Sheet1!I351</f>
        <v>0</v>
      </c>
      <c r="J851" s="15">
        <f>Sheet1!J351</f>
        <v>3</v>
      </c>
      <c r="K851" s="15">
        <f>Sheet1!K351</f>
        <v>5</v>
      </c>
      <c r="L851" s="15">
        <f>Sheet1!L351</f>
        <v>0</v>
      </c>
      <c r="M851" s="15">
        <f>Sheet1!M351</f>
        <v>0</v>
      </c>
      <c r="N851" s="15">
        <f>Sheet1!N351</f>
        <v>0</v>
      </c>
      <c r="O851" s="15">
        <f>Sheet1!O351</f>
        <v>0</v>
      </c>
      <c r="P851" s="15">
        <f>Sheet1!P351</f>
        <v>0</v>
      </c>
      <c r="Q851" s="15">
        <f>Sheet1!Q351</f>
        <v>0</v>
      </c>
      <c r="R851" s="15">
        <f>Sheet1!R351</f>
        <v>0</v>
      </c>
      <c r="S851" s="15">
        <f>Sheet1!Z351</f>
        <v>8</v>
      </c>
      <c r="T851" s="15">
        <f>Sheet1!AB351</f>
        <v>0</v>
      </c>
      <c r="U851" s="15">
        <f>Sheet1!AC351</f>
        <v>0</v>
      </c>
    </row>
    <row r="852" spans="2:21" x14ac:dyDescent="0.25">
      <c r="B852" s="15">
        <f>Sheet1!A352</f>
        <v>3551541</v>
      </c>
      <c r="C852" s="15" t="str">
        <f>Sheet1!B352</f>
        <v>KAYAN STORE 1</v>
      </c>
      <c r="D852" s="15" t="str">
        <f>Sheet1!C352</f>
        <v>MAKKAH</v>
      </c>
      <c r="E852" s="15" t="str">
        <f>Sheet1!D352</f>
        <v>Accessories</v>
      </c>
      <c r="F852" s="15">
        <f>Sheet1!F352</f>
        <v>0</v>
      </c>
      <c r="G852" s="15">
        <f>Sheet1!G352</f>
        <v>0</v>
      </c>
      <c r="H852" s="15">
        <f>Sheet1!H352</f>
        <v>0</v>
      </c>
      <c r="I852" s="15">
        <f>Sheet1!I352</f>
        <v>0</v>
      </c>
      <c r="J852" s="15">
        <f>Sheet1!J352</f>
        <v>23</v>
      </c>
      <c r="K852" s="15">
        <f>Sheet1!K352</f>
        <v>18</v>
      </c>
      <c r="L852" s="15">
        <f>Sheet1!L352</f>
        <v>27</v>
      </c>
      <c r="M852" s="15">
        <f>Sheet1!M352</f>
        <v>19</v>
      </c>
      <c r="N852" s="15">
        <f>Sheet1!N352</f>
        <v>0</v>
      </c>
      <c r="O852" s="15">
        <f>Sheet1!O352</f>
        <v>0</v>
      </c>
      <c r="P852" s="15">
        <f>Sheet1!P352</f>
        <v>0</v>
      </c>
      <c r="Q852" s="15">
        <f>Sheet1!Q352</f>
        <v>0</v>
      </c>
      <c r="R852" s="15">
        <f>Sheet1!R352</f>
        <v>0</v>
      </c>
      <c r="S852" s="15">
        <f>Sheet1!Z352</f>
        <v>87</v>
      </c>
      <c r="T852" s="15">
        <f>Sheet1!AB352</f>
        <v>19</v>
      </c>
      <c r="U852" s="15">
        <f>Sheet1!AC352</f>
        <v>27</v>
      </c>
    </row>
    <row r="853" spans="2:21" x14ac:dyDescent="0.25">
      <c r="B853" s="15">
        <f>Sheet1!A353</f>
        <v>2580445</v>
      </c>
      <c r="C853" s="15" t="str">
        <f>Sheet1!B353</f>
        <v>ASWAT NAGHM</v>
      </c>
      <c r="D853" s="15" t="str">
        <f>Sheet1!C353</f>
        <v>TAIF</v>
      </c>
      <c r="E853" s="15" t="str">
        <f>Sheet1!D353</f>
        <v>iPhone</v>
      </c>
      <c r="F853" s="15">
        <f>Sheet1!F353</f>
        <v>17</v>
      </c>
      <c r="G853" s="15">
        <f>Sheet1!G353</f>
        <v>11</v>
      </c>
      <c r="H853" s="15">
        <f>Sheet1!H353</f>
        <v>11</v>
      </c>
      <c r="I853" s="15">
        <f>Sheet1!I353</f>
        <v>22</v>
      </c>
      <c r="J853" s="15">
        <f>Sheet1!J353</f>
        <v>31</v>
      </c>
      <c r="K853" s="15">
        <f>Sheet1!K353</f>
        <v>26</v>
      </c>
      <c r="L853" s="15">
        <f>Sheet1!L353</f>
        <v>21</v>
      </c>
      <c r="M853" s="15">
        <f>Sheet1!M353</f>
        <v>27</v>
      </c>
      <c r="N853" s="15">
        <f>Sheet1!N353</f>
        <v>0</v>
      </c>
      <c r="O853" s="15">
        <f>Sheet1!O353</f>
        <v>0</v>
      </c>
      <c r="P853" s="15">
        <f>Sheet1!P353</f>
        <v>0</v>
      </c>
      <c r="Q853" s="15">
        <f>Sheet1!Q353</f>
        <v>0</v>
      </c>
      <c r="R853" s="15">
        <f>Sheet1!R353</f>
        <v>0</v>
      </c>
      <c r="S853" s="15">
        <f>Sheet1!Z353</f>
        <v>166</v>
      </c>
      <c r="T853" s="15">
        <f>Sheet1!AB353</f>
        <v>27</v>
      </c>
      <c r="U853" s="15">
        <f>Sheet1!AC353</f>
        <v>21</v>
      </c>
    </row>
    <row r="854" spans="2:21" x14ac:dyDescent="0.25">
      <c r="B854" s="15">
        <f>Sheet1!A354</f>
        <v>2580445</v>
      </c>
      <c r="C854" s="15" t="str">
        <f>Sheet1!B354</f>
        <v>ASWAT NAGHM</v>
      </c>
      <c r="D854" s="15" t="str">
        <f>Sheet1!C354</f>
        <v>TAIF</v>
      </c>
      <c r="E854" s="15" t="str">
        <f>Sheet1!D354</f>
        <v>iPad</v>
      </c>
      <c r="F854" s="15">
        <f>Sheet1!F354</f>
        <v>2</v>
      </c>
      <c r="G854" s="15">
        <f>Sheet1!G354</f>
        <v>0</v>
      </c>
      <c r="H854" s="15">
        <f>Sheet1!H354</f>
        <v>0</v>
      </c>
      <c r="I854" s="15">
        <f>Sheet1!I354</f>
        <v>1</v>
      </c>
      <c r="J854" s="15">
        <f>Sheet1!J354</f>
        <v>2</v>
      </c>
      <c r="K854" s="15">
        <f>Sheet1!K354</f>
        <v>3</v>
      </c>
      <c r="L854" s="15">
        <f>Sheet1!L354</f>
        <v>2</v>
      </c>
      <c r="M854" s="15">
        <f>Sheet1!M354</f>
        <v>2</v>
      </c>
      <c r="N854" s="15">
        <f>Sheet1!N354</f>
        <v>0</v>
      </c>
      <c r="O854" s="15">
        <f>Sheet1!O354</f>
        <v>0</v>
      </c>
      <c r="P854" s="15">
        <f>Sheet1!P354</f>
        <v>0</v>
      </c>
      <c r="Q854" s="15">
        <f>Sheet1!Q354</f>
        <v>0</v>
      </c>
      <c r="R854" s="15">
        <f>Sheet1!R354</f>
        <v>0</v>
      </c>
      <c r="S854" s="15">
        <f>Sheet1!Z354</f>
        <v>12</v>
      </c>
      <c r="T854" s="15">
        <f>Sheet1!AB354</f>
        <v>2</v>
      </c>
      <c r="U854" s="15">
        <f>Sheet1!AC354</f>
        <v>2</v>
      </c>
    </row>
    <row r="855" spans="2:21" x14ac:dyDescent="0.25">
      <c r="B855" s="15">
        <f>Sheet1!A355</f>
        <v>2580445</v>
      </c>
      <c r="C855" s="15" t="str">
        <f>Sheet1!B355</f>
        <v>ASWAT NAGHM</v>
      </c>
      <c r="D855" s="15" t="str">
        <f>Sheet1!C355</f>
        <v>TAIF</v>
      </c>
      <c r="E855" s="15" t="str">
        <f>Sheet1!D355</f>
        <v>Watch</v>
      </c>
      <c r="F855" s="15">
        <f>Sheet1!F355</f>
        <v>0</v>
      </c>
      <c r="G855" s="15">
        <f>Sheet1!G355</f>
        <v>1</v>
      </c>
      <c r="H855" s="15">
        <f>Sheet1!H355</f>
        <v>1</v>
      </c>
      <c r="I855" s="15">
        <f>Sheet1!I355</f>
        <v>2</v>
      </c>
      <c r="J855" s="15">
        <f>Sheet1!J355</f>
        <v>0</v>
      </c>
      <c r="K855" s="15">
        <f>Sheet1!K355</f>
        <v>1</v>
      </c>
      <c r="L855" s="15">
        <f>Sheet1!L355</f>
        <v>0</v>
      </c>
      <c r="M855" s="15">
        <f>Sheet1!M355</f>
        <v>0</v>
      </c>
      <c r="N855" s="15">
        <f>Sheet1!N355</f>
        <v>0</v>
      </c>
      <c r="O855" s="15">
        <f>Sheet1!O355</f>
        <v>0</v>
      </c>
      <c r="P855" s="15">
        <f>Sheet1!P355</f>
        <v>0</v>
      </c>
      <c r="Q855" s="15">
        <f>Sheet1!Q355</f>
        <v>0</v>
      </c>
      <c r="R855" s="15">
        <f>Sheet1!R355</f>
        <v>0</v>
      </c>
      <c r="S855" s="15">
        <f>Sheet1!Z355</f>
        <v>5</v>
      </c>
      <c r="T855" s="15">
        <f>Sheet1!AB355</f>
        <v>0</v>
      </c>
      <c r="U855" s="15">
        <f>Sheet1!AC355</f>
        <v>0</v>
      </c>
    </row>
    <row r="856" spans="2:21" x14ac:dyDescent="0.25">
      <c r="B856" s="15">
        <f>Sheet1!A356</f>
        <v>2580445</v>
      </c>
      <c r="C856" s="15" t="str">
        <f>Sheet1!B356</f>
        <v>ASWAT NAGHM</v>
      </c>
      <c r="D856" s="15" t="str">
        <f>Sheet1!C356</f>
        <v>TAIF</v>
      </c>
      <c r="E856" s="15" t="str">
        <f>Sheet1!D356</f>
        <v>AirPods</v>
      </c>
      <c r="F856" s="15">
        <f>Sheet1!F356</f>
        <v>4</v>
      </c>
      <c r="G856" s="15">
        <f>Sheet1!G356</f>
        <v>0</v>
      </c>
      <c r="H856" s="15">
        <f>Sheet1!H356</f>
        <v>0</v>
      </c>
      <c r="I856" s="15">
        <f>Sheet1!I356</f>
        <v>5</v>
      </c>
      <c r="J856" s="15">
        <f>Sheet1!J356</f>
        <v>1</v>
      </c>
      <c r="K856" s="15">
        <f>Sheet1!K356</f>
        <v>3</v>
      </c>
      <c r="L856" s="15">
        <f>Sheet1!L356</f>
        <v>1</v>
      </c>
      <c r="M856" s="15">
        <f>Sheet1!M356</f>
        <v>0</v>
      </c>
      <c r="N856" s="15">
        <f>Sheet1!N356</f>
        <v>0</v>
      </c>
      <c r="O856" s="15">
        <f>Sheet1!O356</f>
        <v>0</v>
      </c>
      <c r="P856" s="15">
        <f>Sheet1!P356</f>
        <v>0</v>
      </c>
      <c r="Q856" s="15">
        <f>Sheet1!Q356</f>
        <v>0</v>
      </c>
      <c r="R856" s="15">
        <f>Sheet1!R356</f>
        <v>0</v>
      </c>
      <c r="S856" s="15">
        <f>Sheet1!Z356</f>
        <v>14</v>
      </c>
      <c r="T856" s="15">
        <f>Sheet1!AB356</f>
        <v>0</v>
      </c>
      <c r="U856" s="15">
        <f>Sheet1!AC356</f>
        <v>1</v>
      </c>
    </row>
    <row r="857" spans="2:21" x14ac:dyDescent="0.25">
      <c r="B857" s="15">
        <f>Sheet1!A357</f>
        <v>2580445</v>
      </c>
      <c r="C857" s="15" t="str">
        <f>Sheet1!B357</f>
        <v>ASWAT NAGHM</v>
      </c>
      <c r="D857" s="15" t="str">
        <f>Sheet1!C357</f>
        <v>TAIF</v>
      </c>
      <c r="E857" s="15" t="str">
        <f>Sheet1!D357</f>
        <v>Accessories</v>
      </c>
      <c r="F857" s="15">
        <f>Sheet1!F357</f>
        <v>29</v>
      </c>
      <c r="G857" s="15">
        <f>Sheet1!G357</f>
        <v>13</v>
      </c>
      <c r="H857" s="15">
        <f>Sheet1!H357</f>
        <v>13</v>
      </c>
      <c r="I857" s="15">
        <f>Sheet1!I357</f>
        <v>0</v>
      </c>
      <c r="J857" s="15">
        <f>Sheet1!J357</f>
        <v>17</v>
      </c>
      <c r="K857" s="15">
        <f>Sheet1!K357</f>
        <v>22</v>
      </c>
      <c r="L857" s="15">
        <f>Sheet1!L357</f>
        <v>27</v>
      </c>
      <c r="M857" s="15">
        <f>Sheet1!M357</f>
        <v>16</v>
      </c>
      <c r="N857" s="15">
        <f>Sheet1!N357</f>
        <v>0</v>
      </c>
      <c r="O857" s="15">
        <f>Sheet1!O357</f>
        <v>0</v>
      </c>
      <c r="P857" s="15">
        <f>Sheet1!P357</f>
        <v>0</v>
      </c>
      <c r="Q857" s="15">
        <f>Sheet1!Q357</f>
        <v>0</v>
      </c>
      <c r="R857" s="15">
        <f>Sheet1!R357</f>
        <v>0</v>
      </c>
      <c r="S857" s="15">
        <f>Sheet1!Z357</f>
        <v>137</v>
      </c>
      <c r="T857" s="15">
        <f>Sheet1!AB357</f>
        <v>16</v>
      </c>
      <c r="U857" s="15">
        <f>Sheet1!AC357</f>
        <v>27</v>
      </c>
    </row>
    <row r="858" spans="2:21" x14ac:dyDescent="0.25">
      <c r="B858" s="15">
        <f>Sheet1!A358</f>
        <v>3371153</v>
      </c>
      <c r="C858" s="15" t="str">
        <f>Sheet1!B358</f>
        <v>MATJAR</v>
      </c>
      <c r="D858" s="15" t="str">
        <f>Sheet1!C358</f>
        <v>TAIF</v>
      </c>
      <c r="E858" s="15" t="str">
        <f>Sheet1!D358</f>
        <v>iPhone</v>
      </c>
      <c r="F858" s="15">
        <f>Sheet1!F358</f>
        <v>26</v>
      </c>
      <c r="G858" s="15">
        <f>Sheet1!G358</f>
        <v>19</v>
      </c>
      <c r="H858" s="15">
        <f>Sheet1!H358</f>
        <v>18</v>
      </c>
      <c r="I858" s="15">
        <f>Sheet1!I358</f>
        <v>16</v>
      </c>
      <c r="J858" s="15">
        <f>Sheet1!J358</f>
        <v>37</v>
      </c>
      <c r="K858" s="15">
        <f>Sheet1!K358</f>
        <v>32</v>
      </c>
      <c r="L858" s="15">
        <f>Sheet1!L358</f>
        <v>17</v>
      </c>
      <c r="M858" s="15">
        <f>Sheet1!M358</f>
        <v>15</v>
      </c>
      <c r="N858" s="15">
        <f>Sheet1!N358</f>
        <v>0</v>
      </c>
      <c r="O858" s="15">
        <f>Sheet1!O358</f>
        <v>0</v>
      </c>
      <c r="P858" s="15">
        <f>Sheet1!P358</f>
        <v>0</v>
      </c>
      <c r="Q858" s="15">
        <f>Sheet1!Q358</f>
        <v>0</v>
      </c>
      <c r="R858" s="15">
        <f>Sheet1!R358</f>
        <v>0</v>
      </c>
      <c r="S858" s="15">
        <f>Sheet1!Z358</f>
        <v>180</v>
      </c>
      <c r="T858" s="15">
        <f>Sheet1!AB358</f>
        <v>15</v>
      </c>
      <c r="U858" s="15">
        <f>Sheet1!AC358</f>
        <v>17</v>
      </c>
    </row>
    <row r="859" spans="2:21" x14ac:dyDescent="0.25">
      <c r="B859" s="15">
        <f>Sheet1!A359</f>
        <v>1789909</v>
      </c>
      <c r="C859" s="15" t="str">
        <f>Sheet1!B359</f>
        <v>ALHADDAD - AL-SHEMAL</v>
      </c>
      <c r="D859" s="15" t="str">
        <f>Sheet1!C359</f>
        <v>JEDDAH</v>
      </c>
      <c r="E859" s="15" t="str">
        <f>Sheet1!D359</f>
        <v>iPhone</v>
      </c>
      <c r="F859" s="15">
        <f>Sheet1!F359</f>
        <v>22</v>
      </c>
      <c r="G859" s="15">
        <f>Sheet1!G359</f>
        <v>9</v>
      </c>
      <c r="H859" s="15">
        <f>Sheet1!H359</f>
        <v>15</v>
      </c>
      <c r="I859" s="15">
        <f>Sheet1!I359</f>
        <v>24</v>
      </c>
      <c r="J859" s="15">
        <f>Sheet1!J359</f>
        <v>16</v>
      </c>
      <c r="K859" s="15">
        <f>Sheet1!K359</f>
        <v>13</v>
      </c>
      <c r="L859" s="15">
        <f>Sheet1!L359</f>
        <v>17</v>
      </c>
      <c r="M859" s="15">
        <f>Sheet1!M359</f>
        <v>0</v>
      </c>
      <c r="N859" s="15">
        <f>Sheet1!N359</f>
        <v>0</v>
      </c>
      <c r="O859" s="15">
        <f>Sheet1!O359</f>
        <v>0</v>
      </c>
      <c r="P859" s="15">
        <f>Sheet1!P359</f>
        <v>0</v>
      </c>
      <c r="Q859" s="15">
        <f>Sheet1!Q359</f>
        <v>0</v>
      </c>
      <c r="R859" s="15">
        <f>Sheet1!R359</f>
        <v>0</v>
      </c>
      <c r="S859" s="15">
        <f>Sheet1!Z359</f>
        <v>116</v>
      </c>
      <c r="T859" s="15">
        <f>Sheet1!AB359</f>
        <v>0</v>
      </c>
      <c r="U859" s="15">
        <f>Sheet1!AC359</f>
        <v>17</v>
      </c>
    </row>
    <row r="860" spans="2:21" x14ac:dyDescent="0.25">
      <c r="B860" s="15">
        <f>Sheet1!A360</f>
        <v>3371153</v>
      </c>
      <c r="C860" s="15" t="str">
        <f>Sheet1!B360</f>
        <v>MATJAR</v>
      </c>
      <c r="D860" s="15" t="str">
        <f>Sheet1!C360</f>
        <v>TAIF</v>
      </c>
      <c r="E860" s="15" t="str">
        <f>Sheet1!D360</f>
        <v>iPad</v>
      </c>
      <c r="F860" s="15">
        <f>Sheet1!F360</f>
        <v>4</v>
      </c>
      <c r="G860" s="15">
        <f>Sheet1!G360</f>
        <v>1</v>
      </c>
      <c r="H860" s="15">
        <f>Sheet1!H360</f>
        <v>0</v>
      </c>
      <c r="I860" s="15">
        <f>Sheet1!I360</f>
        <v>0</v>
      </c>
      <c r="J860" s="15">
        <f>Sheet1!J360</f>
        <v>2</v>
      </c>
      <c r="K860" s="15">
        <f>Sheet1!K360</f>
        <v>0</v>
      </c>
      <c r="L860" s="15">
        <f>Sheet1!L360</f>
        <v>3</v>
      </c>
      <c r="M860" s="15">
        <f>Sheet1!M360</f>
        <v>4</v>
      </c>
      <c r="N860" s="15">
        <f>Sheet1!N360</f>
        <v>0</v>
      </c>
      <c r="O860" s="15">
        <f>Sheet1!O360</f>
        <v>0</v>
      </c>
      <c r="P860" s="15">
        <f>Sheet1!P360</f>
        <v>0</v>
      </c>
      <c r="Q860" s="15">
        <f>Sheet1!Q360</f>
        <v>0</v>
      </c>
      <c r="R860" s="15">
        <f>Sheet1!R360</f>
        <v>0</v>
      </c>
      <c r="S860" s="15">
        <f>Sheet1!Z360</f>
        <v>14</v>
      </c>
      <c r="T860" s="15">
        <f>Sheet1!AB360</f>
        <v>4</v>
      </c>
      <c r="U860" s="15">
        <f>Sheet1!AC360</f>
        <v>3</v>
      </c>
    </row>
    <row r="861" spans="2:21" x14ac:dyDescent="0.25">
      <c r="B861" s="15">
        <f>Sheet1!A361</f>
        <v>1789909</v>
      </c>
      <c r="C861" s="15" t="str">
        <f>Sheet1!B361</f>
        <v>ALHADDAD - AL-SHEMAL</v>
      </c>
      <c r="D861" s="15" t="str">
        <f>Sheet1!C361</f>
        <v>JEDDAH</v>
      </c>
      <c r="E861" s="15" t="str">
        <f>Sheet1!D361</f>
        <v>iPad</v>
      </c>
      <c r="F861" s="15">
        <f>Sheet1!F361</f>
        <v>0</v>
      </c>
      <c r="G861" s="15">
        <f>Sheet1!G361</f>
        <v>0</v>
      </c>
      <c r="H861" s="15">
        <f>Sheet1!H361</f>
        <v>0</v>
      </c>
      <c r="I861" s="15">
        <f>Sheet1!I361</f>
        <v>0</v>
      </c>
      <c r="J861" s="15">
        <f>Sheet1!J361</f>
        <v>0</v>
      </c>
      <c r="K861" s="15">
        <f>Sheet1!K361</f>
        <v>0</v>
      </c>
      <c r="L861" s="15">
        <f>Sheet1!L361</f>
        <v>0</v>
      </c>
      <c r="M861" s="15">
        <f>Sheet1!M361</f>
        <v>0</v>
      </c>
      <c r="N861" s="15">
        <f>Sheet1!N361</f>
        <v>0</v>
      </c>
      <c r="O861" s="15">
        <f>Sheet1!O361</f>
        <v>0</v>
      </c>
      <c r="P861" s="15">
        <f>Sheet1!P361</f>
        <v>0</v>
      </c>
      <c r="Q861" s="15">
        <f>Sheet1!Q361</f>
        <v>0</v>
      </c>
      <c r="R861" s="15">
        <f>Sheet1!R361</f>
        <v>0</v>
      </c>
      <c r="S861" s="15">
        <f>Sheet1!Z361</f>
        <v>0</v>
      </c>
      <c r="T861" s="15">
        <f>Sheet1!AB361</f>
        <v>0</v>
      </c>
      <c r="U861" s="15">
        <f>Sheet1!AC361</f>
        <v>0</v>
      </c>
    </row>
    <row r="862" spans="2:21" x14ac:dyDescent="0.25">
      <c r="B862" s="15">
        <f>Sheet1!A362</f>
        <v>1789909</v>
      </c>
      <c r="C862" s="15" t="str">
        <f>Sheet1!B362</f>
        <v>ALHADDAD - AL-SHEMAL</v>
      </c>
      <c r="D862" s="15" t="str">
        <f>Sheet1!C362</f>
        <v>JEDDAH</v>
      </c>
      <c r="E862" s="15" t="str">
        <f>Sheet1!D362</f>
        <v>Watch</v>
      </c>
      <c r="F862" s="15">
        <f>Sheet1!F362</f>
        <v>2</v>
      </c>
      <c r="G862" s="15">
        <f>Sheet1!G362</f>
        <v>2</v>
      </c>
      <c r="H862" s="15">
        <f>Sheet1!H362</f>
        <v>0</v>
      </c>
      <c r="I862" s="15">
        <f>Sheet1!I362</f>
        <v>2</v>
      </c>
      <c r="J862" s="15">
        <f>Sheet1!J362</f>
        <v>1</v>
      </c>
      <c r="K862" s="15">
        <f>Sheet1!K362</f>
        <v>2</v>
      </c>
      <c r="L862" s="15">
        <f>Sheet1!L362</f>
        <v>1</v>
      </c>
      <c r="M862" s="15">
        <f>Sheet1!M362</f>
        <v>0</v>
      </c>
      <c r="N862" s="15">
        <f>Sheet1!N362</f>
        <v>0</v>
      </c>
      <c r="O862" s="15">
        <f>Sheet1!O362</f>
        <v>0</v>
      </c>
      <c r="P862" s="15">
        <f>Sheet1!P362</f>
        <v>0</v>
      </c>
      <c r="Q862" s="15">
        <f>Sheet1!Q362</f>
        <v>0</v>
      </c>
      <c r="R862" s="15">
        <f>Sheet1!R362</f>
        <v>0</v>
      </c>
      <c r="S862" s="15">
        <f>Sheet1!Z362</f>
        <v>10</v>
      </c>
      <c r="T862" s="15">
        <f>Sheet1!AB362</f>
        <v>0</v>
      </c>
      <c r="U862" s="15">
        <f>Sheet1!AC362</f>
        <v>1</v>
      </c>
    </row>
    <row r="863" spans="2:21" x14ac:dyDescent="0.25">
      <c r="B863" s="15">
        <f>Sheet1!A363</f>
        <v>3371153</v>
      </c>
      <c r="C863" s="15" t="str">
        <f>Sheet1!B363</f>
        <v>MATJAR</v>
      </c>
      <c r="D863" s="15" t="str">
        <f>Sheet1!C363</f>
        <v>TAIF</v>
      </c>
      <c r="E863" s="15" t="str">
        <f>Sheet1!D363</f>
        <v>Watch</v>
      </c>
      <c r="F863" s="15">
        <f>Sheet1!F363</f>
        <v>0</v>
      </c>
      <c r="G863" s="15">
        <f>Sheet1!G363</f>
        <v>0</v>
      </c>
      <c r="H863" s="15">
        <f>Sheet1!H363</f>
        <v>0</v>
      </c>
      <c r="I863" s="15">
        <f>Sheet1!I363</f>
        <v>0</v>
      </c>
      <c r="J863" s="15">
        <f>Sheet1!J363</f>
        <v>0</v>
      </c>
      <c r="K863" s="15">
        <f>Sheet1!K363</f>
        <v>0</v>
      </c>
      <c r="L863" s="15">
        <f>Sheet1!L363</f>
        <v>0</v>
      </c>
      <c r="M863" s="15">
        <f>Sheet1!M363</f>
        <v>1</v>
      </c>
      <c r="N863" s="15">
        <f>Sheet1!N363</f>
        <v>0</v>
      </c>
      <c r="O863" s="15">
        <f>Sheet1!O363</f>
        <v>0</v>
      </c>
      <c r="P863" s="15">
        <f>Sheet1!P363</f>
        <v>0</v>
      </c>
      <c r="Q863" s="15">
        <f>Sheet1!Q363</f>
        <v>0</v>
      </c>
      <c r="R863" s="15">
        <f>Sheet1!R363</f>
        <v>0</v>
      </c>
      <c r="S863" s="15">
        <f>Sheet1!Z363</f>
        <v>1</v>
      </c>
      <c r="T863" s="15">
        <f>Sheet1!AB363</f>
        <v>1</v>
      </c>
      <c r="U863" s="15">
        <f>Sheet1!AC363</f>
        <v>0</v>
      </c>
    </row>
    <row r="864" spans="2:21" x14ac:dyDescent="0.25">
      <c r="B864" s="15">
        <f>Sheet1!A364</f>
        <v>1789909</v>
      </c>
      <c r="C864" s="15" t="str">
        <f>Sheet1!B364</f>
        <v>ALHADDAD - AL-SHEMAL</v>
      </c>
      <c r="D864" s="15" t="str">
        <f>Sheet1!C364</f>
        <v>JEDDAH</v>
      </c>
      <c r="E864" s="15" t="str">
        <f>Sheet1!D364</f>
        <v>AirPods</v>
      </c>
      <c r="F864" s="15">
        <f>Sheet1!F364</f>
        <v>1</v>
      </c>
      <c r="G864" s="15">
        <f>Sheet1!G364</f>
        <v>1</v>
      </c>
      <c r="H864" s="15">
        <f>Sheet1!H364</f>
        <v>3</v>
      </c>
      <c r="I864" s="15">
        <f>Sheet1!I364</f>
        <v>2</v>
      </c>
      <c r="J864" s="15">
        <f>Sheet1!J364</f>
        <v>3</v>
      </c>
      <c r="K864" s="15">
        <f>Sheet1!K364</f>
        <v>0</v>
      </c>
      <c r="L864" s="15">
        <f>Sheet1!L364</f>
        <v>0</v>
      </c>
      <c r="M864" s="15">
        <f>Sheet1!M364</f>
        <v>0</v>
      </c>
      <c r="N864" s="15">
        <f>Sheet1!N364</f>
        <v>0</v>
      </c>
      <c r="O864" s="15">
        <f>Sheet1!O364</f>
        <v>0</v>
      </c>
      <c r="P864" s="15">
        <f>Sheet1!P364</f>
        <v>0</v>
      </c>
      <c r="Q864" s="15">
        <f>Sheet1!Q364</f>
        <v>0</v>
      </c>
      <c r="R864" s="15">
        <f>Sheet1!R364</f>
        <v>0</v>
      </c>
      <c r="S864" s="15">
        <f>Sheet1!Z364</f>
        <v>10</v>
      </c>
      <c r="T864" s="15">
        <f>Sheet1!AB364</f>
        <v>0</v>
      </c>
      <c r="U864" s="15">
        <f>Sheet1!AC364</f>
        <v>0</v>
      </c>
    </row>
    <row r="865" spans="2:21" x14ac:dyDescent="0.25">
      <c r="B865" s="15">
        <f>Sheet1!A365</f>
        <v>3371153</v>
      </c>
      <c r="C865" s="15" t="str">
        <f>Sheet1!B365</f>
        <v>MATJAR</v>
      </c>
      <c r="D865" s="15" t="str">
        <f>Sheet1!C365</f>
        <v>TAIF</v>
      </c>
      <c r="E865" s="15" t="str">
        <f>Sheet1!D365</f>
        <v>AirPods</v>
      </c>
      <c r="F865" s="15">
        <f>Sheet1!F365</f>
        <v>0</v>
      </c>
      <c r="G865" s="15">
        <f>Sheet1!G365</f>
        <v>0</v>
      </c>
      <c r="H865" s="15">
        <f>Sheet1!H365</f>
        <v>0</v>
      </c>
      <c r="I865" s="15">
        <f>Sheet1!I365</f>
        <v>0</v>
      </c>
      <c r="J865" s="15">
        <f>Sheet1!J365</f>
        <v>0</v>
      </c>
      <c r="K865" s="15">
        <f>Sheet1!K365</f>
        <v>0</v>
      </c>
      <c r="L865" s="15">
        <f>Sheet1!L365</f>
        <v>0</v>
      </c>
      <c r="M865" s="15">
        <f>Sheet1!M365</f>
        <v>0</v>
      </c>
      <c r="N865" s="15">
        <f>Sheet1!N365</f>
        <v>0</v>
      </c>
      <c r="O865" s="15">
        <f>Sheet1!O365</f>
        <v>0</v>
      </c>
      <c r="P865" s="15">
        <f>Sheet1!P365</f>
        <v>0</v>
      </c>
      <c r="Q865" s="15">
        <f>Sheet1!Q365</f>
        <v>0</v>
      </c>
      <c r="R865" s="15">
        <f>Sheet1!R365</f>
        <v>0</v>
      </c>
      <c r="S865" s="15">
        <f>Sheet1!Z365</f>
        <v>0</v>
      </c>
      <c r="T865" s="15">
        <f>Sheet1!AB365</f>
        <v>0</v>
      </c>
      <c r="U865" s="15">
        <f>Sheet1!AC365</f>
        <v>0</v>
      </c>
    </row>
    <row r="866" spans="2:21" x14ac:dyDescent="0.25">
      <c r="B866" s="15">
        <f>Sheet1!A366</f>
        <v>1789909</v>
      </c>
      <c r="C866" s="15" t="str">
        <f>Sheet1!B366</f>
        <v>ALHADDAD - AL-SHEMAL</v>
      </c>
      <c r="D866" s="15" t="str">
        <f>Sheet1!C366</f>
        <v>JEDDAH</v>
      </c>
      <c r="E866" s="15" t="str">
        <f>Sheet1!D366</f>
        <v>Accessories</v>
      </c>
      <c r="F866" s="15">
        <f>Sheet1!F366</f>
        <v>24</v>
      </c>
      <c r="G866" s="15">
        <f>Sheet1!G366</f>
        <v>8</v>
      </c>
      <c r="H866" s="15">
        <f>Sheet1!H366</f>
        <v>18</v>
      </c>
      <c r="I866" s="15">
        <f>Sheet1!I366</f>
        <v>26</v>
      </c>
      <c r="J866" s="15">
        <f>Sheet1!J366</f>
        <v>25</v>
      </c>
      <c r="K866" s="15">
        <f>Sheet1!K366</f>
        <v>16</v>
      </c>
      <c r="L866" s="15">
        <f>Sheet1!L366</f>
        <v>22</v>
      </c>
      <c r="M866" s="15">
        <f>Sheet1!M366</f>
        <v>0</v>
      </c>
      <c r="N866" s="15">
        <f>Sheet1!N366</f>
        <v>0</v>
      </c>
      <c r="O866" s="15">
        <f>Sheet1!O366</f>
        <v>0</v>
      </c>
      <c r="P866" s="15">
        <f>Sheet1!P366</f>
        <v>0</v>
      </c>
      <c r="Q866" s="15">
        <f>Sheet1!Q366</f>
        <v>0</v>
      </c>
      <c r="R866" s="15">
        <f>Sheet1!R366</f>
        <v>0</v>
      </c>
      <c r="S866" s="15">
        <f>Sheet1!Z366</f>
        <v>139</v>
      </c>
      <c r="T866" s="15">
        <f>Sheet1!AB366</f>
        <v>0</v>
      </c>
      <c r="U866" s="15">
        <f>Sheet1!AC366</f>
        <v>22</v>
      </c>
    </row>
    <row r="867" spans="2:21" x14ac:dyDescent="0.25">
      <c r="B867" s="15">
        <f>Sheet1!A367</f>
        <v>3371153</v>
      </c>
      <c r="C867" s="15" t="str">
        <f>Sheet1!B367</f>
        <v>MATJAR</v>
      </c>
      <c r="D867" s="15" t="str">
        <f>Sheet1!C367</f>
        <v>TAIF</v>
      </c>
      <c r="E867" s="15" t="str">
        <f>Sheet1!D367</f>
        <v>Accessories</v>
      </c>
      <c r="F867" s="15">
        <f>Sheet1!F367</f>
        <v>19</v>
      </c>
      <c r="G867" s="15">
        <f>Sheet1!G367</f>
        <v>15</v>
      </c>
      <c r="H867" s="15">
        <f>Sheet1!H367</f>
        <v>12</v>
      </c>
      <c r="I867" s="15">
        <f>Sheet1!I367</f>
        <v>15</v>
      </c>
      <c r="J867" s="15">
        <f>Sheet1!J367</f>
        <v>18</v>
      </c>
      <c r="K867" s="15">
        <f>Sheet1!K367</f>
        <v>6</v>
      </c>
      <c r="L867" s="15">
        <f>Sheet1!L367</f>
        <v>15</v>
      </c>
      <c r="M867" s="15">
        <f>Sheet1!M367</f>
        <v>19</v>
      </c>
      <c r="N867" s="15">
        <f>Sheet1!N367</f>
        <v>0</v>
      </c>
      <c r="O867" s="15">
        <f>Sheet1!O367</f>
        <v>0</v>
      </c>
      <c r="P867" s="15">
        <f>Sheet1!P367</f>
        <v>0</v>
      </c>
      <c r="Q867" s="15">
        <f>Sheet1!Q367</f>
        <v>0</v>
      </c>
      <c r="R867" s="15">
        <f>Sheet1!R367</f>
        <v>0</v>
      </c>
      <c r="S867" s="15">
        <f>Sheet1!Z367</f>
        <v>119</v>
      </c>
      <c r="T867" s="15">
        <f>Sheet1!AB367</f>
        <v>19</v>
      </c>
      <c r="U867" s="15">
        <f>Sheet1!AC367</f>
        <v>15</v>
      </c>
    </row>
    <row r="868" spans="2:21" x14ac:dyDescent="0.25">
      <c r="B868" s="15">
        <f>Sheet1!A368</f>
        <v>3445233</v>
      </c>
      <c r="C868" s="15" t="str">
        <f>Sheet1!B368</f>
        <v>FOR YOU- TAIF</v>
      </c>
      <c r="D868" s="15" t="str">
        <f>Sheet1!C368</f>
        <v>TAIF</v>
      </c>
      <c r="E868" s="15" t="str">
        <f>Sheet1!D368</f>
        <v>iPhone</v>
      </c>
      <c r="F868" s="15">
        <f>Sheet1!F368</f>
        <v>25</v>
      </c>
      <c r="G868" s="15">
        <f>Sheet1!G368</f>
        <v>21</v>
      </c>
      <c r="H868" s="15">
        <f>Sheet1!H368</f>
        <v>19</v>
      </c>
      <c r="I868" s="15">
        <f>Sheet1!I368</f>
        <v>18</v>
      </c>
      <c r="J868" s="15">
        <f>Sheet1!J368</f>
        <v>26</v>
      </c>
      <c r="K868" s="15">
        <f>Sheet1!K368</f>
        <v>23</v>
      </c>
      <c r="L868" s="15">
        <f>Sheet1!L368</f>
        <v>20</v>
      </c>
      <c r="M868" s="15">
        <f>Sheet1!M368</f>
        <v>29</v>
      </c>
      <c r="N868" s="15">
        <f>Sheet1!N368</f>
        <v>0</v>
      </c>
      <c r="O868" s="15">
        <f>Sheet1!O368</f>
        <v>0</v>
      </c>
      <c r="P868" s="15">
        <f>Sheet1!P368</f>
        <v>0</v>
      </c>
      <c r="Q868" s="15">
        <f>Sheet1!Q368</f>
        <v>0</v>
      </c>
      <c r="R868" s="15">
        <f>Sheet1!R368</f>
        <v>0</v>
      </c>
      <c r="S868" s="15">
        <f>Sheet1!Z368</f>
        <v>181</v>
      </c>
      <c r="T868" s="15">
        <f>Sheet1!AB368</f>
        <v>29</v>
      </c>
      <c r="U868" s="15">
        <f>Sheet1!AC368</f>
        <v>20</v>
      </c>
    </row>
    <row r="869" spans="2:21" x14ac:dyDescent="0.25">
      <c r="B869" s="15">
        <f>Sheet1!A369</f>
        <v>2869646</v>
      </c>
      <c r="C869" s="15" t="str">
        <f>Sheet1!B369</f>
        <v>ALRADDADI TELECOM - AZIZIA</v>
      </c>
      <c r="D869" s="15" t="str">
        <f>Sheet1!C369</f>
        <v>AL MADINAH</v>
      </c>
      <c r="E869" s="15" t="str">
        <f>Sheet1!D369</f>
        <v>iPhone</v>
      </c>
      <c r="F869" s="15">
        <f>Sheet1!F369</f>
        <v>21</v>
      </c>
      <c r="G869" s="15">
        <f>Sheet1!G369</f>
        <v>27</v>
      </c>
      <c r="H869" s="15">
        <f>Sheet1!H369</f>
        <v>11</v>
      </c>
      <c r="I869" s="15">
        <f>Sheet1!I369</f>
        <v>13</v>
      </c>
      <c r="J869" s="15">
        <f>Sheet1!J369</f>
        <v>18</v>
      </c>
      <c r="K869" s="15">
        <f>Sheet1!K369</f>
        <v>16</v>
      </c>
      <c r="L869" s="15">
        <f>Sheet1!L369</f>
        <v>20</v>
      </c>
      <c r="M869" s="15">
        <f>Sheet1!M369</f>
        <v>13</v>
      </c>
      <c r="N869" s="15">
        <f>Sheet1!N369</f>
        <v>0</v>
      </c>
      <c r="O869" s="15">
        <f>Sheet1!O369</f>
        <v>0</v>
      </c>
      <c r="P869" s="15">
        <f>Sheet1!P369</f>
        <v>0</v>
      </c>
      <c r="Q869" s="15">
        <f>Sheet1!Q369</f>
        <v>0</v>
      </c>
      <c r="R869" s="15">
        <f>Sheet1!R369</f>
        <v>0</v>
      </c>
      <c r="S869" s="15">
        <f>Sheet1!Z369</f>
        <v>139</v>
      </c>
      <c r="T869" s="15">
        <f>Sheet1!AB369</f>
        <v>13</v>
      </c>
      <c r="U869" s="15">
        <f>Sheet1!AC369</f>
        <v>20</v>
      </c>
    </row>
    <row r="870" spans="2:21" x14ac:dyDescent="0.25">
      <c r="B870" s="15">
        <f>Sheet1!A370</f>
        <v>2869646</v>
      </c>
      <c r="C870" s="15" t="str">
        <f>Sheet1!B370</f>
        <v>ALRADDADI TELECOM - AZIZIA</v>
      </c>
      <c r="D870" s="15" t="str">
        <f>Sheet1!C370</f>
        <v>AL MADINAH</v>
      </c>
      <c r="E870" s="15" t="str">
        <f>Sheet1!D370</f>
        <v>iPad</v>
      </c>
      <c r="F870" s="15">
        <f>Sheet1!F370</f>
        <v>1</v>
      </c>
      <c r="G870" s="15">
        <f>Sheet1!G370</f>
        <v>9</v>
      </c>
      <c r="H870" s="15">
        <f>Sheet1!H370</f>
        <v>3</v>
      </c>
      <c r="I870" s="15">
        <f>Sheet1!I370</f>
        <v>11</v>
      </c>
      <c r="J870" s="15">
        <f>Sheet1!J370</f>
        <v>10</v>
      </c>
      <c r="K870" s="15">
        <f>Sheet1!K370</f>
        <v>4</v>
      </c>
      <c r="L870" s="15">
        <f>Sheet1!L370</f>
        <v>4</v>
      </c>
      <c r="M870" s="15">
        <f>Sheet1!M370</f>
        <v>3</v>
      </c>
      <c r="N870" s="15">
        <f>Sheet1!N370</f>
        <v>0</v>
      </c>
      <c r="O870" s="15">
        <f>Sheet1!O370</f>
        <v>0</v>
      </c>
      <c r="P870" s="15">
        <f>Sheet1!P370</f>
        <v>0</v>
      </c>
      <c r="Q870" s="15">
        <f>Sheet1!Q370</f>
        <v>0</v>
      </c>
      <c r="R870" s="15">
        <f>Sheet1!R370</f>
        <v>0</v>
      </c>
      <c r="S870" s="15">
        <f>Sheet1!Z370</f>
        <v>45</v>
      </c>
      <c r="T870" s="15">
        <f>Sheet1!AB370</f>
        <v>3</v>
      </c>
      <c r="U870" s="15">
        <f>Sheet1!AC370</f>
        <v>4</v>
      </c>
    </row>
    <row r="871" spans="2:21" x14ac:dyDescent="0.25">
      <c r="B871" s="15">
        <f>Sheet1!A371</f>
        <v>3445233</v>
      </c>
      <c r="C871" s="15" t="str">
        <f>Sheet1!B371</f>
        <v>FOR YOU- TAIF</v>
      </c>
      <c r="D871" s="15" t="str">
        <f>Sheet1!C371</f>
        <v>TAIF</v>
      </c>
      <c r="E871" s="15" t="str">
        <f>Sheet1!D371</f>
        <v>iPad</v>
      </c>
      <c r="F871" s="15">
        <f>Sheet1!F371</f>
        <v>0</v>
      </c>
      <c r="G871" s="15">
        <f>Sheet1!G371</f>
        <v>0</v>
      </c>
      <c r="H871" s="15">
        <f>Sheet1!H371</f>
        <v>0</v>
      </c>
      <c r="I871" s="15">
        <f>Sheet1!I371</f>
        <v>0</v>
      </c>
      <c r="J871" s="15">
        <f>Sheet1!J371</f>
        <v>0</v>
      </c>
      <c r="K871" s="15">
        <f>Sheet1!K371</f>
        <v>0</v>
      </c>
      <c r="L871" s="15">
        <f>Sheet1!L371</f>
        <v>0</v>
      </c>
      <c r="M871" s="15">
        <f>Sheet1!M371</f>
        <v>1</v>
      </c>
      <c r="N871" s="15">
        <f>Sheet1!N371</f>
        <v>0</v>
      </c>
      <c r="O871" s="15">
        <f>Sheet1!O371</f>
        <v>0</v>
      </c>
      <c r="P871" s="15">
        <f>Sheet1!P371</f>
        <v>0</v>
      </c>
      <c r="Q871" s="15">
        <f>Sheet1!Q371</f>
        <v>0</v>
      </c>
      <c r="R871" s="15">
        <f>Sheet1!R371</f>
        <v>0</v>
      </c>
      <c r="S871" s="15">
        <f>Sheet1!Z371</f>
        <v>1</v>
      </c>
      <c r="T871" s="15">
        <f>Sheet1!AB371</f>
        <v>1</v>
      </c>
      <c r="U871" s="15">
        <f>Sheet1!AC371</f>
        <v>0</v>
      </c>
    </row>
    <row r="872" spans="2:21" x14ac:dyDescent="0.25">
      <c r="B872" s="15">
        <f>Sheet1!A372</f>
        <v>3445233</v>
      </c>
      <c r="C872" s="15" t="str">
        <f>Sheet1!B372</f>
        <v>FOR YOU- TAIF</v>
      </c>
      <c r="D872" s="15" t="str">
        <f>Sheet1!C372</f>
        <v>TAIF</v>
      </c>
      <c r="E872" s="15" t="str">
        <f>Sheet1!D372</f>
        <v>Watch</v>
      </c>
      <c r="F872" s="15">
        <f>Sheet1!F372</f>
        <v>0</v>
      </c>
      <c r="G872" s="15">
        <f>Sheet1!G372</f>
        <v>0</v>
      </c>
      <c r="H872" s="15">
        <f>Sheet1!H372</f>
        <v>0</v>
      </c>
      <c r="I872" s="15">
        <f>Sheet1!I372</f>
        <v>0</v>
      </c>
      <c r="J872" s="15">
        <f>Sheet1!J372</f>
        <v>0</v>
      </c>
      <c r="K872" s="15">
        <f>Sheet1!K372</f>
        <v>0</v>
      </c>
      <c r="L872" s="15">
        <f>Sheet1!L372</f>
        <v>0</v>
      </c>
      <c r="M872" s="15">
        <f>Sheet1!M372</f>
        <v>0</v>
      </c>
      <c r="N872" s="15">
        <f>Sheet1!N372</f>
        <v>0</v>
      </c>
      <c r="O872" s="15">
        <f>Sheet1!O372</f>
        <v>0</v>
      </c>
      <c r="P872" s="15">
        <f>Sheet1!P372</f>
        <v>0</v>
      </c>
      <c r="Q872" s="15">
        <f>Sheet1!Q372</f>
        <v>0</v>
      </c>
      <c r="R872" s="15">
        <f>Sheet1!R372</f>
        <v>0</v>
      </c>
      <c r="S872" s="15">
        <f>Sheet1!Z372</f>
        <v>0</v>
      </c>
      <c r="T872" s="15">
        <f>Sheet1!AB372</f>
        <v>0</v>
      </c>
      <c r="U872" s="15">
        <f>Sheet1!AC372</f>
        <v>0</v>
      </c>
    </row>
    <row r="873" spans="2:21" x14ac:dyDescent="0.25">
      <c r="B873" s="15">
        <f>Sheet1!A373</f>
        <v>2869646</v>
      </c>
      <c r="C873" s="15" t="str">
        <f>Sheet1!B373</f>
        <v>ALRADDADI TELECOM - AZIZIA</v>
      </c>
      <c r="D873" s="15" t="str">
        <f>Sheet1!C373</f>
        <v>AL MADINAH</v>
      </c>
      <c r="E873" s="15" t="str">
        <f>Sheet1!D373</f>
        <v>Watch</v>
      </c>
      <c r="F873" s="15">
        <f>Sheet1!F373</f>
        <v>0</v>
      </c>
      <c r="G873" s="15">
        <f>Sheet1!G373</f>
        <v>0</v>
      </c>
      <c r="H873" s="15">
        <f>Sheet1!H373</f>
        <v>0</v>
      </c>
      <c r="I873" s="15">
        <f>Sheet1!I373</f>
        <v>0</v>
      </c>
      <c r="J873" s="15">
        <f>Sheet1!J373</f>
        <v>0</v>
      </c>
      <c r="K873" s="15">
        <f>Sheet1!K373</f>
        <v>0</v>
      </c>
      <c r="L873" s="15">
        <f>Sheet1!L373</f>
        <v>0</v>
      </c>
      <c r="M873" s="15">
        <f>Sheet1!M373</f>
        <v>0</v>
      </c>
      <c r="N873" s="15">
        <f>Sheet1!N373</f>
        <v>0</v>
      </c>
      <c r="O873" s="15">
        <f>Sheet1!O373</f>
        <v>0</v>
      </c>
      <c r="P873" s="15">
        <f>Sheet1!P373</f>
        <v>0</v>
      </c>
      <c r="Q873" s="15">
        <f>Sheet1!Q373</f>
        <v>0</v>
      </c>
      <c r="R873" s="15">
        <f>Sheet1!R373</f>
        <v>0</v>
      </c>
      <c r="S873" s="15">
        <f>Sheet1!Z373</f>
        <v>0</v>
      </c>
      <c r="T873" s="15">
        <f>Sheet1!AB373</f>
        <v>0</v>
      </c>
      <c r="U873" s="15">
        <f>Sheet1!AC373</f>
        <v>0</v>
      </c>
    </row>
    <row r="874" spans="2:21" x14ac:dyDescent="0.25">
      <c r="B874" s="15">
        <f>Sheet1!A374</f>
        <v>2869646</v>
      </c>
      <c r="C874" s="15" t="str">
        <f>Sheet1!B374</f>
        <v>ALRADDADI TELECOM - AZIZIA</v>
      </c>
      <c r="D874" s="15" t="str">
        <f>Sheet1!C374</f>
        <v>AL MADINAH</v>
      </c>
      <c r="E874" s="15" t="str">
        <f>Sheet1!D374</f>
        <v>AirPods</v>
      </c>
      <c r="F874" s="15">
        <f>Sheet1!F374</f>
        <v>0</v>
      </c>
      <c r="G874" s="15">
        <f>Sheet1!G374</f>
        <v>0</v>
      </c>
      <c r="H874" s="15">
        <f>Sheet1!H374</f>
        <v>0</v>
      </c>
      <c r="I874" s="15">
        <f>Sheet1!I374</f>
        <v>3</v>
      </c>
      <c r="J874" s="15">
        <f>Sheet1!J374</f>
        <v>4</v>
      </c>
      <c r="K874" s="15">
        <f>Sheet1!K374</f>
        <v>3</v>
      </c>
      <c r="L874" s="15">
        <f>Sheet1!L374</f>
        <v>0</v>
      </c>
      <c r="M874" s="15">
        <f>Sheet1!M374</f>
        <v>0</v>
      </c>
      <c r="N874" s="15">
        <f>Sheet1!N374</f>
        <v>0</v>
      </c>
      <c r="O874" s="15">
        <f>Sheet1!O374</f>
        <v>0</v>
      </c>
      <c r="P874" s="15">
        <f>Sheet1!P374</f>
        <v>0</v>
      </c>
      <c r="Q874" s="15">
        <f>Sheet1!Q374</f>
        <v>0</v>
      </c>
      <c r="R874" s="15">
        <f>Sheet1!R374</f>
        <v>0</v>
      </c>
      <c r="S874" s="15">
        <f>Sheet1!Z374</f>
        <v>10</v>
      </c>
      <c r="T874" s="15">
        <f>Sheet1!AB374</f>
        <v>0</v>
      </c>
      <c r="U874" s="15">
        <f>Sheet1!AC374</f>
        <v>0</v>
      </c>
    </row>
    <row r="875" spans="2:21" x14ac:dyDescent="0.25">
      <c r="B875" s="15">
        <f>Sheet1!A375</f>
        <v>3445233</v>
      </c>
      <c r="C875" s="15" t="str">
        <f>Sheet1!B375</f>
        <v>FOR YOU- TAIF</v>
      </c>
      <c r="D875" s="15" t="str">
        <f>Sheet1!C375</f>
        <v>TAIF</v>
      </c>
      <c r="E875" s="15" t="str">
        <f>Sheet1!D375</f>
        <v>AirPods</v>
      </c>
      <c r="F875" s="15">
        <f>Sheet1!F375</f>
        <v>0</v>
      </c>
      <c r="G875" s="15">
        <f>Sheet1!G375</f>
        <v>0</v>
      </c>
      <c r="H875" s="15">
        <f>Sheet1!H375</f>
        <v>0</v>
      </c>
      <c r="I875" s="15">
        <f>Sheet1!I375</f>
        <v>0</v>
      </c>
      <c r="J875" s="15">
        <f>Sheet1!J375</f>
        <v>0</v>
      </c>
      <c r="K875" s="15">
        <f>Sheet1!K375</f>
        <v>0</v>
      </c>
      <c r="L875" s="15">
        <f>Sheet1!L375</f>
        <v>0</v>
      </c>
      <c r="M875" s="15">
        <f>Sheet1!M375</f>
        <v>0</v>
      </c>
      <c r="N875" s="15">
        <f>Sheet1!N375</f>
        <v>0</v>
      </c>
      <c r="O875" s="15">
        <f>Sheet1!O375</f>
        <v>0</v>
      </c>
      <c r="P875" s="15">
        <f>Sheet1!P375</f>
        <v>0</v>
      </c>
      <c r="Q875" s="15">
        <f>Sheet1!Q375</f>
        <v>0</v>
      </c>
      <c r="R875" s="15">
        <f>Sheet1!R375</f>
        <v>0</v>
      </c>
      <c r="S875" s="15">
        <f>Sheet1!Z375</f>
        <v>0</v>
      </c>
      <c r="T875" s="15">
        <f>Sheet1!AB375</f>
        <v>0</v>
      </c>
      <c r="U875" s="15">
        <f>Sheet1!AC375</f>
        <v>0</v>
      </c>
    </row>
    <row r="876" spans="2:21" x14ac:dyDescent="0.25">
      <c r="B876" s="15">
        <f>Sheet1!A376</f>
        <v>2869646</v>
      </c>
      <c r="C876" s="15" t="str">
        <f>Sheet1!B376</f>
        <v>ALRADDADI TELECOM - AZIZIA</v>
      </c>
      <c r="D876" s="15" t="str">
        <f>Sheet1!C376</f>
        <v>AL MADINAH</v>
      </c>
      <c r="E876" s="15" t="str">
        <f>Sheet1!D376</f>
        <v>Accessories</v>
      </c>
      <c r="F876" s="15">
        <f>Sheet1!F376</f>
        <v>8</v>
      </c>
      <c r="G876" s="15">
        <f>Sheet1!G376</f>
        <v>18</v>
      </c>
      <c r="H876" s="15">
        <f>Sheet1!H376</f>
        <v>25</v>
      </c>
      <c r="I876" s="15">
        <f>Sheet1!I376</f>
        <v>0</v>
      </c>
      <c r="J876" s="15">
        <f>Sheet1!J376</f>
        <v>0</v>
      </c>
      <c r="K876" s="15">
        <f>Sheet1!K376</f>
        <v>8</v>
      </c>
      <c r="L876" s="15">
        <f>Sheet1!L376</f>
        <v>20</v>
      </c>
      <c r="M876" s="15">
        <f>Sheet1!M376</f>
        <v>32</v>
      </c>
      <c r="N876" s="15">
        <f>Sheet1!N376</f>
        <v>0</v>
      </c>
      <c r="O876" s="15">
        <f>Sheet1!O376</f>
        <v>0</v>
      </c>
      <c r="P876" s="15">
        <f>Sheet1!P376</f>
        <v>0</v>
      </c>
      <c r="Q876" s="15">
        <f>Sheet1!Q376</f>
        <v>0</v>
      </c>
      <c r="R876" s="15">
        <f>Sheet1!R376</f>
        <v>0</v>
      </c>
      <c r="S876" s="15">
        <f>Sheet1!Z376</f>
        <v>111</v>
      </c>
      <c r="T876" s="15">
        <f>Sheet1!AB376</f>
        <v>32</v>
      </c>
      <c r="U876" s="15">
        <f>Sheet1!AC376</f>
        <v>20</v>
      </c>
    </row>
    <row r="877" spans="2:21" x14ac:dyDescent="0.25">
      <c r="B877" s="15">
        <f>Sheet1!A377</f>
        <v>3445233</v>
      </c>
      <c r="C877" s="15" t="str">
        <f>Sheet1!B377</f>
        <v>FOR YOU- TAIF</v>
      </c>
      <c r="D877" s="15" t="str">
        <f>Sheet1!C377</f>
        <v>TAIF</v>
      </c>
      <c r="E877" s="15" t="str">
        <f>Sheet1!D377</f>
        <v>Accessories</v>
      </c>
      <c r="F877" s="15">
        <f>Sheet1!F377</f>
        <v>13</v>
      </c>
      <c r="G877" s="15">
        <f>Sheet1!G377</f>
        <v>8</v>
      </c>
      <c r="H877" s="15">
        <f>Sheet1!H377</f>
        <v>13</v>
      </c>
      <c r="I877" s="15">
        <f>Sheet1!I377</f>
        <v>15</v>
      </c>
      <c r="J877" s="15">
        <f>Sheet1!J377</f>
        <v>18</v>
      </c>
      <c r="K877" s="15">
        <f>Sheet1!K377</f>
        <v>20</v>
      </c>
      <c r="L877" s="15">
        <f>Sheet1!L377</f>
        <v>18</v>
      </c>
      <c r="M877" s="15">
        <f>Sheet1!M377</f>
        <v>22</v>
      </c>
      <c r="N877" s="15">
        <f>Sheet1!N377</f>
        <v>0</v>
      </c>
      <c r="O877" s="15">
        <f>Sheet1!O377</f>
        <v>0</v>
      </c>
      <c r="P877" s="15">
        <f>Sheet1!P377</f>
        <v>0</v>
      </c>
      <c r="Q877" s="15">
        <f>Sheet1!Q377</f>
        <v>0</v>
      </c>
      <c r="R877" s="15">
        <f>Sheet1!R377</f>
        <v>0</v>
      </c>
      <c r="S877" s="15">
        <f>Sheet1!Z377</f>
        <v>127</v>
      </c>
      <c r="T877" s="15">
        <f>Sheet1!AB377</f>
        <v>22</v>
      </c>
      <c r="U877" s="15">
        <f>Sheet1!AC377</f>
        <v>18</v>
      </c>
    </row>
    <row r="878" spans="2:21" x14ac:dyDescent="0.25">
      <c r="B878" s="15">
        <f>Sheet1!A378</f>
        <v>1788114</v>
      </c>
      <c r="C878" s="15" t="str">
        <f>Sheet1!B378</f>
        <v>SPEED CALL - AL AMIR CENTER</v>
      </c>
      <c r="D878" s="15" t="str">
        <f>Sheet1!C378</f>
        <v>JEDDAH</v>
      </c>
      <c r="E878" s="15" t="str">
        <f>Sheet1!D378</f>
        <v>iPhone</v>
      </c>
      <c r="F878" s="15">
        <f>Sheet1!F378</f>
        <v>0</v>
      </c>
      <c r="G878" s="15">
        <f>Sheet1!G378</f>
        <v>0</v>
      </c>
      <c r="H878" s="15">
        <f>Sheet1!H378</f>
        <v>0</v>
      </c>
      <c r="I878" s="15">
        <f>Sheet1!I378</f>
        <v>0</v>
      </c>
      <c r="J878" s="15">
        <f>Sheet1!J378</f>
        <v>0</v>
      </c>
      <c r="K878" s="15">
        <f>Sheet1!K378</f>
        <v>0</v>
      </c>
      <c r="L878" s="15">
        <f>Sheet1!L378</f>
        <v>83</v>
      </c>
      <c r="M878" s="15">
        <f>Sheet1!M378</f>
        <v>80</v>
      </c>
      <c r="N878" s="15">
        <f>Sheet1!N378</f>
        <v>0</v>
      </c>
      <c r="O878" s="15">
        <f>Sheet1!O378</f>
        <v>0</v>
      </c>
      <c r="P878" s="15">
        <f>Sheet1!P378</f>
        <v>0</v>
      </c>
      <c r="Q878" s="15">
        <f>Sheet1!Q378</f>
        <v>0</v>
      </c>
      <c r="R878" s="15">
        <f>Sheet1!R378</f>
        <v>0</v>
      </c>
      <c r="S878" s="15">
        <f>Sheet1!Z378</f>
        <v>163</v>
      </c>
      <c r="T878" s="15">
        <f>Sheet1!AB378</f>
        <v>80</v>
      </c>
      <c r="U878" s="15">
        <f>Sheet1!AC378</f>
        <v>83</v>
      </c>
    </row>
    <row r="879" spans="2:21" x14ac:dyDescent="0.25">
      <c r="B879" s="15">
        <f>Sheet1!A379</f>
        <v>1788114</v>
      </c>
      <c r="C879" s="15" t="str">
        <f>Sheet1!B379</f>
        <v>SPEED CALL - AL AMIR CENTER</v>
      </c>
      <c r="D879" s="15" t="str">
        <f>Sheet1!C379</f>
        <v>JEDDAH</v>
      </c>
      <c r="E879" s="15" t="str">
        <f>Sheet1!D379</f>
        <v>iPad</v>
      </c>
      <c r="F879" s="15">
        <f>Sheet1!F379</f>
        <v>0</v>
      </c>
      <c r="G879" s="15">
        <f>Sheet1!G379</f>
        <v>0</v>
      </c>
      <c r="H879" s="15">
        <f>Sheet1!H379</f>
        <v>0</v>
      </c>
      <c r="I879" s="15">
        <f>Sheet1!I379</f>
        <v>0</v>
      </c>
      <c r="J879" s="15">
        <f>Sheet1!J379</f>
        <v>0</v>
      </c>
      <c r="K879" s="15">
        <f>Sheet1!K379</f>
        <v>0</v>
      </c>
      <c r="L879" s="15">
        <f>Sheet1!L379</f>
        <v>0</v>
      </c>
      <c r="M879" s="15">
        <f>Sheet1!M379</f>
        <v>0</v>
      </c>
      <c r="N879" s="15">
        <f>Sheet1!N379</f>
        <v>0</v>
      </c>
      <c r="O879" s="15">
        <f>Sheet1!O379</f>
        <v>0</v>
      </c>
      <c r="P879" s="15">
        <f>Sheet1!P379</f>
        <v>0</v>
      </c>
      <c r="Q879" s="15">
        <f>Sheet1!Q379</f>
        <v>0</v>
      </c>
      <c r="R879" s="15">
        <f>Sheet1!R379</f>
        <v>0</v>
      </c>
      <c r="S879" s="15">
        <f>Sheet1!Z379</f>
        <v>0</v>
      </c>
      <c r="T879" s="15">
        <f>Sheet1!AB379</f>
        <v>0</v>
      </c>
      <c r="U879" s="15">
        <f>Sheet1!AC379</f>
        <v>0</v>
      </c>
    </row>
    <row r="880" spans="2:21" x14ac:dyDescent="0.25">
      <c r="B880" s="15">
        <f>Sheet1!A380</f>
        <v>1788114</v>
      </c>
      <c r="C880" s="15" t="str">
        <f>Sheet1!B380</f>
        <v>SPEED CALL - AL AMIR CENTER</v>
      </c>
      <c r="D880" s="15" t="str">
        <f>Sheet1!C380</f>
        <v>JEDDAH</v>
      </c>
      <c r="E880" s="15" t="str">
        <f>Sheet1!D380</f>
        <v>Watch</v>
      </c>
      <c r="F880" s="15">
        <f>Sheet1!F380</f>
        <v>0</v>
      </c>
      <c r="G880" s="15">
        <f>Sheet1!G380</f>
        <v>0</v>
      </c>
      <c r="H880" s="15">
        <f>Sheet1!H380</f>
        <v>0</v>
      </c>
      <c r="I880" s="15">
        <f>Sheet1!I380</f>
        <v>0</v>
      </c>
      <c r="J880" s="15">
        <f>Sheet1!J380</f>
        <v>0</v>
      </c>
      <c r="K880" s="15">
        <f>Sheet1!K380</f>
        <v>0</v>
      </c>
      <c r="L880" s="15">
        <f>Sheet1!L380</f>
        <v>0</v>
      </c>
      <c r="M880" s="15">
        <f>Sheet1!M380</f>
        <v>0</v>
      </c>
      <c r="N880" s="15">
        <f>Sheet1!N380</f>
        <v>0</v>
      </c>
      <c r="O880" s="15">
        <f>Sheet1!O380</f>
        <v>0</v>
      </c>
      <c r="P880" s="15">
        <f>Sheet1!P380</f>
        <v>0</v>
      </c>
      <c r="Q880" s="15">
        <f>Sheet1!Q380</f>
        <v>0</v>
      </c>
      <c r="R880" s="15">
        <f>Sheet1!R380</f>
        <v>0</v>
      </c>
      <c r="S880" s="15">
        <f>Sheet1!Z380</f>
        <v>0</v>
      </c>
      <c r="T880" s="15">
        <f>Sheet1!AB380</f>
        <v>0</v>
      </c>
      <c r="U880" s="15">
        <f>Sheet1!AC380</f>
        <v>0</v>
      </c>
    </row>
    <row r="881" spans="2:21" x14ac:dyDescent="0.25">
      <c r="B881" s="15">
        <f>Sheet1!A381</f>
        <v>1788114</v>
      </c>
      <c r="C881" s="15" t="str">
        <f>Sheet1!B381</f>
        <v>SPEED CALL - AL AMIR CENTER</v>
      </c>
      <c r="D881" s="15" t="str">
        <f>Sheet1!C381</f>
        <v>JEDDAH</v>
      </c>
      <c r="E881" s="15" t="str">
        <f>Sheet1!D381</f>
        <v>AirPods</v>
      </c>
      <c r="F881" s="15">
        <f>Sheet1!F381</f>
        <v>0</v>
      </c>
      <c r="G881" s="15">
        <f>Sheet1!G381</f>
        <v>0</v>
      </c>
      <c r="H881" s="15">
        <f>Sheet1!H381</f>
        <v>0</v>
      </c>
      <c r="I881" s="15">
        <f>Sheet1!I381</f>
        <v>0</v>
      </c>
      <c r="J881" s="15">
        <f>Sheet1!J381</f>
        <v>0</v>
      </c>
      <c r="K881" s="15">
        <f>Sheet1!K381</f>
        <v>0</v>
      </c>
      <c r="L881" s="15">
        <f>Sheet1!L381</f>
        <v>4</v>
      </c>
      <c r="M881" s="15">
        <f>Sheet1!M381</f>
        <v>5</v>
      </c>
      <c r="N881" s="15">
        <f>Sheet1!N381</f>
        <v>0</v>
      </c>
      <c r="O881" s="15">
        <f>Sheet1!O381</f>
        <v>0</v>
      </c>
      <c r="P881" s="15">
        <f>Sheet1!P381</f>
        <v>0</v>
      </c>
      <c r="Q881" s="15">
        <f>Sheet1!Q381</f>
        <v>0</v>
      </c>
      <c r="R881" s="15">
        <f>Sheet1!R381</f>
        <v>0</v>
      </c>
      <c r="S881" s="15">
        <f>Sheet1!Z381</f>
        <v>9</v>
      </c>
      <c r="T881" s="15">
        <f>Sheet1!AB381</f>
        <v>5</v>
      </c>
      <c r="U881" s="15">
        <f>Sheet1!AC381</f>
        <v>4</v>
      </c>
    </row>
    <row r="882" spans="2:21" x14ac:dyDescent="0.25">
      <c r="B882" s="15">
        <f>Sheet1!A382</f>
        <v>1788114</v>
      </c>
      <c r="C882" s="15" t="str">
        <f>Sheet1!B382</f>
        <v>SPEED CALL - AL AMIR CENTER</v>
      </c>
      <c r="D882" s="15" t="str">
        <f>Sheet1!C382</f>
        <v>JEDDAH</v>
      </c>
      <c r="E882" s="15" t="str">
        <f>Sheet1!D382</f>
        <v>Accessories</v>
      </c>
      <c r="F882" s="15">
        <f>Sheet1!F382</f>
        <v>0</v>
      </c>
      <c r="G882" s="15">
        <f>Sheet1!G382</f>
        <v>0</v>
      </c>
      <c r="H882" s="15">
        <f>Sheet1!H382</f>
        <v>0</v>
      </c>
      <c r="I882" s="15">
        <f>Sheet1!I382</f>
        <v>0</v>
      </c>
      <c r="J882" s="15">
        <f>Sheet1!J382</f>
        <v>0</v>
      </c>
      <c r="K882" s="15">
        <f>Sheet1!K382</f>
        <v>0</v>
      </c>
      <c r="L882" s="15">
        <f>Sheet1!L382</f>
        <v>162</v>
      </c>
      <c r="M882" s="15">
        <f>Sheet1!M382</f>
        <v>53</v>
      </c>
      <c r="N882" s="15">
        <f>Sheet1!N382</f>
        <v>0</v>
      </c>
      <c r="O882" s="15">
        <f>Sheet1!O382</f>
        <v>0</v>
      </c>
      <c r="P882" s="15">
        <f>Sheet1!P382</f>
        <v>0</v>
      </c>
      <c r="Q882" s="15">
        <f>Sheet1!Q382</f>
        <v>0</v>
      </c>
      <c r="R882" s="15">
        <f>Sheet1!R382</f>
        <v>0</v>
      </c>
      <c r="S882" s="15">
        <f>Sheet1!Z382</f>
        <v>215</v>
      </c>
      <c r="T882" s="15">
        <f>Sheet1!AB382</f>
        <v>53</v>
      </c>
      <c r="U882" s="15">
        <f>Sheet1!AC382</f>
        <v>162</v>
      </c>
    </row>
    <row r="883" spans="2:21" x14ac:dyDescent="0.25">
      <c r="B883" s="15">
        <f>Sheet1!A383</f>
        <v>3363535</v>
      </c>
      <c r="C883" s="15" t="str">
        <f>Sheet1!B383</f>
        <v>AL MARKAZ AL DOWALI</v>
      </c>
      <c r="D883" s="15" t="str">
        <f>Sheet1!C383</f>
        <v>MAKKAH</v>
      </c>
      <c r="E883" s="15" t="str">
        <f>Sheet1!D383</f>
        <v>iPhone</v>
      </c>
      <c r="F883" s="15">
        <f>Sheet1!F383</f>
        <v>46</v>
      </c>
      <c r="G883" s="15">
        <f>Sheet1!G383</f>
        <v>38</v>
      </c>
      <c r="H883" s="15">
        <f>Sheet1!H383</f>
        <v>21</v>
      </c>
      <c r="I883" s="15">
        <f>Sheet1!I383</f>
        <v>22</v>
      </c>
      <c r="J883" s="15">
        <f>Sheet1!J383</f>
        <v>22</v>
      </c>
      <c r="K883" s="15">
        <f>Sheet1!K383</f>
        <v>24</v>
      </c>
      <c r="L883" s="15">
        <f>Sheet1!L383</f>
        <v>27</v>
      </c>
      <c r="M883" s="15">
        <f>Sheet1!M383</f>
        <v>13</v>
      </c>
      <c r="N883" s="15">
        <f>Sheet1!N383</f>
        <v>0</v>
      </c>
      <c r="O883" s="15">
        <f>Sheet1!O383</f>
        <v>0</v>
      </c>
      <c r="P883" s="15">
        <f>Sheet1!P383</f>
        <v>0</v>
      </c>
      <c r="Q883" s="15">
        <f>Sheet1!Q383</f>
        <v>0</v>
      </c>
      <c r="R883" s="15">
        <f>Sheet1!R383</f>
        <v>0</v>
      </c>
      <c r="S883" s="15">
        <f>Sheet1!Z383</f>
        <v>213</v>
      </c>
      <c r="T883" s="15">
        <f>Sheet1!AB383</f>
        <v>13</v>
      </c>
      <c r="U883" s="15">
        <f>Sheet1!AC383</f>
        <v>27</v>
      </c>
    </row>
    <row r="884" spans="2:21" x14ac:dyDescent="0.25">
      <c r="B884" s="15">
        <f>Sheet1!A384</f>
        <v>2580585</v>
      </c>
      <c r="C884" s="15" t="str">
        <f>Sheet1!B384</f>
        <v>AL ATLAL SITEEN</v>
      </c>
      <c r="D884" s="15" t="str">
        <f>Sheet1!C384</f>
        <v>MAKKAH</v>
      </c>
      <c r="E884" s="15" t="str">
        <f>Sheet1!D384</f>
        <v>iPhone</v>
      </c>
      <c r="F884" s="15">
        <f>Sheet1!F384</f>
        <v>35</v>
      </c>
      <c r="G884" s="15">
        <f>Sheet1!G384</f>
        <v>29</v>
      </c>
      <c r="H884" s="15">
        <f>Sheet1!H384</f>
        <v>22</v>
      </c>
      <c r="I884" s="15">
        <f>Sheet1!I384</f>
        <v>19</v>
      </c>
      <c r="J884" s="15">
        <f>Sheet1!J384</f>
        <v>28</v>
      </c>
      <c r="K884" s="15">
        <f>Sheet1!K384</f>
        <v>30</v>
      </c>
      <c r="L884" s="15">
        <f>Sheet1!L384</f>
        <v>24</v>
      </c>
      <c r="M884" s="15">
        <f>Sheet1!M384</f>
        <v>22</v>
      </c>
      <c r="N884" s="15">
        <f>Sheet1!N384</f>
        <v>0</v>
      </c>
      <c r="O884" s="15">
        <f>Sheet1!O384</f>
        <v>0</v>
      </c>
      <c r="P884" s="15">
        <f>Sheet1!P384</f>
        <v>0</v>
      </c>
      <c r="Q884" s="15">
        <f>Sheet1!Q384</f>
        <v>0</v>
      </c>
      <c r="R884" s="15">
        <f>Sheet1!R384</f>
        <v>0</v>
      </c>
      <c r="S884" s="15">
        <f>Sheet1!Z384</f>
        <v>209</v>
      </c>
      <c r="T884" s="15">
        <f>Sheet1!AB384</f>
        <v>22</v>
      </c>
      <c r="U884" s="15">
        <f>Sheet1!AC384</f>
        <v>24</v>
      </c>
    </row>
    <row r="885" spans="2:21" x14ac:dyDescent="0.25">
      <c r="B885" s="15">
        <f>Sheet1!A385</f>
        <v>2580585</v>
      </c>
      <c r="C885" s="15" t="str">
        <f>Sheet1!B385</f>
        <v>AL ATLAL SITEEN</v>
      </c>
      <c r="D885" s="15" t="str">
        <f>Sheet1!C385</f>
        <v>MAKKAH</v>
      </c>
      <c r="E885" s="15" t="str">
        <f>Sheet1!D385</f>
        <v>iPad</v>
      </c>
      <c r="F885" s="15">
        <f>Sheet1!F385</f>
        <v>5</v>
      </c>
      <c r="G885" s="15">
        <f>Sheet1!G385</f>
        <v>3</v>
      </c>
      <c r="H885" s="15">
        <f>Sheet1!H385</f>
        <v>2</v>
      </c>
      <c r="I885" s="15">
        <f>Sheet1!I385</f>
        <v>3</v>
      </c>
      <c r="J885" s="15">
        <f>Sheet1!J385</f>
        <v>5</v>
      </c>
      <c r="K885" s="15">
        <f>Sheet1!K385</f>
        <v>5</v>
      </c>
      <c r="L885" s="15">
        <f>Sheet1!L385</f>
        <v>5</v>
      </c>
      <c r="M885" s="15">
        <f>Sheet1!M385</f>
        <v>6</v>
      </c>
      <c r="N885" s="15">
        <f>Sheet1!N385</f>
        <v>0</v>
      </c>
      <c r="O885" s="15">
        <f>Sheet1!O385</f>
        <v>0</v>
      </c>
      <c r="P885" s="15">
        <f>Sheet1!P385</f>
        <v>0</v>
      </c>
      <c r="Q885" s="15">
        <f>Sheet1!Q385</f>
        <v>0</v>
      </c>
      <c r="R885" s="15">
        <f>Sheet1!R385</f>
        <v>0</v>
      </c>
      <c r="S885" s="15">
        <f>Sheet1!Z385</f>
        <v>34</v>
      </c>
      <c r="T885" s="15">
        <f>Sheet1!AB385</f>
        <v>6</v>
      </c>
      <c r="U885" s="15">
        <f>Sheet1!AC385</f>
        <v>5</v>
      </c>
    </row>
    <row r="886" spans="2:21" x14ac:dyDescent="0.25">
      <c r="B886" s="15">
        <f>Sheet1!A386</f>
        <v>3363535</v>
      </c>
      <c r="C886" s="15" t="str">
        <f>Sheet1!B386</f>
        <v>AL MARKAZ AL DOWALI</v>
      </c>
      <c r="D886" s="15" t="str">
        <f>Sheet1!C386</f>
        <v>MAKKAH</v>
      </c>
      <c r="E886" s="15" t="str">
        <f>Sheet1!D386</f>
        <v>iPad</v>
      </c>
      <c r="F886" s="15">
        <f>Sheet1!F386</f>
        <v>0</v>
      </c>
      <c r="G886" s="15">
        <f>Sheet1!G386</f>
        <v>1</v>
      </c>
      <c r="H886" s="15">
        <f>Sheet1!H386</f>
        <v>0</v>
      </c>
      <c r="I886" s="15">
        <f>Sheet1!I386</f>
        <v>1</v>
      </c>
      <c r="J886" s="15">
        <f>Sheet1!J386</f>
        <v>0</v>
      </c>
      <c r="K886" s="15">
        <f>Sheet1!K386</f>
        <v>2</v>
      </c>
      <c r="L886" s="15">
        <f>Sheet1!L386</f>
        <v>1</v>
      </c>
      <c r="M886" s="15">
        <f>Sheet1!M386</f>
        <v>1</v>
      </c>
      <c r="N886" s="15">
        <f>Sheet1!N386</f>
        <v>0</v>
      </c>
      <c r="O886" s="15">
        <f>Sheet1!O386</f>
        <v>0</v>
      </c>
      <c r="P886" s="15">
        <f>Sheet1!P386</f>
        <v>0</v>
      </c>
      <c r="Q886" s="15">
        <f>Sheet1!Q386</f>
        <v>0</v>
      </c>
      <c r="R886" s="15">
        <f>Sheet1!R386</f>
        <v>0</v>
      </c>
      <c r="S886" s="15">
        <f>Sheet1!Z386</f>
        <v>6</v>
      </c>
      <c r="T886" s="15">
        <f>Sheet1!AB386</f>
        <v>1</v>
      </c>
      <c r="U886" s="15">
        <f>Sheet1!AC386</f>
        <v>1</v>
      </c>
    </row>
    <row r="887" spans="2:21" x14ac:dyDescent="0.25">
      <c r="B887" s="15">
        <f>Sheet1!A387</f>
        <v>2580585</v>
      </c>
      <c r="C887" s="15" t="str">
        <f>Sheet1!B387</f>
        <v>AL ATLAL SITEEN</v>
      </c>
      <c r="D887" s="15" t="str">
        <f>Sheet1!C387</f>
        <v>MAKKAH</v>
      </c>
      <c r="E887" s="15" t="str">
        <f>Sheet1!D387</f>
        <v>Watch</v>
      </c>
      <c r="F887" s="15">
        <f>Sheet1!F387</f>
        <v>1</v>
      </c>
      <c r="G887" s="15">
        <f>Sheet1!G387</f>
        <v>0</v>
      </c>
      <c r="H887" s="15">
        <f>Sheet1!H387</f>
        <v>0</v>
      </c>
      <c r="I887" s="15">
        <f>Sheet1!I387</f>
        <v>2</v>
      </c>
      <c r="J887" s="15">
        <f>Sheet1!J387</f>
        <v>0</v>
      </c>
      <c r="K887" s="15">
        <f>Sheet1!K387</f>
        <v>4</v>
      </c>
      <c r="L887" s="15">
        <f>Sheet1!L387</f>
        <v>0</v>
      </c>
      <c r="M887" s="15">
        <f>Sheet1!M387</f>
        <v>1</v>
      </c>
      <c r="N887" s="15">
        <f>Sheet1!N387</f>
        <v>0</v>
      </c>
      <c r="O887" s="15">
        <f>Sheet1!O387</f>
        <v>0</v>
      </c>
      <c r="P887" s="15">
        <f>Sheet1!P387</f>
        <v>0</v>
      </c>
      <c r="Q887" s="15">
        <f>Sheet1!Q387</f>
        <v>0</v>
      </c>
      <c r="R887" s="15">
        <f>Sheet1!R387</f>
        <v>0</v>
      </c>
      <c r="S887" s="15">
        <f>Sheet1!Z387</f>
        <v>8</v>
      </c>
      <c r="T887" s="15">
        <f>Sheet1!AB387</f>
        <v>1</v>
      </c>
      <c r="U887" s="15">
        <f>Sheet1!AC387</f>
        <v>0</v>
      </c>
    </row>
    <row r="888" spans="2:21" x14ac:dyDescent="0.25">
      <c r="B888" s="15">
        <f>Sheet1!A388</f>
        <v>3363535</v>
      </c>
      <c r="C888" s="15" t="str">
        <f>Sheet1!B388</f>
        <v>AL MARKAZ AL DOWALI</v>
      </c>
      <c r="D888" s="15" t="str">
        <f>Sheet1!C388</f>
        <v>MAKKAH</v>
      </c>
      <c r="E888" s="15" t="str">
        <f>Sheet1!D388</f>
        <v>Watch</v>
      </c>
      <c r="F888" s="15">
        <f>Sheet1!F388</f>
        <v>0</v>
      </c>
      <c r="G888" s="15">
        <f>Sheet1!G388</f>
        <v>0</v>
      </c>
      <c r="H888" s="15">
        <f>Sheet1!H388</f>
        <v>0</v>
      </c>
      <c r="I888" s="15">
        <f>Sheet1!I388</f>
        <v>0</v>
      </c>
      <c r="J888" s="15">
        <f>Sheet1!J388</f>
        <v>0</v>
      </c>
      <c r="K888" s="15">
        <f>Sheet1!K388</f>
        <v>1</v>
      </c>
      <c r="L888" s="15">
        <f>Sheet1!L388</f>
        <v>1</v>
      </c>
      <c r="M888" s="15">
        <f>Sheet1!M388</f>
        <v>0</v>
      </c>
      <c r="N888" s="15">
        <f>Sheet1!N388</f>
        <v>0</v>
      </c>
      <c r="O888" s="15">
        <f>Sheet1!O388</f>
        <v>0</v>
      </c>
      <c r="P888" s="15">
        <f>Sheet1!P388</f>
        <v>0</v>
      </c>
      <c r="Q888" s="15">
        <f>Sheet1!Q388</f>
        <v>0</v>
      </c>
      <c r="R888" s="15">
        <f>Sheet1!R388</f>
        <v>0</v>
      </c>
      <c r="S888" s="15">
        <f>Sheet1!Z388</f>
        <v>2</v>
      </c>
      <c r="T888" s="15">
        <f>Sheet1!AB388</f>
        <v>0</v>
      </c>
      <c r="U888" s="15">
        <f>Sheet1!AC388</f>
        <v>1</v>
      </c>
    </row>
    <row r="889" spans="2:21" x14ac:dyDescent="0.25">
      <c r="B889" s="15">
        <f>Sheet1!A389</f>
        <v>2580585</v>
      </c>
      <c r="C889" s="15" t="str">
        <f>Sheet1!B389</f>
        <v>AL ATLAL SITEEN</v>
      </c>
      <c r="D889" s="15" t="str">
        <f>Sheet1!C389</f>
        <v>MAKKAH</v>
      </c>
      <c r="E889" s="15" t="str">
        <f>Sheet1!D389</f>
        <v>AirPods</v>
      </c>
      <c r="F889" s="15">
        <f>Sheet1!F389</f>
        <v>3</v>
      </c>
      <c r="G889" s="15">
        <f>Sheet1!G389</f>
        <v>2</v>
      </c>
      <c r="H889" s="15">
        <f>Sheet1!H389</f>
        <v>2</v>
      </c>
      <c r="I889" s="15">
        <f>Sheet1!I389</f>
        <v>3</v>
      </c>
      <c r="J889" s="15">
        <f>Sheet1!J389</f>
        <v>3</v>
      </c>
      <c r="K889" s="15">
        <f>Sheet1!K389</f>
        <v>4</v>
      </c>
      <c r="L889" s="15">
        <f>Sheet1!L389</f>
        <v>2</v>
      </c>
      <c r="M889" s="15">
        <f>Sheet1!M389</f>
        <v>2</v>
      </c>
      <c r="N889" s="15">
        <f>Sheet1!N389</f>
        <v>0</v>
      </c>
      <c r="O889" s="15">
        <f>Sheet1!O389</f>
        <v>0</v>
      </c>
      <c r="P889" s="15">
        <f>Sheet1!P389</f>
        <v>0</v>
      </c>
      <c r="Q889" s="15">
        <f>Sheet1!Q389</f>
        <v>0</v>
      </c>
      <c r="R889" s="15">
        <f>Sheet1!R389</f>
        <v>0</v>
      </c>
      <c r="S889" s="15">
        <f>Sheet1!Z389</f>
        <v>21</v>
      </c>
      <c r="T889" s="15">
        <f>Sheet1!AB389</f>
        <v>2</v>
      </c>
      <c r="U889" s="15">
        <f>Sheet1!AC389</f>
        <v>2</v>
      </c>
    </row>
    <row r="890" spans="2:21" x14ac:dyDescent="0.25">
      <c r="B890" s="15">
        <f>Sheet1!A390</f>
        <v>3363535</v>
      </c>
      <c r="C890" s="15" t="str">
        <f>Sheet1!B390</f>
        <v>AL MARKAZ AL DOWALI</v>
      </c>
      <c r="D890" s="15" t="str">
        <f>Sheet1!C390</f>
        <v>MAKKAH</v>
      </c>
      <c r="E890" s="15" t="str">
        <f>Sheet1!D390</f>
        <v>AirPods</v>
      </c>
      <c r="F890" s="15">
        <f>Sheet1!F390</f>
        <v>0</v>
      </c>
      <c r="G890" s="15">
        <f>Sheet1!G390</f>
        <v>1</v>
      </c>
      <c r="H890" s="15">
        <f>Sheet1!H390</f>
        <v>0</v>
      </c>
      <c r="I890" s="15">
        <f>Sheet1!I390</f>
        <v>2</v>
      </c>
      <c r="J890" s="15">
        <f>Sheet1!J390</f>
        <v>1</v>
      </c>
      <c r="K890" s="15">
        <f>Sheet1!K390</f>
        <v>0</v>
      </c>
      <c r="L890" s="15">
        <f>Sheet1!L390</f>
        <v>0</v>
      </c>
      <c r="M890" s="15">
        <f>Sheet1!M390</f>
        <v>0</v>
      </c>
      <c r="N890" s="15">
        <f>Sheet1!N390</f>
        <v>0</v>
      </c>
      <c r="O890" s="15">
        <f>Sheet1!O390</f>
        <v>0</v>
      </c>
      <c r="P890" s="15">
        <f>Sheet1!P390</f>
        <v>0</v>
      </c>
      <c r="Q890" s="15">
        <f>Sheet1!Q390</f>
        <v>0</v>
      </c>
      <c r="R890" s="15">
        <f>Sheet1!R390</f>
        <v>0</v>
      </c>
      <c r="S890" s="15">
        <f>Sheet1!Z390</f>
        <v>4</v>
      </c>
      <c r="T890" s="15">
        <f>Sheet1!AB390</f>
        <v>0</v>
      </c>
      <c r="U890" s="15">
        <f>Sheet1!AC390</f>
        <v>0</v>
      </c>
    </row>
    <row r="891" spans="2:21" x14ac:dyDescent="0.25">
      <c r="B891" s="15">
        <f>Sheet1!A391</f>
        <v>3363535</v>
      </c>
      <c r="C891" s="15" t="str">
        <f>Sheet1!B391</f>
        <v>AL MARKAZ AL DOWALI</v>
      </c>
      <c r="D891" s="15" t="str">
        <f>Sheet1!C391</f>
        <v>MAKKAH</v>
      </c>
      <c r="E891" s="15" t="str">
        <f>Sheet1!D391</f>
        <v>Accessories</v>
      </c>
      <c r="F891" s="15">
        <f>Sheet1!F391</f>
        <v>0</v>
      </c>
      <c r="G891" s="15">
        <f>Sheet1!G391</f>
        <v>0</v>
      </c>
      <c r="H891" s="15">
        <f>Sheet1!H391</f>
        <v>0</v>
      </c>
      <c r="I891" s="15">
        <f>Sheet1!I391</f>
        <v>0</v>
      </c>
      <c r="J891" s="15">
        <f>Sheet1!J391</f>
        <v>14</v>
      </c>
      <c r="K891" s="15">
        <f>Sheet1!K391</f>
        <v>10</v>
      </c>
      <c r="L891" s="15">
        <f>Sheet1!L391</f>
        <v>6</v>
      </c>
      <c r="M891" s="15">
        <f>Sheet1!M391</f>
        <v>4</v>
      </c>
      <c r="N891" s="15">
        <f>Sheet1!N391</f>
        <v>0</v>
      </c>
      <c r="O891" s="15">
        <f>Sheet1!O391</f>
        <v>0</v>
      </c>
      <c r="P891" s="15">
        <f>Sheet1!P391</f>
        <v>0</v>
      </c>
      <c r="Q891" s="15">
        <f>Sheet1!Q391</f>
        <v>0</v>
      </c>
      <c r="R891" s="15">
        <f>Sheet1!R391</f>
        <v>0</v>
      </c>
      <c r="S891" s="15">
        <f>Sheet1!Z391</f>
        <v>34</v>
      </c>
      <c r="T891" s="15">
        <f>Sheet1!AB391</f>
        <v>4</v>
      </c>
      <c r="U891" s="15">
        <f>Sheet1!AC391</f>
        <v>6</v>
      </c>
    </row>
    <row r="892" spans="2:21" x14ac:dyDescent="0.25">
      <c r="B892" s="15">
        <f>Sheet1!A392</f>
        <v>2580585</v>
      </c>
      <c r="C892" s="15" t="str">
        <f>Sheet1!B392</f>
        <v>AL ATLAL SITEEN</v>
      </c>
      <c r="D892" s="15" t="str">
        <f>Sheet1!C392</f>
        <v>MAKKAH</v>
      </c>
      <c r="E892" s="15" t="str">
        <f>Sheet1!D392</f>
        <v>Accessories</v>
      </c>
      <c r="F892" s="15">
        <f>Sheet1!F392</f>
        <v>0</v>
      </c>
      <c r="G892" s="15">
        <f>Sheet1!G392</f>
        <v>0</v>
      </c>
      <c r="H892" s="15">
        <f>Sheet1!H392</f>
        <v>0</v>
      </c>
      <c r="I892" s="15">
        <f>Sheet1!I392</f>
        <v>0</v>
      </c>
      <c r="J892" s="15">
        <f>Sheet1!J392</f>
        <v>0</v>
      </c>
      <c r="K892" s="15">
        <f>Sheet1!K392</f>
        <v>0</v>
      </c>
      <c r="L892" s="15">
        <f>Sheet1!L392</f>
        <v>0</v>
      </c>
      <c r="M892" s="15">
        <f>Sheet1!M392</f>
        <v>0</v>
      </c>
      <c r="N892" s="15">
        <f>Sheet1!N392</f>
        <v>0</v>
      </c>
      <c r="O892" s="15">
        <f>Sheet1!O392</f>
        <v>0</v>
      </c>
      <c r="P892" s="15">
        <f>Sheet1!P392</f>
        <v>0</v>
      </c>
      <c r="Q892" s="15">
        <f>Sheet1!Q392</f>
        <v>0</v>
      </c>
      <c r="R892" s="15">
        <f>Sheet1!R392</f>
        <v>0</v>
      </c>
      <c r="S892" s="15">
        <f>Sheet1!Z392</f>
        <v>0</v>
      </c>
      <c r="T892" s="15">
        <f>Sheet1!AB392</f>
        <v>0</v>
      </c>
      <c r="U892" s="15">
        <f>Sheet1!AC392</f>
        <v>0</v>
      </c>
    </row>
    <row r="893" spans="2:21" x14ac:dyDescent="0.25">
      <c r="B893" s="15">
        <f>Sheet1!A393</f>
        <v>3371154</v>
      </c>
      <c r="C893" s="15" t="str">
        <f>Sheet1!B393</f>
        <v>ABR - ALFALAK</v>
      </c>
      <c r="D893" s="15" t="str">
        <f>Sheet1!C393</f>
        <v>TAIF</v>
      </c>
      <c r="E893" s="15" t="str">
        <f>Sheet1!D393</f>
        <v>iPhone</v>
      </c>
      <c r="F893" s="15">
        <f>Sheet1!F393</f>
        <v>16</v>
      </c>
      <c r="G893" s="15">
        <f>Sheet1!G393</f>
        <v>12</v>
      </c>
      <c r="H893" s="15">
        <f>Sheet1!H393</f>
        <v>15</v>
      </c>
      <c r="I893" s="15">
        <f>Sheet1!I393</f>
        <v>13</v>
      </c>
      <c r="J893" s="15">
        <f>Sheet1!J393</f>
        <v>20</v>
      </c>
      <c r="K893" s="15">
        <f>Sheet1!K393</f>
        <v>24</v>
      </c>
      <c r="L893" s="15">
        <f>Sheet1!L393</f>
        <v>13</v>
      </c>
      <c r="M893" s="15">
        <f>Sheet1!M393</f>
        <v>16</v>
      </c>
      <c r="N893" s="15">
        <f>Sheet1!N393</f>
        <v>0</v>
      </c>
      <c r="O893" s="15">
        <f>Sheet1!O393</f>
        <v>0</v>
      </c>
      <c r="P893" s="15">
        <f>Sheet1!P393</f>
        <v>0</v>
      </c>
      <c r="Q893" s="15">
        <f>Sheet1!Q393</f>
        <v>0</v>
      </c>
      <c r="R893" s="15">
        <f>Sheet1!R393</f>
        <v>0</v>
      </c>
      <c r="S893" s="15">
        <f>Sheet1!Z393</f>
        <v>129</v>
      </c>
      <c r="T893" s="15">
        <f>Sheet1!AB393</f>
        <v>16</v>
      </c>
      <c r="U893" s="15">
        <f>Sheet1!AC393</f>
        <v>13</v>
      </c>
    </row>
    <row r="894" spans="2:21" x14ac:dyDescent="0.25">
      <c r="B894" s="15">
        <f>Sheet1!A394</f>
        <v>3371154</v>
      </c>
      <c r="C894" s="15" t="str">
        <f>Sheet1!B394</f>
        <v>ABR - ALFALAK</v>
      </c>
      <c r="D894" s="15" t="str">
        <f>Sheet1!C394</f>
        <v>TAIF</v>
      </c>
      <c r="E894" s="15" t="str">
        <f>Sheet1!D394</f>
        <v>iPad</v>
      </c>
      <c r="F894" s="15">
        <f>Sheet1!F394</f>
        <v>3</v>
      </c>
      <c r="G894" s="15">
        <f>Sheet1!G394</f>
        <v>2</v>
      </c>
      <c r="H894" s="15">
        <f>Sheet1!H394</f>
        <v>4</v>
      </c>
      <c r="I894" s="15">
        <f>Sheet1!I394</f>
        <v>0</v>
      </c>
      <c r="J894" s="15">
        <f>Sheet1!J394</f>
        <v>5</v>
      </c>
      <c r="K894" s="15">
        <f>Sheet1!K394</f>
        <v>4</v>
      </c>
      <c r="L894" s="15">
        <f>Sheet1!L394</f>
        <v>1</v>
      </c>
      <c r="M894" s="15">
        <f>Sheet1!M394</f>
        <v>1</v>
      </c>
      <c r="N894" s="15">
        <f>Sheet1!N394</f>
        <v>0</v>
      </c>
      <c r="O894" s="15">
        <f>Sheet1!O394</f>
        <v>0</v>
      </c>
      <c r="P894" s="15">
        <f>Sheet1!P394</f>
        <v>0</v>
      </c>
      <c r="Q894" s="15">
        <f>Sheet1!Q394</f>
        <v>0</v>
      </c>
      <c r="R894" s="15">
        <f>Sheet1!R394</f>
        <v>0</v>
      </c>
      <c r="S894" s="15">
        <f>Sheet1!Z394</f>
        <v>20</v>
      </c>
      <c r="T894" s="15">
        <f>Sheet1!AB394</f>
        <v>1</v>
      </c>
      <c r="U894" s="15">
        <f>Sheet1!AC394</f>
        <v>1</v>
      </c>
    </row>
    <row r="895" spans="2:21" x14ac:dyDescent="0.25">
      <c r="B895" s="15">
        <f>Sheet1!A395</f>
        <v>3371154</v>
      </c>
      <c r="C895" s="15" t="str">
        <f>Sheet1!B395</f>
        <v>ABR - ALFALAK</v>
      </c>
      <c r="D895" s="15" t="str">
        <f>Sheet1!C395</f>
        <v>TAIF</v>
      </c>
      <c r="E895" s="15" t="str">
        <f>Sheet1!D395</f>
        <v>AirPods</v>
      </c>
      <c r="F895" s="15">
        <f>Sheet1!F395</f>
        <v>0</v>
      </c>
      <c r="G895" s="15">
        <f>Sheet1!G395</f>
        <v>0</v>
      </c>
      <c r="H895" s="15">
        <f>Sheet1!H395</f>
        <v>0</v>
      </c>
      <c r="I895" s="15">
        <f>Sheet1!I395</f>
        <v>1</v>
      </c>
      <c r="J895" s="15">
        <f>Sheet1!J395</f>
        <v>2</v>
      </c>
      <c r="K895" s="15">
        <f>Sheet1!K395</f>
        <v>5</v>
      </c>
      <c r="L895" s="15">
        <f>Sheet1!L395</f>
        <v>1</v>
      </c>
      <c r="M895" s="15">
        <f>Sheet1!M395</f>
        <v>0</v>
      </c>
      <c r="N895" s="15">
        <f>Sheet1!N395</f>
        <v>0</v>
      </c>
      <c r="O895" s="15">
        <f>Sheet1!O395</f>
        <v>0</v>
      </c>
      <c r="P895" s="15">
        <f>Sheet1!P395</f>
        <v>0</v>
      </c>
      <c r="Q895" s="15">
        <f>Sheet1!Q395</f>
        <v>0</v>
      </c>
      <c r="R895" s="15">
        <f>Sheet1!R395</f>
        <v>0</v>
      </c>
      <c r="S895" s="15">
        <f>Sheet1!Z395</f>
        <v>9</v>
      </c>
      <c r="T895" s="15">
        <f>Sheet1!AB395</f>
        <v>0</v>
      </c>
      <c r="U895" s="15">
        <f>Sheet1!AC395</f>
        <v>1</v>
      </c>
    </row>
    <row r="896" spans="2:21" x14ac:dyDescent="0.25">
      <c r="B896" s="15">
        <f>Sheet1!A396</f>
        <v>3371154</v>
      </c>
      <c r="C896" s="15" t="str">
        <f>Sheet1!B396</f>
        <v>ABR - ALFALAK</v>
      </c>
      <c r="D896" s="15" t="str">
        <f>Sheet1!C396</f>
        <v>TAIF</v>
      </c>
      <c r="E896" s="15" t="str">
        <f>Sheet1!D396</f>
        <v>Accessories</v>
      </c>
      <c r="F896" s="15">
        <f>Sheet1!F396</f>
        <v>12</v>
      </c>
      <c r="G896" s="15">
        <f>Sheet1!G396</f>
        <v>18</v>
      </c>
      <c r="H896" s="15">
        <f>Sheet1!H396</f>
        <v>14</v>
      </c>
      <c r="I896" s="15">
        <f>Sheet1!I396</f>
        <v>10</v>
      </c>
      <c r="J896" s="15">
        <f>Sheet1!J396</f>
        <v>9</v>
      </c>
      <c r="K896" s="15">
        <f>Sheet1!K396</f>
        <v>9</v>
      </c>
      <c r="L896" s="15">
        <f>Sheet1!L396</f>
        <v>5</v>
      </c>
      <c r="M896" s="15">
        <f>Sheet1!M396</f>
        <v>6</v>
      </c>
      <c r="N896" s="15">
        <f>Sheet1!N396</f>
        <v>0</v>
      </c>
      <c r="O896" s="15">
        <f>Sheet1!O396</f>
        <v>0</v>
      </c>
      <c r="P896" s="15">
        <f>Sheet1!P396</f>
        <v>0</v>
      </c>
      <c r="Q896" s="15">
        <f>Sheet1!Q396</f>
        <v>0</v>
      </c>
      <c r="R896" s="15">
        <f>Sheet1!R396</f>
        <v>0</v>
      </c>
      <c r="S896" s="15">
        <f>Sheet1!Z396</f>
        <v>83</v>
      </c>
      <c r="T896" s="15">
        <f>Sheet1!AB396</f>
        <v>6</v>
      </c>
      <c r="U896" s="15">
        <f>Sheet1!AC396</f>
        <v>5</v>
      </c>
    </row>
    <row r="897" spans="2:21" x14ac:dyDescent="0.25">
      <c r="B897" s="15">
        <f>Sheet1!A397</f>
        <v>1972856</v>
      </c>
      <c r="C897" s="15" t="str">
        <f>Sheet1!B397</f>
        <v>AL NASRIYAH</v>
      </c>
      <c r="D897" s="15" t="str">
        <f>Sheet1!C397</f>
        <v>JEDDAH</v>
      </c>
      <c r="E897" s="15" t="str">
        <f>Sheet1!D397</f>
        <v>iPhone</v>
      </c>
      <c r="F897" s="15">
        <f>Sheet1!F397</f>
        <v>10</v>
      </c>
      <c r="G897" s="15">
        <f>Sheet1!G397</f>
        <v>12</v>
      </c>
      <c r="H897" s="15">
        <f>Sheet1!H397</f>
        <v>14</v>
      </c>
      <c r="I897" s="15">
        <f>Sheet1!I397</f>
        <v>22</v>
      </c>
      <c r="J897" s="15">
        <f>Sheet1!J397</f>
        <v>40</v>
      </c>
      <c r="K897" s="15">
        <f>Sheet1!K397</f>
        <v>35</v>
      </c>
      <c r="L897" s="15">
        <f>Sheet1!L397</f>
        <v>17</v>
      </c>
      <c r="M897" s="15">
        <f>Sheet1!M397</f>
        <v>9</v>
      </c>
      <c r="N897" s="15">
        <f>Sheet1!N397</f>
        <v>0</v>
      </c>
      <c r="O897" s="15">
        <f>Sheet1!O397</f>
        <v>0</v>
      </c>
      <c r="P897" s="15">
        <f>Sheet1!P397</f>
        <v>0</v>
      </c>
      <c r="Q897" s="15">
        <f>Sheet1!Q397</f>
        <v>0</v>
      </c>
      <c r="R897" s="15">
        <f>Sheet1!R397</f>
        <v>0</v>
      </c>
      <c r="S897" s="15">
        <f>Sheet1!Z397</f>
        <v>159</v>
      </c>
      <c r="T897" s="15">
        <f>Sheet1!AB397</f>
        <v>9</v>
      </c>
      <c r="U897" s="15">
        <f>Sheet1!AC397</f>
        <v>17</v>
      </c>
    </row>
    <row r="898" spans="2:21" x14ac:dyDescent="0.25">
      <c r="B898" s="15">
        <f>Sheet1!A398</f>
        <v>1972856</v>
      </c>
      <c r="C898" s="15" t="str">
        <f>Sheet1!B398</f>
        <v>AL NASRIYAH</v>
      </c>
      <c r="D898" s="15" t="str">
        <f>Sheet1!C398</f>
        <v>JEDDAH</v>
      </c>
      <c r="E898" s="15" t="str">
        <f>Sheet1!D398</f>
        <v>iPad</v>
      </c>
      <c r="F898" s="15">
        <f>Sheet1!F398</f>
        <v>0</v>
      </c>
      <c r="G898" s="15">
        <f>Sheet1!G398</f>
        <v>1</v>
      </c>
      <c r="H898" s="15">
        <f>Sheet1!H398</f>
        <v>0</v>
      </c>
      <c r="I898" s="15">
        <f>Sheet1!I398</f>
        <v>0</v>
      </c>
      <c r="J898" s="15">
        <f>Sheet1!J398</f>
        <v>1</v>
      </c>
      <c r="K898" s="15">
        <f>Sheet1!K398</f>
        <v>0</v>
      </c>
      <c r="L898" s="15">
        <f>Sheet1!L398</f>
        <v>2</v>
      </c>
      <c r="M898" s="15">
        <f>Sheet1!M398</f>
        <v>2</v>
      </c>
      <c r="N898" s="15">
        <f>Sheet1!N398</f>
        <v>0</v>
      </c>
      <c r="O898" s="15">
        <f>Sheet1!O398</f>
        <v>0</v>
      </c>
      <c r="P898" s="15">
        <f>Sheet1!P398</f>
        <v>0</v>
      </c>
      <c r="Q898" s="15">
        <f>Sheet1!Q398</f>
        <v>0</v>
      </c>
      <c r="R898" s="15">
        <f>Sheet1!R398</f>
        <v>0</v>
      </c>
      <c r="S898" s="15">
        <f>Sheet1!Z398</f>
        <v>6</v>
      </c>
      <c r="T898" s="15">
        <f>Sheet1!AB398</f>
        <v>2</v>
      </c>
      <c r="U898" s="15">
        <f>Sheet1!AC398</f>
        <v>2</v>
      </c>
    </row>
    <row r="899" spans="2:21" x14ac:dyDescent="0.25">
      <c r="B899" s="15">
        <f>Sheet1!A399</f>
        <v>1972856</v>
      </c>
      <c r="C899" s="15" t="str">
        <f>Sheet1!B399</f>
        <v>AL NASRIYAH</v>
      </c>
      <c r="D899" s="15" t="str">
        <f>Sheet1!C399</f>
        <v>JEDDAH</v>
      </c>
      <c r="E899" s="15" t="str">
        <f>Sheet1!D399</f>
        <v>Watch</v>
      </c>
      <c r="F899" s="15">
        <f>Sheet1!F399</f>
        <v>0</v>
      </c>
      <c r="G899" s="15">
        <f>Sheet1!G399</f>
        <v>0</v>
      </c>
      <c r="H899" s="15">
        <f>Sheet1!H399</f>
        <v>0</v>
      </c>
      <c r="I899" s="15">
        <f>Sheet1!I399</f>
        <v>0</v>
      </c>
      <c r="J899" s="15">
        <f>Sheet1!J399</f>
        <v>0</v>
      </c>
      <c r="K899" s="15">
        <f>Sheet1!K399</f>
        <v>0</v>
      </c>
      <c r="L899" s="15">
        <f>Sheet1!L399</f>
        <v>0</v>
      </c>
      <c r="M899" s="15">
        <f>Sheet1!M399</f>
        <v>0</v>
      </c>
      <c r="N899" s="15">
        <f>Sheet1!N399</f>
        <v>0</v>
      </c>
      <c r="O899" s="15">
        <f>Sheet1!O399</f>
        <v>0</v>
      </c>
      <c r="P899" s="15">
        <f>Sheet1!P399</f>
        <v>0</v>
      </c>
      <c r="Q899" s="15">
        <f>Sheet1!Q399</f>
        <v>0</v>
      </c>
      <c r="R899" s="15">
        <f>Sheet1!R399</f>
        <v>0</v>
      </c>
      <c r="S899" s="15">
        <f>Sheet1!Z399</f>
        <v>0</v>
      </c>
      <c r="T899" s="15">
        <f>Sheet1!AB399</f>
        <v>0</v>
      </c>
      <c r="U899" s="15">
        <f>Sheet1!AC399</f>
        <v>0</v>
      </c>
    </row>
    <row r="900" spans="2:21" x14ac:dyDescent="0.25">
      <c r="B900" s="15">
        <f>Sheet1!A400</f>
        <v>1972856</v>
      </c>
      <c r="C900" s="15" t="str">
        <f>Sheet1!B400</f>
        <v>AL NASRIYAH</v>
      </c>
      <c r="D900" s="15" t="str">
        <f>Sheet1!C400</f>
        <v>JEDDAH</v>
      </c>
      <c r="E900" s="15" t="str">
        <f>Sheet1!D400</f>
        <v>AirPods</v>
      </c>
      <c r="F900" s="15">
        <f>Sheet1!F400</f>
        <v>6</v>
      </c>
      <c r="G900" s="15">
        <f>Sheet1!G400</f>
        <v>3</v>
      </c>
      <c r="H900" s="15">
        <f>Sheet1!H400</f>
        <v>0</v>
      </c>
      <c r="I900" s="15">
        <f>Sheet1!I400</f>
        <v>0</v>
      </c>
      <c r="J900" s="15">
        <f>Sheet1!J400</f>
        <v>4</v>
      </c>
      <c r="K900" s="15">
        <f>Sheet1!K400</f>
        <v>8</v>
      </c>
      <c r="L900" s="15">
        <f>Sheet1!L400</f>
        <v>1</v>
      </c>
      <c r="M900" s="15">
        <f>Sheet1!M400</f>
        <v>0</v>
      </c>
      <c r="N900" s="15">
        <f>Sheet1!N400</f>
        <v>0</v>
      </c>
      <c r="O900" s="15">
        <f>Sheet1!O400</f>
        <v>0</v>
      </c>
      <c r="P900" s="15">
        <f>Sheet1!P400</f>
        <v>0</v>
      </c>
      <c r="Q900" s="15">
        <f>Sheet1!Q400</f>
        <v>0</v>
      </c>
      <c r="R900" s="15">
        <f>Sheet1!R400</f>
        <v>0</v>
      </c>
      <c r="S900" s="15">
        <f>Sheet1!Z400</f>
        <v>22</v>
      </c>
      <c r="T900" s="15">
        <f>Sheet1!AB400</f>
        <v>0</v>
      </c>
      <c r="U900" s="15">
        <f>Sheet1!AC400</f>
        <v>1</v>
      </c>
    </row>
    <row r="901" spans="2:21" x14ac:dyDescent="0.25">
      <c r="B901" s="15">
        <f>Sheet1!A401</f>
        <v>1972856</v>
      </c>
      <c r="C901" s="15" t="str">
        <f>Sheet1!B401</f>
        <v>AL NASRIYAH</v>
      </c>
      <c r="D901" s="15" t="str">
        <f>Sheet1!C401</f>
        <v>JEDDAH</v>
      </c>
      <c r="E901" s="15" t="str">
        <f>Sheet1!D401</f>
        <v>Beats</v>
      </c>
      <c r="F901" s="15">
        <f>Sheet1!F401</f>
        <v>0</v>
      </c>
      <c r="G901" s="15">
        <f>Sheet1!G401</f>
        <v>0</v>
      </c>
      <c r="H901" s="15">
        <f>Sheet1!H401</f>
        <v>0</v>
      </c>
      <c r="I901" s="15">
        <f>Sheet1!I401</f>
        <v>0</v>
      </c>
      <c r="J901" s="15">
        <f>Sheet1!J401</f>
        <v>0</v>
      </c>
      <c r="K901" s="15">
        <f>Sheet1!K401</f>
        <v>0</v>
      </c>
      <c r="L901" s="15">
        <f>Sheet1!L401</f>
        <v>0</v>
      </c>
      <c r="M901" s="15">
        <f>Sheet1!M401</f>
        <v>0</v>
      </c>
      <c r="N901" s="15">
        <f>Sheet1!N401</f>
        <v>0</v>
      </c>
      <c r="O901" s="15">
        <f>Sheet1!O401</f>
        <v>0</v>
      </c>
      <c r="P901" s="15">
        <f>Sheet1!P401</f>
        <v>0</v>
      </c>
      <c r="Q901" s="15">
        <f>Sheet1!Q401</f>
        <v>0</v>
      </c>
      <c r="R901" s="15">
        <f>Sheet1!R401</f>
        <v>0</v>
      </c>
      <c r="S901" s="15">
        <f>Sheet1!Z401</f>
        <v>0</v>
      </c>
      <c r="T901" s="15">
        <f>Sheet1!AB401</f>
        <v>0</v>
      </c>
      <c r="U901" s="15">
        <f>Sheet1!AC401</f>
        <v>0</v>
      </c>
    </row>
    <row r="902" spans="2:21" x14ac:dyDescent="0.25">
      <c r="B902" s="15">
        <f>Sheet1!A402</f>
        <v>1972856</v>
      </c>
      <c r="C902" s="15" t="str">
        <f>Sheet1!B402</f>
        <v>AL NASRIYAH</v>
      </c>
      <c r="D902" s="15" t="str">
        <f>Sheet1!C402</f>
        <v>JEDDAH</v>
      </c>
      <c r="E902" s="15" t="str">
        <f>Sheet1!D402</f>
        <v>Accessories</v>
      </c>
      <c r="F902" s="15">
        <f>Sheet1!F402</f>
        <v>0</v>
      </c>
      <c r="G902" s="15">
        <f>Sheet1!G402</f>
        <v>0</v>
      </c>
      <c r="H902" s="15">
        <f>Sheet1!H402</f>
        <v>0</v>
      </c>
      <c r="I902" s="15">
        <f>Sheet1!I402</f>
        <v>0</v>
      </c>
      <c r="J902" s="15">
        <f>Sheet1!J402</f>
        <v>18</v>
      </c>
      <c r="K902" s="15">
        <f>Sheet1!K402</f>
        <v>11</v>
      </c>
      <c r="L902" s="15">
        <f>Sheet1!L402</f>
        <v>8</v>
      </c>
      <c r="M902" s="15">
        <f>Sheet1!M402</f>
        <v>6</v>
      </c>
      <c r="N902" s="15">
        <f>Sheet1!N402</f>
        <v>0</v>
      </c>
      <c r="O902" s="15">
        <f>Sheet1!O402</f>
        <v>0</v>
      </c>
      <c r="P902" s="15">
        <f>Sheet1!P402</f>
        <v>0</v>
      </c>
      <c r="Q902" s="15">
        <f>Sheet1!Q402</f>
        <v>0</v>
      </c>
      <c r="R902" s="15">
        <f>Sheet1!R402</f>
        <v>0</v>
      </c>
      <c r="S902" s="15">
        <f>Sheet1!Z402</f>
        <v>43</v>
      </c>
      <c r="T902" s="15">
        <f>Sheet1!AB402</f>
        <v>6</v>
      </c>
      <c r="U902" s="15">
        <f>Sheet1!AC402</f>
        <v>8</v>
      </c>
    </row>
    <row r="903" spans="2:21" x14ac:dyDescent="0.25">
      <c r="B903" s="15">
        <f>Sheet1!A403</f>
        <v>1789022</v>
      </c>
      <c r="C903" s="15" t="str">
        <f>Sheet1!B403</f>
        <v>AL RASAEL PALESTINE</v>
      </c>
      <c r="D903" s="15" t="str">
        <f>Sheet1!C403</f>
        <v>JEDDAH</v>
      </c>
      <c r="E903" s="15" t="str">
        <f>Sheet1!D403</f>
        <v>iPhone</v>
      </c>
      <c r="F903" s="15">
        <f>Sheet1!F403</f>
        <v>7</v>
      </c>
      <c r="G903" s="15">
        <f>Sheet1!G403</f>
        <v>8</v>
      </c>
      <c r="H903" s="15">
        <f>Sheet1!H403</f>
        <v>3</v>
      </c>
      <c r="I903" s="15">
        <f>Sheet1!I403</f>
        <v>11</v>
      </c>
      <c r="J903" s="15">
        <f>Sheet1!J403</f>
        <v>4</v>
      </c>
      <c r="K903" s="15">
        <f>Sheet1!K403</f>
        <v>8</v>
      </c>
      <c r="L903" s="15">
        <f>Sheet1!L403</f>
        <v>9</v>
      </c>
      <c r="M903" s="15">
        <f>Sheet1!M403</f>
        <v>0</v>
      </c>
      <c r="N903" s="15">
        <f>Sheet1!N403</f>
        <v>0</v>
      </c>
      <c r="O903" s="15">
        <f>Sheet1!O403</f>
        <v>0</v>
      </c>
      <c r="P903" s="15">
        <f>Sheet1!P403</f>
        <v>0</v>
      </c>
      <c r="Q903" s="15">
        <f>Sheet1!Q403</f>
        <v>0</v>
      </c>
      <c r="R903" s="15">
        <f>Sheet1!R403</f>
        <v>0</v>
      </c>
      <c r="S903" s="15">
        <f>Sheet1!Z403</f>
        <v>50</v>
      </c>
      <c r="T903" s="15">
        <f>Sheet1!AB403</f>
        <v>0</v>
      </c>
      <c r="U903" s="15">
        <f>Sheet1!AC403</f>
        <v>9</v>
      </c>
    </row>
    <row r="904" spans="2:21" x14ac:dyDescent="0.25">
      <c r="B904" s="15">
        <f>Sheet1!A404</f>
        <v>1789022</v>
      </c>
      <c r="C904" s="15" t="str">
        <f>Sheet1!B404</f>
        <v>AL RASAEL PALESTINE</v>
      </c>
      <c r="D904" s="15" t="str">
        <f>Sheet1!C404</f>
        <v>JEDDAH</v>
      </c>
      <c r="E904" s="15" t="str">
        <f>Sheet1!D404</f>
        <v>iPad</v>
      </c>
      <c r="F904" s="15">
        <f>Sheet1!F404</f>
        <v>0</v>
      </c>
      <c r="G904" s="15">
        <f>Sheet1!G404</f>
        <v>2</v>
      </c>
      <c r="H904" s="15">
        <f>Sheet1!H404</f>
        <v>3</v>
      </c>
      <c r="I904" s="15">
        <f>Sheet1!I404</f>
        <v>1</v>
      </c>
      <c r="J904" s="15">
        <f>Sheet1!J404</f>
        <v>0</v>
      </c>
      <c r="K904" s="15">
        <f>Sheet1!K404</f>
        <v>1</v>
      </c>
      <c r="L904" s="15">
        <f>Sheet1!L404</f>
        <v>0</v>
      </c>
      <c r="M904" s="15">
        <f>Sheet1!M404</f>
        <v>0</v>
      </c>
      <c r="N904" s="15">
        <f>Sheet1!N404</f>
        <v>0</v>
      </c>
      <c r="O904" s="15">
        <f>Sheet1!O404</f>
        <v>0</v>
      </c>
      <c r="P904" s="15">
        <f>Sheet1!P404</f>
        <v>0</v>
      </c>
      <c r="Q904" s="15">
        <f>Sheet1!Q404</f>
        <v>0</v>
      </c>
      <c r="R904" s="15">
        <f>Sheet1!R404</f>
        <v>0</v>
      </c>
      <c r="S904" s="15">
        <f>Sheet1!Z404</f>
        <v>7</v>
      </c>
      <c r="T904" s="15">
        <f>Sheet1!AB404</f>
        <v>0</v>
      </c>
      <c r="U904" s="15">
        <f>Sheet1!AC404</f>
        <v>0</v>
      </c>
    </row>
    <row r="905" spans="2:21" x14ac:dyDescent="0.25">
      <c r="B905" s="15">
        <f>Sheet1!A405</f>
        <v>1789022</v>
      </c>
      <c r="C905" s="15" t="str">
        <f>Sheet1!B405</f>
        <v>AL RASAEL PALESTINE</v>
      </c>
      <c r="D905" s="15" t="str">
        <f>Sheet1!C405</f>
        <v>JEDDAH</v>
      </c>
      <c r="E905" s="15" t="str">
        <f>Sheet1!D405</f>
        <v>Watch</v>
      </c>
      <c r="F905" s="15">
        <f>Sheet1!F405</f>
        <v>0</v>
      </c>
      <c r="G905" s="15">
        <f>Sheet1!G405</f>
        <v>1</v>
      </c>
      <c r="H905" s="15">
        <f>Sheet1!H405</f>
        <v>0</v>
      </c>
      <c r="I905" s="15">
        <f>Sheet1!I405</f>
        <v>0</v>
      </c>
      <c r="J905" s="15">
        <f>Sheet1!J405</f>
        <v>0</v>
      </c>
      <c r="K905" s="15">
        <f>Sheet1!K405</f>
        <v>0</v>
      </c>
      <c r="L905" s="15">
        <f>Sheet1!L405</f>
        <v>0</v>
      </c>
      <c r="M905" s="15">
        <f>Sheet1!M405</f>
        <v>0</v>
      </c>
      <c r="N905" s="15">
        <f>Sheet1!N405</f>
        <v>0</v>
      </c>
      <c r="O905" s="15">
        <f>Sheet1!O405</f>
        <v>0</v>
      </c>
      <c r="P905" s="15">
        <f>Sheet1!P405</f>
        <v>0</v>
      </c>
      <c r="Q905" s="15">
        <f>Sheet1!Q405</f>
        <v>0</v>
      </c>
      <c r="R905" s="15">
        <f>Sheet1!R405</f>
        <v>0</v>
      </c>
      <c r="S905" s="15">
        <f>Sheet1!Z405</f>
        <v>1</v>
      </c>
      <c r="T905" s="15">
        <f>Sheet1!AB405</f>
        <v>0</v>
      </c>
      <c r="U905" s="15">
        <f>Sheet1!AC405</f>
        <v>0</v>
      </c>
    </row>
    <row r="906" spans="2:21" x14ac:dyDescent="0.25">
      <c r="B906" s="15">
        <f>Sheet1!A406</f>
        <v>1789022</v>
      </c>
      <c r="C906" s="15" t="str">
        <f>Sheet1!B406</f>
        <v>AL RASAEL PALESTINE</v>
      </c>
      <c r="D906" s="15" t="str">
        <f>Sheet1!C406</f>
        <v>JEDDAH</v>
      </c>
      <c r="E906" s="15" t="str">
        <f>Sheet1!D406</f>
        <v>AirPods</v>
      </c>
      <c r="F906" s="15">
        <f>Sheet1!F406</f>
        <v>3</v>
      </c>
      <c r="G906" s="15">
        <f>Sheet1!G406</f>
        <v>0</v>
      </c>
      <c r="H906" s="15">
        <f>Sheet1!H406</f>
        <v>0</v>
      </c>
      <c r="I906" s="15">
        <f>Sheet1!I406</f>
        <v>0</v>
      </c>
      <c r="J906" s="15">
        <f>Sheet1!J406</f>
        <v>0</v>
      </c>
      <c r="K906" s="15">
        <f>Sheet1!K406</f>
        <v>0</v>
      </c>
      <c r="L906" s="15">
        <f>Sheet1!L406</f>
        <v>0</v>
      </c>
      <c r="M906" s="15">
        <f>Sheet1!M406</f>
        <v>0</v>
      </c>
      <c r="N906" s="15">
        <f>Sheet1!N406</f>
        <v>0</v>
      </c>
      <c r="O906" s="15">
        <f>Sheet1!O406</f>
        <v>0</v>
      </c>
      <c r="P906" s="15">
        <f>Sheet1!P406</f>
        <v>0</v>
      </c>
      <c r="Q906" s="15">
        <f>Sheet1!Q406</f>
        <v>0</v>
      </c>
      <c r="R906" s="15">
        <f>Sheet1!R406</f>
        <v>0</v>
      </c>
      <c r="S906" s="15">
        <f>Sheet1!Z406</f>
        <v>3</v>
      </c>
      <c r="T906" s="15">
        <f>Sheet1!AB406</f>
        <v>0</v>
      </c>
      <c r="U906" s="15">
        <f>Sheet1!AC406</f>
        <v>0</v>
      </c>
    </row>
    <row r="907" spans="2:21" x14ac:dyDescent="0.25">
      <c r="B907" s="15">
        <f>Sheet1!A407</f>
        <v>1789022</v>
      </c>
      <c r="C907" s="15" t="str">
        <f>Sheet1!B407</f>
        <v>AL RASAEL PALESTINE</v>
      </c>
      <c r="D907" s="15" t="str">
        <f>Sheet1!C407</f>
        <v>JEDDAH</v>
      </c>
      <c r="E907" s="15" t="str">
        <f>Sheet1!D407</f>
        <v>Accessories</v>
      </c>
      <c r="F907" s="15">
        <f>Sheet1!F407</f>
        <v>5</v>
      </c>
      <c r="G907" s="15">
        <f>Sheet1!G407</f>
        <v>5</v>
      </c>
      <c r="H907" s="15">
        <f>Sheet1!H407</f>
        <v>35</v>
      </c>
      <c r="I907" s="15">
        <f>Sheet1!I407</f>
        <v>9</v>
      </c>
      <c r="J907" s="15">
        <f>Sheet1!J407</f>
        <v>12</v>
      </c>
      <c r="K907" s="15">
        <f>Sheet1!K407</f>
        <v>26</v>
      </c>
      <c r="L907" s="15">
        <f>Sheet1!L407</f>
        <v>4</v>
      </c>
      <c r="M907" s="15">
        <f>Sheet1!M407</f>
        <v>0</v>
      </c>
      <c r="N907" s="15">
        <f>Sheet1!N407</f>
        <v>0</v>
      </c>
      <c r="O907" s="15">
        <f>Sheet1!O407</f>
        <v>0</v>
      </c>
      <c r="P907" s="15">
        <f>Sheet1!P407</f>
        <v>0</v>
      </c>
      <c r="Q907" s="15">
        <f>Sheet1!Q407</f>
        <v>0</v>
      </c>
      <c r="R907" s="15">
        <f>Sheet1!R407</f>
        <v>0</v>
      </c>
      <c r="S907" s="15">
        <f>Sheet1!Z407</f>
        <v>96</v>
      </c>
      <c r="T907" s="15">
        <f>Sheet1!AB407</f>
        <v>0</v>
      </c>
      <c r="U907" s="15">
        <f>Sheet1!AC407</f>
        <v>4</v>
      </c>
    </row>
    <row r="908" spans="2:21" x14ac:dyDescent="0.25">
      <c r="B908" s="15">
        <f>Sheet1!A408</f>
        <v>3649871</v>
      </c>
      <c r="C908" s="15" t="str">
        <f>Sheet1!B408</f>
        <v>CONCEPT - STORE</v>
      </c>
      <c r="D908" s="15" t="str">
        <f>Sheet1!C408</f>
        <v>ASIR</v>
      </c>
      <c r="E908" s="15" t="str">
        <f>Sheet1!D408</f>
        <v>iPhone</v>
      </c>
      <c r="F908" s="15">
        <f>Sheet1!F408</f>
        <v>15</v>
      </c>
      <c r="G908" s="15">
        <f>Sheet1!G408</f>
        <v>15</v>
      </c>
      <c r="H908" s="15">
        <f>Sheet1!H408</f>
        <v>5</v>
      </c>
      <c r="I908" s="15">
        <f>Sheet1!I408</f>
        <v>12</v>
      </c>
      <c r="J908" s="15">
        <f>Sheet1!J408</f>
        <v>22</v>
      </c>
      <c r="K908" s="15">
        <f>Sheet1!K408</f>
        <v>10</v>
      </c>
      <c r="L908" s="15">
        <f>Sheet1!L408</f>
        <v>19</v>
      </c>
      <c r="M908" s="15">
        <f>Sheet1!M408</f>
        <v>10</v>
      </c>
      <c r="N908" s="15">
        <f>Sheet1!N408</f>
        <v>0</v>
      </c>
      <c r="O908" s="15">
        <f>Sheet1!O408</f>
        <v>0</v>
      </c>
      <c r="P908" s="15">
        <f>Sheet1!P408</f>
        <v>0</v>
      </c>
      <c r="Q908" s="15">
        <f>Sheet1!Q408</f>
        <v>0</v>
      </c>
      <c r="R908" s="15">
        <f>Sheet1!R408</f>
        <v>0</v>
      </c>
      <c r="S908" s="15">
        <f>Sheet1!Z408</f>
        <v>108</v>
      </c>
      <c r="T908" s="15">
        <f>Sheet1!AB408</f>
        <v>10</v>
      </c>
      <c r="U908" s="15">
        <f>Sheet1!AC408</f>
        <v>19</v>
      </c>
    </row>
    <row r="909" spans="2:21" x14ac:dyDescent="0.25">
      <c r="B909" s="15">
        <f>Sheet1!A409</f>
        <v>3649871</v>
      </c>
      <c r="C909" s="15" t="str">
        <f>Sheet1!B409</f>
        <v>CONCEPT - STORE</v>
      </c>
      <c r="D909" s="15" t="str">
        <f>Sheet1!C409</f>
        <v>ASIR</v>
      </c>
      <c r="E909" s="15" t="str">
        <f>Sheet1!D409</f>
        <v>iPad</v>
      </c>
      <c r="F909" s="15">
        <f>Sheet1!F409</f>
        <v>2</v>
      </c>
      <c r="G909" s="15">
        <f>Sheet1!G409</f>
        <v>2</v>
      </c>
      <c r="H909" s="15">
        <f>Sheet1!H409</f>
        <v>1</v>
      </c>
      <c r="I909" s="15">
        <f>Sheet1!I409</f>
        <v>1</v>
      </c>
      <c r="J909" s="15">
        <f>Sheet1!J409</f>
        <v>2</v>
      </c>
      <c r="K909" s="15">
        <f>Sheet1!K409</f>
        <v>1</v>
      </c>
      <c r="L909" s="15">
        <f>Sheet1!L409</f>
        <v>0</v>
      </c>
      <c r="M909" s="15">
        <f>Sheet1!M409</f>
        <v>0</v>
      </c>
      <c r="N909" s="15">
        <f>Sheet1!N409</f>
        <v>0</v>
      </c>
      <c r="O909" s="15">
        <f>Sheet1!O409</f>
        <v>0</v>
      </c>
      <c r="P909" s="15">
        <f>Sheet1!P409</f>
        <v>0</v>
      </c>
      <c r="Q909" s="15">
        <f>Sheet1!Q409</f>
        <v>0</v>
      </c>
      <c r="R909" s="15">
        <f>Sheet1!R409</f>
        <v>0</v>
      </c>
      <c r="S909" s="15">
        <f>Sheet1!Z409</f>
        <v>9</v>
      </c>
      <c r="T909" s="15">
        <f>Sheet1!AB409</f>
        <v>0</v>
      </c>
      <c r="U909" s="15">
        <f>Sheet1!AC409</f>
        <v>0</v>
      </c>
    </row>
    <row r="910" spans="2:21" x14ac:dyDescent="0.25">
      <c r="B910" s="15">
        <f>Sheet1!A410</f>
        <v>3649871</v>
      </c>
      <c r="C910" s="15" t="str">
        <f>Sheet1!B410</f>
        <v>CONCEPT - STORE</v>
      </c>
      <c r="D910" s="15" t="str">
        <f>Sheet1!C410</f>
        <v>ASIR</v>
      </c>
      <c r="E910" s="15" t="str">
        <f>Sheet1!D410</f>
        <v>Watch</v>
      </c>
      <c r="F910" s="15">
        <f>Sheet1!F410</f>
        <v>0</v>
      </c>
      <c r="G910" s="15">
        <f>Sheet1!G410</f>
        <v>0</v>
      </c>
      <c r="H910" s="15">
        <f>Sheet1!H410</f>
        <v>0</v>
      </c>
      <c r="I910" s="15">
        <f>Sheet1!I410</f>
        <v>0</v>
      </c>
      <c r="J910" s="15">
        <f>Sheet1!J410</f>
        <v>0</v>
      </c>
      <c r="K910" s="15">
        <f>Sheet1!K410</f>
        <v>0</v>
      </c>
      <c r="L910" s="15">
        <f>Sheet1!L410</f>
        <v>1</v>
      </c>
      <c r="M910" s="15">
        <f>Sheet1!M410</f>
        <v>0</v>
      </c>
      <c r="N910" s="15">
        <f>Sheet1!N410</f>
        <v>0</v>
      </c>
      <c r="O910" s="15">
        <f>Sheet1!O410</f>
        <v>0</v>
      </c>
      <c r="P910" s="15">
        <f>Sheet1!P410</f>
        <v>0</v>
      </c>
      <c r="Q910" s="15">
        <f>Sheet1!Q410</f>
        <v>0</v>
      </c>
      <c r="R910" s="15">
        <f>Sheet1!R410</f>
        <v>0</v>
      </c>
      <c r="S910" s="15">
        <f>Sheet1!Z410</f>
        <v>1</v>
      </c>
      <c r="T910" s="15">
        <f>Sheet1!AB410</f>
        <v>0</v>
      </c>
      <c r="U910" s="15">
        <f>Sheet1!AC410</f>
        <v>1</v>
      </c>
    </row>
    <row r="911" spans="2:21" x14ac:dyDescent="0.25">
      <c r="B911" s="15">
        <f>Sheet1!A411</f>
        <v>3649871</v>
      </c>
      <c r="C911" s="15" t="str">
        <f>Sheet1!B411</f>
        <v>CONCEPT - STORE</v>
      </c>
      <c r="D911" s="15" t="str">
        <f>Sheet1!C411</f>
        <v>ASIR</v>
      </c>
      <c r="E911" s="15" t="str">
        <f>Sheet1!D411</f>
        <v>AirPods</v>
      </c>
      <c r="F911" s="15">
        <f>Sheet1!F411</f>
        <v>0</v>
      </c>
      <c r="G911" s="15">
        <f>Sheet1!G411</f>
        <v>0</v>
      </c>
      <c r="H911" s="15">
        <f>Sheet1!H411</f>
        <v>0</v>
      </c>
      <c r="I911" s="15">
        <f>Sheet1!I411</f>
        <v>0</v>
      </c>
      <c r="J911" s="15">
        <f>Sheet1!J411</f>
        <v>0</v>
      </c>
      <c r="K911" s="15">
        <f>Sheet1!K411</f>
        <v>0</v>
      </c>
      <c r="L911" s="15">
        <f>Sheet1!L411</f>
        <v>0</v>
      </c>
      <c r="M911" s="15">
        <f>Sheet1!M411</f>
        <v>0</v>
      </c>
      <c r="N911" s="15">
        <f>Sheet1!N411</f>
        <v>0</v>
      </c>
      <c r="O911" s="15">
        <f>Sheet1!O411</f>
        <v>0</v>
      </c>
      <c r="P911" s="15">
        <f>Sheet1!P411</f>
        <v>0</v>
      </c>
      <c r="Q911" s="15">
        <f>Sheet1!Q411</f>
        <v>0</v>
      </c>
      <c r="R911" s="15">
        <f>Sheet1!R411</f>
        <v>0</v>
      </c>
      <c r="S911" s="15">
        <f>Sheet1!Z411</f>
        <v>0</v>
      </c>
      <c r="T911" s="15">
        <f>Sheet1!AB411</f>
        <v>0</v>
      </c>
      <c r="U911" s="15">
        <f>Sheet1!AC411</f>
        <v>0</v>
      </c>
    </row>
    <row r="912" spans="2:21" x14ac:dyDescent="0.25">
      <c r="B912" s="15">
        <f>Sheet1!A412</f>
        <v>3649871</v>
      </c>
      <c r="C912" s="15" t="str">
        <f>Sheet1!B412</f>
        <v>CONCEPT - STORE</v>
      </c>
      <c r="D912" s="15" t="str">
        <f>Sheet1!C412</f>
        <v>ASIR</v>
      </c>
      <c r="E912" s="15" t="str">
        <f>Sheet1!D412</f>
        <v>Accessories</v>
      </c>
      <c r="F912" s="15">
        <f>Sheet1!F412</f>
        <v>0</v>
      </c>
      <c r="G912" s="15">
        <f>Sheet1!G412</f>
        <v>0</v>
      </c>
      <c r="H912" s="15">
        <f>Sheet1!H412</f>
        <v>0</v>
      </c>
      <c r="I912" s="15">
        <f>Sheet1!I412</f>
        <v>7</v>
      </c>
      <c r="J912" s="15">
        <f>Sheet1!J412</f>
        <v>17</v>
      </c>
      <c r="K912" s="15">
        <f>Sheet1!K412</f>
        <v>4</v>
      </c>
      <c r="L912" s="15">
        <f>Sheet1!L412</f>
        <v>5</v>
      </c>
      <c r="M912" s="15">
        <f>Sheet1!M412</f>
        <v>3</v>
      </c>
      <c r="N912" s="15">
        <f>Sheet1!N412</f>
        <v>0</v>
      </c>
      <c r="O912" s="15">
        <f>Sheet1!O412</f>
        <v>0</v>
      </c>
      <c r="P912" s="15">
        <f>Sheet1!P412</f>
        <v>0</v>
      </c>
      <c r="Q912" s="15">
        <f>Sheet1!Q412</f>
        <v>0</v>
      </c>
      <c r="R912" s="15">
        <f>Sheet1!R412</f>
        <v>0</v>
      </c>
      <c r="S912" s="15">
        <f>Sheet1!Z412</f>
        <v>36</v>
      </c>
      <c r="T912" s="15">
        <f>Sheet1!AB412</f>
        <v>3</v>
      </c>
      <c r="U912" s="15">
        <f>Sheet1!AC412</f>
        <v>5</v>
      </c>
    </row>
    <row r="913" spans="2:21" x14ac:dyDescent="0.25">
      <c r="B913" s="15">
        <f>Sheet1!A413</f>
        <v>3698137</v>
      </c>
      <c r="C913" s="15" t="str">
        <f>Sheet1!B413</f>
        <v>RAWAE ZIAD - STORE</v>
      </c>
      <c r="D913" s="15" t="str">
        <f>Sheet1!C413</f>
        <v>AL MADINAH</v>
      </c>
      <c r="E913" s="15" t="str">
        <f>Sheet1!D413</f>
        <v>iPhone</v>
      </c>
      <c r="F913" s="15">
        <f>Sheet1!F413</f>
        <v>31</v>
      </c>
      <c r="G913" s="15">
        <f>Sheet1!G413</f>
        <v>24</v>
      </c>
      <c r="H913" s="15">
        <f>Sheet1!H413</f>
        <v>26</v>
      </c>
      <c r="I913" s="15">
        <f>Sheet1!I413</f>
        <v>16</v>
      </c>
      <c r="J913" s="15">
        <f>Sheet1!J413</f>
        <v>0</v>
      </c>
      <c r="K913" s="15">
        <f>Sheet1!K413</f>
        <v>0</v>
      </c>
      <c r="L913" s="15">
        <f>Sheet1!L413</f>
        <v>28</v>
      </c>
      <c r="M913" s="15">
        <f>Sheet1!M413</f>
        <v>24</v>
      </c>
      <c r="N913" s="15">
        <f>Sheet1!N413</f>
        <v>0</v>
      </c>
      <c r="O913" s="15">
        <f>Sheet1!O413</f>
        <v>0</v>
      </c>
      <c r="P913" s="15">
        <f>Sheet1!P413</f>
        <v>0</v>
      </c>
      <c r="Q913" s="15">
        <f>Sheet1!Q413</f>
        <v>0</v>
      </c>
      <c r="R913" s="15">
        <f>Sheet1!R413</f>
        <v>0</v>
      </c>
      <c r="S913" s="15">
        <f>Sheet1!Z413</f>
        <v>149</v>
      </c>
      <c r="T913" s="15">
        <f>Sheet1!AB413</f>
        <v>24</v>
      </c>
      <c r="U913" s="15">
        <f>Sheet1!AC413</f>
        <v>28</v>
      </c>
    </row>
    <row r="914" spans="2:21" x14ac:dyDescent="0.25">
      <c r="B914" s="15">
        <f>Sheet1!A414</f>
        <v>3698137</v>
      </c>
      <c r="C914" s="15" t="str">
        <f>Sheet1!B414</f>
        <v>RAWAE ZIAD - STORE</v>
      </c>
      <c r="D914" s="15" t="str">
        <f>Sheet1!C414</f>
        <v>AL MADINAH</v>
      </c>
      <c r="E914" s="15" t="str">
        <f>Sheet1!D414</f>
        <v>iPad</v>
      </c>
      <c r="F914" s="15">
        <f>Sheet1!F414</f>
        <v>3</v>
      </c>
      <c r="G914" s="15">
        <f>Sheet1!G414</f>
        <v>1</v>
      </c>
      <c r="H914" s="15">
        <f>Sheet1!H414</f>
        <v>4</v>
      </c>
      <c r="I914" s="15">
        <f>Sheet1!I414</f>
        <v>4</v>
      </c>
      <c r="J914" s="15">
        <f>Sheet1!J414</f>
        <v>0</v>
      </c>
      <c r="K914" s="15">
        <f>Sheet1!K414</f>
        <v>0</v>
      </c>
      <c r="L914" s="15">
        <f>Sheet1!L414</f>
        <v>0</v>
      </c>
      <c r="M914" s="15">
        <f>Sheet1!M414</f>
        <v>0</v>
      </c>
      <c r="N914" s="15">
        <f>Sheet1!N414</f>
        <v>0</v>
      </c>
      <c r="O914" s="15">
        <f>Sheet1!O414</f>
        <v>0</v>
      </c>
      <c r="P914" s="15">
        <f>Sheet1!P414</f>
        <v>0</v>
      </c>
      <c r="Q914" s="15">
        <f>Sheet1!Q414</f>
        <v>0</v>
      </c>
      <c r="R914" s="15">
        <f>Sheet1!R414</f>
        <v>0</v>
      </c>
      <c r="S914" s="15">
        <f>Sheet1!Z414</f>
        <v>12</v>
      </c>
      <c r="T914" s="15">
        <f>Sheet1!AB414</f>
        <v>0</v>
      </c>
      <c r="U914" s="15">
        <f>Sheet1!AC414</f>
        <v>0</v>
      </c>
    </row>
    <row r="915" spans="2:21" x14ac:dyDescent="0.25">
      <c r="B915" s="15">
        <f>Sheet1!A415</f>
        <v>3698137</v>
      </c>
      <c r="C915" s="15" t="str">
        <f>Sheet1!B415</f>
        <v>RAWAE ZIAD - STORE</v>
      </c>
      <c r="D915" s="15" t="str">
        <f>Sheet1!C415</f>
        <v>AL MADINAH</v>
      </c>
      <c r="E915" s="15" t="str">
        <f>Sheet1!D415</f>
        <v>Watch</v>
      </c>
      <c r="F915" s="15">
        <f>Sheet1!F415</f>
        <v>0</v>
      </c>
      <c r="G915" s="15">
        <f>Sheet1!G415</f>
        <v>0</v>
      </c>
      <c r="H915" s="15">
        <f>Sheet1!H415</f>
        <v>0</v>
      </c>
      <c r="I915" s="15">
        <f>Sheet1!I415</f>
        <v>0</v>
      </c>
      <c r="J915" s="15">
        <f>Sheet1!J415</f>
        <v>0</v>
      </c>
      <c r="K915" s="15">
        <f>Sheet1!K415</f>
        <v>0</v>
      </c>
      <c r="L915" s="15">
        <f>Sheet1!L415</f>
        <v>0</v>
      </c>
      <c r="M915" s="15">
        <f>Sheet1!M415</f>
        <v>0</v>
      </c>
      <c r="N915" s="15">
        <f>Sheet1!N415</f>
        <v>0</v>
      </c>
      <c r="O915" s="15">
        <f>Sheet1!O415</f>
        <v>0</v>
      </c>
      <c r="P915" s="15">
        <f>Sheet1!P415</f>
        <v>0</v>
      </c>
      <c r="Q915" s="15">
        <f>Sheet1!Q415</f>
        <v>0</v>
      </c>
      <c r="R915" s="15">
        <f>Sheet1!R415</f>
        <v>0</v>
      </c>
      <c r="S915" s="15">
        <f>Sheet1!Z415</f>
        <v>0</v>
      </c>
      <c r="T915" s="15">
        <f>Sheet1!AB415</f>
        <v>0</v>
      </c>
      <c r="U915" s="15">
        <f>Sheet1!AC415</f>
        <v>0</v>
      </c>
    </row>
    <row r="916" spans="2:21" x14ac:dyDescent="0.25">
      <c r="B916" s="15">
        <f>Sheet1!A416</f>
        <v>3698137</v>
      </c>
      <c r="C916" s="15" t="str">
        <f>Sheet1!B416</f>
        <v>RAWAE ZIAD - STORE</v>
      </c>
      <c r="D916" s="15" t="str">
        <f>Sheet1!C416</f>
        <v>AL MADINAH</v>
      </c>
      <c r="E916" s="15" t="str">
        <f>Sheet1!D416</f>
        <v>AirPods</v>
      </c>
      <c r="F916" s="15">
        <f>Sheet1!F416</f>
        <v>0</v>
      </c>
      <c r="G916" s="15">
        <f>Sheet1!G416</f>
        <v>0</v>
      </c>
      <c r="H916" s="15">
        <f>Sheet1!H416</f>
        <v>1</v>
      </c>
      <c r="I916" s="15">
        <f>Sheet1!I416</f>
        <v>1</v>
      </c>
      <c r="J916" s="15">
        <f>Sheet1!J416</f>
        <v>0</v>
      </c>
      <c r="K916" s="15">
        <f>Sheet1!K416</f>
        <v>0</v>
      </c>
      <c r="L916" s="15">
        <f>Sheet1!L416</f>
        <v>0</v>
      </c>
      <c r="M916" s="15">
        <f>Sheet1!M416</f>
        <v>0</v>
      </c>
      <c r="N916" s="15">
        <f>Sheet1!N416</f>
        <v>0</v>
      </c>
      <c r="O916" s="15">
        <f>Sheet1!O416</f>
        <v>0</v>
      </c>
      <c r="P916" s="15">
        <f>Sheet1!P416</f>
        <v>0</v>
      </c>
      <c r="Q916" s="15">
        <f>Sheet1!Q416</f>
        <v>0</v>
      </c>
      <c r="R916" s="15">
        <f>Sheet1!R416</f>
        <v>0</v>
      </c>
      <c r="S916" s="15">
        <f>Sheet1!Z416</f>
        <v>2</v>
      </c>
      <c r="T916" s="15">
        <f>Sheet1!AB416</f>
        <v>0</v>
      </c>
      <c r="U916" s="15">
        <f>Sheet1!AC416</f>
        <v>0</v>
      </c>
    </row>
    <row r="917" spans="2:21" x14ac:dyDescent="0.25">
      <c r="B917" s="15">
        <f>Sheet1!A417</f>
        <v>3698137</v>
      </c>
      <c r="C917" s="15" t="str">
        <f>Sheet1!B417</f>
        <v>RAWAE ZIAD - STORE</v>
      </c>
      <c r="D917" s="15" t="str">
        <f>Sheet1!C417</f>
        <v>AL MADINAH</v>
      </c>
      <c r="E917" s="15" t="str">
        <f>Sheet1!D417</f>
        <v>Services</v>
      </c>
      <c r="F917" s="15">
        <f>Sheet1!F417</f>
        <v>0</v>
      </c>
      <c r="G917" s="15">
        <f>Sheet1!G417</f>
        <v>0</v>
      </c>
      <c r="H917" s="15">
        <f>Sheet1!H417</f>
        <v>0</v>
      </c>
      <c r="I917" s="15">
        <f>Sheet1!I417</f>
        <v>0</v>
      </c>
      <c r="J917" s="15">
        <f>Sheet1!J417</f>
        <v>0</v>
      </c>
      <c r="K917" s="15">
        <f>Sheet1!K417</f>
        <v>0</v>
      </c>
      <c r="L917" s="15">
        <f>Sheet1!L417</f>
        <v>0</v>
      </c>
      <c r="M917" s="15">
        <f>Sheet1!M417</f>
        <v>0</v>
      </c>
      <c r="N917" s="15">
        <f>Sheet1!N417</f>
        <v>0</v>
      </c>
      <c r="O917" s="15">
        <f>Sheet1!O417</f>
        <v>0</v>
      </c>
      <c r="P917" s="15">
        <f>Sheet1!P417</f>
        <v>0</v>
      </c>
      <c r="Q917" s="15">
        <f>Sheet1!Q417</f>
        <v>0</v>
      </c>
      <c r="R917" s="15">
        <f>Sheet1!R417</f>
        <v>0</v>
      </c>
      <c r="S917" s="15">
        <f>Sheet1!Z417</f>
        <v>0</v>
      </c>
      <c r="T917" s="15">
        <f>Sheet1!AB417</f>
        <v>0</v>
      </c>
      <c r="U917" s="15">
        <f>Sheet1!AC417</f>
        <v>0</v>
      </c>
    </row>
    <row r="918" spans="2:21" x14ac:dyDescent="0.25">
      <c r="B918" s="15">
        <f>Sheet1!A418</f>
        <v>3852931</v>
      </c>
      <c r="C918" s="15" t="str">
        <f>Sheet1!B418</f>
        <v>STREET PHONE - ALMODI ALHADITH</v>
      </c>
      <c r="D918" s="15" t="str">
        <f>Sheet1!C418</f>
        <v>JEDDAH</v>
      </c>
      <c r="E918" s="15" t="str">
        <f>Sheet1!D418</f>
        <v>iPhone</v>
      </c>
      <c r="F918" s="15">
        <f>Sheet1!F418</f>
        <v>8</v>
      </c>
      <c r="G918" s="15">
        <f>Sheet1!G418</f>
        <v>20</v>
      </c>
      <c r="H918" s="15">
        <f>Sheet1!H418</f>
        <v>22</v>
      </c>
      <c r="I918" s="15">
        <f>Sheet1!I418</f>
        <v>13</v>
      </c>
      <c r="J918" s="15">
        <f>Sheet1!J418</f>
        <v>20</v>
      </c>
      <c r="K918" s="15">
        <f>Sheet1!K418</f>
        <v>19</v>
      </c>
      <c r="L918" s="15">
        <f>Sheet1!L418</f>
        <v>13</v>
      </c>
      <c r="M918" s="15">
        <f>Sheet1!M418</f>
        <v>10</v>
      </c>
      <c r="N918" s="15">
        <f>Sheet1!N418</f>
        <v>0</v>
      </c>
      <c r="O918" s="15">
        <f>Sheet1!O418</f>
        <v>0</v>
      </c>
      <c r="P918" s="15">
        <f>Sheet1!P418</f>
        <v>0</v>
      </c>
      <c r="Q918" s="15">
        <f>Sheet1!Q418</f>
        <v>0</v>
      </c>
      <c r="R918" s="15">
        <f>Sheet1!R418</f>
        <v>0</v>
      </c>
      <c r="S918" s="15">
        <f>Sheet1!Z418</f>
        <v>125</v>
      </c>
      <c r="T918" s="15">
        <f>Sheet1!AB418</f>
        <v>10</v>
      </c>
      <c r="U918" s="15">
        <f>Sheet1!AC418</f>
        <v>13</v>
      </c>
    </row>
    <row r="919" spans="2:21" x14ac:dyDescent="0.25">
      <c r="B919" s="15">
        <f>Sheet1!A419</f>
        <v>3852931</v>
      </c>
      <c r="C919" s="15" t="str">
        <f>Sheet1!B419</f>
        <v>STREET PHONE - ALMODI ALHADITH</v>
      </c>
      <c r="D919" s="15" t="str">
        <f>Sheet1!C419</f>
        <v>JEDDAH</v>
      </c>
      <c r="E919" s="15" t="str">
        <f>Sheet1!D419</f>
        <v>iPad</v>
      </c>
      <c r="F919" s="15">
        <f>Sheet1!F419</f>
        <v>2</v>
      </c>
      <c r="G919" s="15">
        <f>Sheet1!G419</f>
        <v>0</v>
      </c>
      <c r="H919" s="15">
        <f>Sheet1!H419</f>
        <v>0</v>
      </c>
      <c r="I919" s="15">
        <f>Sheet1!I419</f>
        <v>0</v>
      </c>
      <c r="J919" s="15">
        <f>Sheet1!J419</f>
        <v>0</v>
      </c>
      <c r="K919" s="15">
        <f>Sheet1!K419</f>
        <v>3</v>
      </c>
      <c r="L919" s="15">
        <f>Sheet1!L419</f>
        <v>0</v>
      </c>
      <c r="M919" s="15">
        <f>Sheet1!M419</f>
        <v>0</v>
      </c>
      <c r="N919" s="15">
        <f>Sheet1!N419</f>
        <v>0</v>
      </c>
      <c r="O919" s="15">
        <f>Sheet1!O419</f>
        <v>0</v>
      </c>
      <c r="P919" s="15">
        <f>Sheet1!P419</f>
        <v>0</v>
      </c>
      <c r="Q919" s="15">
        <f>Sheet1!Q419</f>
        <v>0</v>
      </c>
      <c r="R919" s="15">
        <f>Sheet1!R419</f>
        <v>0</v>
      </c>
      <c r="S919" s="15">
        <f>Sheet1!Z419</f>
        <v>5</v>
      </c>
      <c r="T919" s="15">
        <f>Sheet1!AB419</f>
        <v>0</v>
      </c>
      <c r="U919" s="15">
        <f>Sheet1!AC419</f>
        <v>0</v>
      </c>
    </row>
    <row r="920" spans="2:21" x14ac:dyDescent="0.25">
      <c r="B920" s="15">
        <f>Sheet1!A420</f>
        <v>3852931</v>
      </c>
      <c r="C920" s="15" t="str">
        <f>Sheet1!B420</f>
        <v>STREET PHONE - ALMODI ALHADITH</v>
      </c>
      <c r="D920" s="15" t="str">
        <f>Sheet1!C420</f>
        <v>JEDDAH</v>
      </c>
      <c r="E920" s="15" t="str">
        <f>Sheet1!D420</f>
        <v>Watch</v>
      </c>
      <c r="F920" s="15">
        <f>Sheet1!F420</f>
        <v>0</v>
      </c>
      <c r="G920" s="15">
        <f>Sheet1!G420</f>
        <v>0</v>
      </c>
      <c r="H920" s="15">
        <f>Sheet1!H420</f>
        <v>0</v>
      </c>
      <c r="I920" s="15">
        <f>Sheet1!I420</f>
        <v>0</v>
      </c>
      <c r="J920" s="15">
        <f>Sheet1!J420</f>
        <v>0</v>
      </c>
      <c r="K920" s="15">
        <f>Sheet1!K420</f>
        <v>0</v>
      </c>
      <c r="L920" s="15">
        <f>Sheet1!L420</f>
        <v>0</v>
      </c>
      <c r="M920" s="15">
        <f>Sheet1!M420</f>
        <v>0</v>
      </c>
      <c r="N920" s="15">
        <f>Sheet1!N420</f>
        <v>0</v>
      </c>
      <c r="O920" s="15">
        <f>Sheet1!O420</f>
        <v>0</v>
      </c>
      <c r="P920" s="15">
        <f>Sheet1!P420</f>
        <v>0</v>
      </c>
      <c r="Q920" s="15">
        <f>Sheet1!Q420</f>
        <v>0</v>
      </c>
      <c r="R920" s="15">
        <f>Sheet1!R420</f>
        <v>0</v>
      </c>
      <c r="S920" s="15">
        <f>Sheet1!Z420</f>
        <v>0</v>
      </c>
      <c r="T920" s="15">
        <f>Sheet1!AB420</f>
        <v>0</v>
      </c>
      <c r="U920" s="15">
        <f>Sheet1!AC420</f>
        <v>0</v>
      </c>
    </row>
    <row r="921" spans="2:21" x14ac:dyDescent="0.25">
      <c r="B921" s="15">
        <f>Sheet1!A421</f>
        <v>3852931</v>
      </c>
      <c r="C921" s="15" t="str">
        <f>Sheet1!B421</f>
        <v>STREET PHONE - ALMODI ALHADITH</v>
      </c>
      <c r="D921" s="15" t="str">
        <f>Sheet1!C421</f>
        <v>JEDDAH</v>
      </c>
      <c r="E921" s="15" t="str">
        <f>Sheet1!D421</f>
        <v>AirPods</v>
      </c>
      <c r="F921" s="15">
        <f>Sheet1!F421</f>
        <v>0</v>
      </c>
      <c r="G921" s="15">
        <f>Sheet1!G421</f>
        <v>0</v>
      </c>
      <c r="H921" s="15">
        <f>Sheet1!H421</f>
        <v>0</v>
      </c>
      <c r="I921" s="15">
        <f>Sheet1!I421</f>
        <v>0</v>
      </c>
      <c r="J921" s="15">
        <f>Sheet1!J421</f>
        <v>1</v>
      </c>
      <c r="K921" s="15">
        <f>Sheet1!K421</f>
        <v>1</v>
      </c>
      <c r="L921" s="15">
        <f>Sheet1!L421</f>
        <v>1</v>
      </c>
      <c r="M921" s="15">
        <f>Sheet1!M421</f>
        <v>0</v>
      </c>
      <c r="N921" s="15">
        <f>Sheet1!N421</f>
        <v>0</v>
      </c>
      <c r="O921" s="15">
        <f>Sheet1!O421</f>
        <v>0</v>
      </c>
      <c r="P921" s="15">
        <f>Sheet1!P421</f>
        <v>0</v>
      </c>
      <c r="Q921" s="15">
        <f>Sheet1!Q421</f>
        <v>0</v>
      </c>
      <c r="R921" s="15">
        <f>Sheet1!R421</f>
        <v>0</v>
      </c>
      <c r="S921" s="15">
        <f>Sheet1!Z421</f>
        <v>3</v>
      </c>
      <c r="T921" s="15">
        <f>Sheet1!AB421</f>
        <v>0</v>
      </c>
      <c r="U921" s="15">
        <f>Sheet1!AC421</f>
        <v>1</v>
      </c>
    </row>
    <row r="922" spans="2:21" x14ac:dyDescent="0.25">
      <c r="B922" s="15">
        <f>Sheet1!A422</f>
        <v>1972852</v>
      </c>
      <c r="C922" s="15" t="str">
        <f>Sheet1!B422</f>
        <v>GHARAM</v>
      </c>
      <c r="D922" s="15" t="str">
        <f>Sheet1!C422</f>
        <v>JEDDAH</v>
      </c>
      <c r="E922" s="15" t="str">
        <f>Sheet1!D422</f>
        <v>iPhone</v>
      </c>
      <c r="F922" s="15">
        <f>Sheet1!F422</f>
        <v>6</v>
      </c>
      <c r="G922" s="15">
        <f>Sheet1!G422</f>
        <v>22</v>
      </c>
      <c r="H922" s="15">
        <f>Sheet1!H422</f>
        <v>11</v>
      </c>
      <c r="I922" s="15">
        <f>Sheet1!I422</f>
        <v>7</v>
      </c>
      <c r="J922" s="15">
        <f>Sheet1!J422</f>
        <v>16</v>
      </c>
      <c r="K922" s="15">
        <f>Sheet1!K422</f>
        <v>16</v>
      </c>
      <c r="L922" s="15">
        <f>Sheet1!L422</f>
        <v>15</v>
      </c>
      <c r="M922" s="15">
        <f>Sheet1!M422</f>
        <v>14</v>
      </c>
      <c r="N922" s="15">
        <f>Sheet1!N422</f>
        <v>0</v>
      </c>
      <c r="O922" s="15">
        <f>Sheet1!O422</f>
        <v>0</v>
      </c>
      <c r="P922" s="15">
        <f>Sheet1!P422</f>
        <v>0</v>
      </c>
      <c r="Q922" s="15">
        <f>Sheet1!Q422</f>
        <v>0</v>
      </c>
      <c r="R922" s="15">
        <f>Sheet1!R422</f>
        <v>0</v>
      </c>
      <c r="S922" s="15">
        <f>Sheet1!Z422</f>
        <v>107</v>
      </c>
      <c r="T922" s="15">
        <f>Sheet1!AB422</f>
        <v>14</v>
      </c>
      <c r="U922" s="15">
        <f>Sheet1!AC422</f>
        <v>15</v>
      </c>
    </row>
    <row r="923" spans="2:21" x14ac:dyDescent="0.25">
      <c r="B923" s="15">
        <f>Sheet1!A423</f>
        <v>1972852</v>
      </c>
      <c r="C923" s="15" t="str">
        <f>Sheet1!B423</f>
        <v>GHARAM</v>
      </c>
      <c r="D923" s="15" t="str">
        <f>Sheet1!C423</f>
        <v>JEDDAH</v>
      </c>
      <c r="E923" s="15" t="str">
        <f>Sheet1!D423</f>
        <v>iPad</v>
      </c>
      <c r="F923" s="15">
        <f>Sheet1!F423</f>
        <v>0</v>
      </c>
      <c r="G923" s="15">
        <f>Sheet1!G423</f>
        <v>0</v>
      </c>
      <c r="H923" s="15">
        <f>Sheet1!H423</f>
        <v>2</v>
      </c>
      <c r="I923" s="15">
        <f>Sheet1!I423</f>
        <v>0</v>
      </c>
      <c r="J923" s="15">
        <f>Sheet1!J423</f>
        <v>0</v>
      </c>
      <c r="K923" s="15">
        <f>Sheet1!K423</f>
        <v>0</v>
      </c>
      <c r="L923" s="15">
        <f>Sheet1!L423</f>
        <v>1</v>
      </c>
      <c r="M923" s="15">
        <f>Sheet1!M423</f>
        <v>2</v>
      </c>
      <c r="N923" s="15">
        <f>Sheet1!N423</f>
        <v>0</v>
      </c>
      <c r="O923" s="15">
        <f>Sheet1!O423</f>
        <v>0</v>
      </c>
      <c r="P923" s="15">
        <f>Sheet1!P423</f>
        <v>0</v>
      </c>
      <c r="Q923" s="15">
        <f>Sheet1!Q423</f>
        <v>0</v>
      </c>
      <c r="R923" s="15">
        <f>Sheet1!R423</f>
        <v>0</v>
      </c>
      <c r="S923" s="15">
        <f>Sheet1!Z423</f>
        <v>5</v>
      </c>
      <c r="T923" s="15">
        <f>Sheet1!AB423</f>
        <v>2</v>
      </c>
      <c r="U923" s="15">
        <f>Sheet1!AC423</f>
        <v>1</v>
      </c>
    </row>
    <row r="924" spans="2:21" x14ac:dyDescent="0.25">
      <c r="B924" s="15">
        <f>Sheet1!A424</f>
        <v>1972852</v>
      </c>
      <c r="C924" s="15" t="str">
        <f>Sheet1!B424</f>
        <v>GHARAM</v>
      </c>
      <c r="D924" s="15" t="str">
        <f>Sheet1!C424</f>
        <v>JEDDAH</v>
      </c>
      <c r="E924" s="15" t="str">
        <f>Sheet1!D424</f>
        <v>Watch</v>
      </c>
      <c r="F924" s="15">
        <f>Sheet1!F424</f>
        <v>0</v>
      </c>
      <c r="G924" s="15">
        <f>Sheet1!G424</f>
        <v>1</v>
      </c>
      <c r="H924" s="15">
        <f>Sheet1!H424</f>
        <v>0</v>
      </c>
      <c r="I924" s="15">
        <f>Sheet1!I424</f>
        <v>1</v>
      </c>
      <c r="J924" s="15">
        <f>Sheet1!J424</f>
        <v>1</v>
      </c>
      <c r="K924" s="15">
        <f>Sheet1!K424</f>
        <v>1</v>
      </c>
      <c r="L924" s="15">
        <f>Sheet1!L424</f>
        <v>0</v>
      </c>
      <c r="M924" s="15">
        <f>Sheet1!M424</f>
        <v>0</v>
      </c>
      <c r="N924" s="15">
        <f>Sheet1!N424</f>
        <v>0</v>
      </c>
      <c r="O924" s="15">
        <f>Sheet1!O424</f>
        <v>0</v>
      </c>
      <c r="P924" s="15">
        <f>Sheet1!P424</f>
        <v>0</v>
      </c>
      <c r="Q924" s="15">
        <f>Sheet1!Q424</f>
        <v>0</v>
      </c>
      <c r="R924" s="15">
        <f>Sheet1!R424</f>
        <v>0</v>
      </c>
      <c r="S924" s="15">
        <f>Sheet1!Z424</f>
        <v>4</v>
      </c>
      <c r="T924" s="15">
        <f>Sheet1!AB424</f>
        <v>0</v>
      </c>
      <c r="U924" s="15">
        <f>Sheet1!AC424</f>
        <v>0</v>
      </c>
    </row>
    <row r="925" spans="2:21" x14ac:dyDescent="0.25">
      <c r="B925" s="15">
        <f>Sheet1!A425</f>
        <v>1972852</v>
      </c>
      <c r="C925" s="15" t="str">
        <f>Sheet1!B425</f>
        <v>GHARAM</v>
      </c>
      <c r="D925" s="15" t="str">
        <f>Sheet1!C425</f>
        <v>JEDDAH</v>
      </c>
      <c r="E925" s="15" t="str">
        <f>Sheet1!D425</f>
        <v>AirPods</v>
      </c>
      <c r="F925" s="15">
        <f>Sheet1!F425</f>
        <v>0</v>
      </c>
      <c r="G925" s="15">
        <f>Sheet1!G425</f>
        <v>3</v>
      </c>
      <c r="H925" s="15">
        <f>Sheet1!H425</f>
        <v>2</v>
      </c>
      <c r="I925" s="15">
        <f>Sheet1!I425</f>
        <v>1</v>
      </c>
      <c r="J925" s="15">
        <f>Sheet1!J425</f>
        <v>1</v>
      </c>
      <c r="K925" s="15">
        <f>Sheet1!K425</f>
        <v>1</v>
      </c>
      <c r="L925" s="15">
        <f>Sheet1!L425</f>
        <v>3</v>
      </c>
      <c r="M925" s="15">
        <f>Sheet1!M425</f>
        <v>0</v>
      </c>
      <c r="N925" s="15">
        <f>Sheet1!N425</f>
        <v>0</v>
      </c>
      <c r="O925" s="15">
        <f>Sheet1!O425</f>
        <v>0</v>
      </c>
      <c r="P925" s="15">
        <f>Sheet1!P425</f>
        <v>0</v>
      </c>
      <c r="Q925" s="15">
        <f>Sheet1!Q425</f>
        <v>0</v>
      </c>
      <c r="R925" s="15">
        <f>Sheet1!R425</f>
        <v>0</v>
      </c>
      <c r="S925" s="15">
        <f>Sheet1!Z425</f>
        <v>11</v>
      </c>
      <c r="T925" s="15">
        <f>Sheet1!AB425</f>
        <v>0</v>
      </c>
      <c r="U925" s="15">
        <f>Sheet1!AC425</f>
        <v>3</v>
      </c>
    </row>
    <row r="926" spans="2:21" x14ac:dyDescent="0.25">
      <c r="B926" s="15">
        <f>Sheet1!A426</f>
        <v>1972852</v>
      </c>
      <c r="C926" s="15" t="str">
        <f>Sheet1!B426</f>
        <v>GHARAM</v>
      </c>
      <c r="D926" s="15" t="str">
        <f>Sheet1!C426</f>
        <v>JEDDAH</v>
      </c>
      <c r="E926" s="15" t="str">
        <f>Sheet1!D426</f>
        <v>Accessories</v>
      </c>
      <c r="F926" s="15">
        <f>Sheet1!F426</f>
        <v>0</v>
      </c>
      <c r="G926" s="15">
        <f>Sheet1!G426</f>
        <v>4</v>
      </c>
      <c r="H926" s="15">
        <f>Sheet1!H426</f>
        <v>0</v>
      </c>
      <c r="I926" s="15">
        <f>Sheet1!I426</f>
        <v>1</v>
      </c>
      <c r="J926" s="15">
        <f>Sheet1!J426</f>
        <v>2</v>
      </c>
      <c r="K926" s="15">
        <f>Sheet1!K426</f>
        <v>2</v>
      </c>
      <c r="L926" s="15">
        <f>Sheet1!L426</f>
        <v>1</v>
      </c>
      <c r="M926" s="15">
        <f>Sheet1!M426</f>
        <v>1</v>
      </c>
      <c r="N926" s="15">
        <f>Sheet1!N426</f>
        <v>0</v>
      </c>
      <c r="O926" s="15">
        <f>Sheet1!O426</f>
        <v>0</v>
      </c>
      <c r="P926" s="15">
        <f>Sheet1!P426</f>
        <v>0</v>
      </c>
      <c r="Q926" s="15">
        <f>Sheet1!Q426</f>
        <v>0</v>
      </c>
      <c r="R926" s="15">
        <f>Sheet1!R426</f>
        <v>0</v>
      </c>
      <c r="S926" s="15">
        <f>Sheet1!Z426</f>
        <v>11</v>
      </c>
      <c r="T926" s="15">
        <f>Sheet1!AB426</f>
        <v>1</v>
      </c>
      <c r="U926" s="15">
        <f>Sheet1!AC426</f>
        <v>1</v>
      </c>
    </row>
    <row r="927" spans="2:21" x14ac:dyDescent="0.25">
      <c r="B927" s="15">
        <f>Sheet1!A427</f>
        <v>3501642</v>
      </c>
      <c r="C927" s="15" t="str">
        <f>Sheet1!B427</f>
        <v>STREET PHONE - STORE</v>
      </c>
      <c r="D927" s="15" t="str">
        <f>Sheet1!C427</f>
        <v>JEDDAH</v>
      </c>
      <c r="E927" s="15" t="str">
        <f>Sheet1!D427</f>
        <v>iPhone</v>
      </c>
      <c r="F927" s="15">
        <f>Sheet1!F427</f>
        <v>5</v>
      </c>
      <c r="G927" s="15">
        <f>Sheet1!G427</f>
        <v>6</v>
      </c>
      <c r="H927" s="15">
        <f>Sheet1!H427</f>
        <v>11</v>
      </c>
      <c r="I927" s="15">
        <f>Sheet1!I427</f>
        <v>4</v>
      </c>
      <c r="J927" s="15">
        <f>Sheet1!J427</f>
        <v>13</v>
      </c>
      <c r="K927" s="15">
        <f>Sheet1!K427</f>
        <v>11</v>
      </c>
      <c r="L927" s="15">
        <f>Sheet1!L427</f>
        <v>10</v>
      </c>
      <c r="M927" s="15">
        <f>Sheet1!M427</f>
        <v>0</v>
      </c>
      <c r="N927" s="15">
        <f>Sheet1!N427</f>
        <v>0</v>
      </c>
      <c r="O927" s="15">
        <f>Sheet1!O427</f>
        <v>0</v>
      </c>
      <c r="P927" s="15">
        <f>Sheet1!P427</f>
        <v>0</v>
      </c>
      <c r="Q927" s="15">
        <f>Sheet1!Q427</f>
        <v>0</v>
      </c>
      <c r="R927" s="15">
        <f>Sheet1!R427</f>
        <v>0</v>
      </c>
      <c r="S927" s="15">
        <f>Sheet1!Z427</f>
        <v>60</v>
      </c>
      <c r="T927" s="15">
        <f>Sheet1!AB427</f>
        <v>0</v>
      </c>
      <c r="U927" s="15">
        <f>Sheet1!AC427</f>
        <v>10</v>
      </c>
    </row>
    <row r="928" spans="2:21" x14ac:dyDescent="0.25">
      <c r="B928" s="15">
        <f>Sheet1!A428</f>
        <v>3501642</v>
      </c>
      <c r="C928" s="15" t="str">
        <f>Sheet1!B428</f>
        <v>STREET PHONE - STORE</v>
      </c>
      <c r="D928" s="15" t="str">
        <f>Sheet1!C428</f>
        <v>JEDDAH</v>
      </c>
      <c r="E928" s="15" t="str">
        <f>Sheet1!D428</f>
        <v>iPad</v>
      </c>
      <c r="F928" s="15">
        <f>Sheet1!F428</f>
        <v>1</v>
      </c>
      <c r="G928" s="15">
        <f>Sheet1!G428</f>
        <v>0</v>
      </c>
      <c r="H928" s="15">
        <f>Sheet1!H428</f>
        <v>0</v>
      </c>
      <c r="I928" s="15">
        <f>Sheet1!I428</f>
        <v>0</v>
      </c>
      <c r="J928" s="15">
        <f>Sheet1!J428</f>
        <v>4</v>
      </c>
      <c r="K928" s="15">
        <f>Sheet1!K428</f>
        <v>2</v>
      </c>
      <c r="L928" s="15">
        <f>Sheet1!L428</f>
        <v>1</v>
      </c>
      <c r="M928" s="15">
        <f>Sheet1!M428</f>
        <v>0</v>
      </c>
      <c r="N928" s="15">
        <f>Sheet1!N428</f>
        <v>0</v>
      </c>
      <c r="O928" s="15">
        <f>Sheet1!O428</f>
        <v>0</v>
      </c>
      <c r="P928" s="15">
        <f>Sheet1!P428</f>
        <v>0</v>
      </c>
      <c r="Q928" s="15">
        <f>Sheet1!Q428</f>
        <v>0</v>
      </c>
      <c r="R928" s="15">
        <f>Sheet1!R428</f>
        <v>0</v>
      </c>
      <c r="S928" s="15">
        <f>Sheet1!Z428</f>
        <v>8</v>
      </c>
      <c r="T928" s="15">
        <f>Sheet1!AB428</f>
        <v>0</v>
      </c>
      <c r="U928" s="15">
        <f>Sheet1!AC428</f>
        <v>1</v>
      </c>
    </row>
    <row r="929" spans="2:21" x14ac:dyDescent="0.25">
      <c r="B929" s="15">
        <f>Sheet1!A429</f>
        <v>3501642</v>
      </c>
      <c r="C929" s="15" t="str">
        <f>Sheet1!B429</f>
        <v>STREET PHONE - STORE</v>
      </c>
      <c r="D929" s="15" t="str">
        <f>Sheet1!C429</f>
        <v>JEDDAH</v>
      </c>
      <c r="E929" s="15" t="str">
        <f>Sheet1!D429</f>
        <v>Watch</v>
      </c>
      <c r="F929" s="15">
        <f>Sheet1!F429</f>
        <v>1</v>
      </c>
      <c r="G929" s="15">
        <f>Sheet1!G429</f>
        <v>0</v>
      </c>
      <c r="H929" s="15">
        <f>Sheet1!H429</f>
        <v>0</v>
      </c>
      <c r="I929" s="15">
        <f>Sheet1!I429</f>
        <v>0</v>
      </c>
      <c r="J929" s="15">
        <f>Sheet1!J429</f>
        <v>0</v>
      </c>
      <c r="K929" s="15">
        <f>Sheet1!K429</f>
        <v>0</v>
      </c>
      <c r="L929" s="15">
        <f>Sheet1!L429</f>
        <v>0</v>
      </c>
      <c r="M929" s="15">
        <f>Sheet1!M429</f>
        <v>0</v>
      </c>
      <c r="N929" s="15">
        <f>Sheet1!N429</f>
        <v>0</v>
      </c>
      <c r="O929" s="15">
        <f>Sheet1!O429</f>
        <v>0</v>
      </c>
      <c r="P929" s="15">
        <f>Sheet1!P429</f>
        <v>0</v>
      </c>
      <c r="Q929" s="15">
        <f>Sheet1!Q429</f>
        <v>0</v>
      </c>
      <c r="R929" s="15">
        <f>Sheet1!R429</f>
        <v>0</v>
      </c>
      <c r="S929" s="15">
        <f>Sheet1!Z429</f>
        <v>1</v>
      </c>
      <c r="T929" s="15">
        <f>Sheet1!AB429</f>
        <v>0</v>
      </c>
      <c r="U929" s="15">
        <f>Sheet1!AC429</f>
        <v>0</v>
      </c>
    </row>
    <row r="930" spans="2:21" x14ac:dyDescent="0.25">
      <c r="B930" s="15">
        <f>Sheet1!A430</f>
        <v>3501642</v>
      </c>
      <c r="C930" s="15" t="str">
        <f>Sheet1!B430</f>
        <v>STREET PHONE - STORE</v>
      </c>
      <c r="D930" s="15" t="str">
        <f>Sheet1!C430</f>
        <v>JEDDAH</v>
      </c>
      <c r="E930" s="15" t="str">
        <f>Sheet1!D430</f>
        <v>AirPods</v>
      </c>
      <c r="F930" s="15">
        <f>Sheet1!F430</f>
        <v>0</v>
      </c>
      <c r="G930" s="15">
        <f>Sheet1!G430</f>
        <v>0</v>
      </c>
      <c r="H930" s="15">
        <f>Sheet1!H430</f>
        <v>0</v>
      </c>
      <c r="I930" s="15">
        <f>Sheet1!I430</f>
        <v>0</v>
      </c>
      <c r="J930" s="15">
        <f>Sheet1!J430</f>
        <v>0</v>
      </c>
      <c r="K930" s="15">
        <f>Sheet1!K430</f>
        <v>1</v>
      </c>
      <c r="L930" s="15">
        <f>Sheet1!L430</f>
        <v>0</v>
      </c>
      <c r="M930" s="15">
        <f>Sheet1!M430</f>
        <v>0</v>
      </c>
      <c r="N930" s="15">
        <f>Sheet1!N430</f>
        <v>0</v>
      </c>
      <c r="O930" s="15">
        <f>Sheet1!O430</f>
        <v>0</v>
      </c>
      <c r="P930" s="15">
        <f>Sheet1!P430</f>
        <v>0</v>
      </c>
      <c r="Q930" s="15">
        <f>Sheet1!Q430</f>
        <v>0</v>
      </c>
      <c r="R930" s="15">
        <f>Sheet1!R430</f>
        <v>0</v>
      </c>
      <c r="S930" s="15">
        <f>Sheet1!Z430</f>
        <v>1</v>
      </c>
      <c r="T930" s="15">
        <f>Sheet1!AB430</f>
        <v>0</v>
      </c>
      <c r="U930" s="15">
        <f>Sheet1!AC430</f>
        <v>0</v>
      </c>
    </row>
    <row r="931" spans="2:21" x14ac:dyDescent="0.25">
      <c r="B931" s="15">
        <f>Sheet1!A431</f>
        <v>3501642</v>
      </c>
      <c r="C931" s="15" t="str">
        <f>Sheet1!B431</f>
        <v>STREET PHONE - STORE</v>
      </c>
      <c r="D931" s="15" t="str">
        <f>Sheet1!C431</f>
        <v>JEDDAH</v>
      </c>
      <c r="E931" s="15" t="str">
        <f>Sheet1!D431</f>
        <v>Accessories</v>
      </c>
      <c r="F931" s="15">
        <f>Sheet1!F431</f>
        <v>0</v>
      </c>
      <c r="G931" s="15">
        <f>Sheet1!G431</f>
        <v>0</v>
      </c>
      <c r="H931" s="15">
        <f>Sheet1!H431</f>
        <v>0</v>
      </c>
      <c r="I931" s="15">
        <f>Sheet1!I431</f>
        <v>0</v>
      </c>
      <c r="J931" s="15">
        <f>Sheet1!J431</f>
        <v>0</v>
      </c>
      <c r="K931" s="15">
        <f>Sheet1!K431</f>
        <v>12</v>
      </c>
      <c r="L931" s="15">
        <f>Sheet1!L431</f>
        <v>8</v>
      </c>
      <c r="M931" s="15">
        <f>Sheet1!M431</f>
        <v>0</v>
      </c>
      <c r="N931" s="15">
        <f>Sheet1!N431</f>
        <v>0</v>
      </c>
      <c r="O931" s="15">
        <f>Sheet1!O431</f>
        <v>0</v>
      </c>
      <c r="P931" s="15">
        <f>Sheet1!P431</f>
        <v>0</v>
      </c>
      <c r="Q931" s="15">
        <f>Sheet1!Q431</f>
        <v>0</v>
      </c>
      <c r="R931" s="15">
        <f>Sheet1!R431</f>
        <v>0</v>
      </c>
      <c r="S931" s="15">
        <f>Sheet1!Z431</f>
        <v>20</v>
      </c>
      <c r="T931" s="15">
        <f>Sheet1!AB431</f>
        <v>0</v>
      </c>
      <c r="U931" s="15">
        <f>Sheet1!AC431</f>
        <v>8</v>
      </c>
    </row>
    <row r="932" spans="2:21" x14ac:dyDescent="0.25">
      <c r="B932" s="15">
        <f>Sheet1!A432</f>
        <v>2409217</v>
      </c>
      <c r="C932" s="15" t="str">
        <f>Sheet1!B432</f>
        <v>AL HAZMI 1</v>
      </c>
      <c r="D932" s="15" t="str">
        <f>Sheet1!C432</f>
        <v>JEDDAH</v>
      </c>
      <c r="E932" s="15" t="str">
        <f>Sheet1!D432</f>
        <v>iPhone</v>
      </c>
      <c r="F932" s="15">
        <f>Sheet1!F432</f>
        <v>0</v>
      </c>
      <c r="G932" s="15">
        <f>Sheet1!G432</f>
        <v>0</v>
      </c>
      <c r="H932" s="15">
        <f>Sheet1!H432</f>
        <v>30</v>
      </c>
      <c r="I932" s="15">
        <f>Sheet1!I432</f>
        <v>8</v>
      </c>
      <c r="J932" s="15">
        <f>Sheet1!J432</f>
        <v>21</v>
      </c>
      <c r="K932" s="15">
        <f>Sheet1!K432</f>
        <v>16</v>
      </c>
      <c r="L932" s="15">
        <f>Sheet1!L432</f>
        <v>11</v>
      </c>
      <c r="M932" s="15">
        <f>Sheet1!M432</f>
        <v>10</v>
      </c>
      <c r="N932" s="15">
        <f>Sheet1!N432</f>
        <v>0</v>
      </c>
      <c r="O932" s="15">
        <f>Sheet1!O432</f>
        <v>0</v>
      </c>
      <c r="P932" s="15">
        <f>Sheet1!P432</f>
        <v>0</v>
      </c>
      <c r="Q932" s="15">
        <f>Sheet1!Q432</f>
        <v>0</v>
      </c>
      <c r="R932" s="15">
        <f>Sheet1!R432</f>
        <v>0</v>
      </c>
      <c r="S932" s="15">
        <f>Sheet1!Z432</f>
        <v>96</v>
      </c>
      <c r="T932" s="15">
        <f>Sheet1!AB432</f>
        <v>10</v>
      </c>
      <c r="U932" s="15">
        <f>Sheet1!AC432</f>
        <v>11</v>
      </c>
    </row>
    <row r="933" spans="2:21" x14ac:dyDescent="0.25">
      <c r="B933" s="15">
        <f>Sheet1!A433</f>
        <v>2409217</v>
      </c>
      <c r="C933" s="15" t="str">
        <f>Sheet1!B433</f>
        <v>AL HAZMI 1</v>
      </c>
      <c r="D933" s="15" t="str">
        <f>Sheet1!C433</f>
        <v>JEDDAH</v>
      </c>
      <c r="E933" s="15" t="str">
        <f>Sheet1!D433</f>
        <v>iPad</v>
      </c>
      <c r="F933" s="15">
        <f>Sheet1!F433</f>
        <v>0</v>
      </c>
      <c r="G933" s="15">
        <f>Sheet1!G433</f>
        <v>0</v>
      </c>
      <c r="H933" s="15">
        <f>Sheet1!H433</f>
        <v>1</v>
      </c>
      <c r="I933" s="15">
        <f>Sheet1!I433</f>
        <v>0</v>
      </c>
      <c r="J933" s="15">
        <f>Sheet1!J433</f>
        <v>0</v>
      </c>
      <c r="K933" s="15">
        <f>Sheet1!K433</f>
        <v>1</v>
      </c>
      <c r="L933" s="15">
        <f>Sheet1!L433</f>
        <v>0</v>
      </c>
      <c r="M933" s="15">
        <f>Sheet1!M433</f>
        <v>0</v>
      </c>
      <c r="N933" s="15">
        <f>Sheet1!N433</f>
        <v>0</v>
      </c>
      <c r="O933" s="15">
        <f>Sheet1!O433</f>
        <v>0</v>
      </c>
      <c r="P933" s="15">
        <f>Sheet1!P433</f>
        <v>0</v>
      </c>
      <c r="Q933" s="15">
        <f>Sheet1!Q433</f>
        <v>0</v>
      </c>
      <c r="R933" s="15">
        <f>Sheet1!R433</f>
        <v>0</v>
      </c>
      <c r="S933" s="15">
        <f>Sheet1!Z433</f>
        <v>2</v>
      </c>
      <c r="T933" s="15">
        <f>Sheet1!AB433</f>
        <v>0</v>
      </c>
      <c r="U933" s="15">
        <f>Sheet1!AC433</f>
        <v>0</v>
      </c>
    </row>
    <row r="934" spans="2:21" x14ac:dyDescent="0.25">
      <c r="B934" s="15">
        <f>Sheet1!A434</f>
        <v>2409217</v>
      </c>
      <c r="C934" s="15" t="str">
        <f>Sheet1!B434</f>
        <v>AL HAZMI 1</v>
      </c>
      <c r="D934" s="15" t="str">
        <f>Sheet1!C434</f>
        <v>JEDDAH</v>
      </c>
      <c r="E934" s="15" t="str">
        <f>Sheet1!D434</f>
        <v>Watch</v>
      </c>
      <c r="F934" s="15">
        <f>Sheet1!F434</f>
        <v>0</v>
      </c>
      <c r="G934" s="15">
        <f>Sheet1!G434</f>
        <v>0</v>
      </c>
      <c r="H934" s="15">
        <f>Sheet1!H434</f>
        <v>0</v>
      </c>
      <c r="I934" s="15">
        <f>Sheet1!I434</f>
        <v>0</v>
      </c>
      <c r="J934" s="15">
        <f>Sheet1!J434</f>
        <v>0</v>
      </c>
      <c r="K934" s="15">
        <f>Sheet1!K434</f>
        <v>0</v>
      </c>
      <c r="L934" s="15">
        <f>Sheet1!L434</f>
        <v>0</v>
      </c>
      <c r="M934" s="15">
        <f>Sheet1!M434</f>
        <v>0</v>
      </c>
      <c r="N934" s="15">
        <f>Sheet1!N434</f>
        <v>0</v>
      </c>
      <c r="O934" s="15">
        <f>Sheet1!O434</f>
        <v>0</v>
      </c>
      <c r="P934" s="15">
        <f>Sheet1!P434</f>
        <v>0</v>
      </c>
      <c r="Q934" s="15">
        <f>Sheet1!Q434</f>
        <v>0</v>
      </c>
      <c r="R934" s="15">
        <f>Sheet1!R434</f>
        <v>0</v>
      </c>
      <c r="S934" s="15">
        <f>Sheet1!Z434</f>
        <v>0</v>
      </c>
      <c r="T934" s="15">
        <f>Sheet1!AB434</f>
        <v>0</v>
      </c>
      <c r="U934" s="15">
        <f>Sheet1!AC434</f>
        <v>0</v>
      </c>
    </row>
    <row r="935" spans="2:21" x14ac:dyDescent="0.25">
      <c r="B935" s="15">
        <f>Sheet1!A435</f>
        <v>2409217</v>
      </c>
      <c r="C935" s="15" t="str">
        <f>Sheet1!B435</f>
        <v>AL HAZMI 1</v>
      </c>
      <c r="D935" s="15" t="str">
        <f>Sheet1!C435</f>
        <v>JEDDAH</v>
      </c>
      <c r="E935" s="15" t="str">
        <f>Sheet1!D435</f>
        <v>AirPods</v>
      </c>
      <c r="F935" s="15">
        <f>Sheet1!F435</f>
        <v>0</v>
      </c>
      <c r="G935" s="15">
        <f>Sheet1!G435</f>
        <v>0</v>
      </c>
      <c r="H935" s="15">
        <f>Sheet1!H435</f>
        <v>0</v>
      </c>
      <c r="I935" s="15">
        <f>Sheet1!I435</f>
        <v>0</v>
      </c>
      <c r="J935" s="15">
        <f>Sheet1!J435</f>
        <v>0</v>
      </c>
      <c r="K935" s="15">
        <f>Sheet1!K435</f>
        <v>0</v>
      </c>
      <c r="L935" s="15">
        <f>Sheet1!L435</f>
        <v>0</v>
      </c>
      <c r="M935" s="15">
        <f>Sheet1!M435</f>
        <v>0</v>
      </c>
      <c r="N935" s="15">
        <f>Sheet1!N435</f>
        <v>0</v>
      </c>
      <c r="O935" s="15">
        <f>Sheet1!O435</f>
        <v>0</v>
      </c>
      <c r="P935" s="15">
        <f>Sheet1!P435</f>
        <v>0</v>
      </c>
      <c r="Q935" s="15">
        <f>Sheet1!Q435</f>
        <v>0</v>
      </c>
      <c r="R935" s="15">
        <f>Sheet1!R435</f>
        <v>0</v>
      </c>
      <c r="S935" s="15">
        <f>Sheet1!Z435</f>
        <v>0</v>
      </c>
      <c r="T935" s="15">
        <f>Sheet1!AB435</f>
        <v>0</v>
      </c>
      <c r="U935" s="15">
        <f>Sheet1!AC435</f>
        <v>0</v>
      </c>
    </row>
    <row r="936" spans="2:21" x14ac:dyDescent="0.25">
      <c r="B936" s="15">
        <f>Sheet1!A436</f>
        <v>2409217</v>
      </c>
      <c r="C936" s="15" t="str">
        <f>Sheet1!B436</f>
        <v>AL HAZMI 1</v>
      </c>
      <c r="D936" s="15" t="str">
        <f>Sheet1!C436</f>
        <v>JEDDAH</v>
      </c>
      <c r="E936" s="15" t="str">
        <f>Sheet1!D436</f>
        <v>Accessories</v>
      </c>
      <c r="F936" s="15">
        <f>Sheet1!F436</f>
        <v>0</v>
      </c>
      <c r="G936" s="15">
        <f>Sheet1!G436</f>
        <v>0</v>
      </c>
      <c r="H936" s="15">
        <f>Sheet1!H436</f>
        <v>0</v>
      </c>
      <c r="I936" s="15">
        <f>Sheet1!I436</f>
        <v>0</v>
      </c>
      <c r="J936" s="15">
        <f>Sheet1!J436</f>
        <v>0</v>
      </c>
      <c r="K936" s="15">
        <f>Sheet1!K436</f>
        <v>0</v>
      </c>
      <c r="L936" s="15">
        <f>Sheet1!L436</f>
        <v>0</v>
      </c>
      <c r="M936" s="15">
        <f>Sheet1!M436</f>
        <v>0</v>
      </c>
      <c r="N936" s="15">
        <f>Sheet1!N436</f>
        <v>0</v>
      </c>
      <c r="O936" s="15">
        <f>Sheet1!O436</f>
        <v>0</v>
      </c>
      <c r="P936" s="15">
        <f>Sheet1!P436</f>
        <v>0</v>
      </c>
      <c r="Q936" s="15">
        <f>Sheet1!Q436</f>
        <v>0</v>
      </c>
      <c r="R936" s="15">
        <f>Sheet1!R436</f>
        <v>0</v>
      </c>
      <c r="S936" s="15">
        <f>Sheet1!Z436</f>
        <v>0</v>
      </c>
      <c r="T936" s="15">
        <f>Sheet1!AB436</f>
        <v>0</v>
      </c>
      <c r="U936" s="15">
        <f>Sheet1!AC436</f>
        <v>0</v>
      </c>
    </row>
    <row r="937" spans="2:21" x14ac:dyDescent="0.25">
      <c r="B937" s="15">
        <f>Sheet1!A437</f>
        <v>3525392</v>
      </c>
      <c r="C937" s="15" t="str">
        <f>Sheet1!B437</f>
        <v>DOKKAN BASAMAT - STORE</v>
      </c>
      <c r="D937" s="15" t="str">
        <f>Sheet1!C437</f>
        <v>JEDDAH</v>
      </c>
      <c r="E937" s="15" t="str">
        <f>Sheet1!D437</f>
        <v>iPhone</v>
      </c>
      <c r="F937" s="15">
        <f>Sheet1!F437</f>
        <v>10</v>
      </c>
      <c r="G937" s="15">
        <f>Sheet1!G437</f>
        <v>20</v>
      </c>
      <c r="H937" s="15">
        <f>Sheet1!H437</f>
        <v>6</v>
      </c>
      <c r="I937" s="15">
        <f>Sheet1!I437</f>
        <v>15</v>
      </c>
      <c r="J937" s="15">
        <f>Sheet1!J437</f>
        <v>0</v>
      </c>
      <c r="K937" s="15">
        <f>Sheet1!K437</f>
        <v>0</v>
      </c>
      <c r="L937" s="15">
        <f>Sheet1!L437</f>
        <v>0</v>
      </c>
      <c r="M937" s="15">
        <f>Sheet1!M437</f>
        <v>0</v>
      </c>
      <c r="N937" s="15">
        <f>Sheet1!N437</f>
        <v>0</v>
      </c>
      <c r="O937" s="15">
        <f>Sheet1!O437</f>
        <v>0</v>
      </c>
      <c r="P937" s="15">
        <f>Sheet1!P437</f>
        <v>0</v>
      </c>
      <c r="Q937" s="15">
        <f>Sheet1!Q437</f>
        <v>0</v>
      </c>
      <c r="R937" s="15">
        <f>Sheet1!R437</f>
        <v>0</v>
      </c>
      <c r="S937" s="15">
        <f>Sheet1!Z437</f>
        <v>51</v>
      </c>
      <c r="T937" s="15">
        <f>Sheet1!AB437</f>
        <v>0</v>
      </c>
      <c r="U937" s="15">
        <f>Sheet1!AC437</f>
        <v>0</v>
      </c>
    </row>
    <row r="938" spans="2:21" x14ac:dyDescent="0.25">
      <c r="B938" s="15">
        <f>Sheet1!A438</f>
        <v>3525392</v>
      </c>
      <c r="C938" s="15" t="str">
        <f>Sheet1!B438</f>
        <v>DOKKAN BASAMAT - STORE</v>
      </c>
      <c r="D938" s="15" t="str">
        <f>Sheet1!C438</f>
        <v>JEDDAH</v>
      </c>
      <c r="E938" s="15" t="str">
        <f>Sheet1!D438</f>
        <v>iPad</v>
      </c>
      <c r="F938" s="15">
        <f>Sheet1!F438</f>
        <v>0</v>
      </c>
      <c r="G938" s="15">
        <f>Sheet1!G438</f>
        <v>1</v>
      </c>
      <c r="H938" s="15">
        <f>Sheet1!H438</f>
        <v>5</v>
      </c>
      <c r="I938" s="15">
        <f>Sheet1!I438</f>
        <v>2</v>
      </c>
      <c r="J938" s="15">
        <f>Sheet1!J438</f>
        <v>0</v>
      </c>
      <c r="K938" s="15">
        <f>Sheet1!K438</f>
        <v>0</v>
      </c>
      <c r="L938" s="15">
        <f>Sheet1!L438</f>
        <v>0</v>
      </c>
      <c r="M938" s="15">
        <f>Sheet1!M438</f>
        <v>0</v>
      </c>
      <c r="N938" s="15">
        <f>Sheet1!N438</f>
        <v>0</v>
      </c>
      <c r="O938" s="15">
        <f>Sheet1!O438</f>
        <v>0</v>
      </c>
      <c r="P938" s="15">
        <f>Sheet1!P438</f>
        <v>0</v>
      </c>
      <c r="Q938" s="15">
        <f>Sheet1!Q438</f>
        <v>0</v>
      </c>
      <c r="R938" s="15">
        <f>Sheet1!R438</f>
        <v>0</v>
      </c>
      <c r="S938" s="15">
        <f>Sheet1!Z438</f>
        <v>8</v>
      </c>
      <c r="T938" s="15">
        <f>Sheet1!AB438</f>
        <v>0</v>
      </c>
      <c r="U938" s="15">
        <f>Sheet1!AC438</f>
        <v>0</v>
      </c>
    </row>
    <row r="939" spans="2:21" x14ac:dyDescent="0.25">
      <c r="B939" s="15">
        <f>Sheet1!A439</f>
        <v>3525392</v>
      </c>
      <c r="C939" s="15" t="str">
        <f>Sheet1!B439</f>
        <v>DOKKAN BASAMAT - STORE</v>
      </c>
      <c r="D939" s="15" t="str">
        <f>Sheet1!C439</f>
        <v>JEDDAH</v>
      </c>
      <c r="E939" s="15" t="str">
        <f>Sheet1!D439</f>
        <v>Watch</v>
      </c>
      <c r="F939" s="15">
        <f>Sheet1!F439</f>
        <v>0</v>
      </c>
      <c r="G939" s="15">
        <f>Sheet1!G439</f>
        <v>0</v>
      </c>
      <c r="H939" s="15">
        <f>Sheet1!H439</f>
        <v>0</v>
      </c>
      <c r="I939" s="15">
        <f>Sheet1!I439</f>
        <v>0</v>
      </c>
      <c r="J939" s="15">
        <f>Sheet1!J439</f>
        <v>0</v>
      </c>
      <c r="K939" s="15">
        <f>Sheet1!K439</f>
        <v>0</v>
      </c>
      <c r="L939" s="15">
        <f>Sheet1!L439</f>
        <v>0</v>
      </c>
      <c r="M939" s="15">
        <f>Sheet1!M439</f>
        <v>0</v>
      </c>
      <c r="N939" s="15">
        <f>Sheet1!N439</f>
        <v>0</v>
      </c>
      <c r="O939" s="15">
        <f>Sheet1!O439</f>
        <v>0</v>
      </c>
      <c r="P939" s="15">
        <f>Sheet1!P439</f>
        <v>0</v>
      </c>
      <c r="Q939" s="15">
        <f>Sheet1!Q439</f>
        <v>0</v>
      </c>
      <c r="R939" s="15">
        <f>Sheet1!R439</f>
        <v>0</v>
      </c>
      <c r="S939" s="15">
        <f>Sheet1!Z439</f>
        <v>0</v>
      </c>
      <c r="T939" s="15">
        <f>Sheet1!AB439</f>
        <v>0</v>
      </c>
      <c r="U939" s="15">
        <f>Sheet1!AC439</f>
        <v>0</v>
      </c>
    </row>
    <row r="940" spans="2:21" x14ac:dyDescent="0.25">
      <c r="B940" s="15">
        <f>Sheet1!A440</f>
        <v>3525392</v>
      </c>
      <c r="C940" s="15" t="str">
        <f>Sheet1!B440</f>
        <v>DOKKAN BASAMAT - STORE</v>
      </c>
      <c r="D940" s="15" t="str">
        <f>Sheet1!C440</f>
        <v>JEDDAH</v>
      </c>
      <c r="E940" s="15" t="str">
        <f>Sheet1!D440</f>
        <v>AirPods</v>
      </c>
      <c r="F940" s="15">
        <f>Sheet1!F440</f>
        <v>1</v>
      </c>
      <c r="G940" s="15">
        <f>Sheet1!G440</f>
        <v>0</v>
      </c>
      <c r="H940" s="15">
        <f>Sheet1!H440</f>
        <v>0</v>
      </c>
      <c r="I940" s="15">
        <f>Sheet1!I440</f>
        <v>0</v>
      </c>
      <c r="J940" s="15">
        <f>Sheet1!J440</f>
        <v>0</v>
      </c>
      <c r="K940" s="15">
        <f>Sheet1!K440</f>
        <v>0</v>
      </c>
      <c r="L940" s="15">
        <f>Sheet1!L440</f>
        <v>0</v>
      </c>
      <c r="M940" s="15">
        <f>Sheet1!M440</f>
        <v>0</v>
      </c>
      <c r="N940" s="15">
        <f>Sheet1!N440</f>
        <v>0</v>
      </c>
      <c r="O940" s="15">
        <f>Sheet1!O440</f>
        <v>0</v>
      </c>
      <c r="P940" s="15">
        <f>Sheet1!P440</f>
        <v>0</v>
      </c>
      <c r="Q940" s="15">
        <f>Sheet1!Q440</f>
        <v>0</v>
      </c>
      <c r="R940" s="15">
        <f>Sheet1!R440</f>
        <v>0</v>
      </c>
      <c r="S940" s="15">
        <f>Sheet1!Z440</f>
        <v>1</v>
      </c>
      <c r="T940" s="15">
        <f>Sheet1!AB440</f>
        <v>0</v>
      </c>
      <c r="U940" s="15">
        <f>Sheet1!AC440</f>
        <v>0</v>
      </c>
    </row>
    <row r="941" spans="2:21" x14ac:dyDescent="0.25">
      <c r="B941" s="15">
        <f>Sheet1!A441</f>
        <v>3525392</v>
      </c>
      <c r="C941" s="15" t="str">
        <f>Sheet1!B441</f>
        <v>DOKKAN BASAMAT - STORE</v>
      </c>
      <c r="D941" s="15" t="str">
        <f>Sheet1!C441</f>
        <v>JEDDAH</v>
      </c>
      <c r="E941" s="15" t="str">
        <f>Sheet1!D441</f>
        <v>Accessories</v>
      </c>
      <c r="F941" s="15">
        <f>Sheet1!F441</f>
        <v>5</v>
      </c>
      <c r="G941" s="15">
        <f>Sheet1!G441</f>
        <v>9</v>
      </c>
      <c r="H941" s="15">
        <f>Sheet1!H441</f>
        <v>3</v>
      </c>
      <c r="I941" s="15">
        <f>Sheet1!I441</f>
        <v>8</v>
      </c>
      <c r="J941" s="15">
        <f>Sheet1!J441</f>
        <v>0</v>
      </c>
      <c r="K941" s="15">
        <f>Sheet1!K441</f>
        <v>0</v>
      </c>
      <c r="L941" s="15">
        <f>Sheet1!L441</f>
        <v>0</v>
      </c>
      <c r="M941" s="15">
        <f>Sheet1!M441</f>
        <v>0</v>
      </c>
      <c r="N941" s="15">
        <f>Sheet1!N441</f>
        <v>0</v>
      </c>
      <c r="O941" s="15">
        <f>Sheet1!O441</f>
        <v>0</v>
      </c>
      <c r="P941" s="15">
        <f>Sheet1!P441</f>
        <v>0</v>
      </c>
      <c r="Q941" s="15">
        <f>Sheet1!Q441</f>
        <v>0</v>
      </c>
      <c r="R941" s="15">
        <f>Sheet1!R441</f>
        <v>0</v>
      </c>
      <c r="S941" s="15">
        <f>Sheet1!Z441</f>
        <v>25</v>
      </c>
      <c r="T941" s="15">
        <f>Sheet1!AB441</f>
        <v>0</v>
      </c>
      <c r="U941" s="15">
        <f>Sheet1!AC441</f>
        <v>0</v>
      </c>
    </row>
    <row r="942" spans="2:21" x14ac:dyDescent="0.25">
      <c r="B942" s="15">
        <f>Sheet1!A442</f>
        <v>3395397</v>
      </c>
      <c r="C942" s="15" t="str">
        <f>Sheet1!B442</f>
        <v>AL RASAEL JIZAN</v>
      </c>
      <c r="D942" s="15" t="str">
        <f>Sheet1!C442</f>
        <v>JIZAN</v>
      </c>
      <c r="E942" s="15" t="str">
        <f>Sheet1!D442</f>
        <v>iPhone</v>
      </c>
      <c r="F942" s="15">
        <f>Sheet1!F442</f>
        <v>1</v>
      </c>
      <c r="G942" s="15">
        <f>Sheet1!G442</f>
        <v>0</v>
      </c>
      <c r="H942" s="15">
        <f>Sheet1!H442</f>
        <v>0</v>
      </c>
      <c r="I942" s="15">
        <f>Sheet1!I442</f>
        <v>6</v>
      </c>
      <c r="J942" s="15">
        <f>Sheet1!J442</f>
        <v>3</v>
      </c>
      <c r="K942" s="15">
        <f>Sheet1!K442</f>
        <v>7</v>
      </c>
      <c r="L942" s="15">
        <f>Sheet1!L442</f>
        <v>1</v>
      </c>
      <c r="M942" s="15">
        <f>Sheet1!M442</f>
        <v>0</v>
      </c>
      <c r="N942" s="15">
        <f>Sheet1!N442</f>
        <v>0</v>
      </c>
      <c r="O942" s="15">
        <f>Sheet1!O442</f>
        <v>0</v>
      </c>
      <c r="P942" s="15">
        <f>Sheet1!P442</f>
        <v>0</v>
      </c>
      <c r="Q942" s="15">
        <f>Sheet1!Q442</f>
        <v>0</v>
      </c>
      <c r="R942" s="15">
        <f>Sheet1!R442</f>
        <v>0</v>
      </c>
      <c r="S942" s="15">
        <f>Sheet1!Z442</f>
        <v>18</v>
      </c>
      <c r="T942" s="15">
        <f>Sheet1!AB442</f>
        <v>0</v>
      </c>
      <c r="U942" s="15">
        <f>Sheet1!AC442</f>
        <v>1</v>
      </c>
    </row>
    <row r="943" spans="2:21" x14ac:dyDescent="0.25">
      <c r="B943" s="15">
        <f>Sheet1!A443</f>
        <v>3395397</v>
      </c>
      <c r="C943" s="15" t="str">
        <f>Sheet1!B443</f>
        <v>AL RASAEL JIZAN</v>
      </c>
      <c r="D943" s="15" t="str">
        <f>Sheet1!C443</f>
        <v>JIZAN</v>
      </c>
      <c r="E943" s="15" t="str">
        <f>Sheet1!D443</f>
        <v>iPad</v>
      </c>
      <c r="F943" s="15">
        <f>Sheet1!F443</f>
        <v>3</v>
      </c>
      <c r="G943" s="15">
        <f>Sheet1!G443</f>
        <v>0</v>
      </c>
      <c r="H943" s="15">
        <f>Sheet1!H443</f>
        <v>0</v>
      </c>
      <c r="I943" s="15">
        <f>Sheet1!I443</f>
        <v>5</v>
      </c>
      <c r="J943" s="15">
        <f>Sheet1!J443</f>
        <v>0</v>
      </c>
      <c r="K943" s="15">
        <f>Sheet1!K443</f>
        <v>0</v>
      </c>
      <c r="L943" s="15">
        <f>Sheet1!L443</f>
        <v>1</v>
      </c>
      <c r="M943" s="15">
        <f>Sheet1!M443</f>
        <v>0</v>
      </c>
      <c r="N943" s="15">
        <f>Sheet1!N443</f>
        <v>0</v>
      </c>
      <c r="O943" s="15">
        <f>Sheet1!O443</f>
        <v>0</v>
      </c>
      <c r="P943" s="15">
        <f>Sheet1!P443</f>
        <v>0</v>
      </c>
      <c r="Q943" s="15">
        <f>Sheet1!Q443</f>
        <v>0</v>
      </c>
      <c r="R943" s="15">
        <f>Sheet1!R443</f>
        <v>0</v>
      </c>
      <c r="S943" s="15">
        <f>Sheet1!Z443</f>
        <v>9</v>
      </c>
      <c r="T943" s="15">
        <f>Sheet1!AB443</f>
        <v>0</v>
      </c>
      <c r="U943" s="15">
        <f>Sheet1!AC443</f>
        <v>1</v>
      </c>
    </row>
    <row r="944" spans="2:21" x14ac:dyDescent="0.25">
      <c r="B944" s="15">
        <f>Sheet1!A444</f>
        <v>3395397</v>
      </c>
      <c r="C944" s="15" t="str">
        <f>Sheet1!B444</f>
        <v>AL RASAEL JIZAN</v>
      </c>
      <c r="D944" s="15" t="str">
        <f>Sheet1!C444</f>
        <v>JIZAN</v>
      </c>
      <c r="E944" s="15" t="str">
        <f>Sheet1!D444</f>
        <v>Watch</v>
      </c>
      <c r="F944" s="15">
        <f>Sheet1!F444</f>
        <v>0</v>
      </c>
      <c r="G944" s="15">
        <f>Sheet1!G444</f>
        <v>0</v>
      </c>
      <c r="H944" s="15">
        <f>Sheet1!H444</f>
        <v>0</v>
      </c>
      <c r="I944" s="15">
        <f>Sheet1!I444</f>
        <v>0</v>
      </c>
      <c r="J944" s="15">
        <f>Sheet1!J444</f>
        <v>0</v>
      </c>
      <c r="K944" s="15">
        <f>Sheet1!K444</f>
        <v>0</v>
      </c>
      <c r="L944" s="15">
        <f>Sheet1!L444</f>
        <v>0</v>
      </c>
      <c r="M944" s="15">
        <f>Sheet1!M444</f>
        <v>0</v>
      </c>
      <c r="N944" s="15">
        <f>Sheet1!N444</f>
        <v>0</v>
      </c>
      <c r="O944" s="15">
        <f>Sheet1!O444</f>
        <v>0</v>
      </c>
      <c r="P944" s="15">
        <f>Sheet1!P444</f>
        <v>0</v>
      </c>
      <c r="Q944" s="15">
        <f>Sheet1!Q444</f>
        <v>0</v>
      </c>
      <c r="R944" s="15">
        <f>Sheet1!R444</f>
        <v>0</v>
      </c>
      <c r="S944" s="15">
        <f>Sheet1!Z444</f>
        <v>0</v>
      </c>
      <c r="T944" s="15">
        <f>Sheet1!AB444</f>
        <v>0</v>
      </c>
      <c r="U944" s="15">
        <f>Sheet1!AC444</f>
        <v>0</v>
      </c>
    </row>
    <row r="945" spans="2:21" x14ac:dyDescent="0.25">
      <c r="B945" s="15">
        <f>Sheet1!A445</f>
        <v>3395397</v>
      </c>
      <c r="C945" s="15" t="str">
        <f>Sheet1!B445</f>
        <v>AL RASAEL JIZAN</v>
      </c>
      <c r="D945" s="15" t="str">
        <f>Sheet1!C445</f>
        <v>JIZAN</v>
      </c>
      <c r="E945" s="15" t="str">
        <f>Sheet1!D445</f>
        <v>AirPods</v>
      </c>
      <c r="F945" s="15">
        <f>Sheet1!F445</f>
        <v>1</v>
      </c>
      <c r="G945" s="15">
        <f>Sheet1!G445</f>
        <v>0</v>
      </c>
      <c r="H945" s="15">
        <f>Sheet1!H445</f>
        <v>0</v>
      </c>
      <c r="I945" s="15">
        <f>Sheet1!I445</f>
        <v>3</v>
      </c>
      <c r="J945" s="15">
        <f>Sheet1!J445</f>
        <v>0</v>
      </c>
      <c r="K945" s="15">
        <f>Sheet1!K445</f>
        <v>0</v>
      </c>
      <c r="L945" s="15">
        <f>Sheet1!L445</f>
        <v>2</v>
      </c>
      <c r="M945" s="15">
        <f>Sheet1!M445</f>
        <v>0</v>
      </c>
      <c r="N945" s="15">
        <f>Sheet1!N445</f>
        <v>0</v>
      </c>
      <c r="O945" s="15">
        <f>Sheet1!O445</f>
        <v>0</v>
      </c>
      <c r="P945" s="15">
        <f>Sheet1!P445</f>
        <v>0</v>
      </c>
      <c r="Q945" s="15">
        <f>Sheet1!Q445</f>
        <v>0</v>
      </c>
      <c r="R945" s="15">
        <f>Sheet1!R445</f>
        <v>0</v>
      </c>
      <c r="S945" s="15">
        <f>Sheet1!Z445</f>
        <v>6</v>
      </c>
      <c r="T945" s="15">
        <f>Sheet1!AB445</f>
        <v>0</v>
      </c>
      <c r="U945" s="15">
        <f>Sheet1!AC445</f>
        <v>2</v>
      </c>
    </row>
    <row r="946" spans="2:21" x14ac:dyDescent="0.25">
      <c r="B946" s="15">
        <f>Sheet1!A446</f>
        <v>3395397</v>
      </c>
      <c r="C946" s="15" t="str">
        <f>Sheet1!B446</f>
        <v>AL RASAEL JIZAN</v>
      </c>
      <c r="D946" s="15" t="str">
        <f>Sheet1!C446</f>
        <v>JIZAN</v>
      </c>
      <c r="E946" s="15" t="str">
        <f>Sheet1!D446</f>
        <v>Accessories</v>
      </c>
      <c r="F946" s="15">
        <f>Sheet1!F446</f>
        <v>0</v>
      </c>
      <c r="G946" s="15">
        <f>Sheet1!G446</f>
        <v>0</v>
      </c>
      <c r="H946" s="15">
        <f>Sheet1!H446</f>
        <v>0</v>
      </c>
      <c r="I946" s="15">
        <f>Sheet1!I446</f>
        <v>0</v>
      </c>
      <c r="J946" s="15">
        <f>Sheet1!J446</f>
        <v>0</v>
      </c>
      <c r="K946" s="15">
        <f>Sheet1!K446</f>
        <v>0</v>
      </c>
      <c r="L946" s="15">
        <f>Sheet1!L446</f>
        <v>0</v>
      </c>
      <c r="M946" s="15">
        <f>Sheet1!M446</f>
        <v>0</v>
      </c>
      <c r="N946" s="15">
        <f>Sheet1!N446</f>
        <v>0</v>
      </c>
      <c r="O946" s="15">
        <f>Sheet1!O446</f>
        <v>0</v>
      </c>
      <c r="P946" s="15">
        <f>Sheet1!P446</f>
        <v>0</v>
      </c>
      <c r="Q946" s="15">
        <f>Sheet1!Q446</f>
        <v>0</v>
      </c>
      <c r="R946" s="15">
        <f>Sheet1!R446</f>
        <v>0</v>
      </c>
      <c r="S946" s="15">
        <f>Sheet1!Z446</f>
        <v>0</v>
      </c>
      <c r="T946" s="15">
        <f>Sheet1!AB446</f>
        <v>0</v>
      </c>
      <c r="U946" s="15">
        <f>Sheet1!AC446</f>
        <v>0</v>
      </c>
    </row>
    <row r="947" spans="2:21" x14ac:dyDescent="0.25">
      <c r="B947" s="15">
        <f>Sheet1!A447</f>
        <v>2055768</v>
      </c>
      <c r="C947" s="15" t="str">
        <f>Sheet1!B447</f>
        <v>NAJD - AMIR CENTER</v>
      </c>
      <c r="D947" s="15" t="str">
        <f>Sheet1!C447</f>
        <v>JEDDAH</v>
      </c>
      <c r="E947" s="15" t="str">
        <f>Sheet1!D447</f>
        <v>iPhone</v>
      </c>
      <c r="F947" s="15">
        <f>Sheet1!F447</f>
        <v>0</v>
      </c>
      <c r="G947" s="15">
        <f>Sheet1!G447</f>
        <v>0</v>
      </c>
      <c r="H947" s="15">
        <f>Sheet1!H447</f>
        <v>0</v>
      </c>
      <c r="I947" s="15">
        <f>Sheet1!I447</f>
        <v>0</v>
      </c>
      <c r="J947" s="15">
        <f>Sheet1!J447</f>
        <v>0</v>
      </c>
      <c r="K947" s="15">
        <f>Sheet1!K447</f>
        <v>0</v>
      </c>
      <c r="L947" s="15">
        <f>Sheet1!L447</f>
        <v>0</v>
      </c>
      <c r="M947" s="15">
        <f>Sheet1!M447</f>
        <v>0</v>
      </c>
      <c r="N947" s="15">
        <f>Sheet1!N447</f>
        <v>0</v>
      </c>
      <c r="O947" s="15">
        <f>Sheet1!O447</f>
        <v>0</v>
      </c>
      <c r="P947" s="15">
        <f>Sheet1!P447</f>
        <v>0</v>
      </c>
      <c r="Q947" s="15">
        <f>Sheet1!Q447</f>
        <v>0</v>
      </c>
      <c r="R947" s="15">
        <f>Sheet1!R447</f>
        <v>0</v>
      </c>
      <c r="S947" s="15">
        <f>Sheet1!Z447</f>
        <v>0</v>
      </c>
      <c r="T947" s="15">
        <f>Sheet1!AB447</f>
        <v>0</v>
      </c>
      <c r="U947" s="15">
        <f>Sheet1!AC447</f>
        <v>0</v>
      </c>
    </row>
    <row r="948" spans="2:21" x14ac:dyDescent="0.25">
      <c r="B948" s="15">
        <f>Sheet1!A448</f>
        <v>2055768</v>
      </c>
      <c r="C948" s="15" t="str">
        <f>Sheet1!B448</f>
        <v>NAJD - AMIR CENTER</v>
      </c>
      <c r="D948" s="15" t="str">
        <f>Sheet1!C448</f>
        <v>JEDDAH</v>
      </c>
      <c r="E948" s="15" t="str">
        <f>Sheet1!D448</f>
        <v>iPad</v>
      </c>
      <c r="F948" s="15">
        <f>Sheet1!F448</f>
        <v>0</v>
      </c>
      <c r="G948" s="15">
        <f>Sheet1!G448</f>
        <v>0</v>
      </c>
      <c r="H948" s="15">
        <f>Sheet1!H448</f>
        <v>0</v>
      </c>
      <c r="I948" s="15">
        <f>Sheet1!I448</f>
        <v>0</v>
      </c>
      <c r="J948" s="15">
        <f>Sheet1!J448</f>
        <v>0</v>
      </c>
      <c r="K948" s="15">
        <f>Sheet1!K448</f>
        <v>0</v>
      </c>
      <c r="L948" s="15">
        <f>Sheet1!L448</f>
        <v>0</v>
      </c>
      <c r="M948" s="15">
        <f>Sheet1!M448</f>
        <v>0</v>
      </c>
      <c r="N948" s="15">
        <f>Sheet1!N448</f>
        <v>0</v>
      </c>
      <c r="O948" s="15">
        <f>Sheet1!O448</f>
        <v>0</v>
      </c>
      <c r="P948" s="15">
        <f>Sheet1!P448</f>
        <v>0</v>
      </c>
      <c r="Q948" s="15">
        <f>Sheet1!Q448</f>
        <v>0</v>
      </c>
      <c r="R948" s="15">
        <f>Sheet1!R448</f>
        <v>0</v>
      </c>
      <c r="S948" s="15">
        <f>Sheet1!Z448</f>
        <v>0</v>
      </c>
      <c r="T948" s="15">
        <f>Sheet1!AB448</f>
        <v>0</v>
      </c>
      <c r="U948" s="15">
        <f>Sheet1!AC448</f>
        <v>0</v>
      </c>
    </row>
    <row r="949" spans="2:21" x14ac:dyDescent="0.25">
      <c r="B949" s="15">
        <f>Sheet1!A449</f>
        <v>2055768</v>
      </c>
      <c r="C949" s="15" t="str">
        <f>Sheet1!B449</f>
        <v>NAJD - AMIR CENTER</v>
      </c>
      <c r="D949" s="15" t="str">
        <f>Sheet1!C449</f>
        <v>JEDDAH</v>
      </c>
      <c r="E949" s="15" t="str">
        <f>Sheet1!D449</f>
        <v>Watch</v>
      </c>
      <c r="F949" s="15">
        <f>Sheet1!F449</f>
        <v>0</v>
      </c>
      <c r="G949" s="15">
        <f>Sheet1!G449</f>
        <v>0</v>
      </c>
      <c r="H949" s="15">
        <f>Sheet1!H449</f>
        <v>0</v>
      </c>
      <c r="I949" s="15">
        <f>Sheet1!I449</f>
        <v>0</v>
      </c>
      <c r="J949" s="15">
        <f>Sheet1!J449</f>
        <v>0</v>
      </c>
      <c r="K949" s="15">
        <f>Sheet1!K449</f>
        <v>0</v>
      </c>
      <c r="L949" s="15">
        <f>Sheet1!L449</f>
        <v>0</v>
      </c>
      <c r="M949" s="15">
        <f>Sheet1!M449</f>
        <v>0</v>
      </c>
      <c r="N949" s="15">
        <f>Sheet1!N449</f>
        <v>0</v>
      </c>
      <c r="O949" s="15">
        <f>Sheet1!O449</f>
        <v>0</v>
      </c>
      <c r="P949" s="15">
        <f>Sheet1!P449</f>
        <v>0</v>
      </c>
      <c r="Q949" s="15">
        <f>Sheet1!Q449</f>
        <v>0</v>
      </c>
      <c r="R949" s="15">
        <f>Sheet1!R449</f>
        <v>0</v>
      </c>
      <c r="S949" s="15">
        <f>Sheet1!Z449</f>
        <v>0</v>
      </c>
      <c r="T949" s="15">
        <f>Sheet1!AB449</f>
        <v>0</v>
      </c>
      <c r="U949" s="15">
        <f>Sheet1!AC449</f>
        <v>0</v>
      </c>
    </row>
    <row r="950" spans="2:21" x14ac:dyDescent="0.25">
      <c r="B950" s="15">
        <f>Sheet1!A450</f>
        <v>2055768</v>
      </c>
      <c r="C950" s="15" t="str">
        <f>Sheet1!B450</f>
        <v>NAJD - AMIR CENTER</v>
      </c>
      <c r="D950" s="15" t="str">
        <f>Sheet1!C450</f>
        <v>JEDDAH</v>
      </c>
      <c r="E950" s="15" t="str">
        <f>Sheet1!D450</f>
        <v>AirPods</v>
      </c>
      <c r="F950" s="15">
        <f>Sheet1!F450</f>
        <v>0</v>
      </c>
      <c r="G950" s="15">
        <f>Sheet1!G450</f>
        <v>0</v>
      </c>
      <c r="H950" s="15">
        <f>Sheet1!H450</f>
        <v>0</v>
      </c>
      <c r="I950" s="15">
        <f>Sheet1!I450</f>
        <v>0</v>
      </c>
      <c r="J950" s="15">
        <f>Sheet1!J450</f>
        <v>0</v>
      </c>
      <c r="K950" s="15">
        <f>Sheet1!K450</f>
        <v>0</v>
      </c>
      <c r="L950" s="15">
        <f>Sheet1!L450</f>
        <v>0</v>
      </c>
      <c r="M950" s="15">
        <f>Sheet1!M450</f>
        <v>0</v>
      </c>
      <c r="N950" s="15">
        <f>Sheet1!N450</f>
        <v>0</v>
      </c>
      <c r="O950" s="15">
        <f>Sheet1!O450</f>
        <v>0</v>
      </c>
      <c r="P950" s="15">
        <f>Sheet1!P450</f>
        <v>0</v>
      </c>
      <c r="Q950" s="15">
        <f>Sheet1!Q450</f>
        <v>0</v>
      </c>
      <c r="R950" s="15">
        <f>Sheet1!R450</f>
        <v>0</v>
      </c>
      <c r="S950" s="15">
        <f>Sheet1!Z450</f>
        <v>0</v>
      </c>
      <c r="T950" s="15">
        <f>Sheet1!AB450</f>
        <v>0</v>
      </c>
      <c r="U950" s="15">
        <f>Sheet1!AC450</f>
        <v>0</v>
      </c>
    </row>
    <row r="951" spans="2:21" x14ac:dyDescent="0.25">
      <c r="B951" s="15">
        <f>Sheet1!A451</f>
        <v>2055768</v>
      </c>
      <c r="C951" s="15" t="str">
        <f>Sheet1!B451</f>
        <v>NAJD - AMIR CENTER</v>
      </c>
      <c r="D951" s="15" t="str">
        <f>Sheet1!C451</f>
        <v>JEDDAH</v>
      </c>
      <c r="E951" s="15" t="str">
        <f>Sheet1!D451</f>
        <v>Accessories</v>
      </c>
      <c r="F951" s="15">
        <f>Sheet1!F451</f>
        <v>0</v>
      </c>
      <c r="G951" s="15">
        <f>Sheet1!G451</f>
        <v>0</v>
      </c>
      <c r="H951" s="15">
        <f>Sheet1!H451</f>
        <v>0</v>
      </c>
      <c r="I951" s="15">
        <f>Sheet1!I451</f>
        <v>0</v>
      </c>
      <c r="J951" s="15">
        <f>Sheet1!J451</f>
        <v>0</v>
      </c>
      <c r="K951" s="15">
        <f>Sheet1!K451</f>
        <v>0</v>
      </c>
      <c r="L951" s="15">
        <f>Sheet1!L451</f>
        <v>0</v>
      </c>
      <c r="M951" s="15">
        <f>Sheet1!M451</f>
        <v>0</v>
      </c>
      <c r="N951" s="15">
        <f>Sheet1!N451</f>
        <v>0</v>
      </c>
      <c r="O951" s="15">
        <f>Sheet1!O451</f>
        <v>0</v>
      </c>
      <c r="P951" s="15">
        <f>Sheet1!P451</f>
        <v>0</v>
      </c>
      <c r="Q951" s="15">
        <f>Sheet1!Q451</f>
        <v>0</v>
      </c>
      <c r="R951" s="15">
        <f>Sheet1!R451</f>
        <v>0</v>
      </c>
      <c r="S951" s="15">
        <f>Sheet1!Z451</f>
        <v>0</v>
      </c>
      <c r="T951" s="15">
        <f>Sheet1!AB451</f>
        <v>0</v>
      </c>
      <c r="U951" s="15">
        <f>Sheet1!AC451</f>
        <v>0</v>
      </c>
    </row>
    <row r="952" spans="2:21" x14ac:dyDescent="0.25">
      <c r="E952" s="15"/>
      <c r="F952" s="15"/>
      <c r="G952" s="15"/>
      <c r="H952" s="15"/>
      <c r="I952" s="15"/>
      <c r="J952" s="15"/>
      <c r="K952" s="15"/>
      <c r="L952" s="15"/>
      <c r="M952" s="15"/>
      <c r="N952" s="15"/>
      <c r="O952" s="15"/>
      <c r="P952" s="15"/>
      <c r="Q952" s="15"/>
      <c r="R952" s="15"/>
    </row>
    <row r="953" spans="2:21" x14ac:dyDescent="0.25">
      <c r="E953" s="15"/>
      <c r="F953" s="15"/>
      <c r="G953" s="15"/>
      <c r="H953" s="15"/>
      <c r="I953" s="15"/>
      <c r="J953" s="15"/>
      <c r="K953" s="15"/>
      <c r="L953" s="15"/>
      <c r="M953" s="15"/>
      <c r="N953" s="15"/>
      <c r="O953" s="15"/>
      <c r="P953" s="15"/>
      <c r="Q953" s="15"/>
      <c r="R953" s="15"/>
    </row>
    <row r="954" spans="2:21" x14ac:dyDescent="0.25">
      <c r="E954" s="15"/>
      <c r="F954" s="15"/>
      <c r="G954" s="15"/>
      <c r="H954" s="15"/>
      <c r="I954" s="15"/>
      <c r="J954" s="15"/>
      <c r="K954" s="15"/>
      <c r="L954" s="15"/>
      <c r="M954" s="15"/>
      <c r="N954" s="15"/>
      <c r="O954" s="15"/>
      <c r="P954" s="15"/>
      <c r="Q954" s="15"/>
      <c r="R954" s="15"/>
    </row>
    <row r="955" spans="2:21" x14ac:dyDescent="0.25">
      <c r="E955" s="15"/>
      <c r="F955" s="15"/>
      <c r="G955" s="15"/>
      <c r="H955" s="15"/>
      <c r="I955" s="15"/>
      <c r="J955" s="15"/>
      <c r="K955" s="15"/>
      <c r="L955" s="15"/>
      <c r="M955" s="15"/>
      <c r="N955" s="15"/>
      <c r="O955" s="15"/>
      <c r="P955" s="15"/>
      <c r="Q955" s="15"/>
      <c r="R955" s="15"/>
    </row>
    <row r="956" spans="2:21" x14ac:dyDescent="0.25">
      <c r="E956" s="15"/>
      <c r="F956" s="15"/>
      <c r="G956" s="15"/>
      <c r="H956" s="15"/>
      <c r="I956" s="15"/>
      <c r="J956" s="15"/>
      <c r="K956" s="15"/>
      <c r="L956" s="15"/>
      <c r="M956" s="15"/>
      <c r="N956" s="15"/>
      <c r="O956" s="15"/>
      <c r="P956" s="15"/>
      <c r="Q956" s="15"/>
      <c r="R956" s="15"/>
    </row>
    <row r="957" spans="2:21" x14ac:dyDescent="0.25">
      <c r="E957" s="15"/>
      <c r="F957" s="15"/>
      <c r="G957" s="15"/>
      <c r="H957" s="15"/>
      <c r="I957" s="15"/>
      <c r="J957" s="15"/>
      <c r="K957" s="15"/>
      <c r="L957" s="15"/>
      <c r="M957" s="15"/>
      <c r="N957" s="15"/>
      <c r="O957" s="15"/>
      <c r="P957" s="15"/>
      <c r="Q957" s="15"/>
      <c r="R957" s="15"/>
    </row>
  </sheetData>
  <pageMargins left="0.7" right="0.7" top="0.75" bottom="0.75" header="0.3" footer="0.3"/>
  <tableParts count="5">
    <tablePart r:id="rId1"/>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9327E-A15B-4562-A876-C34F4B4534E1}">
  <dimension ref="T7:U8"/>
  <sheetViews>
    <sheetView topLeftCell="E1" workbookViewId="0">
      <selection activeCell="U9" sqref="U9"/>
    </sheetView>
  </sheetViews>
  <sheetFormatPr defaultRowHeight="15" x14ac:dyDescent="0.25"/>
  <cols>
    <col min="20" max="20" width="16.08984375" customWidth="1"/>
  </cols>
  <sheetData>
    <row r="7" spans="20:21" x14ac:dyDescent="0.25">
      <c r="T7" t="s">
        <v>228</v>
      </c>
      <c r="U7">
        <f>HELPER!X5</f>
        <v>0</v>
      </c>
    </row>
    <row r="8" spans="20:21" x14ac:dyDescent="0.25">
      <c r="T8" t="s">
        <v>229</v>
      </c>
      <c r="U8">
        <f>Sheet1!AA2</f>
        <v>8</v>
      </c>
    </row>
  </sheetData>
  <pageMargins left="0.7" right="0.7" top="0.75" bottom="0.75" header="0.3" footer="0.3"/>
  <drawing r:id="rId1"/>
  <extLst>
    <ext xmlns:x14="http://schemas.microsoft.com/office/spreadsheetml/2009/9/main" uri="{A8765BA9-456A-4dab-B4F3-ACF838C121DE}">
      <x14:slicerList>
        <x14:slicer r:id="rId2"/>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C98E7-0F26-433B-8530-2AAEC8C95517}">
  <dimension ref="A1:AO46"/>
  <sheetViews>
    <sheetView showGridLines="0" topLeftCell="Z1" zoomScale="80" zoomScaleNormal="80" workbookViewId="0">
      <selection activeCell="AB30" sqref="AB30"/>
    </sheetView>
  </sheetViews>
  <sheetFormatPr defaultColWidth="8.7265625" defaultRowHeight="15" x14ac:dyDescent="0.25"/>
  <cols>
    <col min="1" max="1" width="30" style="17" customWidth="1"/>
    <col min="2" max="2" width="19.54296875" style="17" customWidth="1"/>
    <col min="3" max="13" width="8.7265625" style="17"/>
    <col min="14" max="14" width="8.7265625" style="17" customWidth="1"/>
    <col min="15" max="18" width="8.7265625" style="17"/>
    <col min="19" max="26" width="11.7265625" style="17" customWidth="1"/>
    <col min="27" max="27" width="21.7265625" style="17" customWidth="1"/>
    <col min="28" max="29" width="8.7265625" style="17" customWidth="1"/>
    <col min="30" max="30" width="9.1796875" style="17" customWidth="1"/>
    <col min="31" max="31" width="8.7265625" style="17" customWidth="1"/>
    <col min="32" max="32" width="15.1796875" style="17" customWidth="1"/>
    <col min="33" max="33" width="8.7265625" style="17" customWidth="1"/>
    <col min="34" max="34" width="13.36328125" style="17" customWidth="1"/>
    <col min="35" max="40" width="8.7265625" style="17" customWidth="1"/>
    <col min="41" max="16384" width="8.7265625" style="17"/>
  </cols>
  <sheetData>
    <row r="1" spans="1:37" ht="17.399999999999999" x14ac:dyDescent="0.25">
      <c r="A1" s="16" t="s">
        <v>230</v>
      </c>
    </row>
    <row r="2" spans="1:37" ht="21" x14ac:dyDescent="0.25">
      <c r="A2" s="18" t="s">
        <v>231</v>
      </c>
      <c r="B2" s="19"/>
      <c r="C2" s="19"/>
      <c r="D2" s="19"/>
      <c r="E2" s="19"/>
      <c r="F2" s="19"/>
      <c r="G2" s="19"/>
      <c r="H2" s="19"/>
      <c r="I2" s="19"/>
      <c r="J2" s="19"/>
      <c r="K2" s="19"/>
      <c r="L2" s="19"/>
      <c r="M2" s="19"/>
      <c r="N2" s="19"/>
      <c r="O2" s="19"/>
      <c r="P2" s="19"/>
      <c r="Q2" s="19"/>
      <c r="R2" s="19"/>
    </row>
    <row r="3" spans="1:37" x14ac:dyDescent="0.25">
      <c r="B3" s="19"/>
      <c r="C3" s="19"/>
      <c r="D3" s="19"/>
      <c r="E3" s="19"/>
      <c r="F3" s="19"/>
      <c r="G3" s="19"/>
      <c r="H3" s="19"/>
      <c r="I3" s="19"/>
      <c r="J3" s="19"/>
      <c r="K3" s="19"/>
      <c r="L3" s="19"/>
      <c r="M3" s="19"/>
      <c r="N3" s="19"/>
      <c r="O3" s="19"/>
      <c r="P3" s="19"/>
      <c r="Q3" s="19"/>
      <c r="R3" s="19"/>
      <c r="AE3" s="17">
        <f>HELPER!X5</f>
        <v>0</v>
      </c>
      <c r="AF3" s="17">
        <f>HELPER!X4</f>
        <v>0</v>
      </c>
      <c r="AG3" s="17">
        <f>HELPER!X9</f>
        <v>0</v>
      </c>
      <c r="AH3" s="17">
        <f>HELPER!X8</f>
        <v>0</v>
      </c>
      <c r="AI3" s="17">
        <f>HELPER!X10</f>
        <v>0</v>
      </c>
      <c r="AJ3" s="17">
        <f>HELPER!X7</f>
        <v>0</v>
      </c>
      <c r="AK3" s="17">
        <f>HELPER!X6</f>
        <v>0</v>
      </c>
    </row>
    <row r="4" spans="1:37" x14ac:dyDescent="0.25">
      <c r="B4" s="19"/>
      <c r="C4" s="19"/>
      <c r="D4" s="19"/>
      <c r="E4" s="19"/>
      <c r="F4" s="19"/>
      <c r="G4" s="19"/>
      <c r="H4" s="19"/>
      <c r="I4" s="19"/>
      <c r="J4" s="19"/>
      <c r="K4" s="19"/>
      <c r="L4" s="19"/>
      <c r="M4" s="19"/>
      <c r="N4" s="19"/>
      <c r="O4" s="19"/>
      <c r="P4" s="19"/>
      <c r="Q4" s="19"/>
      <c r="R4" s="19"/>
    </row>
    <row r="5" spans="1:37" x14ac:dyDescent="0.25">
      <c r="B5" s="19"/>
      <c r="C5" s="19"/>
      <c r="D5" s="19"/>
      <c r="E5" s="19"/>
      <c r="F5" s="19"/>
      <c r="G5" s="19"/>
      <c r="H5" s="19"/>
      <c r="I5" s="19"/>
      <c r="J5" s="19"/>
      <c r="K5" s="19"/>
      <c r="L5" s="19"/>
      <c r="M5" s="19"/>
      <c r="N5" s="19"/>
      <c r="O5" s="19"/>
      <c r="P5" s="19"/>
      <c r="Q5" s="19"/>
      <c r="R5" s="19"/>
    </row>
    <row r="6" spans="1:37" x14ac:dyDescent="0.25">
      <c r="B6" s="19"/>
      <c r="C6" s="19"/>
      <c r="D6" s="19"/>
      <c r="E6" s="19"/>
      <c r="F6" s="19"/>
      <c r="G6" s="19"/>
      <c r="H6" s="19"/>
      <c r="I6" s="19"/>
      <c r="J6" s="19"/>
      <c r="K6" s="19"/>
      <c r="L6" s="19"/>
      <c r="M6" s="19"/>
      <c r="N6" s="19"/>
      <c r="O6" s="19"/>
      <c r="P6" s="19"/>
      <c r="Q6" s="19"/>
      <c r="R6" s="19"/>
      <c r="AA6" s="17" t="s">
        <v>232</v>
      </c>
      <c r="AB6" s="17" t="e">
        <f>VLOOKUP($AE$3,[1]!APPLEHOME1[#Data],18,0)</f>
        <v>#REF!</v>
      </c>
      <c r="AC6" s="17" t="e">
        <f>VLOOKUP($AE$3,[1]!APPLEHOME1[#Data],2,0)</f>
        <v>#REF!</v>
      </c>
      <c r="AD6" s="20" t="e">
        <f>IF(ISERROR( AC6/AB6),AC6,(AC6/AB6))</f>
        <v>#REF!</v>
      </c>
      <c r="AE6" s="21" t="e">
        <f>1-'DASHBOARD (2)'!AD6</f>
        <v>#REF!</v>
      </c>
    </row>
    <row r="7" spans="1:37" x14ac:dyDescent="0.25">
      <c r="B7" s="19"/>
      <c r="C7" s="19"/>
      <c r="D7" s="19"/>
      <c r="E7" s="19"/>
      <c r="F7" s="19"/>
      <c r="G7" s="19"/>
      <c r="H7" s="19"/>
      <c r="I7" s="19"/>
      <c r="J7" s="19"/>
      <c r="K7" s="19"/>
      <c r="L7" s="19"/>
      <c r="M7" s="19"/>
      <c r="N7" s="19"/>
      <c r="O7" s="19"/>
      <c r="P7" s="19"/>
      <c r="Q7" s="19"/>
      <c r="R7" s="19"/>
      <c r="AA7" s="17" t="s">
        <v>233</v>
      </c>
      <c r="AB7" s="17" t="e">
        <f>VLOOKUP($AE$3,[1]!APPLEHOME1[#Data],19,0)</f>
        <v>#REF!</v>
      </c>
      <c r="AC7" s="17" t="e">
        <f>VLOOKUP($AE$3,[1]!APPLEHOME1[#Data],3,0)</f>
        <v>#REF!</v>
      </c>
      <c r="AD7" s="20" t="e">
        <f>IF(ISERROR( AC7/AB7),AC7,(AC7/AB7))</f>
        <v>#REF!</v>
      </c>
      <c r="AE7" s="21" t="e">
        <f>1-'DASHBOARD (2)'!AD7</f>
        <v>#REF!</v>
      </c>
    </row>
    <row r="8" spans="1:37" x14ac:dyDescent="0.25">
      <c r="B8" s="19"/>
      <c r="C8" s="19"/>
      <c r="D8" s="19"/>
      <c r="E8" s="19"/>
      <c r="F8" s="19"/>
      <c r="G8" s="19"/>
      <c r="H8" s="19"/>
      <c r="I8" s="19"/>
      <c r="J8" s="19"/>
      <c r="K8" s="19"/>
      <c r="L8" s="19"/>
      <c r="M8" s="19"/>
      <c r="N8" s="19"/>
      <c r="O8" s="19"/>
      <c r="P8" s="19"/>
      <c r="Q8" s="19"/>
      <c r="R8" s="19"/>
      <c r="AA8" s="17" t="s">
        <v>234</v>
      </c>
      <c r="AB8" s="17" t="e">
        <f>VLOOKUP($AE$3,[1]!APPLEHOME1[#Data],20,0)</f>
        <v>#REF!</v>
      </c>
      <c r="AC8" s="17" t="e">
        <f>VLOOKUP($AE$3,[1]!APPLEHOME1[#Data],4,0)</f>
        <v>#REF!</v>
      </c>
      <c r="AD8" s="20" t="e">
        <f>IF(ISERROR( AC8/AB8),AC8,(AC8/AB8))</f>
        <v>#REF!</v>
      </c>
      <c r="AE8" s="21" t="e">
        <f>1-'DASHBOARD (2)'!AD8</f>
        <v>#REF!</v>
      </c>
    </row>
    <row r="9" spans="1:37" x14ac:dyDescent="0.25">
      <c r="B9" s="19"/>
      <c r="C9" s="19"/>
      <c r="D9" s="19"/>
      <c r="E9" s="19"/>
      <c r="F9" s="19"/>
      <c r="G9" s="19"/>
      <c r="H9" s="19"/>
      <c r="I9" s="19"/>
      <c r="J9" s="19"/>
      <c r="K9" s="19"/>
      <c r="L9" s="19"/>
      <c r="M9" s="19"/>
      <c r="N9" s="19"/>
      <c r="O9" s="19"/>
      <c r="P9" s="19"/>
      <c r="Q9" s="19"/>
      <c r="R9" s="19"/>
      <c r="AA9" s="17" t="s">
        <v>235</v>
      </c>
      <c r="AB9" s="17" t="e">
        <f>VLOOKUP($AE$3,[1]!APPLEHOME1[#Data],21,0)</f>
        <v>#REF!</v>
      </c>
      <c r="AC9" s="17" t="e">
        <f>VLOOKUP($AE$3,[1]!APPLEHOME1[#Data],5,0)</f>
        <v>#REF!</v>
      </c>
      <c r="AD9" s="20" t="e">
        <f>IF(ISERROR( AC9/AB9),AC9,(AC9/AB9))</f>
        <v>#REF!</v>
      </c>
      <c r="AE9" s="21" t="e">
        <f>1-'DASHBOARD (2)'!AD9</f>
        <v>#REF!</v>
      </c>
    </row>
    <row r="10" spans="1:37" x14ac:dyDescent="0.25">
      <c r="B10" s="19"/>
      <c r="C10" s="19"/>
      <c r="D10" s="19"/>
      <c r="E10" s="19"/>
      <c r="F10" s="19"/>
      <c r="G10" s="19"/>
      <c r="H10" s="19"/>
      <c r="I10" s="19"/>
      <c r="J10" s="19"/>
      <c r="K10" s="19"/>
      <c r="L10" s="19"/>
      <c r="M10" s="19"/>
      <c r="N10" s="19"/>
      <c r="O10" s="19"/>
      <c r="P10" s="19"/>
      <c r="Q10" s="19"/>
      <c r="R10" s="19"/>
      <c r="AA10" s="24" t="s">
        <v>251</v>
      </c>
    </row>
    <row r="11" spans="1:37" x14ac:dyDescent="0.25">
      <c r="B11" s="19"/>
      <c r="C11" s="19"/>
      <c r="D11" s="19"/>
      <c r="E11" s="19"/>
      <c r="F11" s="19"/>
      <c r="G11" s="19"/>
      <c r="H11" s="19"/>
      <c r="I11" s="19"/>
      <c r="J11" s="19"/>
      <c r="K11" s="19"/>
      <c r="L11" s="19"/>
      <c r="M11" s="19"/>
      <c r="N11" s="19"/>
      <c r="O11" s="19"/>
      <c r="P11" s="19"/>
      <c r="Q11" s="19"/>
      <c r="R11" s="19"/>
      <c r="AB11" s="17" t="s">
        <v>236</v>
      </c>
      <c r="AC11" s="17" t="s">
        <v>237</v>
      </c>
      <c r="AF11" s="17" t="s">
        <v>238</v>
      </c>
    </row>
    <row r="12" spans="1:37" x14ac:dyDescent="0.25">
      <c r="B12" s="19"/>
      <c r="C12" s="19"/>
      <c r="D12" s="19"/>
      <c r="E12" s="19"/>
      <c r="F12" s="19"/>
      <c r="G12" s="19"/>
      <c r="H12" s="19"/>
      <c r="I12" s="19"/>
      <c r="J12" s="19"/>
      <c r="K12" s="19"/>
      <c r="L12" s="19"/>
      <c r="M12" s="19"/>
      <c r="N12" s="19"/>
      <c r="O12" s="19"/>
      <c r="P12" s="19"/>
      <c r="Q12" s="19"/>
      <c r="R12" s="19"/>
      <c r="AA12" s="17" t="s">
        <v>239</v>
      </c>
      <c r="AB12" s="17">
        <f>IFERROR(HELPER!Q9,0)</f>
        <v>0</v>
      </c>
      <c r="AC12" s="17">
        <f>IFERROR(HELPER!AM9,0)</f>
        <v>0</v>
      </c>
      <c r="AD12" s="20">
        <f>IF(ISERROR( AB12/AC12),AB12,(AB12/AC12))</f>
        <v>0</v>
      </c>
      <c r="AE12" s="21">
        <f>IF(AND(AD12-1=0,AB12&gt;AC12),AD12,AD12-1)</f>
        <v>-1</v>
      </c>
      <c r="AF12" s="22">
        <f t="shared" ref="AF12:AG15" si="0">ROUND((AB12/$AB$36),0)</f>
        <v>0</v>
      </c>
      <c r="AG12" s="23">
        <f t="shared" si="0"/>
        <v>0</v>
      </c>
      <c r="AH12" s="20" t="e">
        <f>(AF12-AG12)/AG12</f>
        <v>#DIV/0!</v>
      </c>
      <c r="AI12" s="23"/>
    </row>
    <row r="13" spans="1:37" x14ac:dyDescent="0.25">
      <c r="B13" s="19"/>
      <c r="C13" s="19"/>
      <c r="D13" s="19"/>
      <c r="E13" s="19"/>
      <c r="F13" s="19"/>
      <c r="G13" s="19"/>
      <c r="H13" s="19"/>
      <c r="I13" s="19"/>
      <c r="J13" s="19"/>
      <c r="K13" s="19"/>
      <c r="L13" s="19"/>
      <c r="M13" s="19"/>
      <c r="N13" s="19"/>
      <c r="O13" s="19"/>
      <c r="P13" s="19"/>
      <c r="Q13" s="19"/>
      <c r="R13" s="19"/>
      <c r="AA13" s="17" t="s">
        <v>240</v>
      </c>
      <c r="AB13" s="17">
        <f>IFERROR(HELPER!Q8,0)</f>
        <v>0</v>
      </c>
      <c r="AC13" s="17">
        <f>IFERROR(HELPER!AM8,0)</f>
        <v>0</v>
      </c>
      <c r="AD13" s="20">
        <f>IF(ISERROR( AB13/AC13),AB13,(AB13/AC13))</f>
        <v>0</v>
      </c>
      <c r="AE13" s="21">
        <f>IF(AND(AD13-1=0,AB13&gt;AC13),AD13,AD13-1)</f>
        <v>-1</v>
      </c>
      <c r="AF13" s="23">
        <f t="shared" si="0"/>
        <v>0</v>
      </c>
      <c r="AG13" s="23">
        <f t="shared" si="0"/>
        <v>0</v>
      </c>
      <c r="AH13" s="20" t="e">
        <f t="shared" ref="AH13" si="1">(AF13-AG13)/AG13</f>
        <v>#DIV/0!</v>
      </c>
    </row>
    <row r="14" spans="1:37" x14ac:dyDescent="0.25">
      <c r="B14" s="19"/>
      <c r="C14" s="19"/>
      <c r="D14" s="19"/>
      <c r="E14" s="19"/>
      <c r="F14" s="19"/>
      <c r="G14" s="19"/>
      <c r="H14" s="19"/>
      <c r="I14" s="19"/>
      <c r="J14" s="19"/>
      <c r="K14" s="19"/>
      <c r="L14" s="19"/>
      <c r="M14" s="19"/>
      <c r="N14" s="19"/>
      <c r="O14" s="19"/>
      <c r="P14" s="19"/>
      <c r="Q14" s="19"/>
      <c r="R14" s="19"/>
      <c r="AA14" s="17" t="s">
        <v>241</v>
      </c>
      <c r="AB14" s="17">
        <f>IFERROR(HELPER!Q10,0)</f>
        <v>0</v>
      </c>
      <c r="AC14" s="17">
        <f>IFERROR(HELPER!AM10,0)</f>
        <v>0</v>
      </c>
      <c r="AD14" s="20">
        <f>IF(ISERROR( AB14/AC14),AB14,(AB14/AC14))</f>
        <v>0</v>
      </c>
      <c r="AE14" s="21">
        <f>IF(AND(AD14-1=0,AB14&gt;AC14),AD14,AD14-1)</f>
        <v>-1</v>
      </c>
      <c r="AF14" s="23">
        <f t="shared" si="0"/>
        <v>0</v>
      </c>
      <c r="AG14" s="23">
        <f t="shared" si="0"/>
        <v>0</v>
      </c>
      <c r="AH14" s="20"/>
    </row>
    <row r="15" spans="1:37" x14ac:dyDescent="0.25">
      <c r="B15" s="19"/>
      <c r="C15" s="19"/>
      <c r="D15" s="19"/>
      <c r="E15" s="19"/>
      <c r="F15" s="19"/>
      <c r="G15" s="19"/>
      <c r="H15" s="19"/>
      <c r="I15" s="19"/>
      <c r="J15" s="19"/>
      <c r="K15" s="19"/>
      <c r="L15" s="19"/>
      <c r="M15" s="19"/>
      <c r="N15" s="19"/>
      <c r="O15" s="19"/>
      <c r="P15" s="19"/>
      <c r="Q15" s="19"/>
      <c r="R15" s="19"/>
      <c r="AA15" s="17" t="s">
        <v>242</v>
      </c>
      <c r="AB15" s="17">
        <f>IFERROR(HELPER!Q7,0)</f>
        <v>0</v>
      </c>
      <c r="AC15" s="17">
        <f>IFERROR(HELPER!AM7,0)</f>
        <v>0</v>
      </c>
      <c r="AD15" s="20">
        <f>IF(ISERROR( AB15/AC15),AB15,(AB15/AC15))</f>
        <v>0</v>
      </c>
      <c r="AE15" s="21">
        <f>IF(AND(AD15-1=0,AB15&gt;AC15),AD15,AD15-1)</f>
        <v>-1</v>
      </c>
      <c r="AF15" s="23">
        <f t="shared" si="0"/>
        <v>0</v>
      </c>
      <c r="AG15" s="23">
        <f t="shared" si="0"/>
        <v>0</v>
      </c>
      <c r="AH15" s="20"/>
    </row>
    <row r="16" spans="1:37" x14ac:dyDescent="0.25">
      <c r="B16" s="19"/>
      <c r="C16" s="19"/>
      <c r="D16" s="19"/>
      <c r="E16" s="19"/>
      <c r="F16" s="19"/>
      <c r="G16" s="19"/>
      <c r="H16" s="19"/>
      <c r="I16" s="19"/>
      <c r="J16" s="19"/>
      <c r="K16" s="19"/>
      <c r="L16" s="19"/>
      <c r="M16" s="19"/>
      <c r="N16" s="19"/>
      <c r="O16" s="19"/>
      <c r="P16" s="19"/>
      <c r="Q16" s="19"/>
      <c r="R16" s="19"/>
      <c r="AA16" s="24" t="s">
        <v>33</v>
      </c>
      <c r="AB16" s="17">
        <f>IFERROR(HELPER!Q6,0)</f>
        <v>0</v>
      </c>
      <c r="AC16" s="17">
        <f>IFERROR(HELPER!AM6,0)</f>
        <v>0</v>
      </c>
      <c r="AD16" s="20"/>
      <c r="AE16" s="21"/>
      <c r="AF16" s="23"/>
      <c r="AG16" s="23"/>
      <c r="AH16" s="20"/>
    </row>
    <row r="17" spans="2:40" x14ac:dyDescent="0.25">
      <c r="B17" s="19"/>
      <c r="C17" s="19"/>
      <c r="D17" s="19"/>
      <c r="E17" s="19"/>
      <c r="F17" s="19"/>
      <c r="G17" s="19"/>
      <c r="H17" s="19"/>
      <c r="I17" s="19"/>
      <c r="J17" s="19"/>
      <c r="K17" s="19"/>
      <c r="L17" s="19"/>
      <c r="M17" s="19"/>
      <c r="N17" s="19"/>
      <c r="O17" s="19"/>
      <c r="P17" s="19"/>
      <c r="Q17" s="19"/>
      <c r="R17" s="19"/>
      <c r="AB17" s="17" t="s">
        <v>243</v>
      </c>
      <c r="AC17" s="17" t="s">
        <v>244</v>
      </c>
      <c r="AD17" s="20"/>
      <c r="AE17" s="21"/>
    </row>
    <row r="18" spans="2:40" x14ac:dyDescent="0.25">
      <c r="B18" s="19"/>
      <c r="C18" s="19"/>
      <c r="D18" s="19"/>
      <c r="E18" s="19"/>
      <c r="F18" s="19"/>
      <c r="G18" s="19"/>
      <c r="H18" s="19"/>
      <c r="I18" s="19"/>
      <c r="J18" s="19"/>
      <c r="K18" s="19"/>
      <c r="L18" s="19"/>
      <c r="M18" s="19"/>
      <c r="N18" s="19"/>
      <c r="O18" s="19"/>
      <c r="P18" s="19"/>
      <c r="Q18" s="19"/>
      <c r="R18" s="19"/>
      <c r="AA18" s="17" t="s">
        <v>239</v>
      </c>
      <c r="AB18" s="17" t="e">
        <f>VLOOKUP($AE$3,[1]!APPLEHOME1[#Data],10,0)</f>
        <v>#REF!</v>
      </c>
      <c r="AC18" s="17" t="e">
        <f>VLOOKUP($AE$3,[1]!APPLEHOME1[#Data],14,0)</f>
        <v>#REF!</v>
      </c>
      <c r="AD18" s="20" t="e">
        <f>IF(ISERROR( AB18/AC18),AB18,(AB18/AC18))</f>
        <v>#REF!</v>
      </c>
      <c r="AE18" s="21" t="e">
        <f>IF(AND(AD18-1=0,AB18&gt;AC18),AD18,AD18-1)</f>
        <v>#REF!</v>
      </c>
    </row>
    <row r="19" spans="2:40" x14ac:dyDescent="0.25">
      <c r="B19" s="19"/>
      <c r="C19" s="19"/>
      <c r="D19" s="19"/>
      <c r="E19" s="19"/>
      <c r="F19" s="19"/>
      <c r="G19" s="19"/>
      <c r="H19" s="19"/>
      <c r="I19" s="19"/>
      <c r="J19" s="19"/>
      <c r="K19" s="19"/>
      <c r="L19" s="19"/>
      <c r="M19" s="19"/>
      <c r="N19" s="19"/>
      <c r="O19" s="19"/>
      <c r="P19" s="19"/>
      <c r="Q19" s="19"/>
      <c r="R19" s="19"/>
      <c r="AA19" s="17" t="s">
        <v>240</v>
      </c>
      <c r="AB19" s="17" t="e">
        <f>VLOOKUP($AE$3,[1]!APPLEHOME1[#Data],11,0)</f>
        <v>#REF!</v>
      </c>
      <c r="AC19" s="17" t="e">
        <f>VLOOKUP($AE$3,[1]!APPLEHOME1[#Data],15,0)</f>
        <v>#REF!</v>
      </c>
      <c r="AD19" s="20" t="e">
        <f>IF(ISERROR( AB19/AC19),AB19,(AB19/AC19))</f>
        <v>#REF!</v>
      </c>
      <c r="AE19" s="21" t="e">
        <f>IF(AND(AD19-1=0,AB19&gt;AC19),AD19,AD19-1)</f>
        <v>#REF!</v>
      </c>
    </row>
    <row r="20" spans="2:40" x14ac:dyDescent="0.25">
      <c r="B20" s="19"/>
      <c r="C20" s="19"/>
      <c r="D20" s="19"/>
      <c r="E20" s="19"/>
      <c r="F20" s="19"/>
      <c r="G20" s="19"/>
      <c r="H20" s="19"/>
      <c r="I20" s="19"/>
      <c r="J20" s="19"/>
      <c r="K20" s="19"/>
      <c r="L20" s="19"/>
      <c r="M20" s="19"/>
      <c r="N20" s="19"/>
      <c r="O20" s="19"/>
      <c r="P20" s="19"/>
      <c r="Q20" s="19"/>
      <c r="R20" s="19"/>
      <c r="AA20" s="17" t="s">
        <v>241</v>
      </c>
      <c r="AB20" s="17" t="e">
        <f>VLOOKUP($AE$3,[1]!APPLEHOME1[#Data],12,0)</f>
        <v>#REF!</v>
      </c>
      <c r="AC20" s="17" t="e">
        <f>VLOOKUP($AE$3,[1]!APPLEHOME1[#Data],16,0)</f>
        <v>#REF!</v>
      </c>
      <c r="AD20" s="20" t="e">
        <f>IF(ISERROR( AB20/AC20),AB20,(AB20/AC20))</f>
        <v>#REF!</v>
      </c>
      <c r="AE20" s="21" t="e">
        <f>IF(AND(AD20-1=0,AB20&gt;AC20),AD20,AD20-1)</f>
        <v>#REF!</v>
      </c>
    </row>
    <row r="21" spans="2:40" x14ac:dyDescent="0.25">
      <c r="B21" s="19"/>
      <c r="C21" s="19"/>
      <c r="D21" s="19"/>
      <c r="E21" s="19"/>
      <c r="F21" s="19"/>
      <c r="G21" s="19"/>
      <c r="H21" s="19"/>
      <c r="I21" s="19"/>
      <c r="J21" s="19"/>
      <c r="K21" s="19"/>
      <c r="L21" s="19"/>
      <c r="M21" s="19"/>
      <c r="N21" s="19"/>
      <c r="O21" s="19"/>
      <c r="P21" s="19"/>
      <c r="Q21" s="19"/>
      <c r="R21" s="19"/>
      <c r="AA21" s="17" t="s">
        <v>242</v>
      </c>
      <c r="AB21" s="17" t="e">
        <f>VLOOKUP($AE$3,[1]!APPLEHOME1[#Data],13,0)</f>
        <v>#REF!</v>
      </c>
      <c r="AC21" s="17" t="e">
        <f>VLOOKUP($AE$3,[1]!APPLEHOME1[#Data],17,0)</f>
        <v>#REF!</v>
      </c>
      <c r="AD21" s="20" t="e">
        <f>IF(ISERROR( AB21/AC21),AB21,(AB21/AC21))</f>
        <v>#REF!</v>
      </c>
      <c r="AE21" s="21" t="e">
        <f>IF(AND(AD21-1=0,AB21&gt;AC21),AD21,AD21-1)</f>
        <v>#REF!</v>
      </c>
    </row>
    <row r="22" spans="2:40" x14ac:dyDescent="0.25">
      <c r="B22" s="19"/>
      <c r="C22" s="19"/>
      <c r="D22" s="19"/>
      <c r="E22" s="19"/>
      <c r="F22" s="19"/>
      <c r="G22" s="19"/>
      <c r="H22" s="19"/>
      <c r="I22" s="19"/>
      <c r="J22" s="19"/>
      <c r="K22" s="19"/>
      <c r="L22" s="19"/>
      <c r="M22" s="19"/>
      <c r="N22" s="19"/>
      <c r="O22" s="19"/>
      <c r="P22" s="19"/>
      <c r="Q22" s="19"/>
      <c r="R22" s="19"/>
      <c r="AA22" s="24" t="s">
        <v>33</v>
      </c>
      <c r="AD22" s="20"/>
    </row>
    <row r="23" spans="2:40" x14ac:dyDescent="0.25">
      <c r="B23" s="19"/>
      <c r="C23" s="19"/>
      <c r="D23" s="19"/>
      <c r="E23" s="19"/>
      <c r="F23" s="19"/>
      <c r="G23" s="19"/>
      <c r="H23" s="19"/>
      <c r="I23" s="19"/>
      <c r="J23" s="19"/>
      <c r="K23" s="19"/>
      <c r="L23" s="19"/>
      <c r="M23" s="19"/>
      <c r="N23" s="19"/>
      <c r="O23" s="19"/>
      <c r="P23" s="19"/>
      <c r="Q23" s="19"/>
      <c r="R23" s="19"/>
      <c r="AA23" s="17" t="s">
        <v>245</v>
      </c>
      <c r="AB23" s="17" t="e">
        <f>VLOOKUP($AE$3,[1]!APPLEHOME1[#Data],22,0)</f>
        <v>#REF!</v>
      </c>
      <c r="AC23" s="17" t="e">
        <f>VLOOKUP($AE$3,[1]!APPLEHOME1[#Data],2,0)</f>
        <v>#REF!</v>
      </c>
      <c r="AD23" s="20" t="e">
        <f>AB23/AC23</f>
        <v>#REF!</v>
      </c>
    </row>
    <row r="24" spans="2:40" x14ac:dyDescent="0.25">
      <c r="B24" s="19"/>
      <c r="C24" s="19"/>
      <c r="D24" s="19"/>
      <c r="E24" s="19"/>
      <c r="F24" s="19"/>
      <c r="G24" s="19"/>
      <c r="H24" s="19"/>
      <c r="I24" s="19"/>
      <c r="J24" s="19"/>
      <c r="K24" s="19"/>
      <c r="L24" s="19"/>
      <c r="M24" s="19"/>
      <c r="N24" s="19"/>
      <c r="O24" s="19"/>
      <c r="P24" s="19"/>
      <c r="Q24" s="19"/>
      <c r="R24" s="19"/>
    </row>
    <row r="25" spans="2:40" x14ac:dyDescent="0.25">
      <c r="B25" s="19"/>
      <c r="C25" s="19"/>
      <c r="D25" s="19"/>
      <c r="E25" s="19"/>
      <c r="F25" s="19"/>
      <c r="G25" s="19"/>
      <c r="H25" s="19"/>
      <c r="I25" s="19"/>
      <c r="J25" s="19"/>
      <c r="K25" s="19"/>
      <c r="L25" s="19"/>
      <c r="M25" s="19"/>
      <c r="N25" s="19"/>
      <c r="O25" s="19"/>
      <c r="P25" s="19"/>
      <c r="Q25" s="19"/>
      <c r="R25" s="19"/>
    </row>
    <row r="26" spans="2:40" x14ac:dyDescent="0.25">
      <c r="B26" s="19"/>
      <c r="C26" s="19"/>
      <c r="D26" s="19"/>
      <c r="E26" s="19"/>
      <c r="F26" s="19"/>
      <c r="G26" s="19"/>
      <c r="H26" s="19"/>
      <c r="I26" s="19"/>
      <c r="J26" s="19"/>
      <c r="K26" s="19"/>
      <c r="L26" s="19"/>
      <c r="M26" s="19"/>
      <c r="N26" s="19"/>
      <c r="O26" s="19"/>
      <c r="P26" s="19"/>
      <c r="Q26" s="19"/>
      <c r="R26" s="19"/>
    </row>
    <row r="27" spans="2:40" x14ac:dyDescent="0.25">
      <c r="B27" s="19"/>
      <c r="C27" s="19"/>
      <c r="D27" s="19"/>
      <c r="E27" s="19"/>
      <c r="F27" s="19"/>
      <c r="G27" s="19"/>
      <c r="H27" s="19"/>
      <c r="I27" s="19"/>
      <c r="J27" s="19"/>
      <c r="K27" s="19"/>
      <c r="L27" s="19"/>
      <c r="M27" s="19"/>
      <c r="N27" s="19"/>
      <c r="O27" s="19"/>
      <c r="P27" s="19"/>
      <c r="Q27" s="19"/>
      <c r="R27" s="19"/>
    </row>
    <row r="28" spans="2:40" x14ac:dyDescent="0.25">
      <c r="B28" s="19"/>
      <c r="C28" s="19"/>
      <c r="D28" s="19"/>
      <c r="E28" s="19"/>
      <c r="F28" s="19"/>
      <c r="G28" s="19"/>
      <c r="H28" s="19"/>
      <c r="I28" s="19"/>
      <c r="J28" s="19"/>
      <c r="K28" s="19"/>
      <c r="L28" s="19"/>
      <c r="M28" s="19"/>
      <c r="N28" s="19"/>
      <c r="O28" s="19"/>
      <c r="P28" s="19"/>
      <c r="Q28" s="19"/>
      <c r="R28" s="19"/>
      <c r="AA28" s="26"/>
      <c r="AB28" s="26">
        <v>1</v>
      </c>
      <c r="AC28" s="26">
        <v>2</v>
      </c>
      <c r="AD28" s="26">
        <v>3</v>
      </c>
      <c r="AE28" s="26">
        <v>4</v>
      </c>
      <c r="AF28" s="26">
        <v>5</v>
      </c>
      <c r="AG28" s="26">
        <v>6</v>
      </c>
      <c r="AH28" s="26">
        <v>7</v>
      </c>
      <c r="AI28" s="26">
        <v>8</v>
      </c>
      <c r="AJ28" s="26">
        <v>9</v>
      </c>
      <c r="AK28" s="26">
        <v>10</v>
      </c>
      <c r="AL28" s="26">
        <v>11</v>
      </c>
      <c r="AM28" s="26">
        <v>12</v>
      </c>
      <c r="AN28" s="26">
        <v>13</v>
      </c>
    </row>
    <row r="29" spans="2:40" x14ac:dyDescent="0.25">
      <c r="B29" s="19"/>
      <c r="C29" s="19"/>
      <c r="D29" s="19"/>
      <c r="E29" s="19"/>
      <c r="F29" s="19"/>
      <c r="G29" s="19"/>
      <c r="H29" s="19"/>
      <c r="I29" s="19"/>
      <c r="J29" s="19"/>
      <c r="K29" s="19"/>
      <c r="L29" s="19"/>
      <c r="M29" s="19"/>
      <c r="N29" s="19"/>
      <c r="O29" s="19"/>
      <c r="P29" s="19"/>
      <c r="Q29" s="19"/>
      <c r="R29" s="19"/>
      <c r="AA29" s="24" t="s">
        <v>239</v>
      </c>
      <c r="AB29" s="24">
        <f>IFERROR(HELPER!Z9,0)</f>
        <v>0</v>
      </c>
      <c r="AC29" s="24">
        <f>IFERROR(HELPER!AA9,0)</f>
        <v>0</v>
      </c>
      <c r="AD29" s="24">
        <f>IFERROR(HELPER!AB9,0)</f>
        <v>0</v>
      </c>
      <c r="AE29" s="24">
        <f>IFERROR(HELPER!AC9,0)</f>
        <v>0</v>
      </c>
      <c r="AF29" s="24">
        <f>IFERROR(HELPER!AD9,0)</f>
        <v>0</v>
      </c>
      <c r="AG29" s="24">
        <f>IFERROR(HELPER!AE9,0)</f>
        <v>0</v>
      </c>
      <c r="AH29" s="24">
        <f>IFERROR(HELPER!AF9,0)</f>
        <v>0</v>
      </c>
      <c r="AI29" s="24">
        <f>IFERROR(HELPER!AG9,0)</f>
        <v>0</v>
      </c>
      <c r="AJ29" s="24">
        <f>IFERROR(HELPER!AH9,0)</f>
        <v>0</v>
      </c>
      <c r="AK29" s="24">
        <f>IFERROR(HELPER!AI9,0)</f>
        <v>0</v>
      </c>
      <c r="AL29" s="24">
        <f>IFERROR(HELPER!AJ9,0)</f>
        <v>0</v>
      </c>
      <c r="AM29" s="24">
        <f>IFERROR(HELPER!AK9,0)</f>
        <v>0</v>
      </c>
      <c r="AN29" s="24">
        <f>IFERROR(HELPER!AL9,0)</f>
        <v>0</v>
      </c>
    </row>
    <row r="30" spans="2:40" x14ac:dyDescent="0.25">
      <c r="B30" s="19"/>
      <c r="C30" s="19"/>
      <c r="D30" s="19"/>
      <c r="E30" s="19"/>
      <c r="F30" s="19"/>
      <c r="G30" s="19"/>
      <c r="H30" s="19"/>
      <c r="I30" s="19"/>
      <c r="J30" s="19"/>
      <c r="K30" s="19"/>
      <c r="L30" s="19"/>
      <c r="M30" s="19"/>
      <c r="N30" s="19"/>
      <c r="O30" s="19"/>
      <c r="P30" s="19"/>
      <c r="Q30" s="19"/>
      <c r="R30" s="19"/>
      <c r="AA30" s="24" t="s">
        <v>240</v>
      </c>
      <c r="AB30" s="24">
        <f>IFERROR(HELPER!Z8,0)</f>
        <v>0</v>
      </c>
      <c r="AC30" s="24">
        <f>IFERROR(HELPER!AA8,0)</f>
        <v>0</v>
      </c>
      <c r="AD30" s="24">
        <f>IFERROR(HELPER!AB8,0)</f>
        <v>0</v>
      </c>
      <c r="AE30" s="24">
        <f>IFERROR(HELPER!AC8,0)</f>
        <v>0</v>
      </c>
      <c r="AF30" s="24">
        <f>IFERROR(HELPER!AD8,0)</f>
        <v>0</v>
      </c>
      <c r="AG30" s="24">
        <f>IFERROR(HELPER!AE8,0)</f>
        <v>0</v>
      </c>
      <c r="AH30" s="24">
        <f>IFERROR(HELPER!AF8,0)</f>
        <v>0</v>
      </c>
      <c r="AI30" s="24">
        <f>IFERROR(HELPER!AG8,0)</f>
        <v>0</v>
      </c>
      <c r="AJ30" s="24">
        <f>IFERROR(HELPER!AH8,0)</f>
        <v>0</v>
      </c>
      <c r="AK30" s="24">
        <f>IFERROR(HELPER!AI8,0)</f>
        <v>0</v>
      </c>
      <c r="AL30" s="24">
        <f>IFERROR(HELPER!AJ8,0)</f>
        <v>0</v>
      </c>
      <c r="AM30" s="24">
        <f>IFERROR(HELPER!AK8,0)</f>
        <v>0</v>
      </c>
      <c r="AN30" s="24">
        <f>IFERROR(HELPER!AL8,0)</f>
        <v>0</v>
      </c>
    </row>
    <row r="31" spans="2:40" x14ac:dyDescent="0.25">
      <c r="B31" s="19"/>
      <c r="C31" s="19"/>
      <c r="D31" s="19"/>
      <c r="E31" s="19"/>
      <c r="F31" s="19"/>
      <c r="G31" s="19"/>
      <c r="H31" s="19"/>
      <c r="I31" s="19"/>
      <c r="J31" s="19"/>
      <c r="K31" s="19"/>
      <c r="L31" s="19"/>
      <c r="M31" s="19"/>
      <c r="N31" s="19"/>
      <c r="O31" s="19"/>
      <c r="P31" s="19"/>
      <c r="Q31" s="19"/>
      <c r="R31" s="19"/>
      <c r="AA31" s="24" t="s">
        <v>241</v>
      </c>
      <c r="AB31" s="24">
        <f>IFERROR(HELPER!Z10,0)</f>
        <v>0</v>
      </c>
      <c r="AC31" s="24">
        <f>IFERROR(HELPER!AA10,0)</f>
        <v>0</v>
      </c>
      <c r="AD31" s="24">
        <f>IFERROR(HELPER!AB10,0)</f>
        <v>0</v>
      </c>
      <c r="AE31" s="24">
        <f>IFERROR(HELPER!AC10,0)</f>
        <v>0</v>
      </c>
      <c r="AF31" s="24">
        <f>IFERROR(HELPER!AD10,0)</f>
        <v>0</v>
      </c>
      <c r="AG31" s="24">
        <f>IFERROR(HELPER!AE10,0)</f>
        <v>0</v>
      </c>
      <c r="AH31" s="24">
        <f>IFERROR(HELPER!AF10,0)</f>
        <v>0</v>
      </c>
      <c r="AI31" s="24">
        <f>IFERROR(HELPER!AG10,0)</f>
        <v>0</v>
      </c>
      <c r="AJ31" s="24">
        <f>IFERROR(HELPER!AH10,0)</f>
        <v>0</v>
      </c>
      <c r="AK31" s="24">
        <f>IFERROR(HELPER!AI10,0)</f>
        <v>0</v>
      </c>
      <c r="AL31" s="24">
        <f>IFERROR(HELPER!AJ10,0)</f>
        <v>0</v>
      </c>
      <c r="AM31" s="24">
        <f>IFERROR(HELPER!AK10,0)</f>
        <v>0</v>
      </c>
      <c r="AN31" s="24">
        <f>IFERROR(HELPER!AL10,0)</f>
        <v>0</v>
      </c>
    </row>
    <row r="32" spans="2:40" x14ac:dyDescent="0.25">
      <c r="B32" s="19"/>
      <c r="C32" s="19"/>
      <c r="D32" s="19"/>
      <c r="E32" s="19"/>
      <c r="F32" s="19"/>
      <c r="G32" s="19"/>
      <c r="H32" s="19"/>
      <c r="I32" s="19"/>
      <c r="J32" s="19"/>
      <c r="K32" s="19"/>
      <c r="L32" s="19"/>
      <c r="M32" s="19"/>
      <c r="N32" s="19"/>
      <c r="O32" s="19"/>
      <c r="P32" s="19"/>
      <c r="Q32" s="19"/>
      <c r="R32" s="19"/>
      <c r="AA32" s="24" t="s">
        <v>242</v>
      </c>
      <c r="AB32" s="24">
        <f>IFERROR(HELPER!Z7,0)</f>
        <v>0</v>
      </c>
      <c r="AC32" s="24">
        <f>IFERROR(HELPER!AA7,0)</f>
        <v>0</v>
      </c>
      <c r="AD32" s="24">
        <f>IFERROR(HELPER!AB7,0)</f>
        <v>0</v>
      </c>
      <c r="AE32" s="24">
        <f>IFERROR(HELPER!AC7,0)</f>
        <v>0</v>
      </c>
      <c r="AF32" s="24">
        <f>IFERROR(HELPER!AD7,0)</f>
        <v>0</v>
      </c>
      <c r="AG32" s="24">
        <f>IFERROR(HELPER!AE7,0)</f>
        <v>0</v>
      </c>
      <c r="AH32" s="24">
        <f>IFERROR(HELPER!AF7,0)</f>
        <v>0</v>
      </c>
      <c r="AI32" s="24">
        <f>IFERROR(HELPER!AG7,0)</f>
        <v>0</v>
      </c>
      <c r="AJ32" s="24">
        <f>IFERROR(HELPER!AH7,0)</f>
        <v>0</v>
      </c>
      <c r="AK32" s="24">
        <f>IFERROR(HELPER!AI7,0)</f>
        <v>0</v>
      </c>
      <c r="AL32" s="24">
        <f>IFERROR(HELPER!AJ7,0)</f>
        <v>0</v>
      </c>
      <c r="AM32" s="24">
        <f>IFERROR(HELPER!AK7,0)</f>
        <v>0</v>
      </c>
      <c r="AN32" s="24">
        <f>IFERROR(HELPER!AL7,0)</f>
        <v>0</v>
      </c>
    </row>
    <row r="33" spans="2:41" x14ac:dyDescent="0.25">
      <c r="B33" s="19"/>
      <c r="C33" s="19"/>
      <c r="D33" s="19"/>
      <c r="E33" s="19"/>
      <c r="F33" s="19"/>
      <c r="G33" s="19"/>
      <c r="H33" s="19"/>
      <c r="I33" s="19"/>
      <c r="J33" s="19"/>
      <c r="K33" s="19"/>
      <c r="L33" s="19"/>
      <c r="M33" s="19"/>
      <c r="N33" s="19"/>
      <c r="O33" s="19"/>
      <c r="P33" s="19"/>
      <c r="Q33" s="19"/>
      <c r="R33" s="19"/>
      <c r="AA33" s="24" t="s">
        <v>33</v>
      </c>
      <c r="AB33" s="24">
        <f>IFERROR(HELPER!Z6,0)</f>
        <v>0</v>
      </c>
      <c r="AC33" s="24">
        <f>IFERROR(HELPER!AA6,0)</f>
        <v>0</v>
      </c>
      <c r="AD33" s="24">
        <f>IFERROR(HELPER!AB6,0)</f>
        <v>0</v>
      </c>
      <c r="AE33" s="24">
        <f>IFERROR(HELPER!AC6,0)</f>
        <v>0</v>
      </c>
      <c r="AF33" s="24">
        <f>IFERROR(HELPER!AD6,0)</f>
        <v>0</v>
      </c>
      <c r="AG33" s="24">
        <f>IFERROR(HELPER!AE6,0)</f>
        <v>0</v>
      </c>
      <c r="AH33" s="24">
        <f>IFERROR(HELPER!AF6,0)</f>
        <v>0</v>
      </c>
      <c r="AI33" s="24">
        <f>IFERROR(HELPER!AG6,0)</f>
        <v>0</v>
      </c>
      <c r="AJ33" s="24">
        <f>IFERROR(HELPER!AH6,0)</f>
        <v>0</v>
      </c>
      <c r="AK33" s="24">
        <f>IFERROR(HELPER!AI6,0)</f>
        <v>0</v>
      </c>
      <c r="AL33" s="24">
        <f>IFERROR(HELPER!AJ6,0)</f>
        <v>0</v>
      </c>
      <c r="AM33" s="24">
        <f>IFERROR(HELPER!AK6,0)</f>
        <v>0</v>
      </c>
      <c r="AN33" s="24">
        <f>IFERROR(HELPER!AL6,0)</f>
        <v>0</v>
      </c>
    </row>
    <row r="34" spans="2:41" x14ac:dyDescent="0.25">
      <c r="B34" s="19"/>
      <c r="C34" s="19"/>
      <c r="D34" s="19"/>
      <c r="E34" s="19"/>
      <c r="F34" s="19"/>
      <c r="G34" s="19"/>
      <c r="H34" s="19"/>
      <c r="I34" s="19"/>
      <c r="J34" s="19"/>
      <c r="K34" s="19"/>
      <c r="L34" s="19"/>
      <c r="M34" s="19"/>
      <c r="N34" s="19"/>
      <c r="O34" s="19"/>
      <c r="P34" s="19"/>
      <c r="Q34" s="19"/>
      <c r="R34" s="19"/>
    </row>
    <row r="35" spans="2:41" x14ac:dyDescent="0.25">
      <c r="B35" s="19"/>
      <c r="C35" s="19"/>
      <c r="D35" s="19"/>
      <c r="E35" s="19"/>
      <c r="F35" s="19"/>
      <c r="G35" s="19"/>
      <c r="H35" s="19"/>
      <c r="I35" s="19"/>
      <c r="J35" s="19"/>
      <c r="K35" s="19"/>
      <c r="L35" s="19"/>
      <c r="M35" s="19"/>
      <c r="N35" s="19"/>
      <c r="O35" s="19"/>
      <c r="P35" s="19"/>
      <c r="Q35" s="19"/>
      <c r="R35" s="19"/>
    </row>
    <row r="36" spans="2:41" x14ac:dyDescent="0.25">
      <c r="B36" s="19"/>
      <c r="C36" s="19"/>
      <c r="D36" s="19"/>
      <c r="E36" s="19"/>
      <c r="F36" s="19"/>
      <c r="G36" s="19"/>
      <c r="H36" s="19"/>
      <c r="I36" s="19"/>
      <c r="J36" s="19"/>
      <c r="K36" s="19"/>
      <c r="L36" s="19"/>
      <c r="M36" s="19"/>
      <c r="N36" s="19"/>
      <c r="O36" s="19"/>
      <c r="P36" s="19"/>
      <c r="Q36" s="19"/>
      <c r="R36" s="19"/>
      <c r="AA36" s="25" t="s">
        <v>246</v>
      </c>
      <c r="AB36" s="29">
        <f>[1]DATA!C47</f>
        <v>6</v>
      </c>
      <c r="AC36" s="25"/>
      <c r="AD36" s="25"/>
      <c r="AE36" s="25"/>
      <c r="AF36" s="25"/>
      <c r="AG36" s="25"/>
      <c r="AH36" s="25"/>
      <c r="AI36" s="25"/>
      <c r="AJ36" s="25"/>
      <c r="AK36" s="25"/>
      <c r="AL36" s="25"/>
      <c r="AM36" s="25"/>
      <c r="AN36" s="25"/>
      <c r="AO36" s="25"/>
    </row>
    <row r="37" spans="2:41" x14ac:dyDescent="0.25">
      <c r="B37" s="19"/>
      <c r="C37" s="19"/>
      <c r="D37" s="19"/>
      <c r="E37" s="19"/>
      <c r="F37" s="19"/>
      <c r="G37" s="19"/>
      <c r="H37" s="19"/>
      <c r="I37" s="19"/>
      <c r="J37" s="19"/>
      <c r="K37" s="19"/>
      <c r="L37" s="19"/>
      <c r="M37" s="19"/>
      <c r="N37" s="19"/>
      <c r="O37" s="19"/>
      <c r="P37" s="19"/>
      <c r="Q37" s="19"/>
      <c r="R37" s="19"/>
    </row>
    <row r="38" spans="2:41" x14ac:dyDescent="0.25">
      <c r="B38" s="19"/>
      <c r="C38" s="19"/>
      <c r="D38" s="19"/>
      <c r="E38" s="19"/>
      <c r="F38" s="19"/>
      <c r="G38" s="19"/>
      <c r="H38" s="19"/>
      <c r="I38" s="19"/>
      <c r="J38" s="19"/>
      <c r="K38" s="19"/>
      <c r="L38" s="19"/>
      <c r="M38" s="19"/>
      <c r="N38" s="19"/>
      <c r="O38" s="19"/>
      <c r="P38" s="19"/>
      <c r="Q38" s="19"/>
      <c r="R38" s="19"/>
    </row>
    <row r="39" spans="2:41" x14ac:dyDescent="0.25">
      <c r="B39" s="19"/>
      <c r="C39" s="19"/>
      <c r="D39" s="19"/>
      <c r="E39" s="19"/>
      <c r="F39" s="19"/>
      <c r="G39" s="19"/>
      <c r="H39" s="19"/>
      <c r="I39" s="19"/>
      <c r="J39" s="19"/>
      <c r="K39" s="19"/>
      <c r="L39" s="19"/>
      <c r="M39" s="19"/>
      <c r="N39" s="19"/>
      <c r="O39" s="19"/>
      <c r="P39" s="19"/>
      <c r="Q39" s="19"/>
      <c r="R39" s="19"/>
    </row>
    <row r="40" spans="2:41" x14ac:dyDescent="0.25">
      <c r="B40" s="19"/>
      <c r="C40" s="19"/>
      <c r="D40" s="19"/>
      <c r="E40" s="19"/>
      <c r="F40" s="19"/>
      <c r="G40" s="19"/>
      <c r="H40" s="19"/>
      <c r="I40" s="19"/>
      <c r="J40" s="19"/>
      <c r="K40" s="19"/>
      <c r="L40" s="19"/>
      <c r="M40" s="19"/>
      <c r="N40" s="19"/>
      <c r="O40" s="19"/>
      <c r="P40" s="19"/>
      <c r="Q40" s="19"/>
      <c r="R40" s="19"/>
    </row>
    <row r="41" spans="2:41" x14ac:dyDescent="0.25">
      <c r="B41" s="19"/>
      <c r="C41" s="19"/>
      <c r="D41" s="19"/>
      <c r="E41" s="19"/>
      <c r="F41" s="19"/>
      <c r="G41" s="19"/>
      <c r="H41" s="19"/>
      <c r="I41" s="19"/>
      <c r="J41" s="19"/>
      <c r="K41" s="19"/>
      <c r="L41" s="19"/>
      <c r="M41" s="19"/>
      <c r="N41" s="19"/>
      <c r="O41" s="19"/>
      <c r="P41" s="19"/>
      <c r="Q41" s="19"/>
      <c r="R41" s="19"/>
    </row>
    <row r="42" spans="2:41" x14ac:dyDescent="0.25">
      <c r="B42" s="19"/>
      <c r="C42" s="19"/>
      <c r="D42" s="19"/>
      <c r="E42" s="19"/>
      <c r="F42" s="19"/>
      <c r="G42" s="19"/>
      <c r="H42" s="19"/>
      <c r="I42" s="19"/>
      <c r="J42" s="19"/>
      <c r="K42" s="19"/>
      <c r="L42" s="19"/>
      <c r="M42" s="19"/>
      <c r="N42" s="19"/>
      <c r="O42" s="19"/>
      <c r="P42" s="19"/>
      <c r="Q42" s="19"/>
      <c r="R42" s="19"/>
    </row>
    <row r="43" spans="2:41" x14ac:dyDescent="0.25">
      <c r="B43" s="19"/>
      <c r="C43" s="19"/>
      <c r="D43" s="19"/>
      <c r="E43" s="19"/>
      <c r="F43" s="19"/>
      <c r="G43" s="19"/>
      <c r="H43" s="19"/>
      <c r="I43" s="19"/>
      <c r="J43" s="19"/>
      <c r="K43" s="19"/>
      <c r="L43" s="19"/>
      <c r="M43" s="19"/>
      <c r="N43" s="19"/>
      <c r="O43" s="19"/>
      <c r="P43" s="19"/>
      <c r="Q43" s="19"/>
      <c r="R43" s="19"/>
    </row>
    <row r="44" spans="2:41" x14ac:dyDescent="0.25">
      <c r="B44" s="19"/>
      <c r="C44" s="19"/>
      <c r="D44" s="19"/>
      <c r="E44" s="19"/>
      <c r="F44" s="19"/>
      <c r="G44" s="19"/>
      <c r="H44" s="19"/>
      <c r="I44" s="19"/>
      <c r="J44" s="19"/>
      <c r="K44" s="19"/>
      <c r="L44" s="19"/>
      <c r="M44" s="19"/>
      <c r="N44" s="19"/>
      <c r="O44" s="19"/>
      <c r="P44" s="19"/>
      <c r="Q44" s="19"/>
      <c r="R44" s="19"/>
    </row>
    <row r="45" spans="2:41" x14ac:dyDescent="0.25">
      <c r="B45" s="19"/>
      <c r="C45" s="19"/>
      <c r="D45" s="19"/>
      <c r="E45" s="19"/>
      <c r="F45" s="19"/>
      <c r="G45" s="19"/>
      <c r="H45" s="19"/>
      <c r="I45" s="19"/>
      <c r="J45" s="19"/>
      <c r="K45" s="19"/>
      <c r="L45" s="19"/>
      <c r="M45" s="19"/>
      <c r="N45" s="19"/>
      <c r="O45" s="19"/>
      <c r="P45" s="19"/>
      <c r="Q45" s="19"/>
      <c r="R45" s="19"/>
    </row>
    <row r="46" spans="2:41" x14ac:dyDescent="0.25">
      <c r="B46" s="19"/>
      <c r="C46" s="19"/>
      <c r="D46" s="19"/>
      <c r="E46" s="19"/>
      <c r="F46" s="19"/>
      <c r="G46" s="19"/>
      <c r="H46" s="19"/>
      <c r="I46" s="19"/>
      <c r="J46" s="19"/>
      <c r="K46" s="19"/>
      <c r="L46" s="19"/>
      <c r="M46" s="19"/>
      <c r="N46" s="19"/>
      <c r="O46" s="19"/>
      <c r="P46" s="19"/>
      <c r="Q46" s="19"/>
      <c r="R46" s="19"/>
    </row>
  </sheetData>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D7817-371A-4A88-A0E7-A50D9DCC88AD}">
  <dimension ref="A1:AO175"/>
  <sheetViews>
    <sheetView showGridLines="0" tabSelected="1" zoomScale="81" zoomScaleNormal="75" workbookViewId="0">
      <selection activeCell="A7" sqref="A7"/>
    </sheetView>
  </sheetViews>
  <sheetFormatPr defaultColWidth="8.7265625" defaultRowHeight="15" x14ac:dyDescent="0.25"/>
  <cols>
    <col min="1" max="1" width="30" style="17" customWidth="1"/>
    <col min="2" max="2" width="19.54296875" style="17" customWidth="1"/>
    <col min="3" max="13" width="8.7265625" style="17"/>
    <col min="14" max="14" width="8.7265625" style="17" customWidth="1"/>
    <col min="15" max="18" width="8.7265625" style="17"/>
    <col min="19" max="26" width="11.7265625" style="17" customWidth="1"/>
    <col min="27" max="27" width="14.453125" style="17" customWidth="1"/>
    <col min="28" max="29" width="8.7265625" style="17" customWidth="1"/>
    <col min="30" max="30" width="9.1796875" style="17" customWidth="1"/>
    <col min="31" max="33" width="8.7265625" style="17" customWidth="1"/>
    <col min="34" max="34" width="13.453125" style="17" customWidth="1"/>
    <col min="35" max="40" width="8.7265625" style="17" customWidth="1"/>
    <col min="41" max="16384" width="8.7265625" style="17"/>
  </cols>
  <sheetData>
    <row r="1" spans="1:41" ht="17.399999999999999" x14ac:dyDescent="0.25">
      <c r="A1" s="34"/>
    </row>
    <row r="2" spans="1:41" ht="21" x14ac:dyDescent="0.25">
      <c r="A2" s="35"/>
      <c r="B2" s="19"/>
      <c r="C2" s="19"/>
      <c r="D2" s="19"/>
      <c r="E2" s="19"/>
      <c r="F2" s="19"/>
      <c r="G2" s="19"/>
      <c r="H2" s="19"/>
      <c r="I2" s="19"/>
      <c r="J2" s="19"/>
      <c r="K2" s="19"/>
      <c r="L2" s="19"/>
      <c r="M2" s="19"/>
      <c r="N2" s="19"/>
      <c r="O2" s="19"/>
      <c r="P2" s="19"/>
      <c r="Q2" s="19"/>
      <c r="R2" s="19"/>
      <c r="AA2" s="25"/>
      <c r="AB2" s="25"/>
      <c r="AC2" s="25"/>
      <c r="AD2" s="25"/>
      <c r="AE2" s="25"/>
      <c r="AF2" s="25"/>
      <c r="AG2" s="25"/>
      <c r="AH2" s="25"/>
      <c r="AI2" s="25"/>
      <c r="AJ2" s="25"/>
      <c r="AK2" s="25"/>
      <c r="AL2" s="25"/>
      <c r="AM2" s="25"/>
      <c r="AN2" s="25"/>
      <c r="AO2" s="25"/>
    </row>
    <row r="3" spans="1:41" x14ac:dyDescent="0.25">
      <c r="B3" s="19"/>
      <c r="C3" s="19"/>
      <c r="D3" s="19"/>
      <c r="E3" s="19"/>
      <c r="F3" s="19"/>
      <c r="G3" s="19"/>
      <c r="H3" s="19"/>
      <c r="I3" s="19"/>
      <c r="J3" s="19"/>
      <c r="K3" s="19"/>
      <c r="L3" s="19"/>
      <c r="M3" s="19"/>
      <c r="N3" s="19"/>
      <c r="O3" s="19"/>
      <c r="P3" s="19"/>
      <c r="Q3" s="19"/>
      <c r="R3" s="19"/>
      <c r="AE3" s="17">
        <f>HELPER!X5</f>
        <v>0</v>
      </c>
      <c r="AF3" s="17">
        <f>HELPER!X4</f>
        <v>0</v>
      </c>
      <c r="AG3" s="17">
        <f>HELPER!X9</f>
        <v>0</v>
      </c>
      <c r="AH3" s="17">
        <f>HELPER!X8</f>
        <v>0</v>
      </c>
      <c r="AI3" s="17">
        <f>HELPER!X10</f>
        <v>0</v>
      </c>
      <c r="AJ3" s="17">
        <f>HELPER!X7</f>
        <v>0</v>
      </c>
      <c r="AK3" s="17">
        <f>HELPER!X6</f>
        <v>0</v>
      </c>
    </row>
    <row r="4" spans="1:41" x14ac:dyDescent="0.25">
      <c r="B4" s="19"/>
      <c r="C4" s="19"/>
      <c r="D4" s="19"/>
      <c r="E4" s="19"/>
      <c r="F4" s="19"/>
      <c r="G4" s="19"/>
      <c r="H4" s="19"/>
      <c r="I4" s="19"/>
      <c r="J4" s="19"/>
      <c r="K4" s="19"/>
      <c r="L4" s="19"/>
      <c r="M4" s="19"/>
      <c r="N4" s="19"/>
      <c r="O4" s="19"/>
      <c r="P4" s="19"/>
      <c r="Q4" s="19"/>
      <c r="R4" s="19"/>
    </row>
    <row r="5" spans="1:41" x14ac:dyDescent="0.25">
      <c r="B5" s="19"/>
      <c r="C5" s="19"/>
      <c r="D5" s="19"/>
      <c r="E5" s="19"/>
      <c r="F5" s="19"/>
      <c r="G5" s="19"/>
      <c r="H5" s="19"/>
      <c r="I5" s="19"/>
      <c r="J5" s="19"/>
      <c r="K5" s="19"/>
      <c r="L5" s="19"/>
      <c r="M5" s="19"/>
      <c r="N5" s="19"/>
      <c r="O5" s="19"/>
      <c r="P5" s="19"/>
      <c r="Q5" s="19"/>
      <c r="R5" s="19"/>
    </row>
    <row r="6" spans="1:41" x14ac:dyDescent="0.25">
      <c r="B6" s="19"/>
      <c r="C6" s="19"/>
      <c r="D6" s="19"/>
      <c r="E6" s="19"/>
      <c r="F6" s="19"/>
      <c r="G6" s="19"/>
      <c r="H6" s="19"/>
      <c r="I6" s="19"/>
      <c r="J6" s="19"/>
      <c r="K6" s="19"/>
      <c r="L6" s="19"/>
      <c r="M6" s="19"/>
      <c r="N6" s="19"/>
      <c r="O6" s="19"/>
      <c r="P6" s="19"/>
      <c r="Q6" s="19"/>
      <c r="R6" s="19"/>
      <c r="AA6" s="17" t="s">
        <v>232</v>
      </c>
      <c r="AB6" s="17" t="e">
        <f>VLOOKUP($AE$3,[1]!APPLEHOME1[#Data],18,0)</f>
        <v>#REF!</v>
      </c>
      <c r="AC6" s="17" t="e">
        <f>VLOOKUP($AE$3,[1]!APPLEHOME1[#Data],2,0)</f>
        <v>#REF!</v>
      </c>
      <c r="AD6" s="20" t="e">
        <f>IF(ISERROR( AC6/AB6),AC6,(AC6/AB6))</f>
        <v>#REF!</v>
      </c>
      <c r="AE6" s="21" t="e">
        <f>1-'DASHBOARD (2)'!AD6</f>
        <v>#REF!</v>
      </c>
    </row>
    <row r="7" spans="1:41" x14ac:dyDescent="0.25">
      <c r="B7" s="19"/>
      <c r="C7" s="19"/>
      <c r="D7" s="19"/>
      <c r="E7" s="19"/>
      <c r="F7" s="19"/>
      <c r="G7" s="19"/>
      <c r="H7" s="19"/>
      <c r="I7" s="19"/>
      <c r="J7" s="19"/>
      <c r="K7" s="19"/>
      <c r="L7" s="19"/>
      <c r="M7" s="19"/>
      <c r="N7" s="19"/>
      <c r="O7" s="19"/>
      <c r="P7" s="19"/>
      <c r="Q7" s="19"/>
      <c r="R7" s="19"/>
      <c r="AA7" s="17" t="s">
        <v>233</v>
      </c>
      <c r="AB7" s="17" t="e">
        <f>VLOOKUP($AE$3,[1]!APPLEHOME1[#Data],19,0)</f>
        <v>#REF!</v>
      </c>
      <c r="AC7" s="17" t="e">
        <f>VLOOKUP($AE$3,[1]!APPLEHOME1[#Data],3,0)</f>
        <v>#REF!</v>
      </c>
      <c r="AD7" s="20" t="e">
        <f>IF(ISERROR( AC7/AB7),AC7,(AC7/AB7))</f>
        <v>#REF!</v>
      </c>
      <c r="AE7" s="21" t="e">
        <f>1-'DASHBOARD (2)'!AD7</f>
        <v>#REF!</v>
      </c>
    </row>
    <row r="8" spans="1:41" x14ac:dyDescent="0.25">
      <c r="B8" s="19"/>
      <c r="C8" s="19"/>
      <c r="D8" s="19"/>
      <c r="E8" s="19"/>
      <c r="F8" s="19"/>
      <c r="G8" s="19"/>
      <c r="H8" s="19"/>
      <c r="I8" s="19"/>
      <c r="J8" s="19"/>
      <c r="K8" s="19"/>
      <c r="L8" s="19"/>
      <c r="M8" s="19"/>
      <c r="N8" s="19"/>
      <c r="O8" s="19"/>
      <c r="P8" s="19"/>
      <c r="Q8" s="19"/>
      <c r="R8" s="19"/>
      <c r="AA8" s="17" t="s">
        <v>234</v>
      </c>
      <c r="AB8" s="17" t="e">
        <f>VLOOKUP($AE$3,[1]!APPLEHOME1[#Data],20,0)</f>
        <v>#REF!</v>
      </c>
      <c r="AC8" s="17" t="e">
        <f>VLOOKUP($AE$3,[1]!APPLEHOME1[#Data],4,0)</f>
        <v>#REF!</v>
      </c>
      <c r="AD8" s="20" t="e">
        <f>IF(ISERROR( AC8/AB8),AC8,(AC8/AB8))</f>
        <v>#REF!</v>
      </c>
      <c r="AE8" s="21" t="e">
        <f>1-'DASHBOARD (2)'!AD8</f>
        <v>#REF!</v>
      </c>
    </row>
    <row r="9" spans="1:41" x14ac:dyDescent="0.25">
      <c r="B9" s="19"/>
      <c r="C9" s="19"/>
      <c r="D9" s="19"/>
      <c r="E9" s="19"/>
      <c r="F9" s="19"/>
      <c r="G9" s="19"/>
      <c r="H9" s="19"/>
      <c r="I9" s="19"/>
      <c r="J9" s="19"/>
      <c r="K9" s="19"/>
      <c r="L9" s="19"/>
      <c r="M9" s="19"/>
      <c r="N9" s="19"/>
      <c r="O9" s="19"/>
      <c r="P9" s="19"/>
      <c r="Q9" s="19"/>
      <c r="R9" s="19"/>
      <c r="AA9" s="17" t="s">
        <v>235</v>
      </c>
      <c r="AB9" s="17" t="e">
        <f>VLOOKUP($AE$3,[1]!APPLEHOME1[#Data],21,0)</f>
        <v>#REF!</v>
      </c>
      <c r="AC9" s="17" t="e">
        <f>VLOOKUP($AE$3,[1]!APPLEHOME1[#Data],5,0)</f>
        <v>#REF!</v>
      </c>
      <c r="AD9" s="20" t="e">
        <f>IF(ISERROR( AC9/AB9),AC9,(AC9/AB9))</f>
        <v>#REF!</v>
      </c>
      <c r="AE9" s="21" t="e">
        <f>1-'DASHBOARD (2)'!AD9</f>
        <v>#REF!</v>
      </c>
    </row>
    <row r="10" spans="1:41" x14ac:dyDescent="0.25">
      <c r="B10" s="19"/>
      <c r="C10" s="19"/>
      <c r="D10" s="19"/>
      <c r="E10" s="19"/>
      <c r="F10" s="19"/>
      <c r="G10" s="19"/>
      <c r="H10" s="19"/>
      <c r="I10" s="19"/>
      <c r="J10" s="19"/>
      <c r="K10" s="19"/>
      <c r="L10" s="19"/>
      <c r="M10" s="19"/>
      <c r="N10" s="19"/>
      <c r="O10" s="19"/>
      <c r="P10" s="19"/>
      <c r="Q10" s="19"/>
      <c r="R10" s="19"/>
      <c r="AA10" s="17" t="s">
        <v>251</v>
      </c>
    </row>
    <row r="11" spans="1:41" x14ac:dyDescent="0.25">
      <c r="B11" s="19"/>
      <c r="C11" s="19"/>
      <c r="D11" s="19"/>
      <c r="E11" s="19"/>
      <c r="F11" s="19"/>
      <c r="G11" s="19"/>
      <c r="H11" s="19"/>
      <c r="I11" s="19"/>
      <c r="J11" s="19"/>
      <c r="K11" s="19"/>
      <c r="L11" s="19"/>
      <c r="M11" s="19"/>
      <c r="N11" s="19"/>
      <c r="O11" s="19"/>
      <c r="P11" s="19"/>
      <c r="Q11" s="19"/>
      <c r="R11" s="19"/>
      <c r="AB11" s="17" t="s">
        <v>236</v>
      </c>
      <c r="AC11" s="17" t="s">
        <v>237</v>
      </c>
      <c r="AF11" s="17" t="s">
        <v>238</v>
      </c>
    </row>
    <row r="12" spans="1:41" x14ac:dyDescent="0.25">
      <c r="B12" s="19"/>
      <c r="C12" s="19"/>
      <c r="D12" s="19"/>
      <c r="E12" s="19"/>
      <c r="F12" s="19"/>
      <c r="G12" s="19"/>
      <c r="H12" s="19"/>
      <c r="I12" s="19"/>
      <c r="J12" s="19"/>
      <c r="K12" s="19"/>
      <c r="L12" s="19"/>
      <c r="M12" s="19"/>
      <c r="N12" s="19"/>
      <c r="O12" s="19"/>
      <c r="P12" s="19"/>
      <c r="Q12" s="19"/>
      <c r="R12" s="19"/>
      <c r="AA12" s="17" t="s">
        <v>239</v>
      </c>
      <c r="AB12" s="17">
        <f>IFERROR(HELPER!Q9,0)</f>
        <v>0</v>
      </c>
      <c r="AC12" s="17">
        <f>IFERROR(HELPER!AM9,0)</f>
        <v>0</v>
      </c>
      <c r="AD12" s="20">
        <f>IF(ISERROR( AB12/AC12),AB12,(AB12/AC12))</f>
        <v>0</v>
      </c>
      <c r="AE12" s="21">
        <f>IF(AND(AD12-1=0,AB12&gt;AC12),AD12,AD12-1)</f>
        <v>-1</v>
      </c>
      <c r="AF12" s="22">
        <f t="shared" ref="AF12:AG15" si="0">ROUND((AB12/$AB$36),0)</f>
        <v>0</v>
      </c>
      <c r="AG12" s="23">
        <f t="shared" si="0"/>
        <v>0</v>
      </c>
      <c r="AH12" s="20" t="e">
        <f>(AF12-AG12)/AG12</f>
        <v>#DIV/0!</v>
      </c>
      <c r="AI12" s="23"/>
    </row>
    <row r="13" spans="1:41" x14ac:dyDescent="0.25">
      <c r="B13" s="19"/>
      <c r="C13" s="19"/>
      <c r="D13" s="19"/>
      <c r="E13" s="19"/>
      <c r="F13" s="19"/>
      <c r="G13" s="19"/>
      <c r="H13" s="19"/>
      <c r="I13" s="19"/>
      <c r="J13" s="19"/>
      <c r="K13" s="19"/>
      <c r="L13" s="19"/>
      <c r="M13" s="19"/>
      <c r="N13" s="19"/>
      <c r="O13" s="19"/>
      <c r="P13" s="19"/>
      <c r="Q13" s="19"/>
      <c r="R13" s="19"/>
      <c r="AA13" s="17" t="s">
        <v>240</v>
      </c>
      <c r="AB13" s="17">
        <f>IFERROR(HELPER!Q8,0)</f>
        <v>0</v>
      </c>
      <c r="AC13" s="17">
        <f>IFERROR(HELPER!AM8,0)</f>
        <v>0</v>
      </c>
      <c r="AD13" s="20">
        <f>IF(ISERROR( AB13/AC13),AB13,(AB13/AC13))</f>
        <v>0</v>
      </c>
      <c r="AE13" s="21">
        <f>IF(AND(AD13-1=0,AB13&gt;AC13),AD13,AD13-1)</f>
        <v>-1</v>
      </c>
      <c r="AF13" s="23">
        <f t="shared" si="0"/>
        <v>0</v>
      </c>
      <c r="AG13" s="23">
        <f t="shared" si="0"/>
        <v>0</v>
      </c>
      <c r="AH13" s="20" t="e">
        <f t="shared" ref="AH13" si="1">(AF13-AG13)/AG13</f>
        <v>#DIV/0!</v>
      </c>
    </row>
    <row r="14" spans="1:41" x14ac:dyDescent="0.25">
      <c r="B14" s="19"/>
      <c r="C14" s="19"/>
      <c r="D14" s="19"/>
      <c r="E14" s="19"/>
      <c r="F14" s="19"/>
      <c r="G14" s="19"/>
      <c r="H14" s="19"/>
      <c r="I14" s="19"/>
      <c r="J14" s="19"/>
      <c r="K14" s="19"/>
      <c r="L14" s="19"/>
      <c r="M14" s="19"/>
      <c r="N14" s="19"/>
      <c r="O14" s="19"/>
      <c r="P14" s="19"/>
      <c r="Q14" s="19"/>
      <c r="R14" s="19"/>
      <c r="AA14" s="17" t="s">
        <v>241</v>
      </c>
      <c r="AB14" s="17">
        <f>IFERROR(HELPER!Q10,0)</f>
        <v>0</v>
      </c>
      <c r="AC14" s="17">
        <f>IFERROR(HELPER!AM10,0)</f>
        <v>0</v>
      </c>
      <c r="AD14" s="20">
        <f>IF(ISERROR( AB14/AC14),AB14,(AB14/AC14))</f>
        <v>0</v>
      </c>
      <c r="AE14" s="21">
        <f>IF(AND(AD14-1=0,AB14&gt;AC14),AD14,AD14-1)</f>
        <v>-1</v>
      </c>
      <c r="AF14" s="23">
        <f t="shared" si="0"/>
        <v>0</v>
      </c>
      <c r="AG14" s="23">
        <f t="shared" si="0"/>
        <v>0</v>
      </c>
      <c r="AH14" s="20"/>
    </row>
    <row r="15" spans="1:41" x14ac:dyDescent="0.25">
      <c r="B15" s="19"/>
      <c r="C15" s="19"/>
      <c r="D15" s="19"/>
      <c r="E15" s="19"/>
      <c r="F15" s="19"/>
      <c r="G15" s="19"/>
      <c r="H15" s="19"/>
      <c r="I15" s="19"/>
      <c r="J15" s="19"/>
      <c r="K15" s="19"/>
      <c r="L15" s="19"/>
      <c r="M15" s="19"/>
      <c r="N15" s="19"/>
      <c r="O15" s="19"/>
      <c r="P15" s="19"/>
      <c r="Q15" s="19"/>
      <c r="R15" s="19"/>
      <c r="AA15" s="17" t="s">
        <v>242</v>
      </c>
      <c r="AB15" s="17">
        <f>IFERROR(HELPER!Q7,0)</f>
        <v>0</v>
      </c>
      <c r="AC15" s="17">
        <f>IFERROR(HELPER!AM7,0)</f>
        <v>0</v>
      </c>
      <c r="AD15" s="20">
        <f>IF(ISERROR( AB15/AC15),AB15,(AB15/AC15))</f>
        <v>0</v>
      </c>
      <c r="AE15" s="21">
        <f>IF(AND(AD15-1=0,AB15&gt;AC15),AD15,AD15-1)</f>
        <v>-1</v>
      </c>
      <c r="AF15" s="23">
        <f t="shared" si="0"/>
        <v>0</v>
      </c>
      <c r="AG15" s="23">
        <f t="shared" si="0"/>
        <v>0</v>
      </c>
      <c r="AH15" s="20"/>
    </row>
    <row r="16" spans="1:41" x14ac:dyDescent="0.25">
      <c r="B16" s="19"/>
      <c r="C16" s="19"/>
      <c r="D16" s="19"/>
      <c r="E16" s="19"/>
      <c r="F16" s="19"/>
      <c r="G16" s="19"/>
      <c r="H16" s="19"/>
      <c r="I16" s="19"/>
      <c r="J16" s="19"/>
      <c r="K16" s="19"/>
      <c r="L16" s="19"/>
      <c r="M16" s="19"/>
      <c r="N16" s="19"/>
      <c r="O16" s="19"/>
      <c r="P16" s="19"/>
      <c r="Q16" s="19"/>
      <c r="R16" s="19"/>
      <c r="AA16" s="17" t="s">
        <v>33</v>
      </c>
      <c r="AB16" s="17">
        <f>IFERROR(HELPER!Q6,0)</f>
        <v>0</v>
      </c>
      <c r="AC16" s="17">
        <f>IFERROR(HELPER!AM6,0)</f>
        <v>0</v>
      </c>
      <c r="AD16" s="20">
        <f>IF(ISERROR( AB16/AC16),AB16,(AB16/AC16))</f>
        <v>0</v>
      </c>
      <c r="AE16" s="21">
        <f>IF(AND(AD16-1=0,AB16&gt;AC16),AD16,AD16-1)</f>
        <v>-1</v>
      </c>
      <c r="AF16" s="23">
        <f t="shared" ref="AF16" si="2">ROUND((AB16/$AB$36),0)</f>
        <v>0</v>
      </c>
      <c r="AG16" s="23">
        <f t="shared" ref="AG16" si="3">ROUND((AC16/$AB$36),0)</f>
        <v>0</v>
      </c>
      <c r="AH16" s="20"/>
    </row>
    <row r="17" spans="2:40" x14ac:dyDescent="0.25">
      <c r="B17" s="19"/>
      <c r="C17" s="19"/>
      <c r="D17" s="19"/>
      <c r="E17" s="19"/>
      <c r="F17" s="19"/>
      <c r="G17" s="19"/>
      <c r="H17" s="19"/>
      <c r="I17" s="19"/>
      <c r="J17" s="19"/>
      <c r="K17" s="19"/>
      <c r="L17" s="19"/>
      <c r="M17" s="19"/>
      <c r="N17" s="19"/>
      <c r="O17" s="19"/>
      <c r="P17" s="19"/>
      <c r="Q17" s="19"/>
      <c r="R17" s="19"/>
      <c r="AB17" s="17" t="s">
        <v>243</v>
      </c>
      <c r="AC17" s="17" t="s">
        <v>244</v>
      </c>
      <c r="AD17" s="20"/>
      <c r="AE17" s="21"/>
    </row>
    <row r="18" spans="2:40" x14ac:dyDescent="0.25">
      <c r="B18" s="19"/>
      <c r="C18" s="19"/>
      <c r="D18" s="19"/>
      <c r="E18" s="19"/>
      <c r="F18" s="19"/>
      <c r="G18" s="19"/>
      <c r="H18" s="19"/>
      <c r="I18" s="19"/>
      <c r="J18" s="19"/>
      <c r="K18" s="19"/>
      <c r="L18" s="19"/>
      <c r="M18" s="19"/>
      <c r="N18" s="19"/>
      <c r="O18" s="19"/>
      <c r="P18" s="19"/>
      <c r="Q18" s="19"/>
      <c r="R18" s="19"/>
      <c r="AA18" s="17" t="s">
        <v>239</v>
      </c>
      <c r="AB18" s="17">
        <f>IFERROR(HELPER!AN9,0)</f>
        <v>0</v>
      </c>
      <c r="AC18" s="17">
        <f>IFERROR(HELPER!AO9,0)</f>
        <v>0</v>
      </c>
      <c r="AD18" s="20">
        <f>IF(ISERROR( AB18/AC18),AB18,(AB18/AC18))</f>
        <v>0</v>
      </c>
      <c r="AE18" s="21">
        <f>IF(AND(AD18-1=0,AB18&gt;AC18),AD18,AD18-1)</f>
        <v>-1</v>
      </c>
    </row>
    <row r="19" spans="2:40" x14ac:dyDescent="0.25">
      <c r="B19" s="19"/>
      <c r="C19" s="19"/>
      <c r="D19" s="19"/>
      <c r="E19" s="19"/>
      <c r="F19" s="19"/>
      <c r="G19" s="19"/>
      <c r="H19" s="19"/>
      <c r="I19" s="19"/>
      <c r="J19" s="19"/>
      <c r="K19" s="19"/>
      <c r="L19" s="19"/>
      <c r="M19" s="19"/>
      <c r="N19" s="19"/>
      <c r="O19" s="19"/>
      <c r="P19" s="19"/>
      <c r="Q19" s="19"/>
      <c r="R19" s="19"/>
      <c r="AA19" s="17" t="s">
        <v>240</v>
      </c>
      <c r="AB19" s="17">
        <f>IFERROR(HELPER!AN8,0)</f>
        <v>0</v>
      </c>
      <c r="AC19" s="17">
        <f>IFERROR(HELPER!AO8,0)</f>
        <v>0</v>
      </c>
      <c r="AD19" s="20">
        <f>IF(ISERROR( AB19/AC19),AB19,(AB19/AC19))</f>
        <v>0</v>
      </c>
      <c r="AE19" s="21">
        <f>IF(AND(AD19-1=0,AB19&gt;AC19),AD19,AD19-1)</f>
        <v>-1</v>
      </c>
    </row>
    <row r="20" spans="2:40" x14ac:dyDescent="0.25">
      <c r="B20" s="19"/>
      <c r="C20" s="19"/>
      <c r="D20" s="19"/>
      <c r="E20" s="19"/>
      <c r="F20" s="19"/>
      <c r="G20" s="19"/>
      <c r="H20" s="19"/>
      <c r="I20" s="19"/>
      <c r="J20" s="19"/>
      <c r="K20" s="19"/>
      <c r="L20" s="19"/>
      <c r="M20" s="19"/>
      <c r="N20" s="19"/>
      <c r="O20" s="19"/>
      <c r="P20" s="19"/>
      <c r="Q20" s="19"/>
      <c r="R20" s="19"/>
      <c r="AA20" s="17" t="s">
        <v>241</v>
      </c>
      <c r="AB20" s="17">
        <f>IFERROR(HELPER!AN10,0)</f>
        <v>0</v>
      </c>
      <c r="AC20" s="17">
        <f>IFERROR(HELPER!AO10,0)</f>
        <v>0</v>
      </c>
      <c r="AD20" s="20">
        <f>IF(ISERROR( AB20/AC20),AB20,(AB20/AC20))</f>
        <v>0</v>
      </c>
      <c r="AE20" s="21">
        <f>IF(AND(AD20-1=0,AB20&gt;AC20),AD20,AD20-1)</f>
        <v>-1</v>
      </c>
    </row>
    <row r="21" spans="2:40" x14ac:dyDescent="0.25">
      <c r="B21" s="19"/>
      <c r="C21" s="19"/>
      <c r="D21" s="19"/>
      <c r="E21" s="19"/>
      <c r="F21" s="19"/>
      <c r="G21" s="19"/>
      <c r="H21" s="19"/>
      <c r="I21" s="19"/>
      <c r="J21" s="19"/>
      <c r="K21" s="19"/>
      <c r="L21" s="19"/>
      <c r="M21" s="19"/>
      <c r="N21" s="19"/>
      <c r="O21" s="19"/>
      <c r="P21" s="19"/>
      <c r="Q21" s="19"/>
      <c r="R21" s="19"/>
      <c r="AA21" s="17" t="s">
        <v>242</v>
      </c>
      <c r="AB21" s="17">
        <f>IFERROR(HELPER!AN7,0)</f>
        <v>0</v>
      </c>
      <c r="AC21" s="17">
        <f>IFERROR(HELPER!AO7,0)</f>
        <v>0</v>
      </c>
      <c r="AD21" s="20">
        <f>IF(ISERROR( AB21/AC21),AB21,(AB21/AC21))</f>
        <v>0</v>
      </c>
      <c r="AE21" s="17">
        <f>IF(AND(AD21-1=0,AB21&gt;AC21),AD21,AD21-1)</f>
        <v>-1</v>
      </c>
    </row>
    <row r="22" spans="2:40" x14ac:dyDescent="0.25">
      <c r="B22" s="19"/>
      <c r="C22" s="19"/>
      <c r="D22" s="19"/>
      <c r="E22" s="19"/>
      <c r="F22" s="19"/>
      <c r="G22" s="19"/>
      <c r="H22" s="19"/>
      <c r="I22" s="19"/>
      <c r="J22" s="19"/>
      <c r="K22" s="19"/>
      <c r="L22" s="19"/>
      <c r="M22" s="19"/>
      <c r="N22" s="19"/>
      <c r="O22" s="19"/>
      <c r="P22" s="19"/>
      <c r="Q22" s="19"/>
      <c r="R22" s="19"/>
      <c r="AA22" s="17" t="s">
        <v>33</v>
      </c>
      <c r="AB22" s="17">
        <f>IFERROR(HELPER!AN6,0)</f>
        <v>0</v>
      </c>
      <c r="AC22" s="17">
        <f>IFERROR(HELPER!AO6,0)</f>
        <v>0</v>
      </c>
      <c r="AD22" s="20">
        <f>IF(ISERROR( AB22/AC22),AB22,(AB22/AC22))</f>
        <v>0</v>
      </c>
      <c r="AE22" s="17">
        <f>IF(AND(AD22-1=0,AB22&gt;AC22),AD22,AD22-1)</f>
        <v>-1</v>
      </c>
    </row>
    <row r="23" spans="2:40" x14ac:dyDescent="0.25">
      <c r="B23" s="19"/>
      <c r="C23" s="19"/>
      <c r="D23" s="19"/>
      <c r="E23" s="19"/>
      <c r="F23" s="19"/>
      <c r="G23" s="19"/>
      <c r="H23" s="19"/>
      <c r="I23" s="19"/>
      <c r="J23" s="19"/>
      <c r="K23" s="19"/>
      <c r="L23" s="19"/>
      <c r="M23" s="19"/>
      <c r="N23" s="19"/>
      <c r="O23" s="19"/>
      <c r="P23" s="19"/>
      <c r="Q23" s="19"/>
      <c r="R23" s="19"/>
      <c r="AA23" s="17" t="s">
        <v>245</v>
      </c>
      <c r="AB23" s="17" t="e">
        <f>VLOOKUP($AE$3,[1]!APPLEHOME1[#Data],22,0)</f>
        <v>#REF!</v>
      </c>
      <c r="AC23" s="20" t="e">
        <f>VLOOKUP($AE$3,[1]!APPLEHOME1[#Data],2,0)</f>
        <v>#REF!</v>
      </c>
      <c r="AD23" s="21" t="e">
        <f>AB23/AC23</f>
        <v>#REF!</v>
      </c>
    </row>
    <row r="24" spans="2:40" x14ac:dyDescent="0.25">
      <c r="B24" s="19"/>
      <c r="C24" s="19"/>
      <c r="D24" s="19"/>
      <c r="E24" s="19"/>
      <c r="F24" s="19"/>
      <c r="G24" s="19"/>
      <c r="H24" s="19"/>
      <c r="I24" s="19"/>
      <c r="J24" s="19"/>
      <c r="K24" s="19"/>
      <c r="L24" s="19"/>
      <c r="M24" s="19"/>
      <c r="N24" s="19"/>
      <c r="O24" s="19"/>
      <c r="P24" s="19"/>
      <c r="Q24" s="19"/>
      <c r="R24" s="19"/>
      <c r="AD24" s="20"/>
    </row>
    <row r="25" spans="2:40" x14ac:dyDescent="0.25">
      <c r="B25" s="19"/>
      <c r="C25" s="19"/>
      <c r="D25" s="19"/>
      <c r="E25" s="19"/>
      <c r="F25" s="19"/>
      <c r="G25" s="19"/>
      <c r="H25" s="19"/>
      <c r="I25" s="19"/>
      <c r="J25" s="19"/>
      <c r="K25" s="19"/>
      <c r="L25" s="19"/>
      <c r="M25" s="19"/>
      <c r="N25" s="19"/>
      <c r="O25" s="19"/>
      <c r="P25" s="19"/>
      <c r="Q25" s="19"/>
      <c r="R25" s="19"/>
    </row>
    <row r="26" spans="2:40" x14ac:dyDescent="0.25">
      <c r="B26" s="19"/>
      <c r="C26" s="19"/>
      <c r="D26" s="19"/>
      <c r="E26" s="19"/>
      <c r="F26" s="19"/>
      <c r="G26" s="19"/>
      <c r="H26" s="19"/>
      <c r="I26" s="19"/>
      <c r="J26" s="19"/>
      <c r="K26" s="19"/>
      <c r="L26" s="19"/>
      <c r="M26" s="19"/>
      <c r="N26" s="19"/>
      <c r="O26" s="19"/>
      <c r="P26" s="19"/>
      <c r="Q26" s="19"/>
      <c r="R26" s="19"/>
    </row>
    <row r="27" spans="2:40" x14ac:dyDescent="0.25">
      <c r="B27" s="19"/>
      <c r="C27" s="19"/>
      <c r="D27" s="19"/>
      <c r="E27" s="19"/>
      <c r="F27" s="19"/>
      <c r="G27" s="19"/>
      <c r="H27" s="19"/>
      <c r="I27" s="19"/>
      <c r="J27" s="19"/>
      <c r="K27" s="19"/>
      <c r="L27" s="19"/>
      <c r="M27" s="19"/>
      <c r="N27" s="19"/>
      <c r="O27" s="19"/>
      <c r="P27" s="19"/>
      <c r="Q27" s="19"/>
      <c r="R27" s="19"/>
    </row>
    <row r="28" spans="2:40" x14ac:dyDescent="0.25">
      <c r="B28" s="19"/>
      <c r="C28" s="19"/>
      <c r="D28" s="19"/>
      <c r="E28" s="19"/>
      <c r="F28" s="19"/>
      <c r="G28" s="19"/>
      <c r="H28" s="19"/>
      <c r="I28" s="19"/>
      <c r="J28" s="19"/>
      <c r="K28" s="19"/>
      <c r="L28" s="19"/>
      <c r="M28" s="19"/>
      <c r="N28" s="19"/>
      <c r="O28" s="19"/>
      <c r="P28" s="19"/>
      <c r="Q28" s="19"/>
      <c r="R28" s="19"/>
      <c r="AA28" s="24"/>
      <c r="AB28" s="24">
        <v>1</v>
      </c>
      <c r="AC28" s="24">
        <v>2</v>
      </c>
      <c r="AD28" s="24">
        <v>3</v>
      </c>
      <c r="AE28" s="24">
        <v>4</v>
      </c>
      <c r="AF28" s="24">
        <v>5</v>
      </c>
      <c r="AG28" s="24">
        <v>6</v>
      </c>
      <c r="AH28" s="24">
        <v>7</v>
      </c>
      <c r="AI28" s="24">
        <v>8</v>
      </c>
      <c r="AJ28" s="24">
        <v>9</v>
      </c>
      <c r="AK28" s="24">
        <v>10</v>
      </c>
      <c r="AL28" s="24">
        <v>11</v>
      </c>
      <c r="AM28" s="24">
        <v>12</v>
      </c>
      <c r="AN28" s="24">
        <v>13</v>
      </c>
    </row>
    <row r="29" spans="2:40" x14ac:dyDescent="0.25">
      <c r="B29" s="19"/>
      <c r="C29" s="19"/>
      <c r="D29" s="19"/>
      <c r="E29" s="19"/>
      <c r="F29" s="19"/>
      <c r="G29" s="19"/>
      <c r="H29" s="19"/>
      <c r="I29" s="19"/>
      <c r="J29" s="19"/>
      <c r="K29" s="19"/>
      <c r="L29" s="19"/>
      <c r="M29" s="19"/>
      <c r="N29" s="19"/>
      <c r="O29" s="19"/>
      <c r="P29" s="19"/>
      <c r="Q29" s="19"/>
      <c r="R29" s="19"/>
      <c r="AA29" s="24" t="s">
        <v>239</v>
      </c>
      <c r="AB29" s="24">
        <f>IFERROR(HELPER!Z9,0)</f>
        <v>0</v>
      </c>
      <c r="AC29" s="24">
        <f>IFERROR(HELPER!AA9,0)</f>
        <v>0</v>
      </c>
      <c r="AD29" s="24">
        <f>IFERROR(HELPER!AB9,0)</f>
        <v>0</v>
      </c>
      <c r="AE29" s="24">
        <f>IFERROR(HELPER!AC9,0)</f>
        <v>0</v>
      </c>
      <c r="AF29" s="24">
        <f>IFERROR(HELPER!AD9,0)</f>
        <v>0</v>
      </c>
      <c r="AG29" s="24">
        <f>IFERROR(HELPER!AE9,0)</f>
        <v>0</v>
      </c>
      <c r="AH29" s="24">
        <f>IFERROR(HELPER!AF9,0)</f>
        <v>0</v>
      </c>
      <c r="AI29" s="24">
        <f>IFERROR(HELPER!AG9,0)</f>
        <v>0</v>
      </c>
      <c r="AJ29" s="24">
        <f>IFERROR(HELPER!AH9,0)</f>
        <v>0</v>
      </c>
      <c r="AK29" s="24">
        <f>IFERROR(HELPER!AI9,0)</f>
        <v>0</v>
      </c>
      <c r="AL29" s="24">
        <f>IFERROR(HELPER!AJ9,0)</f>
        <v>0</v>
      </c>
      <c r="AM29" s="24">
        <f>IFERROR(HELPER!AK9,0)</f>
        <v>0</v>
      </c>
      <c r="AN29" s="24">
        <f>IFERROR(HELPER!AL9,0)</f>
        <v>0</v>
      </c>
    </row>
    <row r="30" spans="2:40" x14ac:dyDescent="0.25">
      <c r="B30" s="19"/>
      <c r="C30" s="19"/>
      <c r="D30" s="19"/>
      <c r="E30" s="19"/>
      <c r="F30" s="19"/>
      <c r="G30" s="19"/>
      <c r="H30" s="19"/>
      <c r="I30" s="19"/>
      <c r="J30" s="19"/>
      <c r="K30" s="19"/>
      <c r="L30" s="19"/>
      <c r="M30" s="19"/>
      <c r="N30" s="19"/>
      <c r="O30" s="19"/>
      <c r="P30" s="19"/>
      <c r="Q30" s="19"/>
      <c r="R30" s="19"/>
      <c r="AA30" s="24" t="s">
        <v>240</v>
      </c>
      <c r="AB30" s="24">
        <f>IFERROR(HELPER!Z8,0)</f>
        <v>0</v>
      </c>
      <c r="AC30" s="24">
        <f>IFERROR(HELPER!AA8,0)</f>
        <v>0</v>
      </c>
      <c r="AD30" s="24">
        <f>IFERROR(HELPER!AB8,0)</f>
        <v>0</v>
      </c>
      <c r="AE30" s="24">
        <f>IFERROR(HELPER!AC8,0)</f>
        <v>0</v>
      </c>
      <c r="AF30" s="24">
        <f>IFERROR(HELPER!AD8,0)</f>
        <v>0</v>
      </c>
      <c r="AG30" s="24">
        <f>IFERROR(HELPER!AE8,0)</f>
        <v>0</v>
      </c>
      <c r="AH30" s="24">
        <f>IFERROR(HELPER!AF8,0)</f>
        <v>0</v>
      </c>
      <c r="AI30" s="24">
        <f>IFERROR(HELPER!AG8,0)</f>
        <v>0</v>
      </c>
      <c r="AJ30" s="24">
        <f>IFERROR(HELPER!AH8,0)</f>
        <v>0</v>
      </c>
      <c r="AK30" s="24">
        <f>IFERROR(HELPER!AI8,0)</f>
        <v>0</v>
      </c>
      <c r="AL30" s="24">
        <f>IFERROR(HELPER!AJ8,0)</f>
        <v>0</v>
      </c>
      <c r="AM30" s="24">
        <f>IFERROR(HELPER!AK8,0)</f>
        <v>0</v>
      </c>
      <c r="AN30" s="24">
        <f>IFERROR(HELPER!AL8,0)</f>
        <v>0</v>
      </c>
    </row>
    <row r="31" spans="2:40" x14ac:dyDescent="0.25">
      <c r="B31" s="19"/>
      <c r="C31" s="19"/>
      <c r="D31" s="19"/>
      <c r="E31" s="19"/>
      <c r="F31" s="19"/>
      <c r="G31" s="19"/>
      <c r="H31" s="19"/>
      <c r="I31" s="19"/>
      <c r="J31" s="19"/>
      <c r="K31" s="19"/>
      <c r="L31" s="19"/>
      <c r="M31" s="19"/>
      <c r="N31" s="19"/>
      <c r="O31" s="19"/>
      <c r="P31" s="19"/>
      <c r="Q31" s="19"/>
      <c r="R31" s="19"/>
      <c r="AA31" s="24" t="s">
        <v>241</v>
      </c>
      <c r="AB31" s="24">
        <f>IFERROR(HELPER!Z10,0)</f>
        <v>0</v>
      </c>
      <c r="AC31" s="24">
        <f>IFERROR(HELPER!AA10,0)</f>
        <v>0</v>
      </c>
      <c r="AD31" s="24">
        <f>IFERROR(HELPER!AB10,0)</f>
        <v>0</v>
      </c>
      <c r="AE31" s="24">
        <f>IFERROR(HELPER!AC10,0)</f>
        <v>0</v>
      </c>
      <c r="AF31" s="24">
        <f>IFERROR(HELPER!AD10,0)</f>
        <v>0</v>
      </c>
      <c r="AG31" s="24">
        <f>IFERROR(HELPER!AE10,0)</f>
        <v>0</v>
      </c>
      <c r="AH31" s="24">
        <f>IFERROR(HELPER!AF10,0)</f>
        <v>0</v>
      </c>
      <c r="AI31" s="24">
        <f>IFERROR(HELPER!AG10,0)</f>
        <v>0</v>
      </c>
      <c r="AJ31" s="24">
        <f>IFERROR(HELPER!AH10,0)</f>
        <v>0</v>
      </c>
      <c r="AK31" s="24">
        <f>IFERROR(HELPER!AI10,0)</f>
        <v>0</v>
      </c>
      <c r="AL31" s="24">
        <f>IFERROR(HELPER!AJ10,0)</f>
        <v>0</v>
      </c>
      <c r="AM31" s="24">
        <f>IFERROR(HELPER!AK10,0)</f>
        <v>0</v>
      </c>
      <c r="AN31" s="24">
        <f>IFERROR(HELPER!AL10,0)</f>
        <v>0</v>
      </c>
    </row>
    <row r="32" spans="2:40" x14ac:dyDescent="0.25">
      <c r="B32" s="19"/>
      <c r="C32" s="19"/>
      <c r="D32" s="19"/>
      <c r="E32" s="19"/>
      <c r="F32" s="19"/>
      <c r="G32" s="19"/>
      <c r="H32" s="19"/>
      <c r="I32" s="19"/>
      <c r="J32" s="19"/>
      <c r="K32" s="19"/>
      <c r="L32" s="19"/>
      <c r="M32" s="19"/>
      <c r="N32" s="19"/>
      <c r="O32" s="19"/>
      <c r="P32" s="19"/>
      <c r="Q32" s="19"/>
      <c r="R32" s="19"/>
      <c r="AA32" s="24" t="s">
        <v>242</v>
      </c>
      <c r="AB32" s="24">
        <f>IFERROR(HELPER!Z7,0)</f>
        <v>0</v>
      </c>
      <c r="AC32" s="24">
        <f>IFERROR(HELPER!AA7,0)</f>
        <v>0</v>
      </c>
      <c r="AD32" s="24">
        <f>IFERROR(HELPER!AB7,0)</f>
        <v>0</v>
      </c>
      <c r="AE32" s="24">
        <f>IFERROR(HELPER!AC7,0)</f>
        <v>0</v>
      </c>
      <c r="AF32" s="24">
        <f>IFERROR(HELPER!AD7,0)</f>
        <v>0</v>
      </c>
      <c r="AG32" s="24">
        <f>IFERROR(HELPER!AE7,0)</f>
        <v>0</v>
      </c>
      <c r="AH32" s="24">
        <f>IFERROR(HELPER!AF7,0)</f>
        <v>0</v>
      </c>
      <c r="AI32" s="24">
        <f>IFERROR(HELPER!AG7,0)</f>
        <v>0</v>
      </c>
      <c r="AJ32" s="24">
        <f>IFERROR(HELPER!AH7,0)</f>
        <v>0</v>
      </c>
      <c r="AK32" s="24">
        <f>IFERROR(HELPER!AI7,0)</f>
        <v>0</v>
      </c>
      <c r="AL32" s="24">
        <f>IFERROR(HELPER!AJ7,0)</f>
        <v>0</v>
      </c>
      <c r="AM32" s="24">
        <f>IFERROR(HELPER!AK7,0)</f>
        <v>0</v>
      </c>
      <c r="AN32" s="24">
        <f>IFERROR(HELPER!AL7,0)</f>
        <v>0</v>
      </c>
    </row>
    <row r="33" spans="2:40" x14ac:dyDescent="0.25">
      <c r="B33" s="19"/>
      <c r="C33" s="19"/>
      <c r="D33" s="19"/>
      <c r="E33" s="19"/>
      <c r="F33" s="19"/>
      <c r="G33" s="19"/>
      <c r="H33" s="19"/>
      <c r="I33" s="19"/>
      <c r="J33" s="19"/>
      <c r="K33" s="19"/>
      <c r="L33" s="19"/>
      <c r="M33" s="19"/>
      <c r="N33" s="19"/>
      <c r="O33" s="19"/>
      <c r="P33" s="19"/>
      <c r="Q33" s="19"/>
      <c r="R33" s="19"/>
      <c r="AA33" s="17" t="s">
        <v>33</v>
      </c>
      <c r="AB33" s="17">
        <f>IFERROR(HELPER!Z6,0)</f>
        <v>0</v>
      </c>
      <c r="AC33" s="17">
        <f>IFERROR(HELPER!AA6,0)</f>
        <v>0</v>
      </c>
      <c r="AD33" s="17">
        <f>IFERROR(HELPER!AB6,0)</f>
        <v>0</v>
      </c>
      <c r="AE33" s="17">
        <f>IFERROR(HELPER!AC6,0)</f>
        <v>0</v>
      </c>
      <c r="AF33" s="17">
        <f>IFERROR(HELPER!AD6,0)</f>
        <v>0</v>
      </c>
      <c r="AG33" s="17">
        <f>IFERROR(HELPER!AE6,0)</f>
        <v>0</v>
      </c>
      <c r="AH33" s="17">
        <f>IFERROR(HELPER!AF6,0)</f>
        <v>0</v>
      </c>
      <c r="AI33" s="17">
        <f>IFERROR(HELPER!AG6,0)</f>
        <v>0</v>
      </c>
      <c r="AJ33" s="17">
        <f>IFERROR(HELPER!AH6,0)</f>
        <v>0</v>
      </c>
      <c r="AK33" s="17">
        <f>IFERROR(HELPER!AI6,0)</f>
        <v>0</v>
      </c>
      <c r="AL33" s="17">
        <f>IFERROR(HELPER!AJ6,0)</f>
        <v>0</v>
      </c>
      <c r="AM33" s="17">
        <f>IFERROR(HELPER!AK6,0)</f>
        <v>0</v>
      </c>
      <c r="AN33" s="17">
        <f>IFERROR(HELPER!AL6,0)</f>
        <v>0</v>
      </c>
    </row>
    <row r="34" spans="2:40" x14ac:dyDescent="0.25">
      <c r="B34" s="19"/>
      <c r="C34" s="19"/>
      <c r="D34" s="19"/>
      <c r="E34" s="19"/>
      <c r="F34" s="19"/>
      <c r="G34" s="19"/>
      <c r="H34" s="19"/>
      <c r="I34" s="19"/>
      <c r="J34" s="19"/>
      <c r="K34" s="19"/>
      <c r="L34" s="19"/>
      <c r="M34" s="19"/>
      <c r="N34" s="19"/>
      <c r="O34" s="19"/>
      <c r="P34" s="19"/>
      <c r="Q34" s="19"/>
      <c r="R34" s="19"/>
    </row>
    <row r="35" spans="2:40" x14ac:dyDescent="0.25">
      <c r="B35" s="19"/>
      <c r="C35" s="19"/>
      <c r="D35" s="19"/>
      <c r="E35" s="19"/>
      <c r="F35" s="19"/>
      <c r="G35" s="19"/>
      <c r="H35" s="19"/>
      <c r="I35" s="19"/>
      <c r="J35" s="19"/>
      <c r="K35" s="19"/>
      <c r="L35" s="19"/>
      <c r="M35" s="19"/>
      <c r="N35" s="19"/>
      <c r="O35" s="19"/>
      <c r="P35" s="19"/>
      <c r="Q35" s="19"/>
      <c r="R35" s="19"/>
    </row>
    <row r="36" spans="2:40" x14ac:dyDescent="0.25">
      <c r="B36" s="19"/>
      <c r="C36" s="19"/>
      <c r="D36" s="19"/>
      <c r="E36" s="19"/>
      <c r="F36" s="19"/>
      <c r="G36" s="19"/>
      <c r="H36" s="19"/>
      <c r="I36" s="19"/>
      <c r="J36" s="19"/>
      <c r="K36" s="19"/>
      <c r="L36" s="19"/>
      <c r="M36" s="19"/>
      <c r="N36" s="19"/>
      <c r="O36" s="19"/>
      <c r="P36" s="19"/>
      <c r="Q36" s="19"/>
      <c r="R36" s="19"/>
      <c r="AB36" s="17">
        <f>DATA!AE2</f>
        <v>8</v>
      </c>
    </row>
    <row r="37" spans="2:40" x14ac:dyDescent="0.25">
      <c r="B37" s="19"/>
      <c r="C37" s="19"/>
      <c r="D37" s="19"/>
      <c r="E37" s="19"/>
      <c r="F37" s="19"/>
      <c r="G37" s="19"/>
      <c r="H37" s="19"/>
      <c r="I37" s="19"/>
      <c r="J37" s="19"/>
      <c r="K37" s="19"/>
      <c r="L37" s="19"/>
      <c r="M37" s="19"/>
      <c r="N37" s="19"/>
      <c r="O37" s="19"/>
      <c r="P37" s="19"/>
      <c r="Q37" s="19"/>
      <c r="R37" s="19"/>
    </row>
    <row r="38" spans="2:40" x14ac:dyDescent="0.25">
      <c r="B38" s="19"/>
      <c r="C38" s="19"/>
      <c r="D38" s="19"/>
      <c r="E38" s="19"/>
      <c r="F38" s="19"/>
      <c r="G38" s="19"/>
      <c r="H38" s="19"/>
      <c r="I38" s="19"/>
      <c r="J38" s="19"/>
      <c r="K38" s="19"/>
      <c r="L38" s="19"/>
      <c r="M38" s="19"/>
      <c r="N38" s="19"/>
      <c r="O38" s="19"/>
      <c r="P38" s="19"/>
      <c r="Q38" s="19"/>
      <c r="R38" s="19"/>
    </row>
    <row r="39" spans="2:40" x14ac:dyDescent="0.25">
      <c r="B39" s="19"/>
      <c r="C39" s="19"/>
      <c r="D39" s="19"/>
      <c r="E39" s="19"/>
      <c r="F39" s="19"/>
      <c r="G39" s="19"/>
      <c r="H39" s="19"/>
      <c r="I39" s="19"/>
      <c r="J39" s="19"/>
      <c r="K39" s="19"/>
      <c r="L39" s="19"/>
      <c r="M39" s="19"/>
      <c r="N39" s="19"/>
      <c r="O39" s="19"/>
      <c r="P39" s="19"/>
      <c r="Q39" s="19"/>
      <c r="R39" s="19"/>
      <c r="AA39" s="17" t="s">
        <v>255</v>
      </c>
      <c r="AB39" s="17" t="e">
        <f>VLOOKUP($AE$3,[2]!APPLEHOME1[#Data],24,0)</f>
        <v>#REF!</v>
      </c>
      <c r="AC39" s="17" t="e">
        <f>VLOOKUP($AE$3,[2]!APPLEHOME1[#Data],23,0)</f>
        <v>#REF!</v>
      </c>
      <c r="AD39" s="17" t="e">
        <f>AB39/AC39</f>
        <v>#REF!</v>
      </c>
    </row>
    <row r="40" spans="2:40" x14ac:dyDescent="0.25">
      <c r="B40" s="19"/>
      <c r="C40" s="19"/>
      <c r="D40" s="19"/>
      <c r="E40" s="19"/>
      <c r="F40" s="19"/>
      <c r="G40" s="19"/>
      <c r="H40" s="19"/>
      <c r="I40" s="19"/>
      <c r="J40" s="19"/>
      <c r="K40" s="19"/>
      <c r="L40" s="19"/>
      <c r="M40" s="19"/>
      <c r="N40" s="19"/>
      <c r="O40" s="19"/>
      <c r="P40" s="19"/>
      <c r="Q40" s="19"/>
      <c r="R40" s="19"/>
      <c r="AA40" s="17" t="s">
        <v>256</v>
      </c>
      <c r="AB40" s="17" t="e">
        <f>AB39+AC39</f>
        <v>#REF!</v>
      </c>
      <c r="AC40" s="17" t="e">
        <f>AB39/AB40</f>
        <v>#REF!</v>
      </c>
      <c r="AD40" s="17" t="e">
        <f>1-AC40</f>
        <v>#REF!</v>
      </c>
    </row>
    <row r="41" spans="2:40" x14ac:dyDescent="0.25">
      <c r="B41" s="19"/>
      <c r="C41" s="19"/>
      <c r="D41" s="19"/>
      <c r="E41" s="19"/>
      <c r="F41" s="19"/>
      <c r="G41" s="19"/>
      <c r="H41" s="19"/>
      <c r="I41" s="19"/>
      <c r="J41" s="19"/>
      <c r="K41" s="19"/>
      <c r="L41" s="19"/>
      <c r="M41" s="19"/>
      <c r="N41" s="19"/>
      <c r="O41" s="19"/>
      <c r="P41" s="19"/>
      <c r="Q41" s="19"/>
      <c r="R41" s="19"/>
    </row>
    <row r="42" spans="2:40" x14ac:dyDescent="0.25">
      <c r="B42" s="19"/>
      <c r="C42" s="19"/>
      <c r="D42" s="19"/>
      <c r="E42" s="19"/>
      <c r="F42" s="19"/>
      <c r="G42" s="19"/>
      <c r="H42" s="19"/>
      <c r="I42" s="19"/>
      <c r="J42" s="19"/>
      <c r="K42" s="19"/>
      <c r="L42" s="19"/>
      <c r="M42" s="19"/>
      <c r="N42" s="19"/>
      <c r="O42" s="19"/>
      <c r="P42" s="19"/>
      <c r="Q42" s="19"/>
      <c r="R42" s="19"/>
    </row>
    <row r="43" spans="2:40" x14ac:dyDescent="0.25">
      <c r="B43" s="19"/>
      <c r="C43" s="19"/>
      <c r="D43" s="19"/>
      <c r="E43" s="19"/>
      <c r="F43" s="19"/>
      <c r="G43" s="19"/>
      <c r="H43" s="19"/>
      <c r="I43" s="19"/>
      <c r="J43" s="19"/>
      <c r="K43" s="19"/>
      <c r="L43" s="19"/>
      <c r="M43" s="19"/>
      <c r="N43" s="19"/>
      <c r="O43" s="19"/>
      <c r="P43" s="19"/>
      <c r="Q43" s="19"/>
      <c r="R43" s="19"/>
    </row>
    <row r="44" spans="2:40" x14ac:dyDescent="0.25">
      <c r="B44" s="19"/>
      <c r="C44" s="19"/>
      <c r="D44" s="19"/>
      <c r="E44" s="19"/>
      <c r="F44" s="19"/>
      <c r="G44" s="19"/>
      <c r="H44" s="19"/>
      <c r="I44" s="19"/>
      <c r="J44" s="19"/>
      <c r="K44" s="19"/>
      <c r="L44" s="19"/>
      <c r="M44" s="19"/>
      <c r="N44" s="19"/>
      <c r="O44" s="19"/>
      <c r="P44" s="19"/>
      <c r="Q44" s="19"/>
      <c r="R44" s="19"/>
    </row>
    <row r="45" spans="2:40" x14ac:dyDescent="0.25">
      <c r="B45" s="19"/>
      <c r="C45" s="19"/>
      <c r="D45" s="19"/>
      <c r="E45" s="19"/>
      <c r="F45" s="19"/>
      <c r="G45" s="19"/>
      <c r="H45" s="19"/>
      <c r="I45" s="19"/>
      <c r="J45" s="19"/>
      <c r="K45" s="19"/>
      <c r="L45" s="19"/>
      <c r="M45" s="19"/>
      <c r="N45" s="19"/>
      <c r="O45" s="19"/>
      <c r="P45" s="19"/>
      <c r="Q45" s="19"/>
      <c r="R45" s="19"/>
    </row>
    <row r="52" spans="27:38" x14ac:dyDescent="0.25">
      <c r="AA52" s="29"/>
      <c r="AB52" s="29"/>
      <c r="AC52" s="29"/>
      <c r="AD52" s="29"/>
      <c r="AE52" s="29"/>
      <c r="AF52" s="29"/>
      <c r="AG52" s="29"/>
      <c r="AH52" s="29"/>
      <c r="AI52" s="29"/>
      <c r="AJ52" s="29"/>
      <c r="AK52" s="29"/>
      <c r="AL52" s="29"/>
    </row>
    <row r="53" spans="27:38" x14ac:dyDescent="0.25">
      <c r="AA53" s="29"/>
      <c r="AB53" s="29"/>
      <c r="AC53" s="29"/>
      <c r="AD53" s="29"/>
      <c r="AE53" s="29"/>
      <c r="AF53" s="29"/>
      <c r="AG53" s="29"/>
      <c r="AH53" s="29"/>
      <c r="AI53" s="29"/>
      <c r="AJ53" s="29"/>
      <c r="AK53" s="29"/>
      <c r="AL53" s="29"/>
    </row>
    <row r="54" spans="27:38" x14ac:dyDescent="0.25">
      <c r="AA54" s="29"/>
      <c r="AB54" s="29"/>
      <c r="AC54" s="29"/>
      <c r="AD54" s="29"/>
      <c r="AE54" s="29"/>
      <c r="AF54" s="29"/>
      <c r="AG54" s="29"/>
      <c r="AH54" s="29"/>
      <c r="AI54" s="29"/>
      <c r="AJ54" s="29"/>
      <c r="AK54" s="29"/>
      <c r="AL54" s="29"/>
    </row>
    <row r="55" spans="27:38" x14ac:dyDescent="0.25">
      <c r="AA55" s="29"/>
      <c r="AB55" s="29"/>
      <c r="AC55" s="29"/>
      <c r="AD55" s="29"/>
      <c r="AE55" s="29"/>
      <c r="AF55" s="29"/>
      <c r="AG55" s="29"/>
      <c r="AH55" s="29"/>
      <c r="AI55" s="29"/>
      <c r="AJ55" s="29"/>
      <c r="AK55" s="29"/>
      <c r="AL55" s="29"/>
    </row>
    <row r="56" spans="27:38" x14ac:dyDescent="0.25">
      <c r="AA56" s="29"/>
      <c r="AB56" s="29"/>
      <c r="AC56" s="29"/>
      <c r="AD56" s="29"/>
      <c r="AE56" s="29"/>
      <c r="AF56" s="29"/>
      <c r="AG56" s="29"/>
      <c r="AH56" s="29"/>
      <c r="AI56" s="29"/>
      <c r="AJ56" s="29"/>
      <c r="AK56" s="29"/>
      <c r="AL56" s="29"/>
    </row>
    <row r="57" spans="27:38" x14ac:dyDescent="0.25">
      <c r="AA57" s="29"/>
      <c r="AB57" s="29"/>
      <c r="AC57" s="29"/>
      <c r="AD57" s="29"/>
      <c r="AE57" s="29"/>
      <c r="AF57" s="29"/>
      <c r="AG57" s="29"/>
      <c r="AH57" s="29"/>
      <c r="AI57" s="29"/>
      <c r="AJ57" s="29"/>
      <c r="AK57" s="29"/>
      <c r="AL57" s="29"/>
    </row>
    <row r="58" spans="27:38" x14ac:dyDescent="0.25">
      <c r="AA58" s="29"/>
      <c r="AB58" s="29"/>
      <c r="AC58" s="29"/>
      <c r="AD58" s="29"/>
      <c r="AE58" s="29"/>
      <c r="AF58" s="29"/>
      <c r="AG58" s="29"/>
      <c r="AH58" s="29"/>
      <c r="AI58" s="29"/>
      <c r="AJ58" s="29"/>
      <c r="AK58" s="29"/>
      <c r="AL58" s="29"/>
    </row>
    <row r="59" spans="27:38" x14ac:dyDescent="0.25">
      <c r="AA59" s="29"/>
      <c r="AB59" s="29"/>
      <c r="AC59" s="29"/>
      <c r="AD59" s="29"/>
      <c r="AE59" s="29"/>
      <c r="AF59" s="29"/>
      <c r="AG59" s="29"/>
      <c r="AH59" s="29"/>
      <c r="AI59" s="29"/>
      <c r="AJ59" s="29"/>
      <c r="AK59" s="29"/>
      <c r="AL59" s="29"/>
    </row>
    <row r="60" spans="27:38" x14ac:dyDescent="0.25">
      <c r="AA60" s="29"/>
      <c r="AB60" s="29"/>
      <c r="AC60" s="29"/>
      <c r="AD60" s="29"/>
      <c r="AE60" s="29"/>
      <c r="AF60" s="29"/>
      <c r="AG60" s="29"/>
      <c r="AH60" s="29"/>
      <c r="AI60" s="29"/>
      <c r="AJ60" s="29"/>
      <c r="AK60" s="29"/>
      <c r="AL60" s="29"/>
    </row>
    <row r="61" spans="27:38" x14ac:dyDescent="0.25">
      <c r="AA61" s="29"/>
      <c r="AB61" s="29"/>
      <c r="AC61" s="29"/>
      <c r="AD61" s="29"/>
      <c r="AE61" s="29"/>
      <c r="AF61" s="29"/>
      <c r="AG61" s="29"/>
      <c r="AH61" s="29"/>
      <c r="AI61" s="29"/>
      <c r="AJ61" s="29"/>
      <c r="AK61" s="29"/>
      <c r="AL61" s="29"/>
    </row>
    <row r="62" spans="27:38" x14ac:dyDescent="0.25">
      <c r="AA62" s="29"/>
      <c r="AB62" s="29"/>
      <c r="AC62" s="29"/>
      <c r="AD62" s="29"/>
      <c r="AE62" s="29"/>
      <c r="AF62" s="29"/>
      <c r="AG62" s="29"/>
      <c r="AH62" s="29"/>
      <c r="AI62" s="29"/>
      <c r="AJ62" s="29"/>
      <c r="AK62" s="29"/>
      <c r="AL62" s="29"/>
    </row>
    <row r="63" spans="27:38" x14ac:dyDescent="0.25">
      <c r="AA63" s="29"/>
      <c r="AB63" s="29"/>
      <c r="AC63" s="29"/>
      <c r="AD63" s="29"/>
      <c r="AE63" s="29"/>
      <c r="AF63" s="29"/>
      <c r="AG63" s="29"/>
      <c r="AH63" s="29"/>
      <c r="AI63" s="29"/>
      <c r="AJ63" s="29"/>
      <c r="AK63" s="29"/>
      <c r="AL63" s="29"/>
    </row>
    <row r="64" spans="27:38" x14ac:dyDescent="0.25">
      <c r="AA64" s="29"/>
      <c r="AB64" s="29"/>
      <c r="AC64" s="29"/>
      <c r="AD64" s="29"/>
      <c r="AE64" s="29"/>
      <c r="AF64" s="29"/>
      <c r="AG64" s="29"/>
      <c r="AH64" s="29"/>
      <c r="AI64" s="29"/>
      <c r="AJ64" s="29"/>
      <c r="AK64" s="29"/>
      <c r="AL64" s="29"/>
    </row>
    <row r="65" spans="27:38" x14ac:dyDescent="0.25">
      <c r="AA65" s="29"/>
      <c r="AB65" s="29"/>
      <c r="AC65" s="29"/>
      <c r="AD65" s="29"/>
      <c r="AE65" s="29"/>
      <c r="AF65" s="29"/>
      <c r="AG65" s="29"/>
      <c r="AH65" s="29"/>
      <c r="AI65" s="29"/>
      <c r="AJ65" s="29"/>
      <c r="AK65" s="29"/>
      <c r="AL65" s="29"/>
    </row>
    <row r="66" spans="27:38" x14ac:dyDescent="0.25">
      <c r="AA66" s="29"/>
      <c r="AB66" s="29"/>
      <c r="AC66" s="29"/>
      <c r="AD66" s="29"/>
      <c r="AE66" s="29"/>
      <c r="AF66" s="29"/>
      <c r="AG66" s="29"/>
      <c r="AH66" s="29"/>
      <c r="AI66" s="29"/>
      <c r="AJ66" s="29"/>
      <c r="AK66" s="29"/>
      <c r="AL66" s="29"/>
    </row>
    <row r="67" spans="27:38" x14ac:dyDescent="0.25">
      <c r="AA67" s="29"/>
      <c r="AB67" s="29"/>
      <c r="AC67" s="29"/>
      <c r="AD67" s="29"/>
      <c r="AE67" s="29"/>
      <c r="AF67" s="29"/>
      <c r="AG67" s="29"/>
      <c r="AH67" s="29"/>
      <c r="AI67" s="29"/>
      <c r="AJ67" s="29"/>
      <c r="AK67" s="29"/>
      <c r="AL67" s="29"/>
    </row>
    <row r="68" spans="27:38" x14ac:dyDescent="0.25">
      <c r="AA68" s="29"/>
      <c r="AB68" s="29"/>
      <c r="AC68" s="29"/>
      <c r="AD68" s="29"/>
      <c r="AE68" s="29"/>
      <c r="AF68" s="29"/>
      <c r="AG68" s="29"/>
      <c r="AH68" s="29"/>
      <c r="AI68" s="29"/>
      <c r="AJ68" s="29"/>
      <c r="AK68" s="29"/>
      <c r="AL68" s="29"/>
    </row>
    <row r="69" spans="27:38" x14ac:dyDescent="0.25">
      <c r="AA69" s="29"/>
      <c r="AB69" s="29"/>
      <c r="AC69" s="29"/>
      <c r="AD69" s="29"/>
      <c r="AE69" s="29"/>
      <c r="AF69" s="29"/>
      <c r="AG69" s="29"/>
      <c r="AH69" s="29"/>
      <c r="AI69" s="29"/>
      <c r="AJ69" s="29"/>
      <c r="AK69" s="29"/>
      <c r="AL69" s="29"/>
    </row>
    <row r="70" spans="27:38" x14ac:dyDescent="0.25">
      <c r="AA70" s="29"/>
      <c r="AB70" s="29"/>
      <c r="AC70" s="29"/>
      <c r="AD70" s="29"/>
      <c r="AE70" s="29"/>
      <c r="AF70" s="29"/>
      <c r="AG70" s="29"/>
      <c r="AH70" s="29"/>
      <c r="AI70" s="29"/>
      <c r="AJ70" s="29"/>
      <c r="AK70" s="29"/>
      <c r="AL70" s="29"/>
    </row>
    <row r="71" spans="27:38" x14ac:dyDescent="0.25">
      <c r="AA71" s="29"/>
      <c r="AB71" s="29"/>
      <c r="AC71" s="29"/>
      <c r="AD71" s="29"/>
      <c r="AE71" s="29"/>
      <c r="AF71" s="29"/>
      <c r="AG71" s="29"/>
      <c r="AH71" s="29"/>
      <c r="AI71" s="29"/>
      <c r="AJ71" s="29"/>
      <c r="AK71" s="29"/>
      <c r="AL71" s="29"/>
    </row>
    <row r="72" spans="27:38" x14ac:dyDescent="0.25">
      <c r="AA72" s="29"/>
      <c r="AB72" s="29"/>
      <c r="AC72" s="29"/>
      <c r="AD72" s="29"/>
      <c r="AE72" s="29"/>
      <c r="AF72" s="29"/>
      <c r="AG72" s="29"/>
      <c r="AH72" s="29"/>
      <c r="AI72" s="29"/>
      <c r="AJ72" s="29"/>
      <c r="AK72" s="29"/>
      <c r="AL72" s="29"/>
    </row>
    <row r="73" spans="27:38" x14ac:dyDescent="0.25">
      <c r="AA73" s="29"/>
      <c r="AB73" s="29"/>
      <c r="AC73" s="29"/>
      <c r="AD73" s="29"/>
      <c r="AE73" s="29"/>
      <c r="AF73" s="29"/>
      <c r="AG73" s="29"/>
      <c r="AH73" s="29"/>
      <c r="AI73" s="29"/>
      <c r="AJ73" s="29"/>
      <c r="AK73" s="29"/>
      <c r="AL73" s="29"/>
    </row>
    <row r="74" spans="27:38" x14ac:dyDescent="0.25">
      <c r="AA74" s="29"/>
      <c r="AB74" s="29"/>
      <c r="AC74" s="29"/>
      <c r="AD74" s="29"/>
      <c r="AE74" s="29"/>
      <c r="AF74" s="29"/>
      <c r="AG74" s="29"/>
      <c r="AH74" s="29"/>
      <c r="AI74" s="29"/>
      <c r="AJ74" s="29"/>
      <c r="AK74" s="29"/>
      <c r="AL74" s="29"/>
    </row>
    <row r="75" spans="27:38" x14ac:dyDescent="0.25">
      <c r="AA75" s="29"/>
      <c r="AB75" s="29"/>
      <c r="AC75" s="29"/>
      <c r="AD75" s="29"/>
      <c r="AE75" s="29"/>
      <c r="AF75" s="29"/>
      <c r="AG75" s="29"/>
      <c r="AH75" s="29"/>
      <c r="AI75" s="29"/>
      <c r="AJ75" s="29"/>
      <c r="AK75" s="29"/>
      <c r="AL75" s="29"/>
    </row>
    <row r="76" spans="27:38" x14ac:dyDescent="0.25">
      <c r="AA76" s="29"/>
      <c r="AB76" s="29"/>
      <c r="AC76" s="29"/>
      <c r="AD76" s="29"/>
      <c r="AE76" s="29"/>
      <c r="AF76" s="29"/>
      <c r="AG76" s="29"/>
      <c r="AH76" s="29"/>
      <c r="AI76" s="29"/>
      <c r="AJ76" s="29"/>
      <c r="AK76" s="29"/>
      <c r="AL76" s="29"/>
    </row>
    <row r="77" spans="27:38" x14ac:dyDescent="0.25">
      <c r="AA77" s="29"/>
      <c r="AB77" s="29"/>
      <c r="AC77" s="29"/>
      <c r="AD77" s="29"/>
      <c r="AE77" s="29"/>
      <c r="AF77" s="29"/>
      <c r="AG77" s="29"/>
      <c r="AH77" s="29"/>
      <c r="AI77" s="29"/>
      <c r="AJ77" s="29"/>
      <c r="AK77" s="29"/>
      <c r="AL77" s="29"/>
    </row>
    <row r="78" spans="27:38" x14ac:dyDescent="0.25">
      <c r="AA78" s="29"/>
      <c r="AB78" s="29"/>
      <c r="AC78" s="29"/>
      <c r="AD78" s="29"/>
      <c r="AE78" s="29"/>
      <c r="AF78" s="29"/>
      <c r="AG78" s="29"/>
      <c r="AH78" s="29"/>
      <c r="AI78" s="29"/>
      <c r="AJ78" s="29"/>
      <c r="AK78" s="29"/>
      <c r="AL78" s="29"/>
    </row>
    <row r="79" spans="27:38" x14ac:dyDescent="0.25">
      <c r="AA79" s="29"/>
      <c r="AB79" s="29"/>
      <c r="AC79" s="29"/>
      <c r="AD79" s="29"/>
      <c r="AE79" s="29"/>
      <c r="AF79" s="29"/>
      <c r="AG79" s="29"/>
      <c r="AH79" s="29"/>
      <c r="AI79" s="29"/>
      <c r="AJ79" s="29"/>
      <c r="AK79" s="29"/>
      <c r="AL79" s="29"/>
    </row>
    <row r="80" spans="27:38" x14ac:dyDescent="0.25">
      <c r="AA80" s="29"/>
      <c r="AB80" s="29"/>
      <c r="AC80" s="29"/>
      <c r="AD80" s="29"/>
      <c r="AE80" s="29"/>
      <c r="AF80" s="29"/>
      <c r="AG80" s="29"/>
      <c r="AH80" s="29"/>
      <c r="AI80" s="29"/>
      <c r="AJ80" s="29"/>
      <c r="AK80" s="29"/>
      <c r="AL80" s="29"/>
    </row>
    <row r="81" spans="27:38" x14ac:dyDescent="0.25">
      <c r="AA81" s="29"/>
      <c r="AB81" s="29"/>
      <c r="AC81" s="29"/>
      <c r="AD81" s="29"/>
      <c r="AE81" s="29"/>
      <c r="AF81" s="29"/>
      <c r="AG81" s="29"/>
      <c r="AH81" s="29"/>
      <c r="AI81" s="29"/>
      <c r="AJ81" s="29"/>
      <c r="AK81" s="29"/>
      <c r="AL81" s="29"/>
    </row>
    <row r="82" spans="27:38" x14ac:dyDescent="0.25">
      <c r="AA82" s="29"/>
      <c r="AB82" s="29"/>
      <c r="AC82" s="29"/>
      <c r="AD82" s="29"/>
      <c r="AE82" s="29"/>
      <c r="AF82" s="29"/>
      <c r="AG82" s="29"/>
      <c r="AH82" s="29"/>
      <c r="AI82" s="29"/>
      <c r="AJ82" s="29"/>
      <c r="AK82" s="29"/>
      <c r="AL82" s="29"/>
    </row>
    <row r="83" spans="27:38" x14ac:dyDescent="0.25">
      <c r="AA83" s="29"/>
      <c r="AB83" s="29"/>
      <c r="AC83" s="29"/>
      <c r="AD83" s="29"/>
      <c r="AE83" s="29"/>
      <c r="AF83" s="29"/>
      <c r="AG83" s="29"/>
      <c r="AH83" s="29"/>
      <c r="AI83" s="29"/>
      <c r="AJ83" s="29"/>
      <c r="AK83" s="29"/>
      <c r="AL83" s="29"/>
    </row>
    <row r="84" spans="27:38" x14ac:dyDescent="0.25">
      <c r="AA84" s="29"/>
      <c r="AB84" s="29"/>
      <c r="AC84" s="29"/>
      <c r="AD84" s="29"/>
      <c r="AE84" s="29"/>
      <c r="AF84" s="29"/>
      <c r="AG84" s="29"/>
      <c r="AH84" s="29"/>
      <c r="AI84" s="29"/>
      <c r="AJ84" s="29"/>
      <c r="AK84" s="29"/>
      <c r="AL84" s="29"/>
    </row>
    <row r="85" spans="27:38" x14ac:dyDescent="0.25">
      <c r="AA85" s="29"/>
      <c r="AB85" s="29"/>
      <c r="AC85" s="29"/>
      <c r="AD85" s="29"/>
      <c r="AE85" s="29"/>
      <c r="AF85" s="29"/>
      <c r="AG85" s="29"/>
      <c r="AH85" s="29"/>
      <c r="AI85" s="29"/>
      <c r="AJ85" s="29"/>
      <c r="AK85" s="29"/>
      <c r="AL85" s="29"/>
    </row>
    <row r="86" spans="27:38" x14ac:dyDescent="0.25">
      <c r="AA86" s="29"/>
      <c r="AB86" s="29"/>
      <c r="AC86" s="29"/>
      <c r="AD86" s="29"/>
      <c r="AE86" s="29"/>
      <c r="AF86" s="29"/>
      <c r="AG86" s="29"/>
      <c r="AH86" s="29"/>
      <c r="AI86" s="29"/>
      <c r="AJ86" s="29"/>
      <c r="AK86" s="29"/>
      <c r="AL86" s="29"/>
    </row>
    <row r="87" spans="27:38" x14ac:dyDescent="0.25">
      <c r="AA87" s="29"/>
      <c r="AB87" s="29"/>
      <c r="AC87" s="29"/>
      <c r="AD87" s="29"/>
      <c r="AE87" s="29"/>
      <c r="AF87" s="29"/>
      <c r="AG87" s="29"/>
      <c r="AH87" s="29"/>
      <c r="AI87" s="29"/>
      <c r="AJ87" s="29"/>
      <c r="AK87" s="29"/>
      <c r="AL87" s="29"/>
    </row>
    <row r="88" spans="27:38" x14ac:dyDescent="0.25">
      <c r="AA88" s="29"/>
      <c r="AB88" s="29"/>
      <c r="AC88" s="29"/>
      <c r="AD88" s="29"/>
      <c r="AE88" s="29"/>
      <c r="AF88" s="29"/>
      <c r="AG88" s="29"/>
      <c r="AH88" s="29"/>
      <c r="AI88" s="29"/>
      <c r="AJ88" s="29"/>
      <c r="AK88" s="29"/>
      <c r="AL88" s="29"/>
    </row>
    <row r="89" spans="27:38" x14ac:dyDescent="0.25">
      <c r="AA89" s="29"/>
      <c r="AB89" s="29"/>
      <c r="AC89" s="29"/>
      <c r="AD89" s="29"/>
      <c r="AE89" s="29"/>
      <c r="AF89" s="29"/>
      <c r="AG89" s="29"/>
      <c r="AH89" s="29"/>
      <c r="AI89" s="29"/>
      <c r="AJ89" s="29"/>
      <c r="AK89" s="29"/>
      <c r="AL89" s="29"/>
    </row>
    <row r="90" spans="27:38" x14ac:dyDescent="0.25">
      <c r="AA90" s="29"/>
      <c r="AB90" s="29"/>
      <c r="AC90" s="29"/>
      <c r="AD90" s="29"/>
      <c r="AE90" s="29"/>
      <c r="AF90" s="29"/>
      <c r="AG90" s="29"/>
      <c r="AH90" s="29"/>
      <c r="AI90" s="29"/>
      <c r="AJ90" s="29"/>
      <c r="AK90" s="29"/>
      <c r="AL90" s="29"/>
    </row>
    <row r="91" spans="27:38" x14ac:dyDescent="0.25">
      <c r="AA91" s="29"/>
      <c r="AB91" s="29"/>
      <c r="AC91" s="29"/>
      <c r="AD91" s="29"/>
      <c r="AE91" s="29"/>
      <c r="AF91" s="29"/>
      <c r="AG91" s="29"/>
      <c r="AH91" s="29"/>
      <c r="AI91" s="29"/>
      <c r="AJ91" s="29"/>
      <c r="AK91" s="29"/>
      <c r="AL91" s="29"/>
    </row>
    <row r="92" spans="27:38" x14ac:dyDescent="0.25">
      <c r="AA92" s="29"/>
      <c r="AB92" s="29"/>
      <c r="AC92" s="29"/>
      <c r="AD92" s="29"/>
      <c r="AE92" s="29"/>
      <c r="AF92" s="29"/>
      <c r="AG92" s="29"/>
      <c r="AH92" s="29"/>
      <c r="AI92" s="29"/>
      <c r="AJ92" s="29"/>
      <c r="AK92" s="29"/>
      <c r="AL92" s="29"/>
    </row>
    <row r="93" spans="27:38" x14ac:dyDescent="0.25">
      <c r="AA93" s="29"/>
      <c r="AB93" s="29"/>
      <c r="AC93" s="29"/>
      <c r="AD93" s="29"/>
      <c r="AE93" s="29"/>
      <c r="AF93" s="29"/>
      <c r="AG93" s="29"/>
      <c r="AH93" s="29"/>
      <c r="AI93" s="29"/>
      <c r="AJ93" s="29"/>
      <c r="AK93" s="29"/>
      <c r="AL93" s="29"/>
    </row>
    <row r="94" spans="27:38" x14ac:dyDescent="0.25">
      <c r="AA94" s="29"/>
      <c r="AB94" s="29"/>
      <c r="AC94" s="29"/>
      <c r="AD94" s="29"/>
      <c r="AE94" s="29"/>
      <c r="AF94" s="29"/>
      <c r="AG94" s="29"/>
      <c r="AH94" s="29"/>
      <c r="AI94" s="29"/>
      <c r="AJ94" s="29"/>
      <c r="AK94" s="29"/>
      <c r="AL94" s="29"/>
    </row>
    <row r="95" spans="27:38" x14ac:dyDescent="0.25">
      <c r="AA95" s="29"/>
      <c r="AB95" s="29"/>
      <c r="AC95" s="29"/>
      <c r="AD95" s="29"/>
      <c r="AE95" s="29"/>
      <c r="AF95" s="29"/>
      <c r="AG95" s="29"/>
      <c r="AH95" s="29"/>
      <c r="AI95" s="29"/>
      <c r="AJ95" s="29"/>
      <c r="AK95" s="29"/>
      <c r="AL95" s="29"/>
    </row>
    <row r="96" spans="27:38" x14ac:dyDescent="0.25">
      <c r="AA96" s="29"/>
      <c r="AB96" s="29"/>
      <c r="AC96" s="29"/>
      <c r="AD96" s="29"/>
      <c r="AE96" s="29"/>
      <c r="AF96" s="29"/>
      <c r="AG96" s="29"/>
      <c r="AH96" s="29"/>
      <c r="AI96" s="29"/>
      <c r="AJ96" s="29"/>
      <c r="AK96" s="29"/>
      <c r="AL96" s="29"/>
    </row>
    <row r="97" spans="27:38" x14ac:dyDescent="0.25">
      <c r="AA97" s="29"/>
      <c r="AB97" s="29"/>
      <c r="AC97" s="29"/>
      <c r="AD97" s="29"/>
      <c r="AE97" s="29"/>
      <c r="AF97" s="29"/>
      <c r="AG97" s="29"/>
      <c r="AH97" s="29"/>
      <c r="AI97" s="29"/>
      <c r="AJ97" s="29"/>
      <c r="AK97" s="29"/>
      <c r="AL97" s="29"/>
    </row>
    <row r="98" spans="27:38" x14ac:dyDescent="0.25">
      <c r="AA98" s="29"/>
      <c r="AB98" s="29"/>
      <c r="AC98" s="29"/>
      <c r="AD98" s="29"/>
      <c r="AE98" s="29"/>
      <c r="AF98" s="29"/>
      <c r="AG98" s="29"/>
      <c r="AH98" s="29"/>
      <c r="AI98" s="29"/>
      <c r="AJ98" s="29"/>
      <c r="AK98" s="29"/>
      <c r="AL98" s="29"/>
    </row>
    <row r="99" spans="27:38" x14ac:dyDescent="0.25">
      <c r="AA99" s="29"/>
      <c r="AB99" s="29"/>
      <c r="AC99" s="29"/>
      <c r="AD99" s="29"/>
      <c r="AE99" s="29"/>
      <c r="AF99" s="29"/>
      <c r="AG99" s="29"/>
      <c r="AH99" s="29"/>
      <c r="AI99" s="29"/>
      <c r="AJ99" s="29"/>
      <c r="AK99" s="29"/>
      <c r="AL99" s="29"/>
    </row>
    <row r="100" spans="27:38" x14ac:dyDescent="0.25">
      <c r="AA100" s="29"/>
      <c r="AB100" s="29"/>
      <c r="AC100" s="29"/>
      <c r="AD100" s="29"/>
      <c r="AE100" s="29"/>
      <c r="AF100" s="29"/>
      <c r="AG100" s="29"/>
      <c r="AH100" s="29"/>
      <c r="AI100" s="29"/>
      <c r="AJ100" s="29"/>
      <c r="AK100" s="29"/>
      <c r="AL100" s="29"/>
    </row>
    <row r="101" spans="27:38" x14ac:dyDescent="0.25">
      <c r="AA101" s="29"/>
      <c r="AB101" s="29"/>
      <c r="AC101" s="29"/>
      <c r="AD101" s="29"/>
      <c r="AE101" s="29"/>
      <c r="AF101" s="29"/>
      <c r="AG101" s="29"/>
      <c r="AH101" s="29"/>
      <c r="AI101" s="29"/>
      <c r="AJ101" s="29"/>
      <c r="AK101" s="29"/>
      <c r="AL101" s="29"/>
    </row>
    <row r="102" spans="27:38" x14ac:dyDescent="0.25">
      <c r="AA102" s="29"/>
      <c r="AB102" s="29"/>
      <c r="AC102" s="29"/>
      <c r="AD102" s="29"/>
      <c r="AE102" s="29"/>
      <c r="AF102" s="29"/>
      <c r="AG102" s="29"/>
      <c r="AH102" s="29"/>
      <c r="AI102" s="29"/>
      <c r="AJ102" s="29"/>
      <c r="AK102" s="29"/>
      <c r="AL102" s="29"/>
    </row>
    <row r="103" spans="27:38" x14ac:dyDescent="0.25">
      <c r="AA103" s="29"/>
      <c r="AB103" s="29"/>
      <c r="AC103" s="29"/>
      <c r="AD103" s="29"/>
      <c r="AE103" s="29"/>
      <c r="AF103" s="29"/>
      <c r="AG103" s="29"/>
      <c r="AH103" s="29"/>
      <c r="AI103" s="29"/>
      <c r="AJ103" s="29"/>
      <c r="AK103" s="29"/>
      <c r="AL103" s="29"/>
    </row>
    <row r="104" spans="27:38" x14ac:dyDescent="0.25">
      <c r="AA104" s="29"/>
      <c r="AB104" s="29"/>
      <c r="AC104" s="29"/>
      <c r="AD104" s="29"/>
      <c r="AE104" s="29"/>
      <c r="AF104" s="29"/>
      <c r="AG104" s="29"/>
      <c r="AH104" s="29"/>
      <c r="AI104" s="29"/>
      <c r="AJ104" s="29"/>
      <c r="AK104" s="29"/>
      <c r="AL104" s="29"/>
    </row>
    <row r="105" spans="27:38" x14ac:dyDescent="0.25">
      <c r="AA105" s="29"/>
      <c r="AB105" s="29"/>
      <c r="AC105" s="29"/>
      <c r="AD105" s="29"/>
      <c r="AE105" s="29"/>
      <c r="AF105" s="29"/>
      <c r="AG105" s="29"/>
      <c r="AH105" s="29"/>
      <c r="AI105" s="29"/>
      <c r="AJ105" s="29"/>
      <c r="AK105" s="29"/>
      <c r="AL105" s="29"/>
    </row>
    <row r="106" spans="27:38" x14ac:dyDescent="0.25">
      <c r="AA106" s="29"/>
      <c r="AB106" s="29"/>
      <c r="AC106" s="29"/>
      <c r="AD106" s="29"/>
      <c r="AE106" s="29"/>
      <c r="AF106" s="29"/>
      <c r="AG106" s="29"/>
      <c r="AH106" s="29"/>
      <c r="AI106" s="29"/>
      <c r="AJ106" s="29"/>
      <c r="AK106" s="29"/>
      <c r="AL106" s="29"/>
    </row>
    <row r="107" spans="27:38" x14ac:dyDescent="0.25">
      <c r="AA107" s="29"/>
      <c r="AB107" s="29"/>
      <c r="AC107" s="29"/>
      <c r="AD107" s="29"/>
      <c r="AE107" s="29"/>
      <c r="AF107" s="29"/>
      <c r="AG107" s="29"/>
      <c r="AH107" s="29"/>
      <c r="AI107" s="29"/>
      <c r="AJ107" s="29"/>
      <c r="AK107" s="29"/>
      <c r="AL107" s="29"/>
    </row>
    <row r="108" spans="27:38" x14ac:dyDescent="0.25">
      <c r="AA108" s="29"/>
      <c r="AB108" s="29"/>
      <c r="AC108" s="29"/>
      <c r="AD108" s="29"/>
      <c r="AE108" s="29"/>
      <c r="AF108" s="29"/>
      <c r="AG108" s="29"/>
      <c r="AH108" s="29"/>
      <c r="AI108" s="29"/>
      <c r="AJ108" s="29"/>
      <c r="AK108" s="29"/>
      <c r="AL108" s="29"/>
    </row>
    <row r="109" spans="27:38" x14ac:dyDescent="0.25">
      <c r="AA109" s="29"/>
      <c r="AB109" s="29"/>
      <c r="AC109" s="29"/>
      <c r="AD109" s="29"/>
      <c r="AE109" s="29"/>
      <c r="AF109" s="29"/>
      <c r="AG109" s="29"/>
      <c r="AH109" s="29"/>
      <c r="AI109" s="29"/>
      <c r="AJ109" s="29"/>
      <c r="AK109" s="29"/>
      <c r="AL109" s="29"/>
    </row>
    <row r="110" spans="27:38" x14ac:dyDescent="0.25">
      <c r="AA110" s="29"/>
      <c r="AB110" s="29"/>
      <c r="AC110" s="29"/>
      <c r="AD110" s="29"/>
      <c r="AE110" s="29"/>
      <c r="AF110" s="29"/>
      <c r="AG110" s="29"/>
      <c r="AH110" s="29"/>
      <c r="AI110" s="29"/>
      <c r="AJ110" s="29"/>
      <c r="AK110" s="29"/>
      <c r="AL110" s="29"/>
    </row>
    <row r="111" spans="27:38" x14ac:dyDescent="0.25">
      <c r="AA111" s="29"/>
      <c r="AB111" s="29"/>
      <c r="AC111" s="29"/>
      <c r="AD111" s="29"/>
      <c r="AE111" s="29"/>
      <c r="AF111" s="29"/>
      <c r="AG111" s="29"/>
      <c r="AH111" s="29"/>
      <c r="AI111" s="29"/>
      <c r="AJ111" s="29"/>
      <c r="AK111" s="29"/>
      <c r="AL111" s="29"/>
    </row>
    <row r="112" spans="27:38" x14ac:dyDescent="0.25">
      <c r="AA112" s="29"/>
      <c r="AB112" s="29"/>
      <c r="AC112" s="29"/>
      <c r="AD112" s="29"/>
      <c r="AE112" s="29"/>
      <c r="AF112" s="29"/>
      <c r="AG112" s="29"/>
      <c r="AH112" s="29"/>
      <c r="AI112" s="29"/>
      <c r="AJ112" s="29"/>
      <c r="AK112" s="29"/>
      <c r="AL112" s="29"/>
    </row>
    <row r="113" spans="27:38" x14ac:dyDescent="0.25">
      <c r="AA113" s="29"/>
      <c r="AB113" s="29"/>
      <c r="AC113" s="29"/>
      <c r="AD113" s="29"/>
      <c r="AE113" s="29"/>
      <c r="AF113" s="29"/>
      <c r="AG113" s="29"/>
      <c r="AH113" s="29"/>
      <c r="AI113" s="29"/>
      <c r="AJ113" s="29"/>
      <c r="AK113" s="29"/>
      <c r="AL113" s="29"/>
    </row>
    <row r="114" spans="27:38" x14ac:dyDescent="0.25">
      <c r="AA114" s="29"/>
      <c r="AB114" s="29"/>
      <c r="AC114" s="29"/>
      <c r="AD114" s="29"/>
      <c r="AE114" s="29"/>
      <c r="AF114" s="29"/>
      <c r="AG114" s="29"/>
      <c r="AH114" s="29"/>
      <c r="AI114" s="29"/>
      <c r="AJ114" s="29"/>
      <c r="AK114" s="29"/>
      <c r="AL114" s="29"/>
    </row>
    <row r="115" spans="27:38" x14ac:dyDescent="0.25">
      <c r="AA115" s="29"/>
      <c r="AB115" s="29"/>
      <c r="AC115" s="29"/>
      <c r="AD115" s="29"/>
      <c r="AE115" s="29"/>
      <c r="AF115" s="29"/>
      <c r="AG115" s="29"/>
      <c r="AH115" s="29"/>
      <c r="AI115" s="29"/>
      <c r="AJ115" s="29"/>
      <c r="AK115" s="29"/>
      <c r="AL115" s="29"/>
    </row>
    <row r="116" spans="27:38" x14ac:dyDescent="0.25">
      <c r="AA116" s="29"/>
      <c r="AB116" s="29"/>
      <c r="AC116" s="29"/>
      <c r="AD116" s="29"/>
      <c r="AE116" s="29"/>
      <c r="AF116" s="29"/>
      <c r="AG116" s="29"/>
      <c r="AH116" s="29"/>
      <c r="AI116" s="29"/>
      <c r="AJ116" s="29"/>
      <c r="AK116" s="29"/>
      <c r="AL116" s="29"/>
    </row>
    <row r="117" spans="27:38" x14ac:dyDescent="0.25">
      <c r="AA117" s="29"/>
      <c r="AB117" s="29"/>
      <c r="AC117" s="29"/>
      <c r="AD117" s="29"/>
      <c r="AE117" s="29"/>
      <c r="AF117" s="29"/>
      <c r="AG117" s="29"/>
      <c r="AH117" s="29"/>
      <c r="AI117" s="29"/>
      <c r="AJ117" s="29"/>
      <c r="AK117" s="29"/>
      <c r="AL117" s="29"/>
    </row>
    <row r="118" spans="27:38" x14ac:dyDescent="0.25">
      <c r="AA118" s="29"/>
      <c r="AB118" s="29"/>
      <c r="AC118" s="29"/>
      <c r="AD118" s="29"/>
      <c r="AE118" s="29"/>
      <c r="AF118" s="29"/>
      <c r="AG118" s="29"/>
      <c r="AH118" s="29"/>
      <c r="AI118" s="29"/>
      <c r="AJ118" s="29"/>
      <c r="AK118" s="29"/>
      <c r="AL118" s="29"/>
    </row>
    <row r="119" spans="27:38" x14ac:dyDescent="0.25">
      <c r="AA119" s="29"/>
      <c r="AB119" s="29"/>
      <c r="AC119" s="29"/>
      <c r="AD119" s="29"/>
      <c r="AE119" s="29"/>
      <c r="AF119" s="29"/>
      <c r="AG119" s="29"/>
      <c r="AH119" s="29"/>
      <c r="AI119" s="29"/>
      <c r="AJ119" s="29"/>
      <c r="AK119" s="29"/>
      <c r="AL119" s="29"/>
    </row>
    <row r="120" spans="27:38" x14ac:dyDescent="0.25">
      <c r="AA120" s="29"/>
      <c r="AB120" s="29"/>
      <c r="AC120" s="29"/>
      <c r="AD120" s="29"/>
      <c r="AE120" s="29"/>
      <c r="AF120" s="29"/>
      <c r="AG120" s="29"/>
      <c r="AH120" s="29"/>
      <c r="AI120" s="29"/>
      <c r="AJ120" s="29"/>
      <c r="AK120" s="29"/>
      <c r="AL120" s="29"/>
    </row>
    <row r="121" spans="27:38" x14ac:dyDescent="0.25">
      <c r="AA121" s="29"/>
      <c r="AB121" s="29"/>
      <c r="AC121" s="29"/>
      <c r="AD121" s="29"/>
      <c r="AE121" s="29"/>
      <c r="AF121" s="29"/>
      <c r="AG121" s="29"/>
      <c r="AH121" s="29"/>
      <c r="AI121" s="29"/>
      <c r="AJ121" s="29"/>
      <c r="AK121" s="29"/>
      <c r="AL121" s="29"/>
    </row>
    <row r="122" spans="27:38" x14ac:dyDescent="0.25">
      <c r="AA122" s="29"/>
      <c r="AB122" s="29"/>
      <c r="AC122" s="29"/>
      <c r="AD122" s="29"/>
      <c r="AE122" s="29"/>
      <c r="AF122" s="29"/>
      <c r="AG122" s="29"/>
      <c r="AH122" s="29"/>
      <c r="AI122" s="29"/>
      <c r="AJ122" s="29"/>
      <c r="AK122" s="29"/>
      <c r="AL122" s="29"/>
    </row>
    <row r="123" spans="27:38" x14ac:dyDescent="0.25">
      <c r="AA123" s="29"/>
      <c r="AB123" s="29"/>
      <c r="AC123" s="29"/>
      <c r="AD123" s="29"/>
      <c r="AE123" s="29"/>
      <c r="AF123" s="29"/>
      <c r="AG123" s="29"/>
      <c r="AH123" s="29"/>
      <c r="AI123" s="29"/>
      <c r="AJ123" s="29"/>
      <c r="AK123" s="29"/>
      <c r="AL123" s="29"/>
    </row>
    <row r="124" spans="27:38" x14ac:dyDescent="0.25">
      <c r="AA124" s="29"/>
      <c r="AB124" s="29"/>
      <c r="AC124" s="29"/>
      <c r="AD124" s="29"/>
      <c r="AE124" s="29"/>
      <c r="AF124" s="29"/>
      <c r="AG124" s="29"/>
      <c r="AH124" s="29"/>
      <c r="AI124" s="29"/>
      <c r="AJ124" s="29"/>
      <c r="AK124" s="29"/>
      <c r="AL124" s="29"/>
    </row>
    <row r="125" spans="27:38" x14ac:dyDescent="0.25">
      <c r="AA125" s="29"/>
      <c r="AB125" s="29"/>
      <c r="AC125" s="29"/>
      <c r="AD125" s="29"/>
      <c r="AE125" s="29"/>
      <c r="AF125" s="29"/>
      <c r="AG125" s="29"/>
      <c r="AH125" s="29"/>
      <c r="AI125" s="29"/>
      <c r="AJ125" s="29"/>
      <c r="AK125" s="29"/>
      <c r="AL125" s="29"/>
    </row>
    <row r="126" spans="27:38" x14ac:dyDescent="0.25">
      <c r="AA126" s="29"/>
      <c r="AB126" s="29"/>
      <c r="AC126" s="29"/>
      <c r="AD126" s="29"/>
      <c r="AE126" s="29"/>
      <c r="AF126" s="29"/>
      <c r="AG126" s="29"/>
      <c r="AH126" s="29"/>
      <c r="AI126" s="29"/>
      <c r="AJ126" s="29"/>
      <c r="AK126" s="29"/>
      <c r="AL126" s="29"/>
    </row>
    <row r="127" spans="27:38" x14ac:dyDescent="0.25">
      <c r="AA127" s="29"/>
      <c r="AB127" s="29"/>
      <c r="AC127" s="29"/>
      <c r="AD127" s="29"/>
      <c r="AE127" s="29"/>
      <c r="AF127" s="29"/>
      <c r="AG127" s="29"/>
      <c r="AH127" s="29"/>
      <c r="AI127" s="29"/>
      <c r="AJ127" s="29"/>
      <c r="AK127" s="29"/>
      <c r="AL127" s="29"/>
    </row>
    <row r="128" spans="27:38" x14ac:dyDescent="0.25">
      <c r="AA128" s="29"/>
      <c r="AB128" s="29"/>
      <c r="AC128" s="29"/>
      <c r="AD128" s="29"/>
      <c r="AE128" s="29"/>
      <c r="AF128" s="29"/>
      <c r="AG128" s="29"/>
      <c r="AH128" s="29"/>
      <c r="AI128" s="29"/>
      <c r="AJ128" s="29"/>
      <c r="AK128" s="29"/>
      <c r="AL128" s="29"/>
    </row>
    <row r="129" spans="27:38" x14ac:dyDescent="0.25">
      <c r="AA129" s="29"/>
      <c r="AB129" s="29"/>
      <c r="AC129" s="29"/>
      <c r="AD129" s="29"/>
      <c r="AE129" s="29"/>
      <c r="AF129" s="29"/>
      <c r="AG129" s="29"/>
      <c r="AH129" s="29"/>
      <c r="AI129" s="29"/>
      <c r="AJ129" s="29"/>
      <c r="AK129" s="29"/>
      <c r="AL129" s="29"/>
    </row>
    <row r="130" spans="27:38" x14ac:dyDescent="0.25">
      <c r="AA130" s="29"/>
      <c r="AB130" s="29"/>
      <c r="AC130" s="29"/>
      <c r="AD130" s="29"/>
      <c r="AE130" s="29"/>
      <c r="AF130" s="29"/>
      <c r="AG130" s="29"/>
      <c r="AH130" s="29"/>
      <c r="AI130" s="29"/>
      <c r="AJ130" s="29"/>
      <c r="AK130" s="29"/>
      <c r="AL130" s="29"/>
    </row>
    <row r="131" spans="27:38" x14ac:dyDescent="0.25">
      <c r="AA131" s="29"/>
      <c r="AB131" s="29"/>
      <c r="AC131" s="29"/>
      <c r="AD131" s="29"/>
      <c r="AE131" s="29"/>
      <c r="AF131" s="29"/>
      <c r="AG131" s="29"/>
      <c r="AH131" s="29"/>
      <c r="AI131" s="29"/>
      <c r="AJ131" s="29"/>
      <c r="AK131" s="29"/>
      <c r="AL131" s="29"/>
    </row>
    <row r="132" spans="27:38" x14ac:dyDescent="0.25">
      <c r="AA132" s="29"/>
      <c r="AB132" s="29"/>
      <c r="AC132" s="29"/>
      <c r="AD132" s="29"/>
      <c r="AE132" s="29"/>
      <c r="AF132" s="29"/>
      <c r="AG132" s="29"/>
      <c r="AH132" s="29"/>
      <c r="AI132" s="29"/>
      <c r="AJ132" s="29"/>
      <c r="AK132" s="29"/>
      <c r="AL132" s="29"/>
    </row>
    <row r="133" spans="27:38" x14ac:dyDescent="0.25">
      <c r="AA133" s="29"/>
      <c r="AB133" s="29"/>
      <c r="AC133" s="29"/>
      <c r="AD133" s="29"/>
      <c r="AE133" s="29"/>
      <c r="AF133" s="29"/>
      <c r="AG133" s="29"/>
      <c r="AH133" s="29"/>
      <c r="AI133" s="29"/>
      <c r="AJ133" s="29"/>
      <c r="AK133" s="29"/>
      <c r="AL133" s="29"/>
    </row>
    <row r="134" spans="27:38" x14ac:dyDescent="0.25">
      <c r="AA134" s="29"/>
      <c r="AB134" s="29"/>
      <c r="AC134" s="29"/>
      <c r="AD134" s="29"/>
      <c r="AE134" s="29"/>
      <c r="AF134" s="29"/>
      <c r="AG134" s="29"/>
      <c r="AH134" s="29"/>
      <c r="AI134" s="29"/>
      <c r="AJ134" s="29"/>
      <c r="AK134" s="29"/>
      <c r="AL134" s="29"/>
    </row>
    <row r="135" spans="27:38" x14ac:dyDescent="0.25">
      <c r="AA135" s="29"/>
      <c r="AB135" s="29"/>
      <c r="AC135" s="29"/>
      <c r="AD135" s="29"/>
      <c r="AE135" s="29"/>
      <c r="AF135" s="29"/>
      <c r="AG135" s="29"/>
      <c r="AH135" s="29"/>
      <c r="AI135" s="29"/>
      <c r="AJ135" s="29"/>
      <c r="AK135" s="29"/>
      <c r="AL135" s="29"/>
    </row>
    <row r="136" spans="27:38" x14ac:dyDescent="0.25">
      <c r="AA136" s="29"/>
      <c r="AB136" s="29"/>
      <c r="AC136" s="29"/>
      <c r="AD136" s="29"/>
      <c r="AE136" s="29"/>
      <c r="AF136" s="29"/>
      <c r="AG136" s="29"/>
      <c r="AH136" s="29"/>
      <c r="AI136" s="29"/>
      <c r="AJ136" s="29"/>
      <c r="AK136" s="29"/>
      <c r="AL136" s="29"/>
    </row>
    <row r="137" spans="27:38" x14ac:dyDescent="0.25">
      <c r="AA137" s="29"/>
      <c r="AB137" s="29"/>
      <c r="AC137" s="29"/>
      <c r="AD137" s="29"/>
      <c r="AE137" s="29"/>
      <c r="AF137" s="29"/>
      <c r="AG137" s="29"/>
      <c r="AH137" s="29"/>
      <c r="AI137" s="29"/>
      <c r="AJ137" s="29"/>
      <c r="AK137" s="29"/>
      <c r="AL137" s="29"/>
    </row>
    <row r="138" spans="27:38" x14ac:dyDescent="0.25">
      <c r="AA138" s="29"/>
      <c r="AB138" s="29"/>
      <c r="AC138" s="29"/>
      <c r="AD138" s="29"/>
      <c r="AE138" s="29"/>
      <c r="AF138" s="29"/>
      <c r="AG138" s="29"/>
      <c r="AH138" s="29"/>
      <c r="AI138" s="29"/>
      <c r="AJ138" s="29"/>
      <c r="AK138" s="29"/>
      <c r="AL138" s="29"/>
    </row>
    <row r="139" spans="27:38" x14ac:dyDescent="0.25">
      <c r="AA139" s="29"/>
      <c r="AB139" s="29"/>
      <c r="AC139" s="29"/>
      <c r="AD139" s="29"/>
      <c r="AE139" s="29"/>
      <c r="AF139" s="29"/>
      <c r="AG139" s="29"/>
      <c r="AH139" s="29"/>
      <c r="AI139" s="29"/>
      <c r="AJ139" s="29"/>
      <c r="AK139" s="29"/>
      <c r="AL139" s="29"/>
    </row>
    <row r="140" spans="27:38" x14ac:dyDescent="0.25">
      <c r="AA140" s="29"/>
      <c r="AB140" s="29"/>
      <c r="AC140" s="29"/>
      <c r="AD140" s="29"/>
      <c r="AE140" s="29"/>
      <c r="AF140" s="29"/>
      <c r="AG140" s="29"/>
      <c r="AH140" s="29"/>
      <c r="AI140" s="29"/>
      <c r="AJ140" s="29"/>
      <c r="AK140" s="29"/>
      <c r="AL140" s="29"/>
    </row>
    <row r="141" spans="27:38" x14ac:dyDescent="0.25">
      <c r="AA141" s="29"/>
      <c r="AB141" s="29"/>
      <c r="AC141" s="29"/>
      <c r="AD141" s="29"/>
      <c r="AE141" s="29"/>
      <c r="AF141" s="29"/>
      <c r="AG141" s="29"/>
      <c r="AH141" s="29"/>
      <c r="AI141" s="29"/>
      <c r="AJ141" s="29"/>
      <c r="AK141" s="29"/>
      <c r="AL141" s="29"/>
    </row>
    <row r="142" spans="27:38" x14ac:dyDescent="0.25">
      <c r="AA142" s="29"/>
      <c r="AB142" s="29"/>
      <c r="AC142" s="29"/>
      <c r="AD142" s="29"/>
      <c r="AE142" s="29"/>
      <c r="AF142" s="29"/>
      <c r="AG142" s="29"/>
      <c r="AH142" s="29"/>
      <c r="AI142" s="29"/>
      <c r="AJ142" s="29"/>
      <c r="AK142" s="29"/>
      <c r="AL142" s="29"/>
    </row>
    <row r="143" spans="27:38" x14ac:dyDescent="0.25">
      <c r="AA143" s="29"/>
      <c r="AB143" s="29"/>
      <c r="AC143" s="29"/>
      <c r="AD143" s="29"/>
      <c r="AE143" s="29"/>
      <c r="AF143" s="29"/>
      <c r="AG143" s="29"/>
      <c r="AH143" s="29"/>
      <c r="AI143" s="29"/>
      <c r="AJ143" s="29"/>
      <c r="AK143" s="29"/>
      <c r="AL143" s="29"/>
    </row>
    <row r="144" spans="27:38" x14ac:dyDescent="0.25">
      <c r="AA144" s="29"/>
      <c r="AB144" s="29"/>
      <c r="AC144" s="29"/>
      <c r="AD144" s="29"/>
      <c r="AE144" s="29"/>
      <c r="AF144" s="29"/>
      <c r="AG144" s="29"/>
      <c r="AH144" s="29"/>
      <c r="AI144" s="29"/>
      <c r="AJ144" s="29"/>
      <c r="AK144" s="29"/>
      <c r="AL144" s="29"/>
    </row>
    <row r="145" spans="27:38" x14ac:dyDescent="0.25">
      <c r="AA145" s="29"/>
      <c r="AB145" s="29"/>
      <c r="AC145" s="29"/>
      <c r="AD145" s="29"/>
      <c r="AE145" s="29"/>
      <c r="AF145" s="29"/>
      <c r="AG145" s="29"/>
      <c r="AH145" s="29"/>
      <c r="AI145" s="29"/>
      <c r="AJ145" s="29"/>
      <c r="AK145" s="29"/>
      <c r="AL145" s="29"/>
    </row>
    <row r="146" spans="27:38" x14ac:dyDescent="0.25">
      <c r="AA146" s="29"/>
      <c r="AB146" s="29"/>
      <c r="AC146" s="29"/>
      <c r="AD146" s="29"/>
      <c r="AE146" s="29"/>
      <c r="AF146" s="29"/>
      <c r="AG146" s="29"/>
      <c r="AH146" s="29"/>
      <c r="AI146" s="29"/>
      <c r="AJ146" s="29"/>
      <c r="AK146" s="29"/>
      <c r="AL146" s="29"/>
    </row>
    <row r="147" spans="27:38" x14ac:dyDescent="0.25">
      <c r="AA147" s="29"/>
      <c r="AB147" s="29"/>
      <c r="AC147" s="29"/>
      <c r="AD147" s="29"/>
      <c r="AE147" s="29"/>
      <c r="AF147" s="29"/>
      <c r="AG147" s="29"/>
      <c r="AH147" s="29"/>
      <c r="AI147" s="29"/>
      <c r="AJ147" s="29"/>
      <c r="AK147" s="29"/>
      <c r="AL147" s="29"/>
    </row>
    <row r="148" spans="27:38" x14ac:dyDescent="0.25">
      <c r="AA148" s="29"/>
      <c r="AB148" s="29"/>
      <c r="AC148" s="29"/>
      <c r="AD148" s="29"/>
      <c r="AE148" s="29"/>
      <c r="AF148" s="29"/>
      <c r="AG148" s="29"/>
      <c r="AH148" s="29"/>
      <c r="AI148" s="29"/>
      <c r="AJ148" s="29"/>
      <c r="AK148" s="29"/>
      <c r="AL148" s="29"/>
    </row>
    <row r="149" spans="27:38" x14ac:dyDescent="0.25">
      <c r="AA149" s="29"/>
      <c r="AB149" s="29"/>
      <c r="AC149" s="29"/>
      <c r="AD149" s="29"/>
      <c r="AE149" s="29"/>
      <c r="AF149" s="29"/>
      <c r="AG149" s="29"/>
      <c r="AH149" s="29"/>
      <c r="AI149" s="29"/>
      <c r="AJ149" s="29"/>
      <c r="AK149" s="29"/>
      <c r="AL149" s="29"/>
    </row>
    <row r="150" spans="27:38" x14ac:dyDescent="0.25">
      <c r="AA150" s="29"/>
      <c r="AB150" s="29"/>
      <c r="AC150" s="29"/>
      <c r="AD150" s="29"/>
      <c r="AE150" s="29"/>
      <c r="AF150" s="29"/>
      <c r="AG150" s="29"/>
      <c r="AH150" s="29"/>
      <c r="AI150" s="29"/>
      <c r="AJ150" s="29"/>
      <c r="AK150" s="29"/>
      <c r="AL150" s="29"/>
    </row>
    <row r="151" spans="27:38" x14ac:dyDescent="0.25">
      <c r="AA151" s="29"/>
      <c r="AB151" s="29"/>
      <c r="AC151" s="29"/>
      <c r="AD151" s="29"/>
      <c r="AE151" s="29"/>
      <c r="AF151" s="29"/>
      <c r="AG151" s="29"/>
      <c r="AH151" s="29"/>
      <c r="AI151" s="29"/>
      <c r="AJ151" s="29"/>
      <c r="AK151" s="29"/>
      <c r="AL151" s="29"/>
    </row>
    <row r="152" spans="27:38" x14ac:dyDescent="0.25">
      <c r="AA152" s="29"/>
      <c r="AB152" s="29"/>
      <c r="AC152" s="29"/>
      <c r="AD152" s="29"/>
      <c r="AE152" s="29"/>
      <c r="AF152" s="29"/>
      <c r="AG152" s="29"/>
      <c r="AH152" s="29"/>
      <c r="AI152" s="29"/>
      <c r="AJ152" s="29"/>
      <c r="AK152" s="29"/>
      <c r="AL152" s="29"/>
    </row>
    <row r="153" spans="27:38" x14ac:dyDescent="0.25">
      <c r="AA153" s="29"/>
      <c r="AB153" s="29"/>
      <c r="AC153" s="29"/>
      <c r="AD153" s="29"/>
      <c r="AE153" s="29"/>
      <c r="AF153" s="29"/>
      <c r="AG153" s="29"/>
      <c r="AH153" s="29"/>
      <c r="AI153" s="29"/>
      <c r="AJ153" s="29"/>
      <c r="AK153" s="29"/>
      <c r="AL153" s="29"/>
    </row>
    <row r="154" spans="27:38" x14ac:dyDescent="0.25">
      <c r="AA154" s="29"/>
      <c r="AB154" s="29"/>
      <c r="AC154" s="29"/>
      <c r="AD154" s="29"/>
      <c r="AE154" s="29"/>
      <c r="AF154" s="29"/>
      <c r="AG154" s="29"/>
      <c r="AH154" s="29"/>
      <c r="AI154" s="29"/>
      <c r="AJ154" s="29"/>
      <c r="AK154" s="29"/>
      <c r="AL154" s="29"/>
    </row>
    <row r="155" spans="27:38" x14ac:dyDescent="0.25">
      <c r="AA155" s="29"/>
      <c r="AB155" s="29"/>
      <c r="AC155" s="29"/>
      <c r="AD155" s="29"/>
      <c r="AE155" s="29"/>
      <c r="AF155" s="29"/>
      <c r="AG155" s="29"/>
      <c r="AH155" s="29"/>
      <c r="AI155" s="29"/>
      <c r="AJ155" s="29"/>
      <c r="AK155" s="29"/>
      <c r="AL155" s="29"/>
    </row>
    <row r="156" spans="27:38" x14ac:dyDescent="0.25">
      <c r="AA156" s="29"/>
      <c r="AB156" s="29"/>
      <c r="AC156" s="29"/>
      <c r="AD156" s="29"/>
      <c r="AE156" s="29"/>
      <c r="AF156" s="29"/>
      <c r="AG156" s="29"/>
      <c r="AH156" s="29"/>
      <c r="AI156" s="29"/>
      <c r="AJ156" s="29"/>
      <c r="AK156" s="29"/>
      <c r="AL156" s="29"/>
    </row>
    <row r="157" spans="27:38" x14ac:dyDescent="0.25">
      <c r="AA157" s="29"/>
      <c r="AB157" s="29"/>
      <c r="AC157" s="29"/>
      <c r="AD157" s="29"/>
      <c r="AE157" s="29"/>
      <c r="AF157" s="29"/>
      <c r="AG157" s="29"/>
      <c r="AH157" s="29"/>
      <c r="AI157" s="29"/>
      <c r="AJ157" s="29"/>
      <c r="AK157" s="29"/>
      <c r="AL157" s="29"/>
    </row>
    <row r="158" spans="27:38" x14ac:dyDescent="0.25">
      <c r="AA158" s="29"/>
      <c r="AB158" s="29"/>
      <c r="AC158" s="29"/>
      <c r="AD158" s="29"/>
      <c r="AE158" s="29"/>
      <c r="AF158" s="29"/>
      <c r="AG158" s="29"/>
      <c r="AH158" s="29"/>
      <c r="AI158" s="29"/>
      <c r="AJ158" s="29"/>
      <c r="AK158" s="29"/>
      <c r="AL158" s="29"/>
    </row>
    <row r="159" spans="27:38" x14ac:dyDescent="0.25">
      <c r="AA159" s="29"/>
      <c r="AB159" s="29"/>
      <c r="AC159" s="29"/>
      <c r="AD159" s="29"/>
      <c r="AE159" s="29"/>
      <c r="AF159" s="29"/>
      <c r="AG159" s="29"/>
      <c r="AH159" s="29"/>
      <c r="AI159" s="29"/>
      <c r="AJ159" s="29"/>
      <c r="AK159" s="29"/>
      <c r="AL159" s="29"/>
    </row>
    <row r="160" spans="27:38" x14ac:dyDescent="0.25">
      <c r="AA160" s="29"/>
      <c r="AB160" s="29"/>
      <c r="AC160" s="29"/>
      <c r="AD160" s="29"/>
      <c r="AE160" s="29"/>
      <c r="AF160" s="29"/>
      <c r="AG160" s="29"/>
      <c r="AH160" s="29"/>
      <c r="AI160" s="29"/>
      <c r="AJ160" s="29"/>
      <c r="AK160" s="29"/>
      <c r="AL160" s="29"/>
    </row>
    <row r="161" spans="27:38" x14ac:dyDescent="0.25">
      <c r="AA161" s="29"/>
      <c r="AB161" s="29"/>
      <c r="AC161" s="29"/>
      <c r="AD161" s="29"/>
      <c r="AE161" s="29"/>
      <c r="AF161" s="29"/>
      <c r="AG161" s="29"/>
      <c r="AH161" s="29"/>
      <c r="AI161" s="29"/>
      <c r="AJ161" s="29"/>
      <c r="AK161" s="29"/>
      <c r="AL161" s="29"/>
    </row>
    <row r="162" spans="27:38" x14ac:dyDescent="0.25">
      <c r="AA162" s="29"/>
      <c r="AB162" s="29"/>
      <c r="AC162" s="29"/>
      <c r="AD162" s="29"/>
      <c r="AE162" s="29"/>
      <c r="AF162" s="29"/>
      <c r="AG162" s="29"/>
      <c r="AH162" s="29"/>
      <c r="AI162" s="29"/>
      <c r="AJ162" s="29"/>
      <c r="AK162" s="29"/>
      <c r="AL162" s="29"/>
    </row>
    <row r="163" spans="27:38" x14ac:dyDescent="0.25">
      <c r="AA163" s="29"/>
      <c r="AB163" s="29"/>
      <c r="AC163" s="29"/>
      <c r="AD163" s="29"/>
      <c r="AE163" s="29"/>
      <c r="AF163" s="29"/>
      <c r="AG163" s="29"/>
      <c r="AH163" s="29"/>
      <c r="AI163" s="29"/>
      <c r="AJ163" s="29"/>
      <c r="AK163" s="29"/>
      <c r="AL163" s="29"/>
    </row>
    <row r="164" spans="27:38" x14ac:dyDescent="0.25">
      <c r="AA164" s="29"/>
      <c r="AB164" s="29"/>
      <c r="AC164" s="29"/>
      <c r="AD164" s="29"/>
      <c r="AE164" s="29"/>
      <c r="AF164" s="29"/>
      <c r="AG164" s="29"/>
      <c r="AH164" s="29"/>
      <c r="AI164" s="29"/>
      <c r="AJ164" s="29"/>
      <c r="AK164" s="29"/>
      <c r="AL164" s="29"/>
    </row>
    <row r="165" spans="27:38" x14ac:dyDescent="0.25">
      <c r="AA165" s="29"/>
      <c r="AB165" s="29"/>
      <c r="AC165" s="29"/>
      <c r="AD165" s="29"/>
      <c r="AE165" s="29"/>
      <c r="AF165" s="29"/>
      <c r="AG165" s="29"/>
      <c r="AH165" s="29"/>
      <c r="AI165" s="29"/>
      <c r="AJ165" s="29"/>
      <c r="AK165" s="29"/>
      <c r="AL165" s="29"/>
    </row>
    <row r="166" spans="27:38" x14ac:dyDescent="0.25">
      <c r="AA166" s="29"/>
      <c r="AB166" s="29"/>
      <c r="AC166" s="29"/>
      <c r="AD166" s="29"/>
      <c r="AE166" s="29"/>
      <c r="AF166" s="29"/>
      <c r="AG166" s="29"/>
      <c r="AH166" s="29"/>
      <c r="AI166" s="29"/>
      <c r="AJ166" s="29"/>
      <c r="AK166" s="29"/>
      <c r="AL166" s="29"/>
    </row>
    <row r="167" spans="27:38" x14ac:dyDescent="0.25">
      <c r="AA167" s="29"/>
      <c r="AB167" s="29"/>
      <c r="AC167" s="29"/>
      <c r="AD167" s="29"/>
      <c r="AE167" s="29"/>
      <c r="AF167" s="29"/>
      <c r="AG167" s="29"/>
      <c r="AH167" s="29"/>
      <c r="AI167" s="29"/>
      <c r="AJ167" s="29"/>
      <c r="AK167" s="29"/>
      <c r="AL167" s="29"/>
    </row>
    <row r="168" spans="27:38" x14ac:dyDescent="0.25">
      <c r="AA168" s="29"/>
      <c r="AB168" s="29"/>
      <c r="AC168" s="29"/>
      <c r="AD168" s="29"/>
      <c r="AE168" s="29"/>
      <c r="AF168" s="29"/>
      <c r="AG168" s="29"/>
      <c r="AH168" s="29"/>
      <c r="AI168" s="29"/>
      <c r="AJ168" s="29"/>
      <c r="AK168" s="29"/>
      <c r="AL168" s="29"/>
    </row>
    <row r="169" spans="27:38" x14ac:dyDescent="0.25">
      <c r="AA169" s="29"/>
      <c r="AB169" s="29"/>
      <c r="AC169" s="29"/>
      <c r="AD169" s="29"/>
      <c r="AE169" s="29"/>
      <c r="AF169" s="29"/>
      <c r="AG169" s="29"/>
      <c r="AH169" s="29"/>
      <c r="AI169" s="29"/>
      <c r="AJ169" s="29"/>
      <c r="AK169" s="29"/>
      <c r="AL169" s="29"/>
    </row>
    <row r="170" spans="27:38" x14ac:dyDescent="0.25">
      <c r="AA170" s="29"/>
      <c r="AB170" s="29"/>
      <c r="AC170" s="29"/>
      <c r="AD170" s="29"/>
      <c r="AE170" s="29"/>
      <c r="AF170" s="29"/>
      <c r="AG170" s="29"/>
      <c r="AH170" s="29"/>
      <c r="AI170" s="29"/>
      <c r="AJ170" s="29"/>
      <c r="AK170" s="29"/>
      <c r="AL170" s="29"/>
    </row>
    <row r="171" spans="27:38" x14ac:dyDescent="0.25">
      <c r="AA171" s="29"/>
      <c r="AB171" s="29"/>
      <c r="AC171" s="29"/>
      <c r="AD171" s="29"/>
      <c r="AE171" s="29"/>
      <c r="AF171" s="29"/>
      <c r="AG171" s="29"/>
      <c r="AH171" s="29"/>
      <c r="AI171" s="29"/>
      <c r="AJ171" s="29"/>
      <c r="AK171" s="29"/>
      <c r="AL171" s="29"/>
    </row>
    <row r="172" spans="27:38" x14ac:dyDescent="0.25">
      <c r="AA172" s="29"/>
      <c r="AB172" s="29"/>
      <c r="AC172" s="29"/>
      <c r="AD172" s="29"/>
      <c r="AE172" s="29"/>
      <c r="AF172" s="29"/>
      <c r="AG172" s="29"/>
      <c r="AH172" s="29"/>
      <c r="AI172" s="29"/>
      <c r="AJ172" s="29"/>
      <c r="AK172" s="29"/>
      <c r="AL172" s="29"/>
    </row>
    <row r="173" spans="27:38" x14ac:dyDescent="0.25">
      <c r="AA173" s="29"/>
      <c r="AB173" s="29"/>
      <c r="AC173" s="29"/>
      <c r="AD173" s="29"/>
      <c r="AE173" s="29"/>
      <c r="AF173" s="29"/>
      <c r="AG173" s="29"/>
      <c r="AH173" s="29"/>
      <c r="AI173" s="29"/>
      <c r="AJ173" s="29"/>
      <c r="AK173" s="29"/>
      <c r="AL173" s="29"/>
    </row>
    <row r="174" spans="27:38" x14ac:dyDescent="0.25">
      <c r="AA174" s="29"/>
      <c r="AB174" s="29"/>
      <c r="AC174" s="29"/>
      <c r="AD174" s="29"/>
      <c r="AE174" s="29"/>
      <c r="AF174" s="29"/>
      <c r="AG174" s="29"/>
      <c r="AH174" s="29"/>
      <c r="AI174" s="29"/>
      <c r="AJ174" s="29"/>
      <c r="AK174" s="29"/>
      <c r="AL174" s="29"/>
    </row>
    <row r="175" spans="27:38" x14ac:dyDescent="0.25">
      <c r="AA175" s="29"/>
      <c r="AB175" s="29"/>
      <c r="AC175" s="29"/>
      <c r="AD175" s="29"/>
      <c r="AE175" s="29"/>
      <c r="AF175" s="29"/>
      <c r="AG175" s="29"/>
      <c r="AH175" s="29"/>
      <c r="AI175" s="29"/>
      <c r="AJ175" s="29"/>
      <c r="AK175" s="29"/>
      <c r="AL175" s="29"/>
    </row>
  </sheetData>
  <pageMargins left="0.7" right="0.7" top="0.75" bottom="0.75" header="0.3" footer="0.3"/>
  <pageSetup paperSize="9" orientation="landscape" r:id="rId1"/>
  <drawing r:id="rId2"/>
  <extLst>
    <ext xmlns:x14="http://schemas.microsoft.com/office/spreadsheetml/2009/9/main" uri="{A8765BA9-456A-4dab-B4F3-ACF838C121DE}">
      <x14:slicerList>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7</vt:i4>
      </vt:variant>
      <vt:variant>
        <vt:lpstr>النطاقات المسماة</vt:lpstr>
      </vt:variant>
      <vt:variant>
        <vt:i4>2</vt:i4>
      </vt:variant>
    </vt:vector>
  </HeadingPairs>
  <TitlesOfParts>
    <vt:vector size="9" baseType="lpstr">
      <vt:lpstr>Sheet1</vt:lpstr>
      <vt:lpstr>1.Current_View</vt:lpstr>
      <vt:lpstr>HELPER</vt:lpstr>
      <vt:lpstr>DATA</vt:lpstr>
      <vt:lpstr>DASHBOARD</vt:lpstr>
      <vt:lpstr>DASHBOARD (2)</vt:lpstr>
      <vt:lpstr>DASHBOARD (3)</vt:lpstr>
      <vt:lpstr>'DASHBOARD (2)'!Print_Area</vt:lpstr>
      <vt:lpstr>'DASHBOARD (3)'!Print_Area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Nawaf Alqurashi</dc:creator>
  <cp:lastModifiedBy>saleh alsahrani</cp:lastModifiedBy>
  <dcterms:created xsi:type="dcterms:W3CDTF">2024-02-21T13:19:02Z</dcterms:created>
  <dcterms:modified xsi:type="dcterms:W3CDTF">2024-03-05T11:59:45Z</dcterms:modified>
</cp:coreProperties>
</file>