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19440" windowHeight="11760"/>
  </bookViews>
  <sheets>
    <sheet name="عام" sheetId="1" r:id="rId1"/>
  </sheets>
  <definedNames>
    <definedName name="_xlnm._FilterDatabase" localSheetId="0" hidden="1">عام!$C$2:$I$11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/>
  <c r="K4"/>
  <c r="K5"/>
  <c r="K6"/>
  <c r="K7"/>
  <c r="K8"/>
  <c r="K9"/>
  <c r="K10"/>
  <c r="K11"/>
  <c r="J4"/>
  <c r="J5"/>
  <c r="J6"/>
  <c r="J7"/>
  <c r="J8"/>
  <c r="J9"/>
  <c r="J10"/>
  <c r="J11"/>
  <c r="J3"/>
  <c r="B11" l="1"/>
  <c r="B10"/>
  <c r="B9"/>
  <c r="B8"/>
  <c r="B7"/>
  <c r="B6"/>
  <c r="B5"/>
  <c r="B4"/>
  <c r="B3"/>
</calcChain>
</file>

<file path=xl/sharedStrings.xml><?xml version="1.0" encoding="utf-8"?>
<sst xmlns="http://schemas.openxmlformats.org/spreadsheetml/2006/main" count="17" uniqueCount="12">
  <si>
    <t>اسم الممول</t>
  </si>
  <si>
    <t>رقم التسجيل الضريبي</t>
  </si>
  <si>
    <t>رقم الفاتورة</t>
  </si>
  <si>
    <t>المبلغ</t>
  </si>
  <si>
    <t>النسبة</t>
  </si>
  <si>
    <t>الضريبة</t>
  </si>
  <si>
    <t>تاريخ القيد</t>
  </si>
  <si>
    <t>شركة السويس للصلب</t>
  </si>
  <si>
    <t>شركة ماجينا الهندسية</t>
  </si>
  <si>
    <t>الشركة الهندسية للتوريدات الصناعية</t>
  </si>
  <si>
    <t>شركة المروة للقوى الكهربائية</t>
  </si>
  <si>
    <t>العدد لعام 2017 فقط</t>
  </si>
</sst>
</file>

<file path=xl/styles.xml><?xml version="1.0" encoding="utf-8"?>
<styleSheet xmlns="http://schemas.openxmlformats.org/spreadsheetml/2006/main">
  <numFmts count="3">
    <numFmt numFmtId="164" formatCode="_-* #,##0.00_-;\-* #,##0.00_-;_-* &quot;-&quot;??_-;_-@_-"/>
    <numFmt numFmtId="165" formatCode="[$-F800]dddd\,\ mmmm\ dd\,\ yyyy"/>
    <numFmt numFmtId="166" formatCode="%\ 0.00"/>
  </numFmts>
  <fonts count="7">
    <font>
      <sz val="11"/>
      <color theme="1"/>
      <name val="Arabic Transparent"/>
      <family val="2"/>
      <charset val="178"/>
    </font>
    <font>
      <sz val="11"/>
      <color theme="1"/>
      <name val="Arabic Transparent"/>
      <family val="2"/>
      <charset val="178"/>
    </font>
    <font>
      <b/>
      <sz val="11"/>
      <color theme="1"/>
      <name val="Arabic Transparent"/>
      <charset val="178"/>
    </font>
    <font>
      <b/>
      <sz val="10"/>
      <color theme="1"/>
      <name val="Calibri"/>
      <family val="2"/>
    </font>
    <font>
      <b/>
      <sz val="11"/>
      <color theme="1"/>
      <name val="Calibri"/>
      <family val="2"/>
    </font>
    <font>
      <sz val="11"/>
      <color rgb="FF0033CC"/>
      <name val="Arabic Transparent"/>
      <family val="2"/>
      <charset val="178"/>
    </font>
    <font>
      <b/>
      <sz val="11"/>
      <color rgb="FF0033CC"/>
      <name val="Arabic Transparent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 style="double">
        <color rgb="FF0033CC"/>
      </bottom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 style="thin">
        <color rgb="FF0033CC"/>
      </bottom>
      <diagonal/>
    </border>
    <border>
      <left style="double">
        <color rgb="FF0033CC"/>
      </left>
      <right style="double">
        <color rgb="FF0033CC"/>
      </right>
      <top style="thin">
        <color rgb="FF0033CC"/>
      </top>
      <bottom style="thin">
        <color rgb="FF0033CC"/>
      </bottom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/>
      <diagonal/>
    </border>
    <border>
      <left style="double">
        <color rgb="FF0033CC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 indent="1"/>
    </xf>
    <xf numFmtId="165" fontId="3" fillId="0" borderId="2" xfId="0" applyNumberFormat="1" applyFont="1" applyBorder="1" applyAlignment="1">
      <alignment horizontal="center" vertical="center"/>
    </xf>
    <xf numFmtId="164" fontId="3" fillId="0" borderId="2" xfId="1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 indent="1"/>
    </xf>
    <xf numFmtId="165" fontId="3" fillId="0" borderId="3" xfId="0" applyNumberFormat="1" applyFont="1" applyBorder="1" applyAlignment="1">
      <alignment horizontal="center" vertical="center"/>
    </xf>
    <xf numFmtId="164" fontId="3" fillId="0" borderId="3" xfId="1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shrinkToFit="1"/>
    </xf>
    <xf numFmtId="166" fontId="3" fillId="0" borderId="4" xfId="2" applyNumberFormat="1" applyFont="1" applyBorder="1" applyAlignment="1">
      <alignment horizontal="center" vertical="center"/>
    </xf>
    <xf numFmtId="166" fontId="3" fillId="0" borderId="3" xfId="2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" fontId="4" fillId="3" borderId="2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 shrinkToFit="1"/>
    </xf>
    <xf numFmtId="0" fontId="4" fillId="4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2"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0</xdr:row>
      <xdr:rowOff>38100</xdr:rowOff>
    </xdr:from>
    <xdr:to>
      <xdr:col>1</xdr:col>
      <xdr:colOff>419100</xdr:colOff>
      <xdr:row>2</xdr:row>
      <xdr:rowOff>9525</xdr:rowOff>
    </xdr:to>
    <xdr:sp macro="" textlink="">
      <xdr:nvSpPr>
        <xdr:cNvPr id="2" name="سهم: لأسفل 1">
          <a:extLst>
            <a:ext uri="{FF2B5EF4-FFF2-40B4-BE49-F238E27FC236}">
              <a16:creationId xmlns:a16="http://schemas.microsoft.com/office/drawing/2014/main" xmlns="" id="{66404AD0-D816-B588-5890-902543AA0154}"/>
            </a:ext>
          </a:extLst>
        </xdr:cNvPr>
        <xdr:cNvSpPr/>
      </xdr:nvSpPr>
      <xdr:spPr>
        <a:xfrm>
          <a:off x="11238728475" y="38100"/>
          <a:ext cx="276225" cy="647700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10</xdr:col>
      <xdr:colOff>542925</xdr:colOff>
      <xdr:row>0</xdr:row>
      <xdr:rowOff>19050</xdr:rowOff>
    </xdr:from>
    <xdr:to>
      <xdr:col>10</xdr:col>
      <xdr:colOff>762000</xdr:colOff>
      <xdr:row>0</xdr:row>
      <xdr:rowOff>276225</xdr:rowOff>
    </xdr:to>
    <xdr:sp macro="" textlink="">
      <xdr:nvSpPr>
        <xdr:cNvPr id="3" name="سهم: لأسفل 2">
          <a:extLst>
            <a:ext uri="{FF2B5EF4-FFF2-40B4-BE49-F238E27FC236}">
              <a16:creationId xmlns:a16="http://schemas.microsoft.com/office/drawing/2014/main" xmlns="" id="{004F7AE7-F699-C24F-A09F-E20A032639CA}"/>
            </a:ext>
          </a:extLst>
        </xdr:cNvPr>
        <xdr:cNvSpPr/>
      </xdr:nvSpPr>
      <xdr:spPr>
        <a:xfrm>
          <a:off x="11229155850" y="19050"/>
          <a:ext cx="219075" cy="257175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8" tint="-0.249977111117893"/>
  </sheetPr>
  <dimension ref="A1:K11"/>
  <sheetViews>
    <sheetView rightToLeft="1" tabSelected="1" workbookViewId="0">
      <pane ySplit="2" topLeftCell="A3" activePane="bottomLeft" state="frozen"/>
      <selection pane="bottomLeft" activeCell="D8" sqref="D8"/>
    </sheetView>
  </sheetViews>
  <sheetFormatPr defaultRowHeight="14.25"/>
  <cols>
    <col min="1" max="1" width="3.25" customWidth="1"/>
    <col min="2" max="2" width="7.375" customWidth="1"/>
    <col min="3" max="3" width="32.75" bestFit="1" customWidth="1"/>
    <col min="4" max="4" width="13.375" customWidth="1"/>
    <col min="5" max="5" width="13.625" style="1" bestFit="1" customWidth="1"/>
    <col min="6" max="6" width="13.125" bestFit="1" customWidth="1"/>
    <col min="7" max="7" width="9.125" bestFit="1" customWidth="1"/>
    <col min="8" max="8" width="11.25" bestFit="1" customWidth="1"/>
    <col min="9" max="9" width="22.5" bestFit="1" customWidth="1"/>
    <col min="11" max="11" width="17.25" customWidth="1"/>
  </cols>
  <sheetData>
    <row r="1" spans="1:11" ht="24" customHeight="1" thickTop="1" thickBot="1">
      <c r="D1" s="16">
        <v>100335284</v>
      </c>
      <c r="I1" s="17">
        <v>2017</v>
      </c>
    </row>
    <row r="2" spans="1:11" ht="29.25" customHeight="1" thickTop="1" thickBot="1">
      <c r="C2" s="10" t="s">
        <v>0</v>
      </c>
      <c r="D2" s="10" t="s">
        <v>1</v>
      </c>
      <c r="E2" s="10" t="s">
        <v>2</v>
      </c>
      <c r="F2" s="10" t="s">
        <v>3</v>
      </c>
      <c r="G2" s="10" t="s">
        <v>4</v>
      </c>
      <c r="H2" s="10" t="s">
        <v>5</v>
      </c>
      <c r="I2" s="10" t="s">
        <v>6</v>
      </c>
      <c r="K2" s="18" t="s">
        <v>11</v>
      </c>
    </row>
    <row r="3" spans="1:11" ht="24" customHeight="1" thickTop="1">
      <c r="A3" s="1"/>
      <c r="B3" s="15">
        <f>IF(AND(D3=$D$1,YEAR(I3)=$I$1),COUNTIF($D$3:D3,$D$1),0)</f>
        <v>1</v>
      </c>
      <c r="C3" s="3" t="s">
        <v>8</v>
      </c>
      <c r="D3" s="13">
        <v>100335284</v>
      </c>
      <c r="E3" s="2">
        <v>465</v>
      </c>
      <c r="F3" s="5">
        <v>2850</v>
      </c>
      <c r="G3" s="11">
        <v>5.0000000000000001E-3</v>
      </c>
      <c r="H3" s="5">
        <v>14.5</v>
      </c>
      <c r="I3" s="4">
        <v>42744</v>
      </c>
      <c r="J3" s="20">
        <f>YEAR(I3)</f>
        <v>2017</v>
      </c>
      <c r="K3" s="21">
        <f>COUNTIFS($J$1:J3,$I$1,$D$1:D3,$D$1)</f>
        <v>1</v>
      </c>
    </row>
    <row r="4" spans="1:11" ht="24" customHeight="1">
      <c r="A4" s="1"/>
      <c r="B4" s="15">
        <f>IF(AND(D4=$D$1,YEAR(I4)=$I$1),COUNTIF($D$3:D4,$D$1),0)</f>
        <v>0</v>
      </c>
      <c r="C4" s="7" t="s">
        <v>8</v>
      </c>
      <c r="D4" s="14">
        <v>100335284</v>
      </c>
      <c r="E4" s="6">
        <v>525</v>
      </c>
      <c r="F4" s="9">
        <v>3366</v>
      </c>
      <c r="G4" s="12">
        <v>5.0000000000000001E-3</v>
      </c>
      <c r="H4" s="9">
        <v>16.829999999999998</v>
      </c>
      <c r="I4" s="8">
        <v>43108</v>
      </c>
      <c r="J4" s="20">
        <f t="shared" ref="J4:J11" si="0">YEAR(I4)</f>
        <v>2018</v>
      </c>
      <c r="K4" s="21">
        <f>COUNTIFS($J$1:J4,$I$1,$D$1:D4,$D$1)</f>
        <v>1</v>
      </c>
    </row>
    <row r="5" spans="1:11" ht="24" customHeight="1">
      <c r="A5" s="1"/>
      <c r="B5" s="15">
        <f>IF(AND(D5=$D$1,YEAR(I5)=$I$1),COUNTIF($D$3:D5,$D$1),0)</f>
        <v>0</v>
      </c>
      <c r="C5" s="7" t="s">
        <v>10</v>
      </c>
      <c r="D5" s="14">
        <v>244742383</v>
      </c>
      <c r="E5" s="6">
        <v>1938</v>
      </c>
      <c r="F5" s="9">
        <v>21340</v>
      </c>
      <c r="G5" s="12">
        <v>5.0000000000000001E-3</v>
      </c>
      <c r="H5" s="9">
        <v>106.7</v>
      </c>
      <c r="I5" s="8">
        <v>42743</v>
      </c>
      <c r="J5" s="20">
        <f t="shared" si="0"/>
        <v>2017</v>
      </c>
      <c r="K5" s="21">
        <f>COUNTIFS($J$1:J5,$I$1,$D$1:D5,$D$1)</f>
        <v>1</v>
      </c>
    </row>
    <row r="6" spans="1:11" ht="24" customHeight="1">
      <c r="A6" s="1"/>
      <c r="B6" s="19">
        <f>IF(AND(D6=$D$1,YEAR(I6)=$I$1),COUNTIF($D$3:D6,$D$1),0)</f>
        <v>3</v>
      </c>
      <c r="C6" s="7" t="s">
        <v>8</v>
      </c>
      <c r="D6" s="14">
        <v>100335284</v>
      </c>
      <c r="E6" s="6">
        <v>4</v>
      </c>
      <c r="F6" s="9">
        <v>1205</v>
      </c>
      <c r="G6" s="12">
        <v>5.0000000000000001E-3</v>
      </c>
      <c r="H6" s="9">
        <v>6.05</v>
      </c>
      <c r="I6" s="8">
        <v>42744</v>
      </c>
      <c r="J6" s="20">
        <f t="shared" si="0"/>
        <v>2017</v>
      </c>
      <c r="K6" s="21">
        <f>COUNTIFS($J$1:J6,$I$1,$D$1:D6,$D$1)</f>
        <v>2</v>
      </c>
    </row>
    <row r="7" spans="1:11" ht="24" customHeight="1">
      <c r="A7" s="1"/>
      <c r="B7" s="15">
        <f>IF(AND(D7=$D$1,YEAR(I7)=$I$1),COUNTIF($D$3:D7,$D$1),0)</f>
        <v>0</v>
      </c>
      <c r="C7" s="7" t="s">
        <v>9</v>
      </c>
      <c r="D7" s="14">
        <v>252475305</v>
      </c>
      <c r="E7" s="6">
        <v>13</v>
      </c>
      <c r="F7" s="9">
        <v>12625</v>
      </c>
      <c r="G7" s="12">
        <v>5.0000000000000001E-3</v>
      </c>
      <c r="H7" s="9">
        <v>63.15</v>
      </c>
      <c r="I7" s="8">
        <v>42742</v>
      </c>
      <c r="J7" s="20">
        <f t="shared" si="0"/>
        <v>2017</v>
      </c>
      <c r="K7" s="21">
        <f>COUNTIFS($J$1:J7,$I$1,$D$1:D7,$D$1)</f>
        <v>2</v>
      </c>
    </row>
    <row r="8" spans="1:11" ht="24" customHeight="1">
      <c r="A8" s="1"/>
      <c r="B8" s="15">
        <f>IF(AND(D8=$D$1,YEAR(I8)=$I$1),COUNTIF($D$3:D8,$D$1),0)</f>
        <v>0</v>
      </c>
      <c r="C8" s="7" t="s">
        <v>8</v>
      </c>
      <c r="D8" s="14">
        <v>100335284</v>
      </c>
      <c r="E8" s="6">
        <v>2509</v>
      </c>
      <c r="F8" s="9">
        <v>600</v>
      </c>
      <c r="G8" s="12">
        <v>0.02</v>
      </c>
      <c r="H8" s="9">
        <v>12</v>
      </c>
      <c r="I8" s="8">
        <v>43145</v>
      </c>
      <c r="J8" s="20">
        <f t="shared" si="0"/>
        <v>2018</v>
      </c>
      <c r="K8" s="21">
        <f>COUNTIFS($J$1:J8,$I$1,$D$1:D8,$D$1)</f>
        <v>2</v>
      </c>
    </row>
    <row r="9" spans="1:11" ht="24" customHeight="1">
      <c r="A9" s="1"/>
      <c r="B9" s="15">
        <f>IF(AND(D9=$D$1,YEAR(I9)=$I$1),COUNTIF($D$3:D9,$D$1),0)</f>
        <v>0</v>
      </c>
      <c r="C9" s="7" t="s">
        <v>9</v>
      </c>
      <c r="D9" s="14">
        <v>252475305</v>
      </c>
      <c r="E9" s="6">
        <v>41</v>
      </c>
      <c r="F9" s="9">
        <v>1300</v>
      </c>
      <c r="G9" s="12">
        <v>5.0000000000000001E-3</v>
      </c>
      <c r="H9" s="9">
        <v>6.5</v>
      </c>
      <c r="I9" s="8">
        <v>42754</v>
      </c>
      <c r="J9" s="20">
        <f t="shared" si="0"/>
        <v>2017</v>
      </c>
      <c r="K9" s="21">
        <f>COUNTIFS($J$1:J9,$I$1,$D$1:D9,$D$1)</f>
        <v>2</v>
      </c>
    </row>
    <row r="10" spans="1:11" ht="24" customHeight="1">
      <c r="A10" s="1"/>
      <c r="B10" s="15">
        <f>IF(AND(D10=$D$1,YEAR(I10)=$I$1),COUNTIF($D$3:D10,$D$1),0)</f>
        <v>0</v>
      </c>
      <c r="C10" s="7" t="s">
        <v>7</v>
      </c>
      <c r="D10" s="14">
        <v>204967996</v>
      </c>
      <c r="E10" s="6">
        <v>1023334</v>
      </c>
      <c r="F10" s="9">
        <v>891762.74</v>
      </c>
      <c r="G10" s="12">
        <v>0</v>
      </c>
      <c r="H10" s="9">
        <v>0</v>
      </c>
      <c r="I10" s="8">
        <v>42750</v>
      </c>
      <c r="J10" s="20">
        <f t="shared" si="0"/>
        <v>2017</v>
      </c>
      <c r="K10" s="21">
        <f>COUNTIFS($J$1:J10,$I$1,$D$1:D10,$D$1)</f>
        <v>2</v>
      </c>
    </row>
    <row r="11" spans="1:11" ht="24" customHeight="1">
      <c r="A11" s="1"/>
      <c r="B11" s="19">
        <f>IF(AND(D11=$D$1,YEAR(I11)=$I$1),COUNTIF($D$3:D11,$D$1),0)</f>
        <v>5</v>
      </c>
      <c r="C11" s="7" t="s">
        <v>8</v>
      </c>
      <c r="D11" s="14">
        <v>100335284</v>
      </c>
      <c r="E11" s="6">
        <v>2108</v>
      </c>
      <c r="F11" s="9">
        <v>1936508.66</v>
      </c>
      <c r="G11" s="12">
        <v>0</v>
      </c>
      <c r="H11" s="9">
        <v>0</v>
      </c>
      <c r="I11" s="8">
        <v>42752</v>
      </c>
      <c r="J11" s="20">
        <f t="shared" si="0"/>
        <v>2017</v>
      </c>
      <c r="K11" s="21">
        <f>COUNTIFS($J$1:J11,$I$1,$D$1:D11,$D$1)</f>
        <v>3</v>
      </c>
    </row>
  </sheetData>
  <autoFilter ref="C2:I11"/>
  <conditionalFormatting sqref="K3:K11">
    <cfRule type="expression" dxfId="1" priority="1">
      <formula>K3=K2</formula>
    </cfRule>
  </conditionalFormatting>
  <pageMargins left="0.7" right="0.7" top="0.75" bottom="0.75" header="0.3" footer="0.3"/>
  <pageSetup paperSize="9" orientation="portrait" verticalDpi="0" r:id="rId1"/>
  <ignoredErrors>
    <ignoredError sqref="B4:B1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عام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ELKOMY STEEL</dc:creator>
  <cp:lastModifiedBy>DELL</cp:lastModifiedBy>
  <cp:lastPrinted>2024-03-26T14:00:51Z</cp:lastPrinted>
  <dcterms:created xsi:type="dcterms:W3CDTF">2024-03-26T06:40:32Z</dcterms:created>
  <dcterms:modified xsi:type="dcterms:W3CDTF">2024-03-29T06:36:42Z</dcterms:modified>
</cp:coreProperties>
</file>