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1760" activeTab="1"/>
  </bookViews>
  <sheets>
    <sheet name="النتيجة العامة" sheetId="1" r:id="rId1"/>
    <sheet name="نتيجة طالب" sheetId="2" r:id="rId2"/>
  </sheets>
  <definedNames>
    <definedName name="_xlnm._FilterDatabase" localSheetId="0" hidden="1">'النتيجة العامة'!$A$1:$AR$59</definedName>
  </definedNames>
  <calcPr calcId="145621"/>
</workbook>
</file>

<file path=xl/calcChain.xml><?xml version="1.0" encoding="utf-8"?>
<calcChain xmlns="http://schemas.openxmlformats.org/spreadsheetml/2006/main">
  <c r="F15" i="2" l="1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E16" i="2"/>
  <c r="E18" i="2"/>
  <c r="G5" i="2"/>
  <c r="E5" i="2"/>
  <c r="E4" i="2"/>
  <c r="E3" i="2"/>
  <c r="E2" i="2"/>
  <c r="G2" i="2"/>
</calcChain>
</file>

<file path=xl/sharedStrings.xml><?xml version="1.0" encoding="utf-8"?>
<sst xmlns="http://schemas.openxmlformats.org/spreadsheetml/2006/main" count="204" uniqueCount="84">
  <si>
    <t>رقم الجلوس</t>
  </si>
  <si>
    <t>الصف</t>
  </si>
  <si>
    <t>المعهد</t>
  </si>
  <si>
    <t>الإدارة</t>
  </si>
  <si>
    <t>اسم التلميذ</t>
  </si>
  <si>
    <t>المرحلة</t>
  </si>
  <si>
    <t>القسم</t>
  </si>
  <si>
    <t>العام الدراسى الميلادى</t>
  </si>
  <si>
    <t>الفقه(ث) الفصلين</t>
  </si>
  <si>
    <t>التفسير(ث)الفصلين</t>
  </si>
  <si>
    <t>الحديث(ث)الفصلين</t>
  </si>
  <si>
    <t>مجموع القرآن(ث)الفصلين</t>
  </si>
  <si>
    <t>التوحيد(ث)الفصلين</t>
  </si>
  <si>
    <t>النحو(ث)الفصلين</t>
  </si>
  <si>
    <t>الصرف(ث)الفصلين</t>
  </si>
  <si>
    <t>البلاغة(ث)الفصلين</t>
  </si>
  <si>
    <t>الإنشاء(ث)الفصلين</t>
  </si>
  <si>
    <t>الأدب والنصوص والمطالعة(ث)الفصلين</t>
  </si>
  <si>
    <t>اللغة الأجنبية (ث)الفصلين</t>
  </si>
  <si>
    <t>التربية الفنية(ث)الفصلين</t>
  </si>
  <si>
    <t>الحديث الشفوى(ث)الفصلين</t>
  </si>
  <si>
    <t>المواطنة(ث)الفصلين</t>
  </si>
  <si>
    <t>مجموع الرياضيات (ث)الفصلين</t>
  </si>
  <si>
    <t>الفيزياء(ث)الفصلين</t>
  </si>
  <si>
    <t>الكيمياء(ث)الفصلين</t>
  </si>
  <si>
    <t>الأحياء(ث)الفصلين</t>
  </si>
  <si>
    <t>المجموع الكلى</t>
  </si>
  <si>
    <t>الأول</t>
  </si>
  <si>
    <t>الدقهلية</t>
  </si>
  <si>
    <t>إدارة المنصورة التعليمية الأزهرية</t>
  </si>
  <si>
    <t>الثانوى</t>
  </si>
  <si>
    <t>الأدبى</t>
  </si>
  <si>
    <t>2023م / 2024م</t>
  </si>
  <si>
    <t>1445هـ / 1446هـ</t>
  </si>
  <si>
    <t>مبصر</t>
  </si>
  <si>
    <t>شافعى</t>
  </si>
  <si>
    <t>بنين</t>
  </si>
  <si>
    <t/>
  </si>
  <si>
    <t>مقيد</t>
  </si>
  <si>
    <t>20</t>
  </si>
  <si>
    <t>26</t>
  </si>
  <si>
    <t>22</t>
  </si>
  <si>
    <t>17</t>
  </si>
  <si>
    <t>28</t>
  </si>
  <si>
    <t>21</t>
  </si>
  <si>
    <t>24</t>
  </si>
  <si>
    <t>14</t>
  </si>
  <si>
    <t>0</t>
  </si>
  <si>
    <t>12</t>
  </si>
  <si>
    <t>30</t>
  </si>
  <si>
    <t>10</t>
  </si>
  <si>
    <t>15</t>
  </si>
  <si>
    <t>29</t>
  </si>
  <si>
    <t>16</t>
  </si>
  <si>
    <t>27</t>
  </si>
  <si>
    <t>33</t>
  </si>
  <si>
    <t>32</t>
  </si>
  <si>
    <t>34</t>
  </si>
  <si>
    <t>31</t>
  </si>
  <si>
    <t>37</t>
  </si>
  <si>
    <t>415</t>
  </si>
  <si>
    <t>العلمى</t>
  </si>
  <si>
    <t>36</t>
  </si>
  <si>
    <t>39</t>
  </si>
  <si>
    <t>35</t>
  </si>
  <si>
    <t>38</t>
  </si>
  <si>
    <t>18</t>
  </si>
  <si>
    <t>40</t>
  </si>
  <si>
    <t>515</t>
  </si>
  <si>
    <t>الثانى</t>
  </si>
  <si>
    <t>30612011210414</t>
  </si>
  <si>
    <t>467</t>
  </si>
  <si>
    <t>569</t>
  </si>
  <si>
    <t>الحالة</t>
  </si>
  <si>
    <t>مليون مبروك والى مزيد من النجاح والتفوق</t>
  </si>
  <si>
    <t>بيان نتيجة طالب بدرجات المواد</t>
  </si>
  <si>
    <t>لا تضاف الى المجموع</t>
  </si>
  <si>
    <t>يوسف وائل</t>
  </si>
  <si>
    <t>يوسف عبد العزيز</t>
  </si>
  <si>
    <t xml:space="preserve">  جمعه  محمد</t>
  </si>
  <si>
    <t xml:space="preserve"> محمد محمود </t>
  </si>
  <si>
    <t>النادي الثانوى بنون</t>
  </si>
  <si>
    <t>ناجح</t>
  </si>
  <si>
    <t>الثانوي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</si>
</sst>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scheme val="minor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1"/>
      <color rgb="FF000000"/>
      <name val="Arial"/>
      <charset val="178"/>
    </font>
    <font>
      <sz val="16"/>
      <name val="حمدين بولد"/>
      <charset val="178"/>
    </font>
    <font>
      <sz val="16"/>
      <color theme="0"/>
      <name val="حمدين بولد"/>
      <charset val="178"/>
    </font>
    <font>
      <sz val="16"/>
      <color rgb="FF000000"/>
      <name val="حمدين بولد"/>
      <charset val="178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8"/>
      <color rgb="FF000000"/>
      <name val="حمدين بولد"/>
      <charset val="178"/>
    </font>
    <font>
      <sz val="18"/>
      <color rgb="FF7030A0"/>
      <name val="Hacen Beirut Poster"/>
    </font>
    <font>
      <sz val="16"/>
      <color theme="0" tint="-4.9989318521683403E-2"/>
      <name val="Arial"/>
      <family val="2"/>
      <scheme val="minor"/>
    </font>
    <font>
      <sz val="16"/>
      <color theme="0" tint="-4.9989318521683403E-2"/>
      <name val="حمدين بولد"/>
      <charset val="178"/>
    </font>
    <font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rgb="FFC0C0C0"/>
      </patternFill>
    </fill>
    <fill>
      <patternFill patternType="solid">
        <fgColor rgb="FFCCFFFF"/>
        <bgColor rgb="FFC0C0C0"/>
      </patternFill>
    </fill>
    <fill>
      <patternFill patternType="solid">
        <fgColor theme="0"/>
        <bgColor rgb="FFC0C0C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 style="thin">
        <color rgb="FFEEECE1"/>
      </left>
      <right style="thin">
        <color rgb="FFEEECE1"/>
      </right>
      <top style="thin">
        <color rgb="FFEEECE1"/>
      </top>
      <bottom style="thin">
        <color rgb="FFEEECE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2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3" fillId="5" borderId="4" xfId="0" applyFont="1" applyFill="1" applyBorder="1" applyAlignment="1" applyProtection="1">
      <alignment vertical="center" wrapText="1"/>
    </xf>
    <xf numFmtId="0" fontId="4" fillId="6" borderId="5" xfId="0" applyFont="1" applyFill="1" applyBorder="1" applyAlignment="1" applyProtection="1">
      <alignment vertical="center" wrapText="1"/>
    </xf>
    <xf numFmtId="0" fontId="5" fillId="7" borderId="6" xfId="0" applyFont="1" applyFill="1" applyBorder="1" applyAlignment="1" applyProtection="1">
      <alignment vertical="center" wrapText="1"/>
    </xf>
    <xf numFmtId="0" fontId="6" fillId="12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0" fontId="8" fillId="14" borderId="1" xfId="0" applyFont="1" applyFill="1" applyBorder="1" applyAlignment="1" applyProtection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8" fillId="16" borderId="1" xfId="0" applyFont="1" applyFill="1" applyBorder="1" applyAlignment="1" applyProtection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0" fontId="9" fillId="0" borderId="0" xfId="0" applyFont="1"/>
    <xf numFmtId="0" fontId="10" fillId="11" borderId="0" xfId="0" applyFont="1" applyFill="1" applyAlignment="1">
      <alignment horizontal="center" vertical="center"/>
    </xf>
    <xf numFmtId="0" fontId="1" fillId="5" borderId="4" xfId="0" applyFont="1" applyFill="1" applyBorder="1" applyAlignment="1" applyProtection="1">
      <alignment vertical="center" wrapText="1"/>
    </xf>
    <xf numFmtId="0" fontId="1" fillId="6" borderId="5" xfId="0" applyFont="1" applyFill="1" applyBorder="1" applyAlignment="1" applyProtection="1">
      <alignment vertical="center" wrapText="1"/>
    </xf>
    <xf numFmtId="0" fontId="11" fillId="15" borderId="7" xfId="0" applyFont="1" applyFill="1" applyBorder="1" applyAlignment="1" applyProtection="1">
      <alignment horizontal="center" vertical="center"/>
    </xf>
    <xf numFmtId="0" fontId="11" fillId="15" borderId="8" xfId="0" applyFont="1" applyFill="1" applyBorder="1" applyAlignment="1" applyProtection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5" fillId="7" borderId="6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rightToLeft="1" workbookViewId="0">
      <selection activeCell="A4" sqref="A4"/>
    </sheetView>
  </sheetViews>
  <sheetFormatPr defaultRowHeight="14.25"/>
  <cols>
    <col min="1" max="1" width="10.25" customWidth="1"/>
    <col min="2" max="3" width="14.125" customWidth="1"/>
    <col min="4" max="4" width="7.625" customWidth="1"/>
    <col min="5" max="5" width="14.125" customWidth="1"/>
    <col min="6" max="6" width="24.5" customWidth="1"/>
    <col min="7" max="11" width="14.125" customWidth="1"/>
    <col min="12" max="12" width="12.5" customWidth="1"/>
    <col min="13" max="13" width="10.75" customWidth="1"/>
    <col min="14" max="44" width="14.125" customWidth="1"/>
  </cols>
  <sheetData>
    <row r="1" spans="1:44" ht="30" customHeight="1">
      <c r="A1" s="1">
        <v>434</v>
      </c>
      <c r="B1" s="2" t="s">
        <v>27</v>
      </c>
      <c r="C1" s="21" t="s">
        <v>81</v>
      </c>
      <c r="D1" s="3" t="s">
        <v>28</v>
      </c>
      <c r="E1" s="3" t="s">
        <v>29</v>
      </c>
      <c r="F1" s="22" t="s">
        <v>77</v>
      </c>
      <c r="G1" s="2" t="s">
        <v>30</v>
      </c>
      <c r="H1" s="2" t="s">
        <v>31</v>
      </c>
      <c r="I1" s="4" t="s">
        <v>32</v>
      </c>
      <c r="J1" s="4" t="s">
        <v>33</v>
      </c>
      <c r="K1" s="4" t="s">
        <v>70</v>
      </c>
      <c r="L1" s="2" t="s">
        <v>34</v>
      </c>
      <c r="M1" s="2" t="s">
        <v>35</v>
      </c>
      <c r="N1" s="2" t="s">
        <v>36</v>
      </c>
      <c r="O1" s="2" t="s">
        <v>38</v>
      </c>
      <c r="P1" s="4" t="s">
        <v>45</v>
      </c>
      <c r="Q1" s="4" t="s">
        <v>41</v>
      </c>
      <c r="R1" s="4" t="s">
        <v>58</v>
      </c>
      <c r="S1" s="4" t="s">
        <v>44</v>
      </c>
      <c r="T1" s="4" t="s">
        <v>45</v>
      </c>
      <c r="U1" s="4" t="s">
        <v>58</v>
      </c>
      <c r="V1" s="4" t="s">
        <v>44</v>
      </c>
      <c r="W1" s="4" t="s">
        <v>39</v>
      </c>
      <c r="X1" s="4" t="s">
        <v>40</v>
      </c>
      <c r="Y1" s="4" t="s">
        <v>56</v>
      </c>
      <c r="Z1" s="4" t="s">
        <v>39</v>
      </c>
      <c r="AA1" s="4" t="s">
        <v>41</v>
      </c>
      <c r="AB1" s="4" t="s">
        <v>56</v>
      </c>
      <c r="AC1" s="4" t="s">
        <v>44</v>
      </c>
      <c r="AD1" s="4" t="s">
        <v>39</v>
      </c>
      <c r="AE1" s="4" t="s">
        <v>46</v>
      </c>
      <c r="AF1" s="4" t="s">
        <v>50</v>
      </c>
      <c r="AG1" s="4" t="s">
        <v>46</v>
      </c>
      <c r="AH1" s="4" t="s">
        <v>45</v>
      </c>
      <c r="AI1" s="4" t="s">
        <v>47</v>
      </c>
      <c r="AJ1" s="4" t="s">
        <v>47</v>
      </c>
      <c r="AK1" s="4" t="s">
        <v>47</v>
      </c>
      <c r="AL1" s="4" t="s">
        <v>37</v>
      </c>
      <c r="AM1" s="4" t="s">
        <v>37</v>
      </c>
      <c r="AN1" s="4" t="s">
        <v>37</v>
      </c>
      <c r="AO1" s="4" t="s">
        <v>37</v>
      </c>
      <c r="AP1" s="4" t="s">
        <v>60</v>
      </c>
      <c r="AQ1" s="22" t="s">
        <v>82</v>
      </c>
      <c r="AR1" s="5" t="s">
        <v>37</v>
      </c>
    </row>
    <row r="2" spans="1:44" ht="30" customHeight="1">
      <c r="A2" s="1">
        <v>579</v>
      </c>
      <c r="B2" s="2" t="s">
        <v>27</v>
      </c>
      <c r="C2" s="21" t="s">
        <v>81</v>
      </c>
      <c r="D2" s="3" t="s">
        <v>28</v>
      </c>
      <c r="E2" s="3" t="s">
        <v>29</v>
      </c>
      <c r="F2" s="22" t="s">
        <v>80</v>
      </c>
      <c r="G2" s="2" t="s">
        <v>30</v>
      </c>
      <c r="H2" s="2" t="s">
        <v>61</v>
      </c>
      <c r="I2" s="4" t="s">
        <v>32</v>
      </c>
      <c r="J2" s="4" t="s">
        <v>33</v>
      </c>
      <c r="K2" s="4" t="s">
        <v>70</v>
      </c>
      <c r="L2" s="2" t="s">
        <v>34</v>
      </c>
      <c r="M2" s="2" t="s">
        <v>35</v>
      </c>
      <c r="N2" s="2" t="s">
        <v>36</v>
      </c>
      <c r="O2" s="2" t="s">
        <v>38</v>
      </c>
      <c r="P2" s="4" t="s">
        <v>56</v>
      </c>
      <c r="Q2" s="4" t="s">
        <v>62</v>
      </c>
      <c r="R2" s="4" t="s">
        <v>62</v>
      </c>
      <c r="S2" s="4" t="s">
        <v>65</v>
      </c>
      <c r="T2" s="4" t="s">
        <v>62</v>
      </c>
      <c r="U2" s="4" t="s">
        <v>37</v>
      </c>
      <c r="V2" s="4" t="s">
        <v>41</v>
      </c>
      <c r="W2" s="4" t="s">
        <v>58</v>
      </c>
      <c r="X2" s="4" t="s">
        <v>52</v>
      </c>
      <c r="Y2" s="4" t="s">
        <v>59</v>
      </c>
      <c r="Z2" s="4" t="s">
        <v>64</v>
      </c>
      <c r="AA2" s="4" t="s">
        <v>56</v>
      </c>
      <c r="AB2" s="4" t="s">
        <v>37</v>
      </c>
      <c r="AC2" s="4" t="s">
        <v>37</v>
      </c>
      <c r="AD2" s="4" t="s">
        <v>37</v>
      </c>
      <c r="AE2" s="4" t="s">
        <v>48</v>
      </c>
      <c r="AF2" s="4" t="s">
        <v>66</v>
      </c>
      <c r="AG2" s="4" t="s">
        <v>42</v>
      </c>
      <c r="AH2" s="4" t="s">
        <v>37</v>
      </c>
      <c r="AI2" s="4" t="s">
        <v>37</v>
      </c>
      <c r="AJ2" s="4" t="s">
        <v>37</v>
      </c>
      <c r="AK2" s="4" t="s">
        <v>47</v>
      </c>
      <c r="AL2" s="4" t="s">
        <v>44</v>
      </c>
      <c r="AM2" s="4" t="s">
        <v>54</v>
      </c>
      <c r="AN2" s="4" t="s">
        <v>57</v>
      </c>
      <c r="AO2" s="4" t="s">
        <v>57</v>
      </c>
      <c r="AP2" s="4" t="s">
        <v>68</v>
      </c>
      <c r="AQ2" s="22" t="s">
        <v>82</v>
      </c>
      <c r="AR2" s="5" t="s">
        <v>37</v>
      </c>
    </row>
    <row r="3" spans="1:44" ht="30" customHeight="1">
      <c r="A3" s="1">
        <v>625</v>
      </c>
      <c r="B3" s="2" t="s">
        <v>69</v>
      </c>
      <c r="C3" s="21" t="s">
        <v>81</v>
      </c>
      <c r="D3" s="3" t="s">
        <v>28</v>
      </c>
      <c r="E3" s="3" t="s">
        <v>29</v>
      </c>
      <c r="F3" s="22" t="s">
        <v>78</v>
      </c>
      <c r="G3" s="2" t="s">
        <v>30</v>
      </c>
      <c r="H3" s="2" t="s">
        <v>31</v>
      </c>
      <c r="I3" s="4" t="s">
        <v>32</v>
      </c>
      <c r="J3" s="4" t="s">
        <v>33</v>
      </c>
      <c r="K3" s="4" t="s">
        <v>70</v>
      </c>
      <c r="L3" s="2" t="s">
        <v>34</v>
      </c>
      <c r="M3" s="2" t="s">
        <v>35</v>
      </c>
      <c r="N3" s="2" t="s">
        <v>36</v>
      </c>
      <c r="O3" s="2" t="s">
        <v>38</v>
      </c>
      <c r="P3" s="4" t="s">
        <v>55</v>
      </c>
      <c r="Q3" s="4" t="s">
        <v>49</v>
      </c>
      <c r="R3" s="4" t="s">
        <v>43</v>
      </c>
      <c r="S3" s="4" t="s">
        <v>55</v>
      </c>
      <c r="T3" s="4" t="s">
        <v>58</v>
      </c>
      <c r="U3" s="4" t="s">
        <v>54</v>
      </c>
      <c r="V3" s="4" t="s">
        <v>54</v>
      </c>
      <c r="W3" s="4" t="s">
        <v>39</v>
      </c>
      <c r="X3" s="4" t="s">
        <v>39</v>
      </c>
      <c r="Y3" s="4" t="s">
        <v>52</v>
      </c>
      <c r="Z3" s="4" t="s">
        <v>41</v>
      </c>
      <c r="AA3" s="4" t="s">
        <v>64</v>
      </c>
      <c r="AB3" s="4" t="s">
        <v>40</v>
      </c>
      <c r="AC3" s="4" t="s">
        <v>54</v>
      </c>
      <c r="AD3" s="4" t="s">
        <v>45</v>
      </c>
      <c r="AE3" s="4" t="s">
        <v>51</v>
      </c>
      <c r="AF3" s="4" t="s">
        <v>53</v>
      </c>
      <c r="AG3" s="4" t="s">
        <v>47</v>
      </c>
      <c r="AH3" s="4" t="s">
        <v>47</v>
      </c>
      <c r="AI3" s="4" t="s">
        <v>50</v>
      </c>
      <c r="AJ3" s="4" t="s">
        <v>52</v>
      </c>
      <c r="AK3" s="4" t="s">
        <v>51</v>
      </c>
      <c r="AL3" s="4" t="s">
        <v>37</v>
      </c>
      <c r="AM3" s="4" t="s">
        <v>37</v>
      </c>
      <c r="AN3" s="4" t="s">
        <v>37</v>
      </c>
      <c r="AO3" s="4" t="s">
        <v>37</v>
      </c>
      <c r="AP3" s="4" t="s">
        <v>71</v>
      </c>
      <c r="AQ3" s="22" t="s">
        <v>82</v>
      </c>
      <c r="AR3" s="5" t="s">
        <v>37</v>
      </c>
    </row>
    <row r="4" spans="1:44" ht="30" customHeight="1">
      <c r="A4" s="1">
        <v>747</v>
      </c>
      <c r="B4" s="2" t="s">
        <v>69</v>
      </c>
      <c r="C4" s="21" t="s">
        <v>81</v>
      </c>
      <c r="D4" s="3" t="s">
        <v>28</v>
      </c>
      <c r="E4" s="3" t="s">
        <v>29</v>
      </c>
      <c r="F4" s="22" t="s">
        <v>79</v>
      </c>
      <c r="G4" s="2" t="s">
        <v>30</v>
      </c>
      <c r="H4" s="2" t="s">
        <v>61</v>
      </c>
      <c r="I4" s="4" t="s">
        <v>32</v>
      </c>
      <c r="J4" s="4" t="s">
        <v>33</v>
      </c>
      <c r="K4" s="4" t="s">
        <v>70</v>
      </c>
      <c r="L4" s="2" t="s">
        <v>34</v>
      </c>
      <c r="M4" s="2" t="s">
        <v>35</v>
      </c>
      <c r="N4" s="2" t="s">
        <v>36</v>
      </c>
      <c r="O4" s="2" t="s">
        <v>38</v>
      </c>
      <c r="P4" s="4" t="s">
        <v>67</v>
      </c>
      <c r="Q4" s="4" t="s">
        <v>65</v>
      </c>
      <c r="R4" s="4" t="s">
        <v>59</v>
      </c>
      <c r="S4" s="4" t="s">
        <v>67</v>
      </c>
      <c r="T4" s="4" t="s">
        <v>64</v>
      </c>
      <c r="U4" s="4" t="s">
        <v>37</v>
      </c>
      <c r="V4" s="4" t="s">
        <v>64</v>
      </c>
      <c r="W4" s="4" t="s">
        <v>59</v>
      </c>
      <c r="X4" s="4" t="s">
        <v>55</v>
      </c>
      <c r="Y4" s="4" t="s">
        <v>64</v>
      </c>
      <c r="Z4" s="4" t="s">
        <v>63</v>
      </c>
      <c r="AA4" s="4" t="s">
        <v>64</v>
      </c>
      <c r="AB4" s="4" t="s">
        <v>37</v>
      </c>
      <c r="AC4" s="4" t="s">
        <v>37</v>
      </c>
      <c r="AD4" s="4" t="s">
        <v>37</v>
      </c>
      <c r="AE4" s="4" t="s">
        <v>42</v>
      </c>
      <c r="AF4" s="4" t="s">
        <v>39</v>
      </c>
      <c r="AG4" s="4" t="s">
        <v>47</v>
      </c>
      <c r="AH4" s="4" t="s">
        <v>37</v>
      </c>
      <c r="AI4" s="4" t="s">
        <v>37</v>
      </c>
      <c r="AJ4" s="4" t="s">
        <v>37</v>
      </c>
      <c r="AK4" s="4" t="s">
        <v>42</v>
      </c>
      <c r="AL4" s="4" t="s">
        <v>59</v>
      </c>
      <c r="AM4" s="4" t="s">
        <v>56</v>
      </c>
      <c r="AN4" s="4" t="s">
        <v>62</v>
      </c>
      <c r="AO4" s="4" t="s">
        <v>67</v>
      </c>
      <c r="AP4" s="4" t="s">
        <v>72</v>
      </c>
      <c r="AQ4" s="22" t="s">
        <v>82</v>
      </c>
      <c r="AR4" s="28" t="s">
        <v>74</v>
      </c>
    </row>
    <row r="5" spans="1:44" ht="30" customHeight="1">
      <c r="A5" s="1"/>
      <c r="B5" s="2"/>
      <c r="C5" s="3"/>
      <c r="D5" s="3"/>
      <c r="E5" s="3"/>
      <c r="F5" s="4"/>
      <c r="G5" s="2"/>
      <c r="H5" s="2"/>
      <c r="I5" s="4"/>
      <c r="J5" s="4"/>
      <c r="K5" s="4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5"/>
    </row>
    <row r="6" spans="1:44" ht="30" customHeight="1">
      <c r="A6" s="1"/>
      <c r="B6" s="2"/>
      <c r="C6" s="3"/>
      <c r="D6" s="3"/>
      <c r="E6" s="3"/>
      <c r="F6" s="4"/>
      <c r="G6" s="2"/>
      <c r="H6" s="2"/>
      <c r="I6" s="4"/>
      <c r="J6" s="4"/>
      <c r="K6" s="4"/>
      <c r="L6" s="2"/>
      <c r="M6" s="2"/>
      <c r="N6" s="2"/>
      <c r="O6" s="2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5"/>
    </row>
    <row r="7" spans="1:44" ht="30" customHeight="1">
      <c r="A7" s="1"/>
      <c r="B7" s="2"/>
      <c r="C7" s="3"/>
      <c r="D7" s="3"/>
      <c r="E7" s="3"/>
      <c r="F7" s="4"/>
      <c r="G7" s="2"/>
      <c r="H7" s="2"/>
      <c r="I7" s="4"/>
      <c r="J7" s="4"/>
      <c r="K7" s="4"/>
      <c r="L7" s="2"/>
      <c r="M7" s="2"/>
      <c r="N7" s="2"/>
      <c r="O7" s="2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5"/>
    </row>
    <row r="8" spans="1:44" ht="30" customHeight="1">
      <c r="A8" s="1"/>
      <c r="B8" s="2"/>
      <c r="C8" s="3"/>
      <c r="D8" s="3"/>
      <c r="E8" s="3"/>
      <c r="F8" s="4"/>
      <c r="G8" s="2"/>
      <c r="H8" s="2"/>
      <c r="I8" s="4"/>
      <c r="J8" s="4"/>
      <c r="K8" s="4"/>
      <c r="L8" s="2"/>
      <c r="M8" s="2"/>
      <c r="N8" s="2"/>
      <c r="O8" s="2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5"/>
    </row>
    <row r="9" spans="1:44" ht="30" customHeight="1">
      <c r="A9" s="1"/>
      <c r="B9" s="2"/>
      <c r="C9" s="3"/>
      <c r="D9" s="3"/>
      <c r="E9" s="3"/>
      <c r="F9" s="4"/>
      <c r="G9" s="2"/>
      <c r="H9" s="2"/>
      <c r="I9" s="4"/>
      <c r="J9" s="4"/>
      <c r="K9" s="4"/>
      <c r="L9" s="2"/>
      <c r="M9" s="2"/>
      <c r="N9" s="2"/>
      <c r="O9" s="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5"/>
    </row>
    <row r="10" spans="1:44" ht="30" customHeight="1">
      <c r="A10" s="1"/>
      <c r="B10" s="2"/>
      <c r="C10" s="3"/>
      <c r="D10" s="3"/>
      <c r="E10" s="3"/>
      <c r="F10" s="4"/>
      <c r="G10" s="2"/>
      <c r="H10" s="2"/>
      <c r="I10" s="4"/>
      <c r="J10" s="4"/>
      <c r="K10" s="4"/>
      <c r="L10" s="2"/>
      <c r="M10" s="2"/>
      <c r="N10" s="2"/>
      <c r="O10" s="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5"/>
    </row>
    <row r="11" spans="1:44" ht="30" customHeight="1">
      <c r="A11" s="1"/>
      <c r="B11" s="2"/>
      <c r="C11" s="3"/>
      <c r="D11" s="3"/>
      <c r="E11" s="3"/>
      <c r="F11" s="4"/>
      <c r="G11" s="2"/>
      <c r="H11" s="2"/>
      <c r="I11" s="4"/>
      <c r="J11" s="4"/>
      <c r="K11" s="4"/>
      <c r="L11" s="2"/>
      <c r="M11" s="2"/>
      <c r="N11" s="2"/>
      <c r="O11" s="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5"/>
    </row>
    <row r="12" spans="1:44" ht="30" customHeight="1">
      <c r="A12" s="1"/>
      <c r="B12" s="2"/>
      <c r="C12" s="3"/>
      <c r="D12" s="3"/>
      <c r="E12" s="3"/>
      <c r="F12" s="4"/>
      <c r="G12" s="2"/>
      <c r="H12" s="2"/>
      <c r="I12" s="4"/>
      <c r="J12" s="4"/>
      <c r="K12" s="4"/>
      <c r="L12" s="2"/>
      <c r="M12" s="2"/>
      <c r="N12" s="2"/>
      <c r="O12" s="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5"/>
    </row>
    <row r="13" spans="1:44" ht="30" customHeight="1">
      <c r="A13" s="1"/>
      <c r="B13" s="2"/>
      <c r="C13" s="3"/>
      <c r="D13" s="3"/>
      <c r="E13" s="3"/>
      <c r="F13" s="4"/>
      <c r="G13" s="2"/>
      <c r="H13" s="2"/>
      <c r="I13" s="4"/>
      <c r="J13" s="4"/>
      <c r="K13" s="4"/>
      <c r="L13" s="2"/>
      <c r="M13" s="2"/>
      <c r="N13" s="2"/>
      <c r="O13" s="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5"/>
    </row>
    <row r="14" spans="1:44" ht="30" customHeight="1">
      <c r="A14" s="1"/>
      <c r="B14" s="2"/>
      <c r="C14" s="3"/>
      <c r="D14" s="3"/>
      <c r="E14" s="3"/>
      <c r="F14" s="4"/>
      <c r="G14" s="2"/>
      <c r="H14" s="2"/>
      <c r="I14" s="4"/>
      <c r="J14" s="4"/>
      <c r="K14" s="4"/>
      <c r="L14" s="2"/>
      <c r="M14" s="2"/>
      <c r="N14" s="2"/>
      <c r="O14" s="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5"/>
    </row>
    <row r="15" spans="1:44" ht="30" customHeight="1">
      <c r="A15" s="1"/>
      <c r="B15" s="2"/>
      <c r="C15" s="3"/>
      <c r="D15" s="3"/>
      <c r="E15" s="3"/>
      <c r="F15" s="4"/>
      <c r="G15" s="2"/>
      <c r="H15" s="2"/>
      <c r="I15" s="4"/>
      <c r="J15" s="4"/>
      <c r="K15" s="4"/>
      <c r="L15" s="2"/>
      <c r="M15" s="2"/>
      <c r="N15" s="2"/>
      <c r="O15" s="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5"/>
    </row>
    <row r="16" spans="1:44" ht="30" customHeight="1">
      <c r="A16" s="1"/>
      <c r="B16" s="2"/>
      <c r="C16" s="3"/>
      <c r="D16" s="3"/>
      <c r="E16" s="3"/>
      <c r="F16" s="4"/>
      <c r="G16" s="2"/>
      <c r="H16" s="2"/>
      <c r="I16" s="4"/>
      <c r="J16" s="4"/>
      <c r="K16" s="4"/>
      <c r="L16" s="2"/>
      <c r="M16" s="2"/>
      <c r="N16" s="2"/>
      <c r="O16" s="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5"/>
    </row>
    <row r="17" spans="1:44" ht="30" customHeight="1">
      <c r="A17" s="1"/>
      <c r="B17" s="2"/>
      <c r="C17" s="3"/>
      <c r="D17" s="3"/>
      <c r="E17" s="3"/>
      <c r="F17" s="4"/>
      <c r="G17" s="2"/>
      <c r="H17" s="2"/>
      <c r="I17" s="4"/>
      <c r="J17" s="4"/>
      <c r="K17" s="4"/>
      <c r="L17" s="2"/>
      <c r="M17" s="2"/>
      <c r="N17" s="2"/>
      <c r="O17" s="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5"/>
    </row>
    <row r="18" spans="1:44" ht="30" customHeight="1">
      <c r="A18" s="1"/>
      <c r="B18" s="2"/>
      <c r="C18" s="3"/>
      <c r="D18" s="3"/>
      <c r="E18" s="3"/>
      <c r="F18" s="4"/>
      <c r="G18" s="2"/>
      <c r="H18" s="2"/>
      <c r="I18" s="4"/>
      <c r="J18" s="4"/>
      <c r="K18" s="4"/>
      <c r="L18" s="2"/>
      <c r="M18" s="2"/>
      <c r="N18" s="2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5"/>
    </row>
    <row r="19" spans="1:44" ht="30" customHeight="1">
      <c r="A19" s="1"/>
      <c r="B19" s="2"/>
      <c r="C19" s="3"/>
      <c r="D19" s="3"/>
      <c r="E19" s="3"/>
      <c r="F19" s="4"/>
      <c r="G19" s="2"/>
      <c r="H19" s="2"/>
      <c r="I19" s="4"/>
      <c r="J19" s="4"/>
      <c r="K19" s="4"/>
      <c r="L19" s="2"/>
      <c r="M19" s="2"/>
      <c r="N19" s="2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5"/>
    </row>
    <row r="20" spans="1:44" ht="30" customHeight="1">
      <c r="A20" s="1"/>
      <c r="B20" s="2"/>
      <c r="C20" s="3"/>
      <c r="D20" s="3"/>
      <c r="E20" s="3"/>
      <c r="F20" s="4"/>
      <c r="G20" s="2"/>
      <c r="H20" s="2"/>
      <c r="I20" s="4"/>
      <c r="J20" s="4"/>
      <c r="K20" s="4"/>
      <c r="L20" s="2"/>
      <c r="M20" s="2"/>
      <c r="N20" s="2"/>
      <c r="O20" s="2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5"/>
    </row>
    <row r="21" spans="1:44" ht="30" customHeight="1">
      <c r="A21" s="1"/>
      <c r="B21" s="2"/>
      <c r="C21" s="3"/>
      <c r="D21" s="3"/>
      <c r="E21" s="3"/>
      <c r="F21" s="4"/>
      <c r="G21" s="2"/>
      <c r="H21" s="2"/>
      <c r="I21" s="4"/>
      <c r="J21" s="4"/>
      <c r="K21" s="4"/>
      <c r="L21" s="2"/>
      <c r="M21" s="2"/>
      <c r="N21" s="2"/>
      <c r="O21" s="2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5"/>
    </row>
    <row r="22" spans="1:44" ht="30" customHeight="1">
      <c r="A22" s="1"/>
      <c r="B22" s="2"/>
      <c r="C22" s="3"/>
      <c r="D22" s="3"/>
      <c r="E22" s="3"/>
      <c r="F22" s="4"/>
      <c r="G22" s="2"/>
      <c r="H22" s="2"/>
      <c r="I22" s="4"/>
      <c r="J22" s="4"/>
      <c r="K22" s="4"/>
      <c r="L22" s="2"/>
      <c r="M22" s="2"/>
      <c r="N22" s="2"/>
      <c r="O22" s="2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5"/>
    </row>
    <row r="23" spans="1:44" ht="30" customHeight="1">
      <c r="A23" s="1"/>
      <c r="B23" s="2"/>
      <c r="C23" s="3"/>
      <c r="D23" s="3"/>
      <c r="E23" s="3"/>
      <c r="F23" s="4"/>
      <c r="G23" s="2"/>
      <c r="H23" s="2"/>
      <c r="I23" s="4"/>
      <c r="J23" s="4"/>
      <c r="K23" s="4"/>
      <c r="L23" s="2"/>
      <c r="M23" s="2"/>
      <c r="N23" s="2"/>
      <c r="O23" s="2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5"/>
    </row>
    <row r="24" spans="1:44" ht="30" customHeight="1">
      <c r="A24" s="1"/>
      <c r="B24" s="2"/>
      <c r="C24" s="3"/>
      <c r="D24" s="3"/>
      <c r="E24" s="3"/>
      <c r="F24" s="4"/>
      <c r="G24" s="2"/>
      <c r="H24" s="2"/>
      <c r="I24" s="4"/>
      <c r="J24" s="4"/>
      <c r="K24" s="4"/>
      <c r="L24" s="2"/>
      <c r="M24" s="2"/>
      <c r="N24" s="2"/>
      <c r="O24" s="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5"/>
    </row>
    <row r="25" spans="1:44" ht="30" customHeight="1">
      <c r="A25" s="1"/>
      <c r="B25" s="2"/>
      <c r="C25" s="3"/>
      <c r="D25" s="3"/>
      <c r="E25" s="3"/>
      <c r="F25" s="4"/>
      <c r="G25" s="2"/>
      <c r="H25" s="2"/>
      <c r="I25" s="4"/>
      <c r="J25" s="4"/>
      <c r="K25" s="4"/>
      <c r="L25" s="2"/>
      <c r="M25" s="2"/>
      <c r="N25" s="2"/>
      <c r="O25" s="2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5"/>
    </row>
    <row r="26" spans="1:44" ht="30" customHeight="1">
      <c r="A26" s="1"/>
      <c r="B26" s="2"/>
      <c r="C26" s="3"/>
      <c r="D26" s="3"/>
      <c r="E26" s="3"/>
      <c r="F26" s="4"/>
      <c r="G26" s="2"/>
      <c r="H26" s="2"/>
      <c r="I26" s="4"/>
      <c r="J26" s="4"/>
      <c r="K26" s="4"/>
      <c r="L26" s="2"/>
      <c r="M26" s="2"/>
      <c r="N26" s="2"/>
      <c r="O26" s="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5"/>
    </row>
    <row r="27" spans="1:44" ht="30" customHeight="1">
      <c r="A27" s="1"/>
      <c r="B27" s="2"/>
      <c r="C27" s="3"/>
      <c r="D27" s="3"/>
      <c r="E27" s="3"/>
      <c r="F27" s="4"/>
      <c r="G27" s="2"/>
      <c r="H27" s="2"/>
      <c r="I27" s="4"/>
      <c r="J27" s="4"/>
      <c r="K27" s="4"/>
      <c r="L27" s="2"/>
      <c r="M27" s="2"/>
      <c r="N27" s="2"/>
      <c r="O27" s="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5"/>
    </row>
    <row r="28" spans="1:44" ht="30" customHeight="1">
      <c r="A28" s="1"/>
      <c r="B28" s="2"/>
      <c r="C28" s="3"/>
      <c r="D28" s="3"/>
      <c r="E28" s="3"/>
      <c r="F28" s="4"/>
      <c r="G28" s="2"/>
      <c r="H28" s="2"/>
      <c r="I28" s="4"/>
      <c r="J28" s="4"/>
      <c r="K28" s="4"/>
      <c r="L28" s="2"/>
      <c r="M28" s="2"/>
      <c r="N28" s="2"/>
      <c r="O28" s="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5"/>
    </row>
    <row r="29" spans="1:44" ht="30" customHeight="1">
      <c r="A29" s="1"/>
      <c r="B29" s="2"/>
      <c r="C29" s="3"/>
      <c r="D29" s="3"/>
      <c r="E29" s="3"/>
      <c r="F29" s="4"/>
      <c r="G29" s="2"/>
      <c r="H29" s="2"/>
      <c r="I29" s="4"/>
      <c r="J29" s="4"/>
      <c r="K29" s="4"/>
      <c r="L29" s="2"/>
      <c r="M29" s="2"/>
      <c r="N29" s="2"/>
      <c r="O29" s="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5"/>
    </row>
    <row r="30" spans="1:44" ht="30" customHeight="1">
      <c r="A30" s="1"/>
      <c r="B30" s="2"/>
      <c r="C30" s="3"/>
      <c r="D30" s="3"/>
      <c r="E30" s="3"/>
      <c r="F30" s="4"/>
      <c r="G30" s="2"/>
      <c r="H30" s="2"/>
      <c r="I30" s="4"/>
      <c r="J30" s="4"/>
      <c r="K30" s="4"/>
      <c r="L30" s="2"/>
      <c r="M30" s="2"/>
      <c r="N30" s="2"/>
      <c r="O30" s="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5"/>
    </row>
    <row r="31" spans="1:44" ht="30" customHeight="1">
      <c r="A31" s="1"/>
      <c r="B31" s="2"/>
      <c r="C31" s="3"/>
      <c r="D31" s="3"/>
      <c r="E31" s="3"/>
      <c r="F31" s="4"/>
      <c r="G31" s="2"/>
      <c r="H31" s="2"/>
      <c r="I31" s="4"/>
      <c r="J31" s="4"/>
      <c r="K31" s="4"/>
      <c r="L31" s="2"/>
      <c r="M31" s="2"/>
      <c r="N31" s="2"/>
      <c r="O31" s="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5"/>
    </row>
    <row r="32" spans="1:44" ht="30" customHeight="1">
      <c r="A32" s="1"/>
      <c r="B32" s="2"/>
      <c r="C32" s="3"/>
      <c r="D32" s="3"/>
      <c r="E32" s="3"/>
      <c r="F32" s="4"/>
      <c r="G32" s="2"/>
      <c r="H32" s="2"/>
      <c r="I32" s="4"/>
      <c r="J32" s="4"/>
      <c r="K32" s="4"/>
      <c r="L32" s="2"/>
      <c r="M32" s="2"/>
      <c r="N32" s="2"/>
      <c r="O32" s="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5"/>
    </row>
    <row r="33" spans="1:44" ht="30" customHeight="1">
      <c r="A33" s="1"/>
      <c r="B33" s="2"/>
      <c r="C33" s="3"/>
      <c r="D33" s="3"/>
      <c r="E33" s="3"/>
      <c r="F33" s="4"/>
      <c r="G33" s="2"/>
      <c r="H33" s="2"/>
      <c r="I33" s="4"/>
      <c r="J33" s="4"/>
      <c r="K33" s="4"/>
      <c r="L33" s="2"/>
      <c r="M33" s="2"/>
      <c r="N33" s="2"/>
      <c r="O33" s="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5"/>
    </row>
    <row r="34" spans="1:44" ht="30" customHeight="1">
      <c r="A34" s="1"/>
      <c r="B34" s="2"/>
      <c r="C34" s="3"/>
      <c r="D34" s="3"/>
      <c r="E34" s="3"/>
      <c r="F34" s="4"/>
      <c r="G34" s="2"/>
      <c r="H34" s="2"/>
      <c r="I34" s="4"/>
      <c r="J34" s="4"/>
      <c r="K34" s="4"/>
      <c r="L34" s="2"/>
      <c r="M34" s="2"/>
      <c r="N34" s="2"/>
      <c r="O34" s="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5"/>
    </row>
    <row r="35" spans="1:44" ht="30" customHeight="1">
      <c r="A35" s="1"/>
      <c r="B35" s="2"/>
      <c r="C35" s="3"/>
      <c r="D35" s="3"/>
      <c r="E35" s="3"/>
      <c r="F35" s="4"/>
      <c r="G35" s="2"/>
      <c r="H35" s="2"/>
      <c r="I35" s="4"/>
      <c r="J35" s="4"/>
      <c r="K35" s="4"/>
      <c r="L35" s="2"/>
      <c r="M35" s="2"/>
      <c r="N35" s="2"/>
      <c r="O35" s="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5"/>
    </row>
    <row r="36" spans="1:44" ht="30" customHeight="1">
      <c r="A36" s="1"/>
      <c r="B36" s="2"/>
      <c r="C36" s="3"/>
      <c r="D36" s="3"/>
      <c r="E36" s="3"/>
      <c r="F36" s="4"/>
      <c r="G36" s="2"/>
      <c r="H36" s="2"/>
      <c r="I36" s="4"/>
      <c r="J36" s="4"/>
      <c r="K36" s="4"/>
      <c r="L36" s="2"/>
      <c r="M36" s="2"/>
      <c r="N36" s="2"/>
      <c r="O36" s="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5"/>
    </row>
    <row r="37" spans="1:44" ht="30" customHeight="1">
      <c r="A37" s="1"/>
      <c r="B37" s="2"/>
      <c r="C37" s="3"/>
      <c r="D37" s="3"/>
      <c r="E37" s="3"/>
      <c r="F37" s="4"/>
      <c r="G37" s="2"/>
      <c r="H37" s="2"/>
      <c r="I37" s="4"/>
      <c r="J37" s="4"/>
      <c r="K37" s="4"/>
      <c r="L37" s="2"/>
      <c r="M37" s="2"/>
      <c r="N37" s="2"/>
      <c r="O37" s="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5"/>
    </row>
    <row r="38" spans="1:44" ht="30" customHeight="1">
      <c r="A38" s="1"/>
      <c r="B38" s="2"/>
      <c r="C38" s="3"/>
      <c r="D38" s="3"/>
      <c r="E38" s="3"/>
      <c r="F38" s="4"/>
      <c r="G38" s="2"/>
      <c r="H38" s="2"/>
      <c r="I38" s="4"/>
      <c r="J38" s="4"/>
      <c r="K38" s="4"/>
      <c r="L38" s="2"/>
      <c r="M38" s="2"/>
      <c r="N38" s="2"/>
      <c r="O38" s="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5"/>
    </row>
    <row r="39" spans="1:44" ht="30" customHeight="1">
      <c r="A39" s="1"/>
      <c r="B39" s="2"/>
      <c r="C39" s="3"/>
      <c r="D39" s="3"/>
      <c r="E39" s="3"/>
      <c r="F39" s="4"/>
      <c r="G39" s="2"/>
      <c r="H39" s="2"/>
      <c r="I39" s="4"/>
      <c r="J39" s="4"/>
      <c r="K39" s="4"/>
      <c r="L39" s="2"/>
      <c r="M39" s="2"/>
      <c r="N39" s="2"/>
      <c r="O39" s="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5"/>
    </row>
    <row r="40" spans="1:44" ht="30" customHeight="1">
      <c r="A40" s="1"/>
      <c r="B40" s="2"/>
      <c r="C40" s="3"/>
      <c r="D40" s="3"/>
      <c r="E40" s="3"/>
      <c r="F40" s="4"/>
      <c r="G40" s="2"/>
      <c r="H40" s="2"/>
      <c r="I40" s="4"/>
      <c r="J40" s="4"/>
      <c r="K40" s="4"/>
      <c r="L40" s="2"/>
      <c r="M40" s="2"/>
      <c r="N40" s="2"/>
      <c r="O40" s="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5"/>
    </row>
    <row r="41" spans="1:44" ht="30" customHeight="1">
      <c r="A41" s="1"/>
      <c r="B41" s="2"/>
      <c r="C41" s="3"/>
      <c r="D41" s="3"/>
      <c r="E41" s="3"/>
      <c r="F41" s="4"/>
      <c r="G41" s="2"/>
      <c r="H41" s="2"/>
      <c r="I41" s="4"/>
      <c r="J41" s="4"/>
      <c r="K41" s="4"/>
      <c r="L41" s="2"/>
      <c r="M41" s="2"/>
      <c r="N41" s="2"/>
      <c r="O41" s="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5"/>
    </row>
    <row r="42" spans="1:44" ht="30" customHeight="1">
      <c r="A42" s="1"/>
      <c r="B42" s="2"/>
      <c r="C42" s="3"/>
      <c r="D42" s="3"/>
      <c r="E42" s="3"/>
      <c r="F42" s="4"/>
      <c r="G42" s="2"/>
      <c r="H42" s="2"/>
      <c r="I42" s="4"/>
      <c r="J42" s="4"/>
      <c r="K42" s="4"/>
      <c r="L42" s="2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5"/>
    </row>
    <row r="43" spans="1:44" ht="30" customHeight="1">
      <c r="A43" s="1"/>
      <c r="B43" s="2"/>
      <c r="C43" s="3"/>
      <c r="D43" s="3"/>
      <c r="E43" s="3"/>
      <c r="F43" s="4"/>
      <c r="G43" s="2"/>
      <c r="H43" s="2"/>
      <c r="I43" s="4"/>
      <c r="J43" s="4"/>
      <c r="K43" s="4"/>
      <c r="L43" s="2"/>
      <c r="M43" s="2"/>
      <c r="N43" s="2"/>
      <c r="O43" s="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5"/>
    </row>
    <row r="44" spans="1:44" ht="30" customHeight="1">
      <c r="A44" s="1"/>
      <c r="B44" s="2"/>
      <c r="C44" s="3"/>
      <c r="D44" s="3"/>
      <c r="E44" s="3"/>
      <c r="F44" s="4"/>
      <c r="G44" s="2"/>
      <c r="H44" s="2"/>
      <c r="I44" s="4"/>
      <c r="J44" s="4"/>
      <c r="K44" s="4"/>
      <c r="L44" s="2"/>
      <c r="M44" s="2"/>
      <c r="N44" s="2"/>
      <c r="O44" s="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"/>
    </row>
    <row r="45" spans="1:44" ht="30" customHeight="1">
      <c r="A45" s="1"/>
      <c r="B45" s="2"/>
      <c r="C45" s="3"/>
      <c r="D45" s="3"/>
      <c r="E45" s="3"/>
      <c r="F45" s="4"/>
      <c r="G45" s="2"/>
      <c r="H45" s="2"/>
      <c r="I45" s="4"/>
      <c r="J45" s="4"/>
      <c r="K45" s="4"/>
      <c r="L45" s="2"/>
      <c r="M45" s="2"/>
      <c r="N45" s="2"/>
      <c r="O45" s="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5"/>
    </row>
    <row r="46" spans="1:44" ht="30" customHeight="1">
      <c r="A46" s="1"/>
      <c r="B46" s="2"/>
      <c r="C46" s="3"/>
      <c r="D46" s="3"/>
      <c r="E46" s="3"/>
      <c r="F46" s="4"/>
      <c r="G46" s="2"/>
      <c r="H46" s="2"/>
      <c r="I46" s="4"/>
      <c r="J46" s="4"/>
      <c r="K46" s="4"/>
      <c r="L46" s="2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5"/>
    </row>
    <row r="47" spans="1:44" ht="30" customHeight="1">
      <c r="A47" s="1"/>
      <c r="B47" s="2"/>
      <c r="C47" s="3"/>
      <c r="D47" s="3"/>
      <c r="E47" s="3"/>
      <c r="F47" s="4"/>
      <c r="G47" s="2"/>
      <c r="H47" s="2"/>
      <c r="I47" s="4"/>
      <c r="J47" s="4"/>
      <c r="K47" s="4"/>
      <c r="L47" s="2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5"/>
    </row>
    <row r="48" spans="1:44" ht="30" customHeight="1">
      <c r="A48" s="1"/>
      <c r="B48" s="2"/>
      <c r="C48" s="3"/>
      <c r="D48" s="3"/>
      <c r="E48" s="3"/>
      <c r="F48" s="4"/>
      <c r="G48" s="2"/>
      <c r="H48" s="2"/>
      <c r="I48" s="4"/>
      <c r="J48" s="4"/>
      <c r="K48" s="4"/>
      <c r="L48" s="2"/>
      <c r="M48" s="2"/>
      <c r="N48" s="2"/>
      <c r="O48" s="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5"/>
    </row>
    <row r="49" spans="1:44" ht="30" customHeight="1">
      <c r="A49" s="1"/>
      <c r="B49" s="2"/>
      <c r="C49" s="3"/>
      <c r="D49" s="3"/>
      <c r="E49" s="3"/>
      <c r="F49" s="4"/>
      <c r="G49" s="2"/>
      <c r="H49" s="2"/>
      <c r="I49" s="4"/>
      <c r="J49" s="4"/>
      <c r="K49" s="4"/>
      <c r="L49" s="2"/>
      <c r="M49" s="2"/>
      <c r="N49" s="2"/>
      <c r="O49" s="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5"/>
    </row>
    <row r="50" spans="1:44" ht="30" customHeight="1">
      <c r="A50" s="1"/>
      <c r="B50" s="2"/>
      <c r="C50" s="3"/>
      <c r="D50" s="3"/>
      <c r="E50" s="3"/>
      <c r="F50" s="4"/>
      <c r="G50" s="2"/>
      <c r="H50" s="2"/>
      <c r="I50" s="4"/>
      <c r="J50" s="4"/>
      <c r="K50" s="4"/>
      <c r="L50" s="2"/>
      <c r="M50" s="2"/>
      <c r="N50" s="2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5"/>
    </row>
    <row r="51" spans="1:44" ht="30" customHeight="1">
      <c r="A51" s="1"/>
      <c r="B51" s="2"/>
      <c r="C51" s="3"/>
      <c r="D51" s="3"/>
      <c r="E51" s="3"/>
      <c r="F51" s="4"/>
      <c r="G51" s="2"/>
      <c r="H51" s="2"/>
      <c r="I51" s="4"/>
      <c r="J51" s="4"/>
      <c r="K51" s="4"/>
      <c r="L51" s="2"/>
      <c r="M51" s="2"/>
      <c r="N51" s="2"/>
      <c r="O51" s="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5"/>
    </row>
    <row r="52" spans="1:44" ht="30" customHeight="1">
      <c r="A52" s="1"/>
      <c r="B52" s="2"/>
      <c r="C52" s="3"/>
      <c r="D52" s="3"/>
      <c r="E52" s="3"/>
      <c r="F52" s="4"/>
      <c r="G52" s="2"/>
      <c r="H52" s="2"/>
      <c r="I52" s="4"/>
      <c r="J52" s="4"/>
      <c r="K52" s="4"/>
      <c r="L52" s="2"/>
      <c r="M52" s="2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5"/>
    </row>
    <row r="53" spans="1:44" ht="30" customHeight="1">
      <c r="A53" s="1"/>
      <c r="B53" s="2"/>
      <c r="C53" s="3"/>
      <c r="D53" s="3"/>
      <c r="E53" s="3"/>
      <c r="F53" s="4"/>
      <c r="G53" s="2"/>
      <c r="H53" s="2"/>
      <c r="I53" s="4"/>
      <c r="J53" s="4"/>
      <c r="K53" s="4"/>
      <c r="L53" s="2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5"/>
    </row>
    <row r="54" spans="1:44" ht="30" customHeight="1">
      <c r="A54" s="1"/>
      <c r="B54" s="2"/>
      <c r="C54" s="3"/>
      <c r="D54" s="3"/>
      <c r="E54" s="3"/>
      <c r="F54" s="4"/>
      <c r="G54" s="2"/>
      <c r="H54" s="2"/>
      <c r="I54" s="4"/>
      <c r="J54" s="4"/>
      <c r="K54" s="4"/>
      <c r="L54" s="2"/>
      <c r="M54" s="2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5"/>
    </row>
    <row r="55" spans="1:44" ht="30" customHeight="1">
      <c r="A55" s="1"/>
      <c r="B55" s="2"/>
      <c r="C55" s="3"/>
      <c r="D55" s="3"/>
      <c r="E55" s="3"/>
      <c r="F55" s="4"/>
      <c r="G55" s="2"/>
      <c r="H55" s="2"/>
      <c r="I55" s="4"/>
      <c r="J55" s="4"/>
      <c r="K55" s="4"/>
      <c r="L55" s="2"/>
      <c r="M55" s="2"/>
      <c r="N55" s="2"/>
      <c r="O55" s="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5"/>
    </row>
    <row r="56" spans="1:44" ht="30" customHeight="1">
      <c r="A56" s="1"/>
      <c r="B56" s="2"/>
      <c r="C56" s="3"/>
      <c r="D56" s="3"/>
      <c r="E56" s="3"/>
      <c r="F56" s="4"/>
      <c r="G56" s="2"/>
      <c r="H56" s="2"/>
      <c r="I56" s="4"/>
      <c r="J56" s="4"/>
      <c r="K56" s="4"/>
      <c r="L56" s="2"/>
      <c r="M56" s="2"/>
      <c r="N56" s="2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5"/>
    </row>
    <row r="57" spans="1:44" ht="30" customHeight="1">
      <c r="A57" s="1"/>
      <c r="B57" s="2"/>
      <c r="C57" s="3"/>
      <c r="D57" s="3"/>
      <c r="E57" s="3"/>
      <c r="F57" s="4"/>
      <c r="G57" s="2"/>
      <c r="H57" s="2"/>
      <c r="I57" s="4"/>
      <c r="J57" s="4"/>
      <c r="K57" s="4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5"/>
    </row>
    <row r="58" spans="1:44" ht="30" customHeight="1">
      <c r="A58" s="1"/>
      <c r="B58" s="2"/>
      <c r="C58" s="3"/>
      <c r="D58" s="3"/>
      <c r="E58" s="3"/>
      <c r="F58" s="4"/>
      <c r="G58" s="2"/>
      <c r="H58" s="2"/>
      <c r="I58" s="4"/>
      <c r="J58" s="4"/>
      <c r="K58" s="4"/>
      <c r="L58" s="2"/>
      <c r="M58" s="2"/>
      <c r="N58" s="2"/>
      <c r="O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5"/>
    </row>
    <row r="59" spans="1:44" ht="30" customHeight="1">
      <c r="A59" s="1"/>
      <c r="B59" s="2"/>
      <c r="C59" s="3"/>
      <c r="D59" s="3"/>
      <c r="E59" s="3"/>
      <c r="F59" s="4"/>
      <c r="G59" s="2"/>
      <c r="H59" s="2"/>
      <c r="I59" s="4"/>
      <c r="J59" s="4"/>
      <c r="K59" s="4"/>
      <c r="L59" s="2"/>
      <c r="M59" s="2"/>
      <c r="N59" s="2"/>
      <c r="O59" s="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8"/>
  <sheetViews>
    <sheetView rightToLeft="1" tabSelected="1" zoomScale="90" zoomScaleNormal="90" workbookViewId="0">
      <selection activeCell="G3" sqref="G3"/>
    </sheetView>
  </sheetViews>
  <sheetFormatPr defaultRowHeight="14.25"/>
  <cols>
    <col min="4" max="4" width="26.875" customWidth="1"/>
    <col min="5" max="5" width="28.625" customWidth="1"/>
    <col min="6" max="6" width="25.875" customWidth="1"/>
    <col min="7" max="7" width="18.125" customWidth="1"/>
  </cols>
  <sheetData>
    <row r="1" spans="3:8" ht="27.75" customHeight="1">
      <c r="D1" s="23" t="s">
        <v>75</v>
      </c>
      <c r="E1" s="23"/>
      <c r="F1" s="23"/>
      <c r="G1" s="24"/>
    </row>
    <row r="2" spans="3:8" ht="27" customHeight="1">
      <c r="D2" s="8" t="s">
        <v>3</v>
      </c>
      <c r="E2" s="9" t="str">
        <f>VLOOKUP(G3,'النتيجة العامة'!A1:AQ4,5,FALSE)</f>
        <v>إدارة المنصورة التعليمية الأزهرية</v>
      </c>
      <c r="F2" s="8" t="s">
        <v>2</v>
      </c>
      <c r="G2" s="9" t="str">
        <f>VLOOKUP(G3,'النتيجة العامة'!A1:AQ4,3,FALSE)</f>
        <v>النادي الثانوى بنون</v>
      </c>
    </row>
    <row r="3" spans="3:8" ht="36.75" customHeight="1">
      <c r="D3" s="10" t="s">
        <v>4</v>
      </c>
      <c r="E3" s="27" t="str">
        <f>VLOOKUP(G3,'النتيجة العامة'!A1:AQ4,6,FALSE)</f>
        <v xml:space="preserve">  جمعه  محمد</v>
      </c>
      <c r="F3" s="10" t="s">
        <v>0</v>
      </c>
      <c r="G3" s="26">
        <v>747</v>
      </c>
    </row>
    <row r="4" spans="3:8" ht="20.25">
      <c r="D4" s="11" t="s">
        <v>1</v>
      </c>
      <c r="E4" s="12" t="str">
        <f>VLOOKUP(G3,'النتيجة العامة'!A1:AQ4,2,FALSE)</f>
        <v>الثانى</v>
      </c>
      <c r="F4" s="11" t="s">
        <v>5</v>
      </c>
      <c r="G4" s="12" t="s">
        <v>83</v>
      </c>
    </row>
    <row r="5" spans="3:8" ht="20.25">
      <c r="D5" s="8" t="s">
        <v>6</v>
      </c>
      <c r="E5" s="13" t="str">
        <f>VLOOKUP(G3,'النتيجة العامة'!A1:AQ4,8,FALSE)</f>
        <v>العلمى</v>
      </c>
      <c r="F5" s="8" t="s">
        <v>7</v>
      </c>
      <c r="G5" s="14" t="str">
        <f>VLOOKUP(G3,'النتيجة العامة'!A1:AQ4,9,FALSE)</f>
        <v>2023م / 2024م</v>
      </c>
    </row>
    <row r="6" spans="3:8" ht="20.25">
      <c r="D6" s="15" t="s">
        <v>8</v>
      </c>
      <c r="E6" s="16" t="str">
        <f>VLOOKUP(G3,'النتيجة العامة'!A1:AQ4,16,FALSE)</f>
        <v>40</v>
      </c>
      <c r="F6" s="15" t="s">
        <v>9</v>
      </c>
      <c r="G6" s="16" t="str">
        <f>VLOOKUP(G3,'النتيجة العامة'!A1:AQ4,17,FALSE)</f>
        <v>38</v>
      </c>
    </row>
    <row r="7" spans="3:8" ht="20.25">
      <c r="D7" s="10" t="s">
        <v>10</v>
      </c>
      <c r="E7" s="17" t="str">
        <f>VLOOKUP(G3,'النتيجة العامة'!A1:AQ4,18,FALSE)</f>
        <v>37</v>
      </c>
      <c r="F7" s="10" t="s">
        <v>11</v>
      </c>
      <c r="G7" s="18" t="str">
        <f>VLOOKUP(G3,'النتيجة العامة'!A1:AQ4,19,FALSE)</f>
        <v>40</v>
      </c>
    </row>
    <row r="8" spans="3:8" ht="20.25">
      <c r="D8" s="15" t="s">
        <v>12</v>
      </c>
      <c r="E8" s="16" t="str">
        <f>VLOOKUP(G3,'النتيجة العامة'!A1:AQ4,20,FALSE)</f>
        <v>35</v>
      </c>
      <c r="F8" s="15" t="s">
        <v>14</v>
      </c>
      <c r="G8" s="16" t="str">
        <f>VLOOKUP(G3,'النتيجة العامة'!A1:AQ4,21,FALSE)</f>
        <v/>
      </c>
    </row>
    <row r="9" spans="3:8" ht="20.25">
      <c r="D9" s="10" t="s">
        <v>13</v>
      </c>
      <c r="E9" s="17" t="str">
        <f>VLOOKUP(G3,'النتيجة العامة'!A1:AQ4,22,FALSE)</f>
        <v>35</v>
      </c>
      <c r="F9" s="10" t="s">
        <v>16</v>
      </c>
      <c r="G9" s="18" t="str">
        <f>VLOOKUP(G3,'النتيجة العامة'!A1:AQ4,23,FALSE)</f>
        <v>37</v>
      </c>
    </row>
    <row r="10" spans="3:8" ht="20.25">
      <c r="C10" s="19"/>
      <c r="D10" s="15" t="s">
        <v>15</v>
      </c>
      <c r="E10" s="16" t="str">
        <f>VLOOKUP(G3,'النتيجة العامة'!A1:AQ4,24,FALSE)</f>
        <v>33</v>
      </c>
      <c r="F10" s="15" t="s">
        <v>21</v>
      </c>
      <c r="G10" s="16" t="str">
        <f>VLOOKUP(G3,'النتيجة العامة'!A1:AQ4,25,FALSE)</f>
        <v>35</v>
      </c>
      <c r="H10" t="s">
        <v>76</v>
      </c>
    </row>
    <row r="11" spans="3:8" ht="20.25">
      <c r="D11" s="10" t="s">
        <v>17</v>
      </c>
      <c r="E11" s="17" t="str">
        <f>VLOOKUP(G3,'النتيجة العامة'!A1:AQ4,26,FALSE)</f>
        <v>39</v>
      </c>
      <c r="F11" s="10" t="s">
        <v>22</v>
      </c>
      <c r="G11" s="18" t="str">
        <f>VLOOKUP(G3,'النتيجة العامة'!A1:AQ4,27,FALSE)</f>
        <v>35</v>
      </c>
    </row>
    <row r="12" spans="3:8" ht="20.25">
      <c r="D12" s="15" t="s">
        <v>18</v>
      </c>
      <c r="E12" s="16" t="str">
        <f>VLOOKUP(G3,'النتيجة العامة'!A1:AQ4,28,FALSE)</f>
        <v/>
      </c>
      <c r="F12" s="15" t="s">
        <v>24</v>
      </c>
      <c r="G12" s="16" t="str">
        <f>VLOOKUP(G3,'النتيجة العامة'!A1:AQ4,29,FALSE)</f>
        <v/>
      </c>
    </row>
    <row r="13" spans="3:8" ht="20.25">
      <c r="D13" s="10" t="s">
        <v>23</v>
      </c>
      <c r="E13" s="17" t="str">
        <f>VLOOKUP(G3,'النتيجة العامة'!A1:AQ4,30,FALSE)</f>
        <v/>
      </c>
      <c r="F13" s="10" t="s">
        <v>19</v>
      </c>
      <c r="G13" s="18" t="str">
        <f>VLOOKUP(G3,'النتيجة العامة'!A1:AQ4,31,FALSE)</f>
        <v>17</v>
      </c>
      <c r="H13" t="s">
        <v>76</v>
      </c>
    </row>
    <row r="14" spans="3:8" ht="20.25">
      <c r="D14" s="15" t="s">
        <v>25</v>
      </c>
      <c r="E14" s="16" t="str">
        <f>VLOOKUP(G3,'النتيجة العامة'!A1:AQ4,32,FALSE)</f>
        <v>20</v>
      </c>
      <c r="F14" s="15" t="s">
        <v>20</v>
      </c>
      <c r="G14" s="16" t="str">
        <f>VLOOKUP(G3,'النتيجة العامة'!A1:AQ4,33,FALSE)</f>
        <v>0</v>
      </c>
    </row>
    <row r="15" spans="3:8" ht="28.5" customHeight="1">
      <c r="D15" s="19"/>
      <c r="E15" s="27" t="s">
        <v>26</v>
      </c>
      <c r="F15" s="25" t="str">
        <f>VLOOKUP(G3,'النتيجة العامة'!A1:AR4,44,FALSE)</f>
        <v>مليون مبروك والى مزيد من النجاح والتفوق</v>
      </c>
      <c r="G15" s="25"/>
    </row>
    <row r="16" spans="3:8" ht="20.25" customHeight="1">
      <c r="D16" s="19"/>
      <c r="E16" s="20" t="str">
        <f>VLOOKUP(G3,'النتيجة العامة'!A1:AQ4,42,FALSE)</f>
        <v>569</v>
      </c>
      <c r="F16" s="25"/>
      <c r="G16" s="25"/>
    </row>
    <row r="17" spans="4:7" ht="21.75" customHeight="1">
      <c r="D17" s="19"/>
      <c r="E17" s="6" t="s">
        <v>73</v>
      </c>
      <c r="F17" s="25"/>
      <c r="G17" s="25"/>
    </row>
    <row r="18" spans="4:7" ht="21.75" customHeight="1">
      <c r="D18" s="19"/>
      <c r="E18" s="7" t="str">
        <f>VLOOKUP(G3,'النتيجة العامة'!A1:AQ4,43,FALSE)</f>
        <v>ناجح</v>
      </c>
      <c r="F18" s="25"/>
      <c r="G18" s="25"/>
    </row>
  </sheetData>
  <mergeCells count="2">
    <mergeCell ref="D1:G1"/>
    <mergeCell ref="F15:G1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النتيجة العامة</vt:lpstr>
      <vt:lpstr>نتيجة طالب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</dc:creator>
  <cp:lastModifiedBy>ALAWAIL</cp:lastModifiedBy>
  <dcterms:created xsi:type="dcterms:W3CDTF">2024-05-12T17:27:33Z</dcterms:created>
  <dcterms:modified xsi:type="dcterms:W3CDTF">2024-05-18T13:49:04Z</dcterms:modified>
</cp:coreProperties>
</file>