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externalReferences>
    <externalReference r:id="rId2"/>
  </externalReferences>
  <definedNames>
    <definedName name="Tubes">'[1]Intermediate Var.'!$I$2:$I$13</definedName>
    <definedName name="Types">'[1]Motor Type'!$A$2:$A$4</definedName>
  </definedNames>
  <calcPr calcId="152511" calcMode="autoNoTable" iterate="1"/>
</workbook>
</file>

<file path=xl/calcChain.xml><?xml version="1.0" encoding="utf-8"?>
<calcChain xmlns="http://schemas.openxmlformats.org/spreadsheetml/2006/main">
  <c r="E42" i="1" l="1"/>
  <c r="E43" i="1"/>
  <c r="E44" i="1"/>
  <c r="E29" i="1"/>
  <c r="E30" i="1"/>
  <c r="E31" i="1"/>
  <c r="E32" i="1"/>
  <c r="E26" i="1" s="1"/>
  <c r="E33" i="1"/>
  <c r="F26" i="1" s="1"/>
  <c r="E34" i="1"/>
  <c r="E35" i="1"/>
  <c r="E36" i="1"/>
  <c r="E37" i="1"/>
  <c r="E38" i="1"/>
  <c r="E39" i="1"/>
  <c r="E40" i="1"/>
  <c r="E41" i="1"/>
  <c r="E28" i="1"/>
  <c r="E27" i="1"/>
</calcChain>
</file>

<file path=xl/comments1.xml><?xml version="1.0" encoding="utf-8"?>
<comments xmlns="http://schemas.openxmlformats.org/spreadsheetml/2006/main">
  <authors>
    <author>Author</author>
  </authors>
  <commentList>
    <comment ref="E26" authorId="0" shapeId="0">
      <text>
        <r>
          <rPr>
            <b/>
            <sz val="18"/>
            <color indexed="81"/>
            <rFont val="Tahoma"/>
            <family val="2"/>
          </rPr>
          <t>هنا اإجمالي عدد أعواد الشرائح وهذا الإجمالي خطأ إذا اردنا احساب حتياجنا من عدد الشرائح لجميع المقاسات دفعه واحده</t>
        </r>
      </text>
    </comment>
    <comment ref="E27" authorId="0" shapeId="0">
      <text>
        <r>
          <rPr>
            <b/>
            <sz val="18"/>
            <color indexed="81"/>
            <rFont val="Tahoma"/>
            <family val="2"/>
          </rPr>
          <t xml:space="preserve">هنا نتيجة إحتياج كم عود شريحة نحتاج لإغلاق الفتحه ذات المقاس الأول فقط المعادلة للمقاس فردي اي نتيجة إحتياج عدد الشرائح للمقاس الأول 
( الشرائح طولها الأساسي في الخلية C22 )
(الشرائح إرتفاعها الأساسي فب الخلية C23 ) </t>
        </r>
      </text>
    </comment>
    <comment ref="F27" authorId="0" shapeId="0">
      <text>
        <r>
          <rPr>
            <b/>
            <sz val="18"/>
            <color indexed="81"/>
            <rFont val="Tahoma"/>
            <family val="2"/>
          </rPr>
          <t xml:space="preserve">بعد جمع المقاسين تم إكتشاف أن العرض 3.5 + 2 وبعد خصم 8 سم من كل مقاس منهم مجموعهم أقل من 5.80 لذلك نحتاج عود واحد من الشرائح للمقاسين بالنسبه للعرض </t>
        </r>
      </text>
    </comment>
  </commentList>
</comments>
</file>

<file path=xl/sharedStrings.xml><?xml version="1.0" encoding="utf-8"?>
<sst xmlns="http://schemas.openxmlformats.org/spreadsheetml/2006/main" count="27" uniqueCount="27">
  <si>
    <t>النوع</t>
  </si>
  <si>
    <t>W</t>
  </si>
  <si>
    <t>H</t>
  </si>
  <si>
    <t>#</t>
  </si>
  <si>
    <t>طول الشرائح</t>
  </si>
  <si>
    <t>مقاس الشريحة</t>
  </si>
  <si>
    <t>مقاس 1</t>
  </si>
  <si>
    <t>مقاس 2</t>
  </si>
  <si>
    <t>مقاس 3</t>
  </si>
  <si>
    <t>مقاس 4</t>
  </si>
  <si>
    <t>مقاس 5</t>
  </si>
  <si>
    <t>مقاس 6</t>
  </si>
  <si>
    <t>مقاس 7</t>
  </si>
  <si>
    <t>مقاس 8</t>
  </si>
  <si>
    <t>مقاس 9</t>
  </si>
  <si>
    <t>مقاس 10</t>
  </si>
  <si>
    <t>مقاس 11</t>
  </si>
  <si>
    <t>مقاس 12</t>
  </si>
  <si>
    <t>مقاس 13</t>
  </si>
  <si>
    <t>مقاس 14</t>
  </si>
  <si>
    <t>مقاس 15</t>
  </si>
  <si>
    <t>مقاس 16</t>
  </si>
  <si>
    <t>مقاس 17</t>
  </si>
  <si>
    <t>مقاس 18</t>
  </si>
  <si>
    <t>عدد الشرائح</t>
  </si>
  <si>
    <t xml:space="preserve">عدد الشرائح الحقيقي حسب دمج المقاسات مع بعضها </t>
  </si>
  <si>
    <t>علي سبيل المثال فقط المقاس الأول والمقاس الثاني مجموع العرض فيهم بعد خصم 8سم من عرض المقاس الأول وخصم 8 سم من عرض المقاس الثاني مجموعهم 5.34 وهذا يعني أننا بحاجه لعود واحد فقط هنقص منه قطعه مقاسها 3.42 وقطعه 1.92 وبكده نكون حققنا شرط الأقل من 5.8ثم بعدها نحسب ارتفاع المقاس الأول وأرتفاع المقاس الثاني كم يحتاج عدد شرائح وبالتالي قد دمجنا المقاسات المتناسقه للمقاس الأساسي وهو المذكور في الخلية C22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</si>
</sst>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9" x14ac:knownFonts="1">
    <font>
      <sz val="11"/>
      <color theme="1"/>
      <name val="Calibri"/>
      <family val="2"/>
      <scheme val="minor"/>
    </font>
    <font>
      <b/>
      <sz val="26"/>
      <color theme="1"/>
      <name val="Times New Roman"/>
      <family val="1"/>
    </font>
    <font>
      <b/>
      <sz val="28"/>
      <color theme="1"/>
      <name val="Times New Roman"/>
      <family val="1"/>
    </font>
    <font>
      <b/>
      <sz val="15"/>
      <color theme="1"/>
      <name val="Times New Roman"/>
      <family val="1"/>
    </font>
    <font>
      <sz val="36"/>
      <color theme="1"/>
      <name val="Calibri"/>
      <family val="2"/>
      <scheme val="minor"/>
    </font>
    <font>
      <b/>
      <sz val="16"/>
      <color theme="1"/>
      <name val="Calibri"/>
      <family val="2"/>
      <scheme val="minor"/>
    </font>
    <font>
      <b/>
      <sz val="20"/>
      <color theme="1"/>
      <name val="Calibri"/>
      <family val="2"/>
      <scheme val="minor"/>
    </font>
    <font>
      <b/>
      <sz val="18"/>
      <color theme="1"/>
      <name val="Calibri"/>
      <family val="2"/>
      <scheme val="minor"/>
    </font>
    <font>
      <b/>
      <sz val="18"/>
      <color indexed="81"/>
      <name val="Tahoma"/>
      <family val="2"/>
    </font>
  </fonts>
  <fills count="15">
    <fill>
      <patternFill patternType="none"/>
    </fill>
    <fill>
      <patternFill patternType="gray125"/>
    </fill>
    <fill>
      <patternFill patternType="solid">
        <fgColor theme="6" tint="0.39997558519241921"/>
        <bgColor indexed="64"/>
      </patternFill>
    </fill>
    <fill>
      <patternFill patternType="solid">
        <fgColor rgb="FF66CCFF"/>
        <bgColor indexed="64"/>
      </patternFill>
    </fill>
    <fill>
      <patternFill patternType="solid">
        <fgColor rgb="FF8FDCFF"/>
        <bgColor indexed="64"/>
      </patternFill>
    </fill>
    <fill>
      <patternFill patternType="solid">
        <fgColor rgb="FFFFCCFF"/>
        <bgColor indexed="64"/>
      </patternFill>
    </fill>
    <fill>
      <patternFill patternType="solid">
        <fgColor rgb="FFFFFF00"/>
        <bgColor indexed="64"/>
      </patternFill>
    </fill>
    <fill>
      <patternFill patternType="solid">
        <fgColor rgb="FFC00000"/>
        <bgColor indexed="64"/>
      </patternFill>
    </fill>
    <fill>
      <patternFill patternType="solid">
        <fgColor theme="3" tint="0.39997558519241921"/>
        <bgColor indexed="64"/>
      </patternFill>
    </fill>
    <fill>
      <patternFill patternType="solid">
        <fgColor rgb="FF00B050"/>
        <bgColor indexed="64"/>
      </patternFill>
    </fill>
    <fill>
      <patternFill patternType="solid">
        <fgColor theme="7" tint="0.39997558519241921"/>
        <bgColor indexed="64"/>
      </patternFill>
    </fill>
    <fill>
      <patternFill patternType="solid">
        <fgColor theme="9" tint="-0.249977111117893"/>
        <bgColor indexed="64"/>
      </patternFill>
    </fill>
    <fill>
      <patternFill patternType="solid">
        <fgColor theme="6"/>
        <bgColor indexed="64"/>
      </patternFill>
    </fill>
    <fill>
      <patternFill patternType="solid">
        <fgColor theme="8" tint="0.59999389629810485"/>
        <bgColor indexed="64"/>
      </patternFill>
    </fill>
    <fill>
      <patternFill patternType="solid">
        <fgColor rgb="FFB957AD"/>
        <bgColor indexed="64"/>
      </patternFill>
    </fill>
  </fills>
  <borders count="1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indexed="64"/>
      </left>
      <right style="medium">
        <color auto="1"/>
      </right>
      <top style="medium">
        <color auto="1"/>
      </top>
      <bottom style="thin">
        <color indexed="64"/>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s>
  <cellStyleXfs count="1">
    <xf numFmtId="0" fontId="0" fillId="0" borderId="0"/>
  </cellStyleXfs>
  <cellXfs count="39">
    <xf numFmtId="0" fontId="0" fillId="0" borderId="0" xfId="0"/>
    <xf numFmtId="164" fontId="5" fillId="0" borderId="2" xfId="0" applyNumberFormat="1" applyFont="1" applyFill="1" applyBorder="1" applyAlignment="1" applyProtection="1">
      <alignment horizontal="center"/>
      <protection hidden="1"/>
    </xf>
    <xf numFmtId="164" fontId="5" fillId="0" borderId="5" xfId="0" applyNumberFormat="1" applyFont="1" applyFill="1" applyBorder="1" applyAlignment="1" applyProtection="1">
      <alignment horizontal="center"/>
      <protection hidden="1"/>
    </xf>
    <xf numFmtId="2" fontId="5" fillId="6" borderId="7" xfId="0" applyNumberFormat="1" applyFont="1" applyFill="1" applyBorder="1" applyAlignment="1" applyProtection="1">
      <alignment horizontal="center"/>
      <protection locked="0" hidden="1"/>
    </xf>
    <xf numFmtId="2" fontId="5" fillId="6" borderId="8" xfId="0" applyNumberFormat="1" applyFont="1" applyFill="1" applyBorder="1" applyAlignment="1" applyProtection="1">
      <alignment horizontal="center"/>
      <protection locked="0" hidden="1"/>
    </xf>
    <xf numFmtId="164" fontId="5" fillId="0" borderId="4" xfId="0" applyNumberFormat="1" applyFont="1" applyFill="1" applyBorder="1" applyAlignment="1" applyProtection="1">
      <alignment horizontal="center"/>
      <protection hidden="1"/>
    </xf>
    <xf numFmtId="164" fontId="5" fillId="0" borderId="9" xfId="0" applyNumberFormat="1" applyFont="1" applyFill="1" applyBorder="1" applyAlignment="1" applyProtection="1">
      <alignment horizontal="center"/>
      <protection hidden="1"/>
    </xf>
    <xf numFmtId="0" fontId="6" fillId="0" borderId="6" xfId="0" applyFont="1" applyBorder="1"/>
    <xf numFmtId="49" fontId="6" fillId="0" borderId="7" xfId="0" applyNumberFormat="1" applyFont="1" applyBorder="1"/>
    <xf numFmtId="0" fontId="6" fillId="0" borderId="7" xfId="0" applyFont="1" applyBorder="1"/>
    <xf numFmtId="0" fontId="6" fillId="0" borderId="8" xfId="0" applyFont="1" applyBorder="1"/>
    <xf numFmtId="0" fontId="6" fillId="0" borderId="3" xfId="0" applyFont="1" applyBorder="1"/>
    <xf numFmtId="0" fontId="6" fillId="0" borderId="4" xfId="0" applyFont="1" applyBorder="1"/>
    <xf numFmtId="0" fontId="6" fillId="0" borderId="9" xfId="0" applyFont="1" applyBorder="1"/>
    <xf numFmtId="0" fontId="5" fillId="0" borderId="6" xfId="0" applyFont="1" applyFill="1" applyBorder="1" applyProtection="1">
      <protection hidden="1"/>
    </xf>
    <xf numFmtId="0" fontId="5" fillId="0" borderId="3" xfId="0" applyFont="1" applyFill="1" applyBorder="1" applyAlignment="1" applyProtection="1">
      <protection hidden="1"/>
    </xf>
    <xf numFmtId="0" fontId="5" fillId="0" borderId="1" xfId="0" applyFont="1" applyFill="1" applyBorder="1" applyAlignment="1" applyProtection="1">
      <alignment horizontal="center"/>
      <protection hidden="1"/>
    </xf>
    <xf numFmtId="0" fontId="5" fillId="0" borderId="2" xfId="0" applyFont="1" applyFill="1" applyBorder="1" applyAlignment="1" applyProtection="1">
      <alignment horizontal="center"/>
      <protection hidden="1"/>
    </xf>
    <xf numFmtId="0" fontId="5" fillId="0" borderId="7" xfId="0" applyFont="1" applyFill="1" applyBorder="1" applyProtection="1">
      <protection hidden="1"/>
    </xf>
    <xf numFmtId="0" fontId="5" fillId="0" borderId="4" xfId="0" applyFont="1" applyFill="1" applyBorder="1" applyAlignment="1" applyProtection="1">
      <protection hidden="1"/>
    </xf>
    <xf numFmtId="0" fontId="6" fillId="8" borderId="0" xfId="0" applyFont="1" applyFill="1" applyAlignment="1">
      <alignment horizontal="center" vertical="center"/>
    </xf>
    <xf numFmtId="0" fontId="6" fillId="11" borderId="0" xfId="0" applyFont="1" applyFill="1" applyAlignment="1">
      <alignment horizontal="center" vertical="center"/>
    </xf>
    <xf numFmtId="0" fontId="6" fillId="7" borderId="0" xfId="0" applyFont="1" applyFill="1" applyAlignment="1">
      <alignment horizontal="center" vertical="center"/>
    </xf>
    <xf numFmtId="0" fontId="6" fillId="12" borderId="0" xfId="0" applyFont="1" applyFill="1" applyAlignment="1">
      <alignment horizontal="center" vertical="center"/>
    </xf>
    <xf numFmtId="0" fontId="6" fillId="14" borderId="0" xfId="0" applyFont="1" applyFill="1" applyAlignment="1">
      <alignment horizontal="center" vertical="center"/>
    </xf>
    <xf numFmtId="0" fontId="6" fillId="6" borderId="0" xfId="0" applyFont="1" applyFill="1" applyBorder="1" applyAlignment="1">
      <alignment horizontal="center" vertical="center"/>
    </xf>
    <xf numFmtId="0" fontId="6" fillId="10" borderId="0" xfId="0" applyFont="1" applyFill="1" applyBorder="1" applyAlignment="1">
      <alignment horizontal="center" vertical="center"/>
    </xf>
    <xf numFmtId="0" fontId="6" fillId="9" borderId="0" xfId="0" applyFont="1" applyFill="1" applyBorder="1" applyAlignment="1">
      <alignment horizontal="center" vertical="center"/>
    </xf>
    <xf numFmtId="0" fontId="4" fillId="0" borderId="1" xfId="0" applyFont="1" applyBorder="1" applyAlignment="1" applyProtection="1">
      <alignment horizontal="center" vertical="center"/>
      <protection hidden="1"/>
    </xf>
    <xf numFmtId="0" fontId="1" fillId="2" borderId="2" xfId="0" applyFont="1" applyFill="1" applyBorder="1" applyAlignment="1" applyProtection="1">
      <alignment horizontal="center" vertical="center"/>
      <protection hidden="1"/>
    </xf>
    <xf numFmtId="164" fontId="2" fillId="3" borderId="2" xfId="0" applyNumberFormat="1" applyFont="1" applyFill="1" applyBorder="1" applyAlignment="1" applyProtection="1">
      <alignment horizontal="center" vertical="center"/>
      <protection hidden="1"/>
    </xf>
    <xf numFmtId="0" fontId="3" fillId="4" borderId="5" xfId="0" applyFont="1" applyFill="1" applyBorder="1" applyAlignment="1" applyProtection="1">
      <alignment horizontal="center" vertical="center"/>
      <protection hidden="1"/>
    </xf>
    <xf numFmtId="0" fontId="4" fillId="0" borderId="6" xfId="0" applyFont="1" applyBorder="1" applyAlignment="1" applyProtection="1">
      <alignment horizontal="center" vertical="center"/>
      <protection hidden="1"/>
    </xf>
    <xf numFmtId="0" fontId="1" fillId="2" borderId="7" xfId="0" applyFont="1" applyFill="1" applyBorder="1" applyAlignment="1" applyProtection="1">
      <alignment horizontal="center" vertical="center"/>
      <protection hidden="1"/>
    </xf>
    <xf numFmtId="164" fontId="2" fillId="3" borderId="7" xfId="0" applyNumberFormat="1" applyFont="1" applyFill="1" applyBorder="1" applyAlignment="1" applyProtection="1">
      <alignment horizontal="center" vertical="center"/>
      <protection hidden="1"/>
    </xf>
    <xf numFmtId="1" fontId="7" fillId="5" borderId="8" xfId="0" applyNumberFormat="1" applyFont="1" applyFill="1" applyBorder="1" applyAlignment="1" applyProtection="1">
      <alignment horizontal="center" vertical="center"/>
      <protection hidden="1"/>
    </xf>
    <xf numFmtId="0" fontId="7" fillId="13" borderId="0" xfId="0" applyFont="1" applyFill="1" applyAlignment="1">
      <alignment horizontal="center" vertical="center"/>
    </xf>
    <xf numFmtId="0" fontId="7" fillId="0" borderId="0" xfId="0" applyFont="1" applyAlignment="1">
      <alignment horizontal="center" vertical="center" wrapText="1"/>
    </xf>
    <xf numFmtId="0" fontId="0" fillId="0" borderId="0" xfId="0" applyAlignment="1">
      <alignment horizontal="center" vertical="center" wrapText="1"/>
    </xf>
  </cellXfs>
  <cellStyles count="1">
    <cellStyle name="Normal" xfId="0" builtinId="0"/>
  </cellStyles>
  <dxfs count="3">
    <dxf>
      <fill>
        <patternFill>
          <bgColor rgb="FFFFFF00"/>
        </patternFill>
      </fill>
    </dxf>
    <dxf>
      <fill>
        <patternFill>
          <bgColor rgb="FF00B0F0"/>
        </patternFill>
      </fill>
    </dxf>
    <dxf>
      <fill>
        <patternFill>
          <bgColor rgb="FF00B050"/>
        </patternFill>
      </fill>
    </dxf>
  </dxfs>
  <tableStyles count="0" defaultTableStyle="TableStyleMedium2" defaultPivotStyle="PivotStyleMedium9"/>
  <colors>
    <mruColors>
      <color rgb="FFB957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1575;&#1585;&#1587;&#1603;&#1608;\Smart%20Arsc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أصناف"/>
      <sheetName val="المبيعات"/>
      <sheetName val="الأستوك مع السعر"/>
      <sheetName val="الأسعار"/>
      <sheetName val="منتجات مرتبة"/>
      <sheetName val="العهدة"/>
      <sheetName val="مطابقة العهدة"/>
      <sheetName val="العملاء"/>
      <sheetName val="SYSTEM CODE"/>
      <sheetName val="المستودع"/>
      <sheetName val="Data Base"/>
      <sheetName val="Motor Type"/>
      <sheetName val="Tube Selection"/>
      <sheetName val="Intermediate Var."/>
      <sheetName val="Price List 03"/>
      <sheetName val="Motors Small"/>
      <sheetName val="Motors Big"/>
      <sheetName val="Accessories"/>
    </sheetNames>
    <sheetDataSet>
      <sheetData sheetId="0"/>
      <sheetData sheetId="1"/>
      <sheetData sheetId="2"/>
      <sheetData sheetId="3"/>
      <sheetData sheetId="4"/>
      <sheetData sheetId="5"/>
      <sheetData sheetId="6"/>
      <sheetData sheetId="7"/>
      <sheetData sheetId="8"/>
      <sheetData sheetId="9"/>
      <sheetData sheetId="10"/>
      <sheetData sheetId="11">
        <row r="2">
          <cell r="A2" t="str">
            <v>Wired</v>
          </cell>
        </row>
        <row r="3">
          <cell r="A3" t="str">
            <v>RTS</v>
          </cell>
        </row>
        <row r="4">
          <cell r="A4" t="str">
            <v>CSI</v>
          </cell>
        </row>
      </sheetData>
      <sheetData sheetId="12"/>
      <sheetData sheetId="13">
        <row r="2">
          <cell r="I2" t="str">
            <v>No</v>
          </cell>
        </row>
        <row r="3">
          <cell r="I3" t="str">
            <v>Octo. 40x0.8</v>
          </cell>
        </row>
        <row r="4">
          <cell r="I4" t="str">
            <v>Octo. 60x0.6</v>
          </cell>
        </row>
        <row r="5">
          <cell r="I5" t="str">
            <v>Octo. 60x0.8</v>
          </cell>
        </row>
        <row r="6">
          <cell r="I6" t="str">
            <v>Octo. 60x0.9</v>
          </cell>
        </row>
        <row r="7">
          <cell r="I7" t="str">
            <v>Octo. 70x1.0</v>
          </cell>
        </row>
        <row r="8">
          <cell r="I8" t="str">
            <v>Octo. 70x1.2</v>
          </cell>
        </row>
        <row r="9">
          <cell r="I9" t="str">
            <v>Octo. 70x1.5</v>
          </cell>
        </row>
        <row r="10">
          <cell r="I10" t="str">
            <v>Rd.  89x2.0</v>
          </cell>
        </row>
        <row r="11">
          <cell r="I11" t="str">
            <v>Rd. 102x1.6</v>
          </cell>
        </row>
        <row r="12">
          <cell r="I12" t="str">
            <v>Rd. 102x3.2</v>
          </cell>
        </row>
        <row r="13">
          <cell r="I13" t="str">
            <v>Rd. 133x2.5</v>
          </cell>
        </row>
      </sheetData>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9:O44"/>
  <sheetViews>
    <sheetView rightToLeft="1" tabSelected="1" topLeftCell="A13" zoomScale="60" zoomScaleNormal="60" workbookViewId="0">
      <selection activeCell="L45" sqref="L45"/>
    </sheetView>
  </sheetViews>
  <sheetFormatPr defaultRowHeight="15" x14ac:dyDescent="0.25"/>
  <cols>
    <col min="2" max="2" width="17" bestFit="1" customWidth="1"/>
    <col min="5" max="5" width="30.140625" customWidth="1"/>
    <col min="6" max="6" width="102.5703125" customWidth="1"/>
  </cols>
  <sheetData>
    <row r="19" spans="1:15" ht="7.5" customHeight="1" thickBot="1" x14ac:dyDescent="0.3"/>
    <row r="20" spans="1:15" ht="15.75" hidden="1" thickBot="1" x14ac:dyDescent="0.3"/>
    <row r="21" spans="1:15" ht="15.75" hidden="1" thickBot="1" x14ac:dyDescent="0.3"/>
    <row r="22" spans="1:15" ht="37.5" customHeight="1" x14ac:dyDescent="0.35">
      <c r="A22" s="16" t="s">
        <v>4</v>
      </c>
      <c r="B22" s="17"/>
      <c r="C22" s="1">
        <v>5.8</v>
      </c>
      <c r="D22" s="2"/>
    </row>
    <row r="23" spans="1:15" ht="37.5" customHeight="1" x14ac:dyDescent="0.35">
      <c r="A23" s="14" t="s">
        <v>5</v>
      </c>
      <c r="B23" s="18"/>
      <c r="C23" s="3">
        <v>40</v>
      </c>
      <c r="D23" s="4"/>
    </row>
    <row r="24" spans="1:15" ht="39" customHeight="1" thickBot="1" x14ac:dyDescent="0.4">
      <c r="A24" s="15"/>
      <c r="B24" s="19"/>
      <c r="C24" s="5"/>
      <c r="D24" s="6"/>
    </row>
    <row r="25" spans="1:15" ht="66.75" customHeight="1" x14ac:dyDescent="0.25">
      <c r="A25" s="28" t="s">
        <v>3</v>
      </c>
      <c r="B25" s="29" t="s">
        <v>0</v>
      </c>
      <c r="C25" s="30" t="s">
        <v>1</v>
      </c>
      <c r="D25" s="30" t="s">
        <v>2</v>
      </c>
      <c r="E25" s="31" t="s">
        <v>24</v>
      </c>
      <c r="F25" s="36" t="s">
        <v>25</v>
      </c>
      <c r="L25" s="37" t="s">
        <v>26</v>
      </c>
      <c r="M25" s="38"/>
      <c r="N25" s="38"/>
      <c r="O25" s="38"/>
    </row>
    <row r="26" spans="1:15" ht="40.5" customHeight="1" x14ac:dyDescent="0.25">
      <c r="A26" s="32"/>
      <c r="B26" s="33"/>
      <c r="C26" s="34"/>
      <c r="D26" s="34"/>
      <c r="E26" s="35">
        <f>SUM(E27:E44)</f>
        <v>512</v>
      </c>
      <c r="F26" s="35">
        <f>E27+E29+E31+E33+E34+E36+E41+E43</f>
        <v>334</v>
      </c>
      <c r="L26" s="38"/>
      <c r="M26" s="38"/>
      <c r="N26" s="38"/>
      <c r="O26" s="38"/>
    </row>
    <row r="27" spans="1:15" ht="26.25" x14ac:dyDescent="0.4">
      <c r="A27" s="7">
        <v>1</v>
      </c>
      <c r="B27" s="8" t="s">
        <v>6</v>
      </c>
      <c r="C27" s="9">
        <v>3.5</v>
      </c>
      <c r="D27" s="9">
        <v>2</v>
      </c>
      <c r="E27" s="10">
        <f>IFERROR(IF(OR(C27="",D27="",C27=0,D27=0),"",ROUNDUP((D27/ROUNDDOWN(($C$22/(C27-0.08)),)/($C$23/1000)),)),"")</f>
        <v>50</v>
      </c>
      <c r="F27" s="25">
        <v>50</v>
      </c>
      <c r="L27" s="38"/>
      <c r="M27" s="38"/>
      <c r="N27" s="38"/>
      <c r="O27" s="38"/>
    </row>
    <row r="28" spans="1:15" ht="26.25" x14ac:dyDescent="0.4">
      <c r="A28" s="7">
        <v>2</v>
      </c>
      <c r="B28" s="8" t="s">
        <v>7</v>
      </c>
      <c r="C28" s="9">
        <v>2</v>
      </c>
      <c r="D28" s="9">
        <v>2</v>
      </c>
      <c r="E28" s="10">
        <f>IFERROR(IF(OR(C28="",D28="",C28=0,D28=0),"",ROUNDUP((D28/ROUNDDOWN(($C$22/(C28-0.08)),)/($C$23/1000)),)),"")</f>
        <v>17</v>
      </c>
      <c r="F28" s="25"/>
      <c r="L28" s="38"/>
      <c r="M28" s="38"/>
      <c r="N28" s="38"/>
      <c r="O28" s="38"/>
    </row>
    <row r="29" spans="1:15" ht="26.25" x14ac:dyDescent="0.4">
      <c r="A29" s="7">
        <v>3</v>
      </c>
      <c r="B29" s="8" t="s">
        <v>8</v>
      </c>
      <c r="C29" s="9">
        <v>4</v>
      </c>
      <c r="D29" s="9">
        <v>2</v>
      </c>
      <c r="E29" s="10">
        <f t="shared" ref="E29:E41" si="0">IFERROR(IF(OR(C29="",D29="",C29=0,D29=0),"",ROUNDUP((D29/ROUNDDOWN(($C$22/(C29-0.08)),)/($C$23/1000)),)),"")</f>
        <v>50</v>
      </c>
      <c r="F29" s="26">
        <v>50</v>
      </c>
      <c r="L29" s="38"/>
      <c r="M29" s="38"/>
      <c r="N29" s="38"/>
      <c r="O29" s="38"/>
    </row>
    <row r="30" spans="1:15" ht="26.25" x14ac:dyDescent="0.4">
      <c r="A30" s="7">
        <v>4</v>
      </c>
      <c r="B30" s="8" t="s">
        <v>9</v>
      </c>
      <c r="C30" s="9">
        <v>1.8</v>
      </c>
      <c r="D30" s="9">
        <v>2</v>
      </c>
      <c r="E30" s="10">
        <f t="shared" si="0"/>
        <v>17</v>
      </c>
      <c r="F30" s="26"/>
      <c r="L30" s="38"/>
      <c r="M30" s="38"/>
      <c r="N30" s="38"/>
      <c r="O30" s="38"/>
    </row>
    <row r="31" spans="1:15" ht="26.25" x14ac:dyDescent="0.4">
      <c r="A31" s="7">
        <v>5</v>
      </c>
      <c r="B31" s="8" t="s">
        <v>10</v>
      </c>
      <c r="C31" s="9">
        <v>3.5</v>
      </c>
      <c r="D31" s="9">
        <v>2</v>
      </c>
      <c r="E31" s="10">
        <f t="shared" si="0"/>
        <v>50</v>
      </c>
      <c r="F31" s="27">
        <v>50</v>
      </c>
      <c r="L31" s="38"/>
      <c r="M31" s="38"/>
      <c r="N31" s="38"/>
      <c r="O31" s="38"/>
    </row>
    <row r="32" spans="1:15" ht="26.25" x14ac:dyDescent="0.4">
      <c r="A32" s="7">
        <v>6</v>
      </c>
      <c r="B32" s="8" t="s">
        <v>11</v>
      </c>
      <c r="C32" s="9">
        <v>2.2999999999999998</v>
      </c>
      <c r="D32" s="9">
        <v>2</v>
      </c>
      <c r="E32" s="10">
        <f t="shared" si="0"/>
        <v>25</v>
      </c>
      <c r="F32" s="27"/>
      <c r="L32" s="38"/>
      <c r="M32" s="38"/>
      <c r="N32" s="38"/>
      <c r="O32" s="38"/>
    </row>
    <row r="33" spans="1:15" ht="26.25" x14ac:dyDescent="0.4">
      <c r="A33" s="7">
        <v>7</v>
      </c>
      <c r="B33" s="8" t="s">
        <v>12</v>
      </c>
      <c r="C33" s="9">
        <v>4</v>
      </c>
      <c r="D33" s="9">
        <v>2</v>
      </c>
      <c r="E33" s="10">
        <f t="shared" si="0"/>
        <v>50</v>
      </c>
      <c r="F33" s="20">
        <v>50</v>
      </c>
      <c r="L33" s="38"/>
      <c r="M33" s="38"/>
      <c r="N33" s="38"/>
      <c r="O33" s="38"/>
    </row>
    <row r="34" spans="1:15" ht="26.25" x14ac:dyDescent="0.4">
      <c r="A34" s="7">
        <v>8</v>
      </c>
      <c r="B34" s="8" t="s">
        <v>13</v>
      </c>
      <c r="C34" s="9">
        <v>1.9</v>
      </c>
      <c r="D34" s="9">
        <v>2</v>
      </c>
      <c r="E34" s="10">
        <f t="shared" si="0"/>
        <v>17</v>
      </c>
      <c r="F34" s="22">
        <v>17</v>
      </c>
      <c r="L34" s="38"/>
      <c r="M34" s="38"/>
      <c r="N34" s="38"/>
      <c r="O34" s="38"/>
    </row>
    <row r="35" spans="1:15" ht="26.25" x14ac:dyDescent="0.4">
      <c r="A35" s="7">
        <v>9</v>
      </c>
      <c r="B35" s="8" t="s">
        <v>14</v>
      </c>
      <c r="C35" s="9">
        <v>1.9</v>
      </c>
      <c r="D35" s="9">
        <v>2</v>
      </c>
      <c r="E35" s="10">
        <f t="shared" si="0"/>
        <v>17</v>
      </c>
      <c r="F35" s="22">
        <v>0</v>
      </c>
      <c r="L35" s="38"/>
      <c r="M35" s="38"/>
      <c r="N35" s="38"/>
      <c r="O35" s="38"/>
    </row>
    <row r="36" spans="1:15" ht="26.25" x14ac:dyDescent="0.4">
      <c r="A36" s="7">
        <v>10</v>
      </c>
      <c r="B36" s="8" t="s">
        <v>15</v>
      </c>
      <c r="C36" s="9">
        <v>2</v>
      </c>
      <c r="D36" s="9">
        <v>2</v>
      </c>
      <c r="E36" s="10">
        <f t="shared" si="0"/>
        <v>17</v>
      </c>
      <c r="F36" s="21">
        <v>17</v>
      </c>
      <c r="L36" s="38"/>
      <c r="M36" s="38"/>
      <c r="N36" s="38"/>
      <c r="O36" s="38"/>
    </row>
    <row r="37" spans="1:15" ht="26.25" x14ac:dyDescent="0.4">
      <c r="A37" s="7">
        <v>11</v>
      </c>
      <c r="B37" s="8" t="s">
        <v>16</v>
      </c>
      <c r="C37" s="9">
        <v>1.8</v>
      </c>
      <c r="D37" s="9">
        <v>2</v>
      </c>
      <c r="E37" s="10">
        <f t="shared" si="0"/>
        <v>17</v>
      </c>
      <c r="F37" s="20">
        <v>0</v>
      </c>
      <c r="L37" s="38"/>
      <c r="M37" s="38"/>
      <c r="N37" s="38"/>
      <c r="O37" s="38"/>
    </row>
    <row r="38" spans="1:15" ht="26.25" x14ac:dyDescent="0.4">
      <c r="A38" s="7">
        <v>12</v>
      </c>
      <c r="B38" s="8" t="s">
        <v>17</v>
      </c>
      <c r="C38" s="9">
        <v>1.9</v>
      </c>
      <c r="D38" s="9">
        <v>2</v>
      </c>
      <c r="E38" s="10">
        <f t="shared" si="0"/>
        <v>17</v>
      </c>
      <c r="F38" s="22">
        <v>0</v>
      </c>
      <c r="L38" s="38"/>
      <c r="M38" s="38"/>
      <c r="N38" s="38"/>
      <c r="O38" s="38"/>
    </row>
    <row r="39" spans="1:15" ht="26.25" x14ac:dyDescent="0.4">
      <c r="A39" s="7">
        <v>13</v>
      </c>
      <c r="B39" s="9" t="s">
        <v>18</v>
      </c>
      <c r="C39" s="9">
        <v>2</v>
      </c>
      <c r="D39" s="9">
        <v>2</v>
      </c>
      <c r="E39" s="10">
        <f t="shared" si="0"/>
        <v>17</v>
      </c>
      <c r="F39" s="21">
        <v>0</v>
      </c>
      <c r="L39" s="38"/>
      <c r="M39" s="38"/>
      <c r="N39" s="38"/>
      <c r="O39" s="38"/>
    </row>
    <row r="40" spans="1:15" ht="26.25" x14ac:dyDescent="0.4">
      <c r="A40" s="7">
        <v>14</v>
      </c>
      <c r="B40" s="9" t="s">
        <v>19</v>
      </c>
      <c r="C40" s="9">
        <v>2</v>
      </c>
      <c r="D40" s="9">
        <v>2</v>
      </c>
      <c r="E40" s="10">
        <f t="shared" si="0"/>
        <v>17</v>
      </c>
      <c r="F40" s="21">
        <v>0</v>
      </c>
      <c r="L40" s="38"/>
      <c r="M40" s="38"/>
      <c r="N40" s="38"/>
      <c r="O40" s="38"/>
    </row>
    <row r="41" spans="1:15" ht="26.25" x14ac:dyDescent="0.4">
      <c r="A41" s="7">
        <v>15</v>
      </c>
      <c r="B41" s="9" t="s">
        <v>20</v>
      </c>
      <c r="C41" s="9">
        <v>4.2</v>
      </c>
      <c r="D41" s="9">
        <v>2</v>
      </c>
      <c r="E41" s="10">
        <f t="shared" si="0"/>
        <v>50</v>
      </c>
      <c r="F41" s="23">
        <v>50</v>
      </c>
      <c r="L41" s="38"/>
      <c r="M41" s="38"/>
      <c r="N41" s="38"/>
      <c r="O41" s="38"/>
    </row>
    <row r="42" spans="1:15" ht="26.25" x14ac:dyDescent="0.4">
      <c r="A42" s="7">
        <v>16</v>
      </c>
      <c r="B42" s="9" t="s">
        <v>21</v>
      </c>
      <c r="C42" s="9">
        <v>1.55</v>
      </c>
      <c r="D42" s="9">
        <v>2</v>
      </c>
      <c r="E42" s="10">
        <f t="shared" ref="E42:E44" si="1">IFERROR(IF(OR(C42="",D42="",C42=0,D42=0),"",ROUNDUP((D42/ROUNDDOWN(($C$22/(C42-0.08)),)/($C$23/1000)),)),"")</f>
        <v>17</v>
      </c>
      <c r="F42" s="24">
        <v>0</v>
      </c>
      <c r="L42" s="38"/>
      <c r="M42" s="38"/>
      <c r="N42" s="38"/>
      <c r="O42" s="38"/>
    </row>
    <row r="43" spans="1:15" ht="26.25" x14ac:dyDescent="0.4">
      <c r="A43" s="7">
        <v>17</v>
      </c>
      <c r="B43" s="9" t="s">
        <v>22</v>
      </c>
      <c r="C43" s="9">
        <v>4.25</v>
      </c>
      <c r="D43" s="9">
        <v>2</v>
      </c>
      <c r="E43" s="10">
        <f t="shared" si="1"/>
        <v>50</v>
      </c>
      <c r="F43" s="24">
        <v>50</v>
      </c>
      <c r="L43" s="38"/>
      <c r="M43" s="38"/>
      <c r="N43" s="38"/>
      <c r="O43" s="38"/>
    </row>
    <row r="44" spans="1:15" ht="27" thickBot="1" x14ac:dyDescent="0.45">
      <c r="A44" s="11">
        <v>18</v>
      </c>
      <c r="B44" s="12" t="s">
        <v>23</v>
      </c>
      <c r="C44" s="12">
        <v>1.76</v>
      </c>
      <c r="D44" s="12">
        <v>2</v>
      </c>
      <c r="E44" s="13">
        <f t="shared" si="1"/>
        <v>17</v>
      </c>
      <c r="F44" s="23">
        <v>0</v>
      </c>
      <c r="L44" s="38"/>
      <c r="M44" s="38"/>
      <c r="N44" s="38"/>
      <c r="O44" s="38"/>
    </row>
  </sheetData>
  <mergeCells count="14">
    <mergeCell ref="A23:B23"/>
    <mergeCell ref="A24:B24"/>
    <mergeCell ref="F27:F28"/>
    <mergeCell ref="F29:F30"/>
    <mergeCell ref="F31:F32"/>
    <mergeCell ref="L25:O44"/>
    <mergeCell ref="D25:D26"/>
    <mergeCell ref="C22:D22"/>
    <mergeCell ref="C23:D23"/>
    <mergeCell ref="A25:A26"/>
    <mergeCell ref="B25:B26"/>
    <mergeCell ref="C25:C26"/>
    <mergeCell ref="C24:D24"/>
    <mergeCell ref="A22:B22"/>
  </mergeCells>
  <dataValidations disablePrompts="1" count="2">
    <dataValidation type="decimal" allowBlank="1" showInputMessage="1" showErrorMessage="1" sqref="C27:C28">
      <formula1>0.58</formula1>
      <formula2>$C$22</formula2>
    </dataValidation>
    <dataValidation type="decimal" allowBlank="1" showInputMessage="1" showErrorMessage="1" sqref="D27:D28">
      <formula1>0.58</formula1>
      <formula2>#REF!</formula2>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'[1]Intermediate Var.'!#REF!</xm:f>
          </x14:formula1>
          <xm:sqref>C23:D23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2024-06-08T11:40:14Z</dcterms:modified>
</cp:coreProperties>
</file>