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9040" windowHeight="15840"/>
  </bookViews>
  <sheets>
    <sheet name="Sheet1" sheetId="1" r:id="rId1"/>
    <sheet name="Sheet5" sheetId="7" r:id="rId2"/>
    <sheet name="Sheet3" sheetId="5" r:id="rId3"/>
    <sheet name="تفاصيل" sheetId="4" r:id="rId4"/>
    <sheet name="Sheet2" sheetId="2" r:id="rId5"/>
    <sheet name="Sheet4" sheetId="6" r:id="rId6"/>
  </sheets>
  <externalReferences>
    <externalReference r:id="rId7"/>
  </externalReferences>
  <definedNames>
    <definedName name="___MMC20082">#REF!</definedName>
    <definedName name="__MMC20082">#REF!</definedName>
    <definedName name="_Fill" hidden="1">#REF!</definedName>
    <definedName name="_xlnm._FilterDatabase" localSheetId="0" hidden="1">Sheet1!$A$2:$L$93</definedName>
    <definedName name="_xlnm._FilterDatabase" localSheetId="5" hidden="1">Sheet4!$A$2:$N$2</definedName>
    <definedName name="_xlnm._FilterDatabase" hidden="1">'[1]Accrued Calclation'!$A$1:$V$64</definedName>
    <definedName name="_Key1" hidden="1">#REF!</definedName>
    <definedName name="_MMC20082">#REF!</definedName>
    <definedName name="_Order1" hidden="1">255</definedName>
    <definedName name="_Sort" hidden="1">#REF!</definedName>
    <definedName name="Baladay" hidden="1">#REF!</definedName>
    <definedName name="baladya" hidden="1">#REF!</definedName>
    <definedName name="BONUS">#REF!</definedName>
    <definedName name="dd">#REF!</definedName>
    <definedName name="MAN">#REF!</definedName>
    <definedName name="_xlnm.Print_Area" localSheetId="3">تفاصيل!$A$1:$G$8</definedName>
    <definedName name="_xlnm.Print_Titles">#REF!</definedName>
    <definedName name="report">#REF!</definedName>
    <definedName name="VJV">#REF!</definedName>
    <definedName name="vjvv">#REF!</definedName>
    <definedName name="شش">#REF!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1" i="1" l="1"/>
  <c r="N42" i="1"/>
  <c r="N40" i="1"/>
  <c r="N5" i="1" l="1"/>
  <c r="N3" i="1"/>
  <c r="E6" i="4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3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J3" i="6"/>
  <c r="L3" i="6" s="1"/>
  <c r="B26" i="5"/>
  <c r="B168" i="2"/>
  <c r="B161" i="2"/>
  <c r="B157" i="2"/>
  <c r="B144" i="2"/>
  <c r="B139" i="2"/>
  <c r="B133" i="2"/>
  <c r="B124" i="2"/>
  <c r="B117" i="2"/>
  <c r="B113" i="2"/>
  <c r="B107" i="2"/>
  <c r="B103" i="2"/>
  <c r="B98" i="2"/>
  <c r="B92" i="2"/>
  <c r="B87" i="2"/>
  <c r="B79" i="2"/>
  <c r="B73" i="2"/>
  <c r="B68" i="2"/>
  <c r="B65" i="2"/>
  <c r="B59" i="2"/>
  <c r="B47" i="2"/>
  <c r="B37" i="2"/>
  <c r="B30" i="2"/>
  <c r="B22" i="2"/>
  <c r="B18" i="2"/>
  <c r="B13" i="2"/>
  <c r="B5" i="2"/>
  <c r="B172" i="2" s="1"/>
  <c r="A8" i="4" l="1"/>
  <c r="B6" i="4"/>
  <c r="B4" i="4"/>
  <c r="B3" i="4"/>
  <c r="B5" i="4"/>
  <c r="E4" i="4"/>
  <c r="E2" i="4" l="1"/>
  <c r="J11" i="1" l="1"/>
  <c r="J5" i="1"/>
  <c r="J6" i="1"/>
  <c r="J7" i="1"/>
  <c r="J12" i="1"/>
  <c r="J13" i="1"/>
  <c r="J14" i="1"/>
  <c r="J15" i="1"/>
  <c r="J16" i="1"/>
  <c r="E8" i="4" s="1"/>
  <c r="J17" i="1"/>
  <c r="J18" i="1"/>
  <c r="J19" i="1"/>
  <c r="J20" i="1"/>
  <c r="J21" i="1"/>
  <c r="J22" i="1"/>
  <c r="J23" i="1"/>
  <c r="J24" i="1"/>
  <c r="J26" i="1"/>
  <c r="J27" i="1"/>
  <c r="J28" i="1"/>
  <c r="J29" i="1"/>
  <c r="J30" i="1"/>
  <c r="J31" i="1"/>
  <c r="J32" i="1"/>
  <c r="J34" i="1"/>
  <c r="J35" i="1"/>
  <c r="J36" i="1"/>
  <c r="J37" i="1"/>
  <c r="J41" i="1"/>
  <c r="J44" i="1"/>
  <c r="J45" i="1"/>
  <c r="J47" i="1"/>
  <c r="J46" i="1"/>
  <c r="J48" i="1"/>
  <c r="J49" i="1"/>
  <c r="J50" i="1"/>
  <c r="J53" i="1"/>
  <c r="J67" i="1"/>
  <c r="J68" i="1"/>
  <c r="J69" i="1"/>
  <c r="J71" i="1"/>
  <c r="J70" i="1"/>
  <c r="J72" i="1"/>
  <c r="J73" i="1"/>
  <c r="J74" i="1"/>
  <c r="J75" i="1"/>
  <c r="J76" i="1"/>
  <c r="J78" i="1"/>
  <c r="J79" i="1"/>
  <c r="J80" i="1"/>
  <c r="J3" i="1"/>
</calcChain>
</file>

<file path=xl/sharedStrings.xml><?xml version="1.0" encoding="utf-8"?>
<sst xmlns="http://schemas.openxmlformats.org/spreadsheetml/2006/main" count="702" uniqueCount="381">
  <si>
    <t xml:space="preserve">مجموعة الصقر القانونية </t>
  </si>
  <si>
    <t xml:space="preserve">الأسم </t>
  </si>
  <si>
    <t xml:space="preserve">الرقم المدني  </t>
  </si>
  <si>
    <t xml:space="preserve">رقم التليفون </t>
  </si>
  <si>
    <t xml:space="preserve">الرقم الآلى </t>
  </si>
  <si>
    <t xml:space="preserve">نوع القضية </t>
  </si>
  <si>
    <t xml:space="preserve">قيمة العقد </t>
  </si>
  <si>
    <t xml:space="preserve">التحصيل </t>
  </si>
  <si>
    <t xml:space="preserve">تاريخ التحصيل </t>
  </si>
  <si>
    <t xml:space="preserve">ملاحظات </t>
  </si>
  <si>
    <t xml:space="preserve">مستجدات القضية </t>
  </si>
  <si>
    <t xml:space="preserve">رائد عدنان جابر الشمري </t>
  </si>
  <si>
    <t xml:space="preserve">شكوى سب وقذف </t>
  </si>
  <si>
    <t xml:space="preserve">تاريخ العقد </t>
  </si>
  <si>
    <t xml:space="preserve">براءة ذمة من نفقته </t>
  </si>
  <si>
    <t>20/3/2024</t>
  </si>
  <si>
    <t>جنحة تعدي  (1003/2023)</t>
  </si>
  <si>
    <t>قضية عمالية (3696/ 2022)</t>
  </si>
  <si>
    <t>200 +15%</t>
  </si>
  <si>
    <t>500+25%</t>
  </si>
  <si>
    <t xml:space="preserve">دعوى إيجارات </t>
  </si>
  <si>
    <t xml:space="preserve">حصر شيكات شئون تجارية </t>
  </si>
  <si>
    <t>17/1/2024</t>
  </si>
  <si>
    <t>دعوى إدارية (5452/2023)</t>
  </si>
  <si>
    <t>350+10%</t>
  </si>
  <si>
    <t>29/1/2024</t>
  </si>
  <si>
    <t>عمالي الشكوى رقم(801385)</t>
  </si>
  <si>
    <t>21/2/2024</t>
  </si>
  <si>
    <t>عمالي الشكوى رقم(806753)</t>
  </si>
  <si>
    <t>100+10%</t>
  </si>
  <si>
    <t>جنحة رقم (1238/2023)</t>
  </si>
  <si>
    <t xml:space="preserve">شكوى جنحة نصب </t>
  </si>
  <si>
    <t>13/2/2024</t>
  </si>
  <si>
    <t>تجارى كلى (7192/2023)</t>
  </si>
  <si>
    <t>22/11/2023</t>
  </si>
  <si>
    <t xml:space="preserve">تزوير في محرر رسمي </t>
  </si>
  <si>
    <t xml:space="preserve">مريم ناصر مجبل المرتجي </t>
  </si>
  <si>
    <t xml:space="preserve">مديونية وزارة العدل </t>
  </si>
  <si>
    <t xml:space="preserve">تهديد بإلحاق أذى ودخول مسكن بقصد إلحاق أذى </t>
  </si>
  <si>
    <t>23/11/2023</t>
  </si>
  <si>
    <t xml:space="preserve">عبد الله بدر على العتيبى </t>
  </si>
  <si>
    <t xml:space="preserve">إيجار كلى </t>
  </si>
  <si>
    <t xml:space="preserve">22/11/2023 </t>
  </si>
  <si>
    <t xml:space="preserve">عمالى كلى </t>
  </si>
  <si>
    <t>400+15%</t>
  </si>
  <si>
    <t>نيلانثى مانجاليكا رامامدا ديو</t>
  </si>
  <si>
    <t xml:space="preserve">شكوى مستحقات عمالية </t>
  </si>
  <si>
    <t>100+15%</t>
  </si>
  <si>
    <t>22/10/2223</t>
  </si>
  <si>
    <t>28/10/2023</t>
  </si>
  <si>
    <t xml:space="preserve">أمر أداء كلى </t>
  </si>
  <si>
    <t xml:space="preserve">20/9/2023 </t>
  </si>
  <si>
    <t xml:space="preserve">(17015/2017) جنج مروو </t>
  </si>
  <si>
    <t>17/9/2023</t>
  </si>
  <si>
    <t>جنج خيانة امانة (331/2023)</t>
  </si>
  <si>
    <t xml:space="preserve">تحويل إقامة </t>
  </si>
  <si>
    <t xml:space="preserve">220000077 التعليم الإلزامي </t>
  </si>
  <si>
    <t xml:space="preserve">مايكل سيجامنى اناماريا </t>
  </si>
  <si>
    <t>(12/2023) أمر على عريضة غير مسلمين /9</t>
  </si>
  <si>
    <t>14/8/2023</t>
  </si>
  <si>
    <t xml:space="preserve">ميراز شيخ جهانجير علم </t>
  </si>
  <si>
    <t xml:space="preserve">شكوى إيواء </t>
  </si>
  <si>
    <t xml:space="preserve">تنفيذ </t>
  </si>
  <si>
    <t>200+15%</t>
  </si>
  <si>
    <t>13/7/2023</t>
  </si>
  <si>
    <t xml:space="preserve">مصروفات خطبة + سب وقذف </t>
  </si>
  <si>
    <t>1450+12%</t>
  </si>
  <si>
    <t xml:space="preserve">شكوى عمالية إلغاء وتحويل + شكوى مستحقات عمالية </t>
  </si>
  <si>
    <t>300+25%</t>
  </si>
  <si>
    <t>200+10</t>
  </si>
  <si>
    <t xml:space="preserve">نجيبة قاسم محمد الجدي </t>
  </si>
  <si>
    <t xml:space="preserve">شكوى إهمال + تخفيض ساعات الرؤية </t>
  </si>
  <si>
    <t>500+500</t>
  </si>
  <si>
    <t xml:space="preserve">20/6/2023 </t>
  </si>
  <si>
    <t>15/6/2023</t>
  </si>
  <si>
    <t xml:space="preserve">تعاقد مع المكتب </t>
  </si>
  <si>
    <t>300+200+25%</t>
  </si>
  <si>
    <t>500+15%</t>
  </si>
  <si>
    <t xml:space="preserve">مطالبة شركات مرابحات للحلول العقارية </t>
  </si>
  <si>
    <t>31/5/2023</t>
  </si>
  <si>
    <t xml:space="preserve">خالص  </t>
  </si>
  <si>
    <t>شكوى عماللية رقم (721800/574846)</t>
  </si>
  <si>
    <t>500+10%</t>
  </si>
  <si>
    <t>28/5/2023</t>
  </si>
  <si>
    <t xml:space="preserve">شكوى تزوير </t>
  </si>
  <si>
    <t>3000+15</t>
  </si>
  <si>
    <t>30/4/2023</t>
  </si>
  <si>
    <t>أمر أداء (إقرار دين )</t>
  </si>
  <si>
    <t xml:space="preserve">إسقاد مديونية إشتراكات التأمينات </t>
  </si>
  <si>
    <t xml:space="preserve">تجديد عدد2 تراخيص شركة أوسان للتجارة العامة </t>
  </si>
  <si>
    <t xml:space="preserve">ميثه عايض طالب الرشيدي  </t>
  </si>
  <si>
    <t xml:space="preserve">إثبات وفاة </t>
  </si>
  <si>
    <t>25/3/2023</t>
  </si>
  <si>
    <t xml:space="preserve">منيف صالح حامد العنزي </t>
  </si>
  <si>
    <t xml:space="preserve">(92/2023) مخفر الجهراء </t>
  </si>
  <si>
    <t xml:space="preserve">شكوى عاملة منزلية </t>
  </si>
  <si>
    <t>15/3/2023</t>
  </si>
  <si>
    <t xml:space="preserve">خطأ طبى </t>
  </si>
  <si>
    <t>2000+15%</t>
  </si>
  <si>
    <t>16/1/2023</t>
  </si>
  <si>
    <t xml:space="preserve">محكمة الأسرة </t>
  </si>
  <si>
    <t xml:space="preserve">مها بلال إبراهيم </t>
  </si>
  <si>
    <t xml:space="preserve">الدعوى المزمع قيدها من /جاسم أحمد عبد الرحمن العوسي </t>
  </si>
  <si>
    <t>28/11/2023</t>
  </si>
  <si>
    <t xml:space="preserve">خالص </t>
  </si>
  <si>
    <t>15/2/2023</t>
  </si>
  <si>
    <t>8821/2022</t>
  </si>
  <si>
    <t>23/11/2022</t>
  </si>
  <si>
    <t>جنحة رقم(3/2023)</t>
  </si>
  <si>
    <t xml:space="preserve">شكوى عمالية </t>
  </si>
  <si>
    <t xml:space="preserve">المبلغ </t>
  </si>
  <si>
    <t xml:space="preserve">التاريخ </t>
  </si>
  <si>
    <t xml:space="preserve">أحمد الفراوة </t>
  </si>
  <si>
    <t xml:space="preserve">أحمد شعبان صبحي </t>
  </si>
  <si>
    <t>28/12/2023</t>
  </si>
  <si>
    <t xml:space="preserve">أحمد عبد العزيز الشاهين </t>
  </si>
  <si>
    <t xml:space="preserve">أحمد عبد الله العوضي </t>
  </si>
  <si>
    <t xml:space="preserve">أفهد الشمري </t>
  </si>
  <si>
    <t xml:space="preserve">أم دى عبد العزيز </t>
  </si>
  <si>
    <t xml:space="preserve">أمنه مختار عبد الرحمن </t>
  </si>
  <si>
    <t xml:space="preserve">بدرية العدواني </t>
  </si>
  <si>
    <t xml:space="preserve">بدرية عبد الله عجيل </t>
  </si>
  <si>
    <t xml:space="preserve">جمال العازمي </t>
  </si>
  <si>
    <t xml:space="preserve">جمال شاكر </t>
  </si>
  <si>
    <t xml:space="preserve">جمشير حبيب الرحمن </t>
  </si>
  <si>
    <t>جينفر  بيونافلور لورينزو</t>
  </si>
  <si>
    <t>دانية أحمد هبره</t>
  </si>
  <si>
    <t xml:space="preserve">راشد فهمي </t>
  </si>
  <si>
    <t xml:space="preserve">راما سامي  استيفين </t>
  </si>
  <si>
    <t xml:space="preserve">رفعة ظافر العجمي </t>
  </si>
  <si>
    <t xml:space="preserve">روزاليندا سانالين مارا </t>
  </si>
  <si>
    <t xml:space="preserve">زعيم خان جهامشير خان </t>
  </si>
  <si>
    <t xml:space="preserve">زينب عبد المجيد صالح </t>
  </si>
  <si>
    <t xml:space="preserve">سطام بدر عبد الله العتيبي </t>
  </si>
  <si>
    <t>20/12/2023</t>
  </si>
  <si>
    <t xml:space="preserve">سعاد عنبر </t>
  </si>
  <si>
    <t xml:space="preserve">سعود حمد سعيد البرتاني </t>
  </si>
  <si>
    <t xml:space="preserve">سمون حارس أحمد </t>
  </si>
  <si>
    <t>23/5/2023</t>
  </si>
  <si>
    <t xml:space="preserve">سمونا ياكايا </t>
  </si>
  <si>
    <t xml:space="preserve">سميرة عبد الكريم الوهيب </t>
  </si>
  <si>
    <t xml:space="preserve">سومون حارس أحمد </t>
  </si>
  <si>
    <t xml:space="preserve">سيف العنزي </t>
  </si>
  <si>
    <t xml:space="preserve">شركة كاكاو كويت الذهبى للحلويات </t>
  </si>
  <si>
    <t xml:space="preserve">عبد  الله بدر العتيبي </t>
  </si>
  <si>
    <t xml:space="preserve">عبد الحي جدوع المحمد </t>
  </si>
  <si>
    <t xml:space="preserve">عبد العزيز خليف الحاجي </t>
  </si>
  <si>
    <t xml:space="preserve">عبد الكريم ناصر هزاع العدواني </t>
  </si>
  <si>
    <t xml:space="preserve">عبد الله راشد خالد الشمري </t>
  </si>
  <si>
    <t xml:space="preserve">عبد الهادى عبد التواب </t>
  </si>
  <si>
    <t xml:space="preserve">علاء سعد الدين عبد الكبير </t>
  </si>
  <si>
    <t xml:space="preserve">عواطف ماجد الحملى </t>
  </si>
  <si>
    <t xml:space="preserve">عيد راشد العازمي </t>
  </si>
  <si>
    <t xml:space="preserve">فاطمة السالم </t>
  </si>
  <si>
    <t xml:space="preserve">فاطمة حبيب الشمري </t>
  </si>
  <si>
    <t xml:space="preserve">فهد مطلق الهاجرى </t>
  </si>
  <si>
    <t xml:space="preserve">لطيفة السالم </t>
  </si>
  <si>
    <t>لوفيل ابيلاباد</t>
  </si>
  <si>
    <t>ليوفيل ابيلاباد</t>
  </si>
  <si>
    <t xml:space="preserve">مالك محمد حسين زنكار </t>
  </si>
  <si>
    <t xml:space="preserve">ماهل جمعه على آدم </t>
  </si>
  <si>
    <t xml:space="preserve">محمد الجبر </t>
  </si>
  <si>
    <t xml:space="preserve">محمد حميد الصبر </t>
  </si>
  <si>
    <t xml:space="preserve">محمد عبد الله طالب بخشي </t>
  </si>
  <si>
    <t xml:space="preserve">محمد على محمد الصور </t>
  </si>
  <si>
    <t xml:space="preserve">محمود شعبان على عطيه </t>
  </si>
  <si>
    <t xml:space="preserve">مشهور الشمري </t>
  </si>
  <si>
    <t xml:space="preserve">مها الصقعبى </t>
  </si>
  <si>
    <t>مها بلال إبراهيم</t>
  </si>
  <si>
    <t>مها بلال إبراهيم (جاسم العوسي)</t>
  </si>
  <si>
    <t xml:space="preserve">موضى الهذلول </t>
  </si>
  <si>
    <t xml:space="preserve">مينا براناب </t>
  </si>
  <si>
    <t xml:space="preserve">نديم خان عبد الجليل خان </t>
  </si>
  <si>
    <t>نوال ناصر سليمان العتيبي</t>
  </si>
  <si>
    <t xml:space="preserve">وائل مولاني </t>
  </si>
  <si>
    <t>المتبقي</t>
  </si>
  <si>
    <t>الاسم</t>
  </si>
  <si>
    <t>الرقم المدني</t>
  </si>
  <si>
    <t>أم دى عبد العزيز أم دى ديلور حسين</t>
  </si>
  <si>
    <t>أحمد خليل حسين</t>
  </si>
  <si>
    <t>أحمد راشد عبد الله القعيد</t>
  </si>
  <si>
    <t>أمينا خاتون عبد القادر</t>
  </si>
  <si>
    <t>بدر عبد الله عجيل محمد</t>
  </si>
  <si>
    <t>بدرىة مرزوق محمد العدواني</t>
  </si>
  <si>
    <t>جمال شاكر محمود الزيادي</t>
  </si>
  <si>
    <t>جينفر بيورنافلور لورينز</t>
  </si>
  <si>
    <t>راما سامي استيفين</t>
  </si>
  <si>
    <t>رفعه ظاافر محمد العجمي</t>
  </si>
  <si>
    <t>سطام بدر على العتيبى</t>
  </si>
  <si>
    <t>سيمونا باكايا</t>
  </si>
  <si>
    <t>عبد الله بدر على العتيبى</t>
  </si>
  <si>
    <t>عيد راشد شجبان العازمي</t>
  </si>
  <si>
    <t>فاطمة حبيب ظاهر الرشيدي</t>
  </si>
  <si>
    <t>فهد محمد خلف الشمري</t>
  </si>
  <si>
    <t>فهد مطلق سعيد الهاجري</t>
  </si>
  <si>
    <t>ليوفل إبيلا ياو</t>
  </si>
  <si>
    <t>مارى جرجس إسكندر سويحه</t>
  </si>
  <si>
    <t>مالك محمد حسن زرنكار</t>
  </si>
  <si>
    <t>مايكل سيجامنى اناماريا</t>
  </si>
  <si>
    <t>محمود شعبان على عطوه</t>
  </si>
  <si>
    <t>مريم ناصر مجبل المرتجي</t>
  </si>
  <si>
    <t>معتز علاء الدين السيد شلبى</t>
  </si>
  <si>
    <t>ميراز شيخ جهانجير علم</t>
  </si>
  <si>
    <t>مينا براتاب</t>
  </si>
  <si>
    <t>نجيبة قاسم محمد الجدي</t>
  </si>
  <si>
    <t>هدى صالح محمد الفجرى</t>
  </si>
  <si>
    <t>نوع القضية</t>
  </si>
  <si>
    <t>رقم التليفون</t>
  </si>
  <si>
    <t>الرقم الالي</t>
  </si>
  <si>
    <t>قيمة العقد</t>
  </si>
  <si>
    <t>أحمد على محمد الصور1</t>
  </si>
  <si>
    <t>أحمد على محمد الصور2</t>
  </si>
  <si>
    <t>جمال زيد فهميى العازمي 1</t>
  </si>
  <si>
    <t>جمال زيد فهميى العازمي 2</t>
  </si>
  <si>
    <t>رائد عدنان جابر الشمري 1</t>
  </si>
  <si>
    <t>رائد عدنان جابر الشمري 2</t>
  </si>
  <si>
    <t>رائد عدنان جابر الشمري 3</t>
  </si>
  <si>
    <t>رائد عدنان جابر الشمري 4</t>
  </si>
  <si>
    <t>رشوان جمال سعد أبو زيد 1</t>
  </si>
  <si>
    <t>رشوان جمال سعد أبو زيد 2</t>
  </si>
  <si>
    <t>عبد العزيز خليفه عبد العزيز 1</t>
  </si>
  <si>
    <t>عبد العزيز خليفه عبد العزيز 2</t>
  </si>
  <si>
    <t>عبد الهادي عبد التواب عبد الله سيد 1</t>
  </si>
  <si>
    <t>عبد الهادي عبد التواب عبد الله سيد 2</t>
  </si>
  <si>
    <t>منيف صالح حامد العنزي 1</t>
  </si>
  <si>
    <t xml:space="preserve">منيف صالح حامد العنزي 2 </t>
  </si>
  <si>
    <t>مها بلال إبراهيم 1</t>
  </si>
  <si>
    <t>مها بلال إبراهيم 2</t>
  </si>
  <si>
    <t xml:space="preserve">رشوان جمال سعد أبو زيد </t>
  </si>
  <si>
    <t>19- 2/203</t>
  </si>
  <si>
    <t xml:space="preserve"> </t>
  </si>
  <si>
    <t xml:space="preserve">قرين زغول شعبان </t>
  </si>
  <si>
    <t>قرين زغول شعبان</t>
  </si>
  <si>
    <t xml:space="preserve">رقم القضية </t>
  </si>
  <si>
    <t xml:space="preserve">الرقم الآلي  </t>
  </si>
  <si>
    <t xml:space="preserve">موضوع القضية </t>
  </si>
  <si>
    <t xml:space="preserve">الخصم </t>
  </si>
  <si>
    <t>أحوال غير مسلمين 12/2023</t>
  </si>
  <si>
    <t>14/2023</t>
  </si>
  <si>
    <t>15/2023</t>
  </si>
  <si>
    <t>18/2023</t>
  </si>
  <si>
    <t>19/2023</t>
  </si>
  <si>
    <t>6//2023</t>
  </si>
  <si>
    <t>415/2023</t>
  </si>
  <si>
    <t>216/2023</t>
  </si>
  <si>
    <t>226/2023</t>
  </si>
  <si>
    <t>352/2023</t>
  </si>
  <si>
    <t>3488/2023</t>
  </si>
  <si>
    <t>9//2024</t>
  </si>
  <si>
    <t xml:space="preserve">12219/2023 </t>
  </si>
  <si>
    <t>عمالى كلى 22/3696</t>
  </si>
  <si>
    <t>حنح عادية23/1003 12/2023</t>
  </si>
  <si>
    <t xml:space="preserve">22-11/2023 </t>
  </si>
  <si>
    <t xml:space="preserve">مجموعة الصقر القانونية2  </t>
  </si>
  <si>
    <t>قرني زغلول شعبان محمود 1</t>
  </si>
  <si>
    <t>قرني زغلول شعبان محمود 2</t>
  </si>
  <si>
    <t>المدفوع</t>
  </si>
  <si>
    <t>شكوى مستحقات عمالية/14419/ 23 مرفوعة من المكتب</t>
  </si>
  <si>
    <t xml:space="preserve">أحمد عبد الله العوضى </t>
  </si>
  <si>
    <t xml:space="preserve">تظلم من أمر منع سفر 23/6469 تظلمات 9 </t>
  </si>
  <si>
    <t>ندب من خبير منظور من أول درجة 223/9564</t>
  </si>
  <si>
    <t>تجارى في التنفيذ 2009/1621</t>
  </si>
  <si>
    <t>أمر أداء كلى 23/4160</t>
  </si>
  <si>
    <t>جنج خيانة امانة (23/7352)</t>
  </si>
  <si>
    <t>شابير حسين فاجورى ولا</t>
  </si>
  <si>
    <t>تظلم من أمر أداء 24/1866</t>
  </si>
  <si>
    <t xml:space="preserve">عمالي الشكوى رقم(24/706) من المكتب </t>
  </si>
  <si>
    <t xml:space="preserve">سعاد عنبر محمد المطيرى </t>
  </si>
  <si>
    <t xml:space="preserve">إثبات نفقة أولاد 2019/2002 من سعاد </t>
  </si>
  <si>
    <t xml:space="preserve">إلزام بامر مسكن 24/748 </t>
  </si>
  <si>
    <t xml:space="preserve">جاسم أحمد عبد الرحمن العوسي </t>
  </si>
  <si>
    <t xml:space="preserve">دعوى إسقاط النفقات 23/372190 من المكتب </t>
  </si>
  <si>
    <t>إنتهاء      وإسقاط نفقة  23/151</t>
  </si>
  <si>
    <t>عمالى كلى 23/14291  من المكتب</t>
  </si>
  <si>
    <t>شكوى عمالية إلغاء وتحويل + شكوى مستحقات عمالية /من المكتب  23/14658</t>
  </si>
  <si>
    <t xml:space="preserve">أمنيا خاتون عبد القادر </t>
  </si>
  <si>
    <t xml:space="preserve">24/89 مستحقات عمالية / من المكتب </t>
  </si>
  <si>
    <t>مايكل سيجامنى اناماريا 1</t>
  </si>
  <si>
    <t>مايكل سيجامنى اناماريا 2</t>
  </si>
  <si>
    <t>مايكل سيجامنى اناماريا 3</t>
  </si>
  <si>
    <t>مايكل سيجامنى اناماريا 4</t>
  </si>
  <si>
    <t>مايكل سيجامنى اناماريا 5</t>
  </si>
  <si>
    <t>مايكل سيجامنى اناماريا 6</t>
  </si>
  <si>
    <t>مايكل سيجامنى اناماريا 7</t>
  </si>
  <si>
    <t xml:space="preserve">مايكل سيجامنى اناماريا 9 </t>
  </si>
  <si>
    <t>مايكل سيجامنى اناماريا 13</t>
  </si>
  <si>
    <t xml:space="preserve">تعديل في الأسم 23/216 مرفوعه من ليدوين </t>
  </si>
  <si>
    <t xml:space="preserve">طلاق للضرر23/226 من ليدوين </t>
  </si>
  <si>
    <t xml:space="preserve">تلظم من الجوازات 23/352 من المكتب </t>
  </si>
  <si>
    <t xml:space="preserve">دعوى براءة زمة /23/3488 من المكتب </t>
  </si>
  <si>
    <t xml:space="preserve">رسوم دراسية 24/9 من ليدوين </t>
  </si>
  <si>
    <t xml:space="preserve">دعوى إلزام بمبلغ 1096 /23/12219 من المكتب </t>
  </si>
  <si>
    <t xml:space="preserve">أمر على عريضة دعوى جوازات /23/12 من ليدوين </t>
  </si>
  <si>
    <t xml:space="preserve">أمر على عريضة دعوى الرؤية 23/14 من المكتب </t>
  </si>
  <si>
    <r>
      <t xml:space="preserve">أمر على عريضة دعوى </t>
    </r>
    <r>
      <rPr>
        <sz val="11"/>
        <color rgb="FFFF0000"/>
        <rFont val="Arial"/>
        <family val="2"/>
        <scheme val="minor"/>
      </rPr>
      <t>تسليد</t>
    </r>
    <r>
      <rPr>
        <sz val="11"/>
        <color theme="1"/>
        <rFont val="Arial"/>
        <family val="2"/>
        <scheme val="minor"/>
      </rPr>
      <t xml:space="preserve"> جوازات/23/15 من المكتب </t>
    </r>
  </si>
  <si>
    <t xml:space="preserve">أمر على عريضة دعوى جوازات /23/18 من المكتب </t>
  </si>
  <si>
    <t xml:space="preserve">أمر على عريض دعوى جوازات /23/19 من ليدوين </t>
  </si>
  <si>
    <t xml:space="preserve">تظلم من الرؤية/23/6 من ليدوين </t>
  </si>
  <si>
    <t xml:space="preserve">دعوى تظلم من الجوازات /23/415  من ليدوين </t>
  </si>
  <si>
    <t xml:space="preserve">مايكل سيجامنى اناماريا 8 </t>
  </si>
  <si>
    <t>مايكل سيجامنى اناماريا 10</t>
  </si>
  <si>
    <t xml:space="preserve">مايكل سيجامنى اناماريا 11 </t>
  </si>
  <si>
    <t>مايكل سيجامنى اناماريا 12</t>
  </si>
  <si>
    <t xml:space="preserve">فارس محمد الكاظم </t>
  </si>
  <si>
    <t>حصر وراثة منظوره أمام أول درجة (335/2024)</t>
  </si>
  <si>
    <t xml:space="preserve">ماهل جمعه على آدام </t>
  </si>
  <si>
    <t xml:space="preserve">إلغاء وتحويل (1349/23) من المكتب </t>
  </si>
  <si>
    <t xml:space="preserve">مستحقات عمالية (1350/23) من المكتب </t>
  </si>
  <si>
    <t xml:space="preserve">نايف حميد عبد الله الصبر </t>
  </si>
  <si>
    <t xml:space="preserve"> دعوى إلزام بإلغاء القرار رقم 339/23 24/1723</t>
  </si>
  <si>
    <t xml:space="preserve">أحمد شعبان صبحي على محمود </t>
  </si>
  <si>
    <t xml:space="preserve">إلغاء وتحويل (76/2024) من المكتب </t>
  </si>
  <si>
    <t xml:space="preserve">عبد الكريم ناصر االعدواني </t>
  </si>
  <si>
    <t xml:space="preserve">إنهاء عقد الإيجار (12368/23) من المكتب </t>
  </si>
  <si>
    <t>رائد عدنان جابر الشمري 5</t>
  </si>
  <si>
    <t xml:space="preserve">إثبات حضانة (1275/2017) من المكتب </t>
  </si>
  <si>
    <t xml:space="preserve">الادعاء العام  2797/22  التعليم الإلزامي </t>
  </si>
  <si>
    <t xml:space="preserve">فاطمة السالم مرزوق السالم </t>
  </si>
  <si>
    <t xml:space="preserve">براءة ذمة (6966/23) من المكتب </t>
  </si>
  <si>
    <t xml:space="preserve">ندب خبير (8979/24) من المكتب </t>
  </si>
  <si>
    <t xml:space="preserve">دعوى إيجارات  إخلاء (4418/23) من جمال </t>
  </si>
  <si>
    <t xml:space="preserve">فاطمة فهد محمد العجمي </t>
  </si>
  <si>
    <t xml:space="preserve">تظلم من أمر منع سفر (4282/23) من المكتب </t>
  </si>
  <si>
    <t>نوال العثي.......</t>
  </si>
  <si>
    <t xml:space="preserve">ندب خبير(3612/23) من المكتب </t>
  </si>
  <si>
    <t xml:space="preserve">دعوى إلزام بمبلغ(8460/23) من الخصم </t>
  </si>
  <si>
    <t xml:space="preserve">إيجار كلى (6939/23) من الخصم </t>
  </si>
  <si>
    <t xml:space="preserve">وائل عبد المحسن جعفر </t>
  </si>
  <si>
    <t>استقدام عمال (83/24)</t>
  </si>
  <si>
    <t>راشد فهمي شحاته</t>
  </si>
  <si>
    <t xml:space="preserve">حادث مرورى1424/22  الادعاء العام </t>
  </si>
  <si>
    <t xml:space="preserve">محمد حميد عبد الله الصبر </t>
  </si>
  <si>
    <t xml:space="preserve">جنح بلدية 2017/10899 عدم الحصول على شهادة  الأدعاء العام </t>
  </si>
  <si>
    <t xml:space="preserve">مخالفة بلدية 2017/15975  الادعاء العام </t>
  </si>
  <si>
    <t xml:space="preserve">سطان أنور عبد العزيز الصقر </t>
  </si>
  <si>
    <t xml:space="preserve">طلاق للضرر23/2665  دلال عبد العزيز </t>
  </si>
  <si>
    <t xml:space="preserve">إشكالية في دعوى الإيجارات يوسف عمار </t>
  </si>
  <si>
    <t xml:space="preserve">   جلسة استئناف الاسرة - الفروانية - رفض وتاييد أ 18 06 2023</t>
  </si>
  <si>
    <t xml:space="preserve">  جلسة المحكمة الكلية - حكم اعتبار30 06 2024</t>
  </si>
  <si>
    <t xml:space="preserve">  جلسة المحكمة الكلية - رفض التظلم 27 03 2024</t>
  </si>
  <si>
    <t>جلسة محكمة الاستئناف - رفض وتأييد     9 07 2024</t>
  </si>
  <si>
    <t xml:space="preserve">    محضراثبات حاله  29 04 2024</t>
  </si>
  <si>
    <t>ايصال تحصيل</t>
  </si>
  <si>
    <t xml:space="preserve">    ايصال تحصيل 2 07 2024</t>
  </si>
  <si>
    <t xml:space="preserve">    جلسة استئناف الاسرة-مبارك الكبير - -10 09 2024</t>
  </si>
  <si>
    <t xml:space="preserve">      جلسة محكمة الاستئناف - رفض وتاييد 20 02 2024</t>
  </si>
  <si>
    <t xml:space="preserve">    اعلان بجلسة 12 12 2023</t>
  </si>
  <si>
    <t xml:space="preserve">    امر منع سفر    23 06 2024</t>
  </si>
  <si>
    <t xml:space="preserve">        محضرحجزتنفيذى بما للمدين لدى الغير  14 07 2024</t>
  </si>
  <si>
    <t xml:space="preserve">         اعلان تنفيذي11 07 2024</t>
  </si>
  <si>
    <t xml:space="preserve">               جلسة استئناف فروانيه - رفض وتاييد  24 06 2024</t>
  </si>
  <si>
    <t>جلسة المحكمة الكلية - -</t>
  </si>
  <si>
    <t>جلسة محكمة الاستئناف - للتقــــــريــــــر</t>
  </si>
  <si>
    <t>جلسة محكمة الاستئناف - رفض وتاييد</t>
  </si>
  <si>
    <t>اعلان بجلسة</t>
  </si>
  <si>
    <t>جلسة محكمة الاستئناف - -</t>
  </si>
  <si>
    <t>جلسة المحكمة الكلية - حكم قطعي</t>
  </si>
  <si>
    <t>جلسة استئناف الاحمدي - قضية جديدة</t>
  </si>
  <si>
    <t>جلسة استئناف فروانيه - رفض وتاييد</t>
  </si>
  <si>
    <t>جلسة استئناف الجهراء - رفض وتأييد ج</t>
  </si>
  <si>
    <t>جلسة محكمة الجهراء - -</t>
  </si>
  <si>
    <t>جلسة م.الاسرة/العاصمه - رفض</t>
  </si>
  <si>
    <t>اذن صرف</t>
  </si>
  <si>
    <t>ضم ملف</t>
  </si>
  <si>
    <t>جلسة م.الاسرة/فروانيه - احاله غيرمسلمين عاصمه/9جلسه13/2/ 24</t>
  </si>
  <si>
    <t>جلسة م.الاسرة/العاصمه - كأن لم تكن</t>
  </si>
  <si>
    <t>اغلاق ملف</t>
  </si>
  <si>
    <t>تكليف بالحضور</t>
  </si>
  <si>
    <t>محضراثبات حاله</t>
  </si>
  <si>
    <t>جلسة م.الاسرة/العاصمه - شطب</t>
  </si>
  <si>
    <t>جلسة محكمة حولي - -</t>
  </si>
  <si>
    <t>سجلت القضية في النيابة برقم 96 سنة 2024</t>
  </si>
  <si>
    <t>جلسة المحكمة الكلية - حكم مع مذكرات</t>
  </si>
  <si>
    <t>طلب حجزما للمدين لدى الغير</t>
  </si>
  <si>
    <t>جلسة استئناف الاسرة - الفروانية - قضية جديدة</t>
  </si>
  <si>
    <t>جلسة استئناف الاسرة - الجهــراء - شطب</t>
  </si>
  <si>
    <t>استمارة قيــد</t>
  </si>
  <si>
    <t>جلسة المحكمة الكلية - اعتبار الدعوى كان لم تكن</t>
  </si>
  <si>
    <t>جلسة محكمة الاستئناف - رفض وتأييد</t>
  </si>
  <si>
    <t>جلسة محكمة الاحمــدى - رفض</t>
  </si>
  <si>
    <t xml:space="preserve">  جلسة المحكمة الكلية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</si>
</sst>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[$-409]d\-mmm\-yyyy;@"/>
    <numFmt numFmtId="165" formatCode="[$-409]d/mmm/yyyy;@"/>
    <numFmt numFmtId="166" formatCode="#,##0.000\ [$K.D ‏-3401]"/>
    <numFmt numFmtId="167" formatCode="0.000"/>
    <numFmt numFmtId="168" formatCode="0\ &quot;Days&quot;"/>
    <numFmt numFmtId="169" formatCode="&quot;$&quot;#,##0.00"/>
    <numFmt numFmtId="170" formatCode="[$-14C09]d\ mmmm\ yyyy;@"/>
    <numFmt numFmtId="171" formatCode="[$-409]d\-mmm\-yy;@"/>
  </numFmts>
  <fonts count="17">
    <font>
      <sz val="11"/>
      <color theme="1"/>
      <name val="Arial"/>
      <family val="2"/>
      <scheme val="minor"/>
    </font>
    <font>
      <sz val="28"/>
      <color rgb="FFC00000"/>
      <name val="Arial"/>
      <family val="2"/>
      <scheme val="minor"/>
    </font>
    <font>
      <sz val="16"/>
      <color theme="1"/>
      <name val="Arial"/>
      <family val="2"/>
      <scheme val="minor"/>
    </font>
    <font>
      <b/>
      <sz val="22"/>
      <color rgb="FF002060"/>
      <name val="Adobe Devanagari"/>
      <family val="1"/>
    </font>
    <font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22"/>
      <name val="Andalus"/>
      <family val="1"/>
    </font>
    <font>
      <b/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2"/>
      <name val="Andalus"/>
      <family val="1"/>
    </font>
    <font>
      <sz val="11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sz val="36"/>
      <color rgb="FFC00000"/>
      <name val="Arial"/>
      <family val="2"/>
      <scheme val="minor"/>
    </font>
    <font>
      <b/>
      <sz val="24"/>
      <color rgb="FF002060"/>
      <name val="Adobe Devanagari"/>
      <family val="1"/>
    </font>
    <font>
      <sz val="11"/>
      <color rgb="FF3E4855"/>
      <name val="HelveticaNeueLTArabic55Roman"/>
    </font>
    <font>
      <sz val="11"/>
      <color theme="1"/>
      <name val="HelveticaNeueLTArabic55Roman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1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shrinkToFi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165" fontId="6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66" fontId="7" fillId="0" borderId="0" xfId="0" applyNumberFormat="1" applyFont="1" applyAlignment="1">
      <alignment vertical="center" shrinkToFit="1"/>
    </xf>
    <xf numFmtId="168" fontId="0" fillId="0" borderId="0" xfId="0" applyNumberFormat="1" applyAlignment="1">
      <alignment shrinkToFit="1"/>
    </xf>
    <xf numFmtId="0" fontId="9" fillId="0" borderId="0" xfId="0" applyFont="1" applyAlignment="1">
      <alignment horizontal="center" vertical="center" shrinkToFit="1"/>
    </xf>
    <xf numFmtId="169" fontId="0" fillId="0" borderId="0" xfId="0" applyNumberFormat="1" applyAlignment="1">
      <alignment shrinkToFit="1"/>
    </xf>
    <xf numFmtId="167" fontId="0" fillId="0" borderId="0" xfId="0" applyNumberFormat="1" applyAlignment="1">
      <alignment shrinkToFit="1"/>
    </xf>
    <xf numFmtId="0" fontId="11" fillId="0" borderId="1" xfId="0" applyFont="1" applyBorder="1"/>
    <xf numFmtId="0" fontId="0" fillId="6" borderId="1" xfId="0" applyFill="1" applyBorder="1"/>
    <xf numFmtId="0" fontId="11" fillId="6" borderId="1" xfId="0" applyFont="1" applyFill="1" applyBorder="1"/>
    <xf numFmtId="164" fontId="0" fillId="6" borderId="1" xfId="0" applyNumberForma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2" fillId="0" borderId="1" xfId="0" applyFont="1" applyBorder="1" applyAlignment="1">
      <alignment horizontal="right"/>
    </xf>
    <xf numFmtId="17" fontId="12" fillId="0" borderId="1" xfId="0" applyNumberFormat="1" applyFont="1" applyBorder="1" applyAlignment="1">
      <alignment horizontal="right"/>
    </xf>
    <xf numFmtId="170" fontId="2" fillId="2" borderId="1" xfId="0" applyNumberFormat="1" applyFont="1" applyFill="1" applyBorder="1" applyAlignment="1">
      <alignment horizontal="center" vertical="center"/>
    </xf>
    <xf numFmtId="171" fontId="2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170" fontId="12" fillId="0" borderId="1" xfId="0" applyNumberFormat="1" applyFont="1" applyBorder="1" applyAlignment="1">
      <alignment horizontal="center" vertical="center" shrinkToFit="1"/>
    </xf>
    <xf numFmtId="171" fontId="12" fillId="0" borderId="1" xfId="0" applyNumberFormat="1" applyFont="1" applyBorder="1" applyAlignment="1">
      <alignment horizontal="center" vertical="center" shrinkToFit="1"/>
    </xf>
    <xf numFmtId="0" fontId="12" fillId="6" borderId="1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shrinkToFit="1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7" borderId="1" xfId="0" applyFill="1" applyBorder="1"/>
    <xf numFmtId="0" fontId="15" fillId="7" borderId="1" xfId="0" applyFont="1" applyFill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14" fontId="15" fillId="7" borderId="1" xfId="0" applyNumberFormat="1" applyFont="1" applyFill="1" applyBorder="1" applyAlignment="1">
      <alignment horizontal="center" vertical="top" wrapText="1" readingOrder="1"/>
    </xf>
    <xf numFmtId="14" fontId="15" fillId="7" borderId="1" xfId="0" applyNumberFormat="1" applyFont="1" applyFill="1" applyBorder="1" applyAlignment="1">
      <alignment vertical="top" readingOrder="1"/>
    </xf>
    <xf numFmtId="0" fontId="0" fillId="0" borderId="1" xfId="0" applyBorder="1" applyAlignment="1">
      <alignment vertical="center"/>
    </xf>
    <xf numFmtId="14" fontId="16" fillId="0" borderId="1" xfId="0" applyNumberFormat="1" applyFont="1" applyBorder="1" applyAlignment="1">
      <alignment vertical="top" readingOrder="1"/>
    </xf>
    <xf numFmtId="14" fontId="15" fillId="7" borderId="13" xfId="0" applyNumberFormat="1" applyFont="1" applyFill="1" applyBorder="1" applyAlignment="1">
      <alignment vertical="top" wrapText="1" readingOrder="1"/>
    </xf>
    <xf numFmtId="14" fontId="15" fillId="7" borderId="13" xfId="0" applyNumberFormat="1" applyFont="1" applyFill="1" applyBorder="1" applyAlignment="1">
      <alignment vertical="top" readingOrder="1"/>
    </xf>
    <xf numFmtId="14" fontId="15" fillId="7" borderId="14" xfId="0" applyNumberFormat="1" applyFont="1" applyFill="1" applyBorder="1" applyAlignment="1">
      <alignment vertical="top" readingOrder="1"/>
    </xf>
    <xf numFmtId="0" fontId="1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6" fontId="0" fillId="7" borderId="1" xfId="0" applyNumberFormat="1" applyFill="1" applyBorder="1"/>
    <xf numFmtId="0" fontId="15" fillId="7" borderId="1" xfId="0" applyFont="1" applyFill="1" applyBorder="1" applyAlignment="1">
      <alignment horizontal="center" vertical="center" wrapText="1"/>
    </xf>
    <xf numFmtId="165" fontId="15" fillId="7" borderId="1" xfId="0" applyNumberFormat="1" applyFont="1" applyFill="1" applyBorder="1" applyAlignment="1">
      <alignment horizontal="center" vertical="center" wrapText="1" readingOrder="1"/>
    </xf>
    <xf numFmtId="14" fontId="0" fillId="6" borderId="0" xfId="0" applyNumberForma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7" fillId="5" borderId="8" xfId="0" applyFont="1" applyFill="1" applyBorder="1" applyAlignment="1">
      <alignment horizontal="center" vertical="center" shrinkToFit="1"/>
    </xf>
    <xf numFmtId="0" fontId="7" fillId="5" borderId="9" xfId="0" applyFont="1" applyFill="1" applyBorder="1" applyAlignment="1">
      <alignment horizontal="center" vertical="center" shrinkToFit="1"/>
    </xf>
    <xf numFmtId="166" fontId="10" fillId="5" borderId="9" xfId="0" applyNumberFormat="1" applyFont="1" applyFill="1" applyBorder="1" applyAlignment="1">
      <alignment horizontal="center" vertical="center" shrinkToFit="1"/>
    </xf>
    <xf numFmtId="166" fontId="10" fillId="5" borderId="10" xfId="0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7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66" fontId="10" fillId="5" borderId="1" xfId="0" applyNumberFormat="1" applyFont="1" applyFill="1" applyBorder="1" applyAlignment="1">
      <alignment horizontal="center" vertical="center" shrinkToFit="1"/>
    </xf>
    <xf numFmtId="166" fontId="10" fillId="5" borderId="7" xfId="0" applyNumberFormat="1" applyFont="1" applyFill="1" applyBorder="1" applyAlignment="1">
      <alignment horizontal="center" vertical="center" shrinkToFit="1"/>
    </xf>
    <xf numFmtId="165" fontId="3" fillId="3" borderId="6" xfId="0" applyNumberFormat="1" applyFont="1" applyFill="1" applyBorder="1" applyAlignment="1">
      <alignment horizontal="center" vertical="center" shrinkToFit="1"/>
    </xf>
    <xf numFmtId="165" fontId="3" fillId="3" borderId="1" xfId="0" applyNumberFormat="1" applyFont="1" applyFill="1" applyBorder="1" applyAlignment="1">
      <alignment horizontal="center" vertical="center" shrinkToFit="1"/>
    </xf>
    <xf numFmtId="165" fontId="5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\payroll\Preparation\Calcul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 Caculation"/>
      <sheetName val="Accrued Calclation"/>
      <sheetName val="Main"/>
      <sheetName val="NO."/>
      <sheetName val="Att"/>
      <sheetName val="Allowance"/>
      <sheetName val="Hir"/>
      <sheetName val="Lea"/>
      <sheetName val="Inc"/>
      <sheetName val="تحويل"/>
      <sheetName val="G.M"/>
      <sheetName val="O.T."/>
      <sheetName val="Rec-"/>
      <sheetName val="Term"/>
      <sheetName val="Special Contract"/>
      <sheetName val="نهاية فترة التجربة"/>
      <sheetName val="Accommodation"/>
      <sheetName val="Accommodation (2)"/>
      <sheetName val="Main تحويل"/>
    </sheetNames>
    <sheetDataSet>
      <sheetData sheetId="0"/>
      <sheetData sheetId="1">
        <row r="1">
          <cell r="B1" t="str">
            <v>Gulf Road Kichen</v>
          </cell>
        </row>
        <row r="2">
          <cell r="B2">
            <v>36918.462796759261</v>
          </cell>
          <cell r="F2">
            <v>31</v>
          </cell>
          <cell r="G2">
            <v>12</v>
          </cell>
          <cell r="H2">
            <v>2000</v>
          </cell>
        </row>
        <row r="3">
          <cell r="A3" t="str">
            <v>Code</v>
          </cell>
          <cell r="B3" t="str">
            <v>Name</v>
          </cell>
          <cell r="C3" t="str">
            <v>Position</v>
          </cell>
          <cell r="D3" t="str">
            <v>Nationality</v>
          </cell>
          <cell r="E3" t="str">
            <v>B.Sal.</v>
          </cell>
          <cell r="F3" t="str">
            <v>Hiring Date</v>
          </cell>
          <cell r="I3" t="str">
            <v>Last Date</v>
          </cell>
          <cell r="L3" t="str">
            <v>An.Vac.</v>
          </cell>
          <cell r="M3" t="str">
            <v>AirTicket</v>
          </cell>
          <cell r="P3" t="str">
            <v>To Day</v>
          </cell>
          <cell r="T3" t="str">
            <v>To Day</v>
          </cell>
        </row>
        <row r="4">
          <cell r="A4">
            <v>201001</v>
          </cell>
          <cell r="B4" t="str">
            <v xml:space="preserve">Ziad Samih Hilal </v>
          </cell>
          <cell r="C4" t="str">
            <v xml:space="preserve">Sous Chef </v>
          </cell>
          <cell r="D4" t="str">
            <v>Lebanese</v>
          </cell>
          <cell r="E4">
            <v>425</v>
          </cell>
          <cell r="F4">
            <v>1</v>
          </cell>
          <cell r="G4">
            <v>4</v>
          </cell>
          <cell r="H4">
            <v>1998</v>
          </cell>
          <cell r="I4">
            <v>0</v>
          </cell>
          <cell r="J4">
            <v>0</v>
          </cell>
          <cell r="K4">
            <v>0</v>
          </cell>
          <cell r="L4">
            <v>14</v>
          </cell>
          <cell r="M4">
            <v>2</v>
          </cell>
          <cell r="N4">
            <v>115</v>
          </cell>
          <cell r="P4">
            <v>31</v>
          </cell>
          <cell r="Q4">
            <v>12</v>
          </cell>
          <cell r="R4">
            <v>2000</v>
          </cell>
          <cell r="T4">
            <v>31</v>
          </cell>
          <cell r="U4">
            <v>12</v>
          </cell>
          <cell r="V4">
            <v>2000</v>
          </cell>
        </row>
        <row r="5">
          <cell r="A5">
            <v>201002</v>
          </cell>
          <cell r="B5" t="str">
            <v>Marlon Gregory Fernando</v>
          </cell>
          <cell r="C5" t="str">
            <v>Commis 1</v>
          </cell>
          <cell r="D5" t="str">
            <v>Sri Lankan</v>
          </cell>
          <cell r="E5">
            <v>150</v>
          </cell>
          <cell r="F5">
            <v>13</v>
          </cell>
          <cell r="G5">
            <v>6</v>
          </cell>
          <cell r="H5">
            <v>1998</v>
          </cell>
          <cell r="I5">
            <v>0</v>
          </cell>
          <cell r="J5">
            <v>0</v>
          </cell>
          <cell r="K5">
            <v>0</v>
          </cell>
          <cell r="L5">
            <v>14</v>
          </cell>
          <cell r="M5">
            <v>2</v>
          </cell>
          <cell r="N5">
            <v>170</v>
          </cell>
          <cell r="P5">
            <v>31</v>
          </cell>
          <cell r="Q5">
            <v>12</v>
          </cell>
          <cell r="R5">
            <v>2000</v>
          </cell>
          <cell r="T5">
            <v>31</v>
          </cell>
          <cell r="U5">
            <v>12</v>
          </cell>
          <cell r="V5">
            <v>2000</v>
          </cell>
        </row>
        <row r="6">
          <cell r="A6">
            <v>201003</v>
          </cell>
          <cell r="B6" t="str">
            <v>Rogelio Gutierrez</v>
          </cell>
          <cell r="C6" t="str">
            <v>Butcher</v>
          </cell>
          <cell r="D6" t="str">
            <v>Filipino</v>
          </cell>
          <cell r="E6">
            <v>155</v>
          </cell>
          <cell r="F6">
            <v>21</v>
          </cell>
          <cell r="G6">
            <v>9</v>
          </cell>
          <cell r="H6">
            <v>1998</v>
          </cell>
          <cell r="I6">
            <v>0</v>
          </cell>
          <cell r="J6">
            <v>0</v>
          </cell>
          <cell r="K6">
            <v>0</v>
          </cell>
          <cell r="L6">
            <v>14</v>
          </cell>
          <cell r="M6">
            <v>2</v>
          </cell>
          <cell r="N6">
            <v>240</v>
          </cell>
          <cell r="P6">
            <v>31</v>
          </cell>
          <cell r="Q6">
            <v>12</v>
          </cell>
          <cell r="R6">
            <v>2000</v>
          </cell>
          <cell r="T6">
            <v>31</v>
          </cell>
          <cell r="U6">
            <v>12</v>
          </cell>
          <cell r="V6">
            <v>2000</v>
          </cell>
        </row>
        <row r="7">
          <cell r="A7">
            <v>201004</v>
          </cell>
          <cell r="B7" t="str">
            <v>Siamba Labitaji Sujeewa</v>
          </cell>
          <cell r="C7" t="str">
            <v>Commis 1</v>
          </cell>
          <cell r="D7" t="str">
            <v>Sri Lankan</v>
          </cell>
          <cell r="E7">
            <v>170</v>
          </cell>
          <cell r="F7">
            <v>21</v>
          </cell>
          <cell r="G7">
            <v>8</v>
          </cell>
          <cell r="H7">
            <v>1998</v>
          </cell>
          <cell r="I7">
            <v>0</v>
          </cell>
          <cell r="J7">
            <v>0</v>
          </cell>
          <cell r="K7">
            <v>0</v>
          </cell>
          <cell r="L7">
            <v>14</v>
          </cell>
          <cell r="M7">
            <v>2</v>
          </cell>
          <cell r="N7">
            <v>170</v>
          </cell>
          <cell r="P7">
            <v>31</v>
          </cell>
          <cell r="Q7">
            <v>12</v>
          </cell>
          <cell r="R7">
            <v>2000</v>
          </cell>
          <cell r="T7">
            <v>31</v>
          </cell>
          <cell r="U7">
            <v>12</v>
          </cell>
          <cell r="V7">
            <v>2000</v>
          </cell>
        </row>
        <row r="8">
          <cell r="A8">
            <v>201005</v>
          </cell>
          <cell r="B8" t="str">
            <v>Wilfredo V Galicia</v>
          </cell>
          <cell r="C8" t="str">
            <v>Commis 1</v>
          </cell>
          <cell r="D8" t="str">
            <v>Filipino</v>
          </cell>
          <cell r="E8">
            <v>145</v>
          </cell>
          <cell r="F8">
            <v>3</v>
          </cell>
          <cell r="G8">
            <v>6</v>
          </cell>
          <cell r="H8">
            <v>1998</v>
          </cell>
          <cell r="I8">
            <v>0</v>
          </cell>
          <cell r="J8">
            <v>0</v>
          </cell>
          <cell r="K8">
            <v>0</v>
          </cell>
          <cell r="L8">
            <v>14</v>
          </cell>
          <cell r="M8">
            <v>2</v>
          </cell>
          <cell r="N8">
            <v>240</v>
          </cell>
          <cell r="P8">
            <v>31</v>
          </cell>
          <cell r="Q8">
            <v>12</v>
          </cell>
          <cell r="R8">
            <v>2000</v>
          </cell>
          <cell r="T8">
            <v>31</v>
          </cell>
          <cell r="U8">
            <v>12</v>
          </cell>
          <cell r="V8">
            <v>2000</v>
          </cell>
        </row>
        <row r="9">
          <cell r="A9">
            <v>201006</v>
          </cell>
          <cell r="B9" t="str">
            <v>Naseem Abdul Hmid</v>
          </cell>
          <cell r="C9" t="str">
            <v>Commis 2</v>
          </cell>
          <cell r="D9" t="str">
            <v>Indian</v>
          </cell>
          <cell r="E9">
            <v>110</v>
          </cell>
          <cell r="F9">
            <v>11</v>
          </cell>
          <cell r="G9">
            <v>9</v>
          </cell>
          <cell r="H9">
            <v>1999</v>
          </cell>
          <cell r="I9">
            <v>0</v>
          </cell>
          <cell r="J9">
            <v>0</v>
          </cell>
          <cell r="K9">
            <v>0</v>
          </cell>
          <cell r="L9">
            <v>14</v>
          </cell>
          <cell r="M9">
            <v>2</v>
          </cell>
          <cell r="N9">
            <v>190</v>
          </cell>
          <cell r="P9">
            <v>31</v>
          </cell>
          <cell r="Q9">
            <v>12</v>
          </cell>
          <cell r="R9">
            <v>2000</v>
          </cell>
          <cell r="T9">
            <v>31</v>
          </cell>
          <cell r="U9">
            <v>12</v>
          </cell>
          <cell r="V9">
            <v>2000</v>
          </cell>
        </row>
        <row r="10">
          <cell r="A10">
            <v>201007</v>
          </cell>
          <cell r="B10" t="str">
            <v>Mohamed Akram Falleh</v>
          </cell>
          <cell r="C10" t="str">
            <v>S. Commis 1</v>
          </cell>
          <cell r="D10" t="str">
            <v>Sri Lankan</v>
          </cell>
          <cell r="E10">
            <v>165</v>
          </cell>
          <cell r="F10">
            <v>19</v>
          </cell>
          <cell r="G10">
            <v>2</v>
          </cell>
          <cell r="H10">
            <v>2000</v>
          </cell>
          <cell r="I10">
            <v>0</v>
          </cell>
          <cell r="J10">
            <v>0</v>
          </cell>
          <cell r="K10">
            <v>0</v>
          </cell>
          <cell r="L10">
            <v>14</v>
          </cell>
          <cell r="M10">
            <v>2</v>
          </cell>
          <cell r="N10">
            <v>170</v>
          </cell>
          <cell r="P10">
            <v>31</v>
          </cell>
          <cell r="Q10">
            <v>12</v>
          </cell>
          <cell r="R10">
            <v>2000</v>
          </cell>
          <cell r="T10">
            <v>31</v>
          </cell>
          <cell r="U10">
            <v>12</v>
          </cell>
          <cell r="V10">
            <v>2000</v>
          </cell>
        </row>
        <row r="11">
          <cell r="A11">
            <v>201101</v>
          </cell>
          <cell r="B11" t="str">
            <v>Bernabe Arizala</v>
          </cell>
          <cell r="C11" t="str">
            <v>Commis 2</v>
          </cell>
          <cell r="D11" t="str">
            <v>Filipino</v>
          </cell>
          <cell r="E11">
            <v>105</v>
          </cell>
          <cell r="F11">
            <v>8</v>
          </cell>
          <cell r="G11">
            <v>5</v>
          </cell>
          <cell r="H11">
            <v>1999</v>
          </cell>
          <cell r="I11">
            <v>0</v>
          </cell>
          <cell r="J11">
            <v>0</v>
          </cell>
          <cell r="K11">
            <v>0</v>
          </cell>
          <cell r="L11">
            <v>14</v>
          </cell>
          <cell r="M11">
            <v>2</v>
          </cell>
          <cell r="N11">
            <v>240</v>
          </cell>
          <cell r="P11">
            <v>31</v>
          </cell>
          <cell r="Q11">
            <v>12</v>
          </cell>
          <cell r="R11">
            <v>2000</v>
          </cell>
          <cell r="T11">
            <v>31</v>
          </cell>
          <cell r="U11">
            <v>12</v>
          </cell>
          <cell r="V11">
            <v>2000</v>
          </cell>
        </row>
        <row r="12">
          <cell r="A12">
            <v>201102</v>
          </cell>
          <cell r="B12" t="str">
            <v>Cicero M D'Souza</v>
          </cell>
          <cell r="C12" t="str">
            <v>Senior Commis 1</v>
          </cell>
          <cell r="D12" t="str">
            <v>Indian</v>
          </cell>
          <cell r="E12">
            <v>160</v>
          </cell>
          <cell r="F12">
            <v>11</v>
          </cell>
          <cell r="G12">
            <v>4</v>
          </cell>
          <cell r="H12">
            <v>1998</v>
          </cell>
          <cell r="I12">
            <v>0</v>
          </cell>
          <cell r="J12">
            <v>0</v>
          </cell>
          <cell r="K12">
            <v>0</v>
          </cell>
          <cell r="L12">
            <v>14</v>
          </cell>
          <cell r="M12">
            <v>2</v>
          </cell>
          <cell r="N12">
            <v>190</v>
          </cell>
          <cell r="P12">
            <v>31</v>
          </cell>
          <cell r="Q12">
            <v>12</v>
          </cell>
          <cell r="R12">
            <v>2000</v>
          </cell>
          <cell r="T12">
            <v>31</v>
          </cell>
          <cell r="U12">
            <v>12</v>
          </cell>
          <cell r="V12">
            <v>2000</v>
          </cell>
        </row>
        <row r="13">
          <cell r="A13">
            <v>201103</v>
          </cell>
          <cell r="B13" t="str">
            <v>Rana Dominic Gomes</v>
          </cell>
          <cell r="C13" t="str">
            <v>Commis 1</v>
          </cell>
          <cell r="D13" t="str">
            <v>Indian</v>
          </cell>
          <cell r="E13">
            <v>140</v>
          </cell>
          <cell r="F13">
            <v>17</v>
          </cell>
          <cell r="G13">
            <v>1</v>
          </cell>
          <cell r="H13">
            <v>2000</v>
          </cell>
          <cell r="I13">
            <v>0</v>
          </cell>
          <cell r="J13">
            <v>0</v>
          </cell>
          <cell r="K13">
            <v>0</v>
          </cell>
          <cell r="L13">
            <v>14</v>
          </cell>
          <cell r="M13">
            <v>2</v>
          </cell>
          <cell r="N13">
            <v>190</v>
          </cell>
          <cell r="P13">
            <v>31</v>
          </cell>
          <cell r="Q13">
            <v>12</v>
          </cell>
          <cell r="R13">
            <v>2000</v>
          </cell>
          <cell r="T13">
            <v>31</v>
          </cell>
          <cell r="U13">
            <v>12</v>
          </cell>
          <cell r="V13">
            <v>2000</v>
          </cell>
        </row>
        <row r="14">
          <cell r="A14">
            <v>201104</v>
          </cell>
          <cell r="B14" t="str">
            <v>Hethupala K. Arachige</v>
          </cell>
          <cell r="C14" t="str">
            <v>Kitchen Artist</v>
          </cell>
          <cell r="D14" t="str">
            <v>Sri Lankan</v>
          </cell>
          <cell r="E14">
            <v>225</v>
          </cell>
          <cell r="F14">
            <v>19</v>
          </cell>
          <cell r="G14">
            <v>2</v>
          </cell>
          <cell r="H14">
            <v>2000</v>
          </cell>
          <cell r="I14">
            <v>0</v>
          </cell>
          <cell r="J14">
            <v>0</v>
          </cell>
          <cell r="K14">
            <v>0</v>
          </cell>
          <cell r="L14">
            <v>14</v>
          </cell>
          <cell r="M14">
            <v>2</v>
          </cell>
          <cell r="N14">
            <v>170</v>
          </cell>
          <cell r="P14">
            <v>31</v>
          </cell>
          <cell r="Q14">
            <v>12</v>
          </cell>
          <cell r="R14">
            <v>2000</v>
          </cell>
          <cell r="T14">
            <v>31</v>
          </cell>
          <cell r="U14">
            <v>12</v>
          </cell>
          <cell r="V14">
            <v>2000</v>
          </cell>
        </row>
        <row r="15">
          <cell r="A15">
            <v>202001</v>
          </cell>
          <cell r="B15" t="str">
            <v>Benizencio O.Lalic</v>
          </cell>
          <cell r="C15" t="str">
            <v>C.D.P Pastry</v>
          </cell>
          <cell r="D15" t="str">
            <v>Filipino</v>
          </cell>
          <cell r="E15">
            <v>250</v>
          </cell>
          <cell r="F15">
            <v>18</v>
          </cell>
          <cell r="G15">
            <v>4</v>
          </cell>
          <cell r="H15">
            <v>1998</v>
          </cell>
          <cell r="I15">
            <v>0</v>
          </cell>
          <cell r="J15">
            <v>0</v>
          </cell>
          <cell r="K15">
            <v>0</v>
          </cell>
          <cell r="L15">
            <v>14</v>
          </cell>
          <cell r="M15">
            <v>2</v>
          </cell>
          <cell r="N15">
            <v>240</v>
          </cell>
          <cell r="P15">
            <v>31</v>
          </cell>
          <cell r="Q15">
            <v>12</v>
          </cell>
          <cell r="R15">
            <v>2000</v>
          </cell>
          <cell r="T15">
            <v>31</v>
          </cell>
          <cell r="U15">
            <v>12</v>
          </cell>
          <cell r="V15">
            <v>2000</v>
          </cell>
        </row>
        <row r="16">
          <cell r="A16">
            <v>202002</v>
          </cell>
          <cell r="B16" t="str">
            <v>Edmundo G.Quanico</v>
          </cell>
          <cell r="C16" t="str">
            <v>Commis 2 pastry</v>
          </cell>
          <cell r="D16" t="str">
            <v>Filipino</v>
          </cell>
          <cell r="E16">
            <v>120</v>
          </cell>
          <cell r="F16">
            <v>21</v>
          </cell>
          <cell r="G16">
            <v>9</v>
          </cell>
          <cell r="H16">
            <v>1998</v>
          </cell>
          <cell r="I16">
            <v>0</v>
          </cell>
          <cell r="J16">
            <v>0</v>
          </cell>
          <cell r="K16">
            <v>0</v>
          </cell>
          <cell r="L16">
            <v>14</v>
          </cell>
          <cell r="M16">
            <v>2</v>
          </cell>
          <cell r="N16">
            <v>240</v>
          </cell>
          <cell r="P16">
            <v>31</v>
          </cell>
          <cell r="Q16">
            <v>12</v>
          </cell>
          <cell r="R16">
            <v>2000</v>
          </cell>
          <cell r="T16">
            <v>31</v>
          </cell>
          <cell r="U16">
            <v>12</v>
          </cell>
          <cell r="V16">
            <v>2000</v>
          </cell>
        </row>
        <row r="17">
          <cell r="A17">
            <v>202003</v>
          </cell>
          <cell r="B17" t="str">
            <v>Mario F. Asuncion</v>
          </cell>
          <cell r="C17" t="str">
            <v>Demi C.D.P Pastry</v>
          </cell>
          <cell r="D17" t="str">
            <v>Filipino</v>
          </cell>
          <cell r="E17">
            <v>200</v>
          </cell>
          <cell r="F17">
            <v>20</v>
          </cell>
          <cell r="G17">
            <v>6</v>
          </cell>
          <cell r="H17">
            <v>1998</v>
          </cell>
          <cell r="I17">
            <v>0</v>
          </cell>
          <cell r="J17">
            <v>0</v>
          </cell>
          <cell r="K17">
            <v>0</v>
          </cell>
          <cell r="L17">
            <v>14</v>
          </cell>
          <cell r="M17">
            <v>2</v>
          </cell>
          <cell r="N17">
            <v>240</v>
          </cell>
          <cell r="P17">
            <v>31</v>
          </cell>
          <cell r="Q17">
            <v>12</v>
          </cell>
          <cell r="R17">
            <v>2000</v>
          </cell>
          <cell r="T17">
            <v>31</v>
          </cell>
          <cell r="U17">
            <v>12</v>
          </cell>
          <cell r="V17">
            <v>2000</v>
          </cell>
        </row>
        <row r="18">
          <cell r="A18">
            <v>202004</v>
          </cell>
          <cell r="B18" t="str">
            <v>German Elie</v>
          </cell>
          <cell r="C18" t="str">
            <v>Commis 2</v>
          </cell>
          <cell r="D18" t="str">
            <v>Filipino</v>
          </cell>
          <cell r="E18">
            <v>105</v>
          </cell>
          <cell r="F18">
            <v>8</v>
          </cell>
          <cell r="G18">
            <v>5</v>
          </cell>
          <cell r="H18">
            <v>1999</v>
          </cell>
          <cell r="I18">
            <v>0</v>
          </cell>
          <cell r="J18">
            <v>0</v>
          </cell>
          <cell r="K18">
            <v>0</v>
          </cell>
          <cell r="L18">
            <v>14</v>
          </cell>
          <cell r="M18">
            <v>2</v>
          </cell>
          <cell r="N18">
            <v>240</v>
          </cell>
          <cell r="P18">
            <v>31</v>
          </cell>
          <cell r="Q18">
            <v>12</v>
          </cell>
          <cell r="R18">
            <v>2000</v>
          </cell>
          <cell r="T18">
            <v>31</v>
          </cell>
          <cell r="U18">
            <v>12</v>
          </cell>
          <cell r="V18">
            <v>2000</v>
          </cell>
        </row>
        <row r="19">
          <cell r="A19">
            <v>202005</v>
          </cell>
          <cell r="B19" t="str">
            <v>Edgar Esquero</v>
          </cell>
          <cell r="C19" t="str">
            <v>Commis 3</v>
          </cell>
          <cell r="D19" t="str">
            <v>Filipino</v>
          </cell>
          <cell r="E19">
            <v>90</v>
          </cell>
          <cell r="F19">
            <v>8</v>
          </cell>
          <cell r="G19">
            <v>5</v>
          </cell>
          <cell r="H19">
            <v>1999</v>
          </cell>
          <cell r="I19">
            <v>0</v>
          </cell>
          <cell r="J19">
            <v>0</v>
          </cell>
          <cell r="K19">
            <v>0</v>
          </cell>
          <cell r="L19">
            <v>14</v>
          </cell>
          <cell r="M19">
            <v>2</v>
          </cell>
          <cell r="N19">
            <v>240</v>
          </cell>
          <cell r="P19">
            <v>31</v>
          </cell>
          <cell r="Q19">
            <v>12</v>
          </cell>
          <cell r="R19">
            <v>2000</v>
          </cell>
          <cell r="T19">
            <v>31</v>
          </cell>
          <cell r="U19">
            <v>12</v>
          </cell>
          <cell r="V19">
            <v>2000</v>
          </cell>
        </row>
        <row r="20">
          <cell r="A20">
            <v>202007</v>
          </cell>
          <cell r="B20" t="str">
            <v>Thomas Naveen</v>
          </cell>
          <cell r="C20" t="str">
            <v>Backer</v>
          </cell>
          <cell r="D20" t="str">
            <v>Indian</v>
          </cell>
          <cell r="E20">
            <v>130</v>
          </cell>
          <cell r="F20">
            <v>7</v>
          </cell>
          <cell r="G20">
            <v>3</v>
          </cell>
          <cell r="H20">
            <v>1999</v>
          </cell>
          <cell r="I20">
            <v>0</v>
          </cell>
          <cell r="J20">
            <v>0</v>
          </cell>
          <cell r="K20">
            <v>0</v>
          </cell>
          <cell r="L20">
            <v>14</v>
          </cell>
          <cell r="M20">
            <v>2</v>
          </cell>
          <cell r="N20">
            <v>190</v>
          </cell>
          <cell r="P20">
            <v>31</v>
          </cell>
          <cell r="Q20">
            <v>12</v>
          </cell>
          <cell r="R20">
            <v>2000</v>
          </cell>
          <cell r="T20">
            <v>31</v>
          </cell>
          <cell r="U20">
            <v>12</v>
          </cell>
          <cell r="V20">
            <v>2000</v>
          </cell>
        </row>
        <row r="21">
          <cell r="A21">
            <v>202008</v>
          </cell>
          <cell r="B21" t="str">
            <v>Eric Brioso</v>
          </cell>
          <cell r="C21" t="str">
            <v>Commis 2</v>
          </cell>
          <cell r="D21" t="str">
            <v>Filipino</v>
          </cell>
          <cell r="E21">
            <v>120</v>
          </cell>
          <cell r="F21">
            <v>1</v>
          </cell>
          <cell r="G21">
            <v>4</v>
          </cell>
          <cell r="H21">
            <v>1999</v>
          </cell>
          <cell r="I21">
            <v>0</v>
          </cell>
          <cell r="J21">
            <v>0</v>
          </cell>
          <cell r="K21">
            <v>0</v>
          </cell>
          <cell r="L21">
            <v>14</v>
          </cell>
          <cell r="M21">
            <v>2</v>
          </cell>
          <cell r="N21">
            <v>240</v>
          </cell>
          <cell r="P21">
            <v>31</v>
          </cell>
          <cell r="Q21">
            <v>12</v>
          </cell>
          <cell r="R21">
            <v>2000</v>
          </cell>
          <cell r="T21">
            <v>31</v>
          </cell>
          <cell r="U21">
            <v>12</v>
          </cell>
          <cell r="V21">
            <v>2000</v>
          </cell>
        </row>
        <row r="22">
          <cell r="A22">
            <v>202009</v>
          </cell>
          <cell r="B22" t="str">
            <v>Eddy Soepiydi</v>
          </cell>
          <cell r="C22" t="str">
            <v>Kitchen Artist</v>
          </cell>
          <cell r="D22" t="str">
            <v>Inonicia</v>
          </cell>
          <cell r="E22">
            <v>175</v>
          </cell>
          <cell r="F22">
            <v>20</v>
          </cell>
          <cell r="G22">
            <v>5</v>
          </cell>
          <cell r="H22">
            <v>2000</v>
          </cell>
          <cell r="I22">
            <v>0</v>
          </cell>
          <cell r="J22">
            <v>0</v>
          </cell>
          <cell r="K22">
            <v>0</v>
          </cell>
          <cell r="L22">
            <v>14</v>
          </cell>
          <cell r="M22">
            <v>2</v>
          </cell>
          <cell r="N22">
            <v>180</v>
          </cell>
          <cell r="P22">
            <v>31</v>
          </cell>
          <cell r="Q22">
            <v>12</v>
          </cell>
          <cell r="R22">
            <v>2000</v>
          </cell>
          <cell r="T22">
            <v>31</v>
          </cell>
          <cell r="U22">
            <v>12</v>
          </cell>
          <cell r="V22">
            <v>2000</v>
          </cell>
        </row>
        <row r="23">
          <cell r="A23">
            <v>202010</v>
          </cell>
          <cell r="B23" t="str">
            <v>Mohamed Helmi Mohd Nizar</v>
          </cell>
          <cell r="C23" t="str">
            <v>Commis 2</v>
          </cell>
          <cell r="D23" t="str">
            <v>Sri Lankan</v>
          </cell>
          <cell r="E23">
            <v>110</v>
          </cell>
          <cell r="F23">
            <v>19</v>
          </cell>
          <cell r="G23">
            <v>2</v>
          </cell>
          <cell r="H23">
            <v>2000</v>
          </cell>
          <cell r="I23">
            <v>0</v>
          </cell>
          <cell r="J23">
            <v>0</v>
          </cell>
          <cell r="K23">
            <v>0</v>
          </cell>
          <cell r="L23">
            <v>14</v>
          </cell>
          <cell r="M23">
            <v>2</v>
          </cell>
          <cell r="N23">
            <v>170</v>
          </cell>
          <cell r="P23">
            <v>31</v>
          </cell>
          <cell r="Q23">
            <v>12</v>
          </cell>
          <cell r="R23">
            <v>2000</v>
          </cell>
          <cell r="T23">
            <v>31</v>
          </cell>
          <cell r="U23">
            <v>12</v>
          </cell>
          <cell r="V23">
            <v>2000</v>
          </cell>
        </row>
        <row r="24">
          <cell r="A24">
            <v>202012</v>
          </cell>
          <cell r="B24" t="str">
            <v>Oswaldo Estropia</v>
          </cell>
          <cell r="C24" t="str">
            <v>Kitchen Artist</v>
          </cell>
          <cell r="D24" t="str">
            <v>Filipino</v>
          </cell>
          <cell r="E24">
            <v>250</v>
          </cell>
          <cell r="F24">
            <v>15</v>
          </cell>
          <cell r="G24">
            <v>7</v>
          </cell>
          <cell r="H24">
            <v>2000</v>
          </cell>
          <cell r="I24">
            <v>0</v>
          </cell>
          <cell r="J24">
            <v>0</v>
          </cell>
          <cell r="K24">
            <v>0</v>
          </cell>
          <cell r="L24">
            <v>14</v>
          </cell>
          <cell r="M24">
            <v>2</v>
          </cell>
          <cell r="N24">
            <v>240</v>
          </cell>
          <cell r="P24">
            <v>31</v>
          </cell>
          <cell r="Q24">
            <v>12</v>
          </cell>
          <cell r="R24">
            <v>2000</v>
          </cell>
          <cell r="T24">
            <v>31</v>
          </cell>
          <cell r="U24">
            <v>12</v>
          </cell>
          <cell r="V24">
            <v>2000</v>
          </cell>
        </row>
        <row r="25">
          <cell r="A25">
            <v>202013</v>
          </cell>
          <cell r="B25" t="str">
            <v>Mohamed N. Hussain</v>
          </cell>
          <cell r="C25" t="str">
            <v>Commis 1</v>
          </cell>
          <cell r="D25" t="str">
            <v>Bangladeshi</v>
          </cell>
          <cell r="E25">
            <v>145</v>
          </cell>
          <cell r="F25">
            <v>1</v>
          </cell>
          <cell r="G25">
            <v>8</v>
          </cell>
          <cell r="H25">
            <v>2000</v>
          </cell>
          <cell r="I25">
            <v>0</v>
          </cell>
          <cell r="J25">
            <v>0</v>
          </cell>
          <cell r="K25">
            <v>0</v>
          </cell>
          <cell r="L25">
            <v>14</v>
          </cell>
          <cell r="M25">
            <v>2</v>
          </cell>
          <cell r="N25">
            <v>180</v>
          </cell>
          <cell r="P25">
            <v>31</v>
          </cell>
          <cell r="Q25">
            <v>12</v>
          </cell>
          <cell r="R25">
            <v>2000</v>
          </cell>
          <cell r="T25">
            <v>31</v>
          </cell>
          <cell r="U25">
            <v>12</v>
          </cell>
          <cell r="V25">
            <v>2000</v>
          </cell>
        </row>
        <row r="26">
          <cell r="A26">
            <v>202101</v>
          </cell>
          <cell r="B26" t="str">
            <v>Manuel M. Briosa</v>
          </cell>
          <cell r="C26" t="str">
            <v>Chef Baker</v>
          </cell>
          <cell r="D26" t="str">
            <v>Filipino</v>
          </cell>
          <cell r="E26">
            <v>325</v>
          </cell>
          <cell r="F26">
            <v>25</v>
          </cell>
          <cell r="G26">
            <v>5</v>
          </cell>
          <cell r="H26">
            <v>1998</v>
          </cell>
          <cell r="I26">
            <v>0</v>
          </cell>
          <cell r="J26">
            <v>0</v>
          </cell>
          <cell r="K26">
            <v>0</v>
          </cell>
          <cell r="L26">
            <v>14</v>
          </cell>
          <cell r="M26">
            <v>2</v>
          </cell>
          <cell r="N26">
            <v>240</v>
          </cell>
          <cell r="P26">
            <v>31</v>
          </cell>
          <cell r="Q26">
            <v>12</v>
          </cell>
          <cell r="R26">
            <v>2000</v>
          </cell>
          <cell r="T26">
            <v>31</v>
          </cell>
          <cell r="U26">
            <v>12</v>
          </cell>
          <cell r="V26">
            <v>2000</v>
          </cell>
        </row>
        <row r="27">
          <cell r="A27">
            <v>202103</v>
          </cell>
          <cell r="B27" t="str">
            <v>Mohammed Mamun M.SH.</v>
          </cell>
          <cell r="C27" t="str">
            <v>Commis 2</v>
          </cell>
          <cell r="D27" t="str">
            <v>Bangladeshi</v>
          </cell>
          <cell r="E27">
            <v>110</v>
          </cell>
          <cell r="F27">
            <v>29</v>
          </cell>
          <cell r="G27">
            <v>7</v>
          </cell>
          <cell r="H27">
            <v>1998</v>
          </cell>
          <cell r="I27">
            <v>0</v>
          </cell>
          <cell r="J27">
            <v>0</v>
          </cell>
          <cell r="K27">
            <v>0</v>
          </cell>
          <cell r="L27">
            <v>14</v>
          </cell>
          <cell r="M27">
            <v>2</v>
          </cell>
          <cell r="N27">
            <v>180</v>
          </cell>
          <cell r="P27">
            <v>31</v>
          </cell>
          <cell r="Q27">
            <v>12</v>
          </cell>
          <cell r="R27">
            <v>2000</v>
          </cell>
          <cell r="T27">
            <v>31</v>
          </cell>
          <cell r="U27">
            <v>12</v>
          </cell>
          <cell r="V27">
            <v>2000</v>
          </cell>
        </row>
        <row r="28">
          <cell r="A28">
            <v>202104</v>
          </cell>
          <cell r="B28" t="str">
            <v>Remigio Bonus</v>
          </cell>
          <cell r="C28" t="str">
            <v>Commis 2</v>
          </cell>
          <cell r="D28" t="str">
            <v>Filipino</v>
          </cell>
          <cell r="E28">
            <v>115</v>
          </cell>
          <cell r="F28">
            <v>8</v>
          </cell>
          <cell r="G28">
            <v>5</v>
          </cell>
          <cell r="H28">
            <v>1999</v>
          </cell>
          <cell r="I28">
            <v>0</v>
          </cell>
          <cell r="J28">
            <v>0</v>
          </cell>
          <cell r="K28">
            <v>0</v>
          </cell>
          <cell r="L28">
            <v>14</v>
          </cell>
          <cell r="M28">
            <v>2</v>
          </cell>
          <cell r="N28">
            <v>240</v>
          </cell>
          <cell r="P28">
            <v>31</v>
          </cell>
          <cell r="Q28">
            <v>12</v>
          </cell>
          <cell r="R28">
            <v>2000</v>
          </cell>
          <cell r="T28">
            <v>31</v>
          </cell>
          <cell r="U28">
            <v>12</v>
          </cell>
          <cell r="V28">
            <v>2000</v>
          </cell>
        </row>
        <row r="29">
          <cell r="A29">
            <v>202105</v>
          </cell>
          <cell r="B29" t="str">
            <v>Kevin Capin</v>
          </cell>
          <cell r="C29" t="str">
            <v>C.D.P (Baker)</v>
          </cell>
          <cell r="D29" t="str">
            <v>Sri Lankan</v>
          </cell>
          <cell r="E29">
            <v>225</v>
          </cell>
          <cell r="F29">
            <v>14</v>
          </cell>
          <cell r="G29">
            <v>4</v>
          </cell>
          <cell r="H29">
            <v>2000</v>
          </cell>
          <cell r="I29">
            <v>0</v>
          </cell>
          <cell r="J29">
            <v>0</v>
          </cell>
          <cell r="K29">
            <v>0</v>
          </cell>
          <cell r="L29">
            <v>14</v>
          </cell>
          <cell r="M29">
            <v>2</v>
          </cell>
          <cell r="N29">
            <v>170</v>
          </cell>
          <cell r="P29">
            <v>31</v>
          </cell>
          <cell r="Q29">
            <v>12</v>
          </cell>
          <cell r="R29">
            <v>2000</v>
          </cell>
          <cell r="T29">
            <v>31</v>
          </cell>
          <cell r="U29">
            <v>12</v>
          </cell>
          <cell r="V29">
            <v>2000</v>
          </cell>
        </row>
        <row r="30">
          <cell r="A30">
            <v>203001</v>
          </cell>
          <cell r="B30" t="str">
            <v>Harsha P.P Desilva</v>
          </cell>
          <cell r="C30" t="str">
            <v xml:space="preserve">Sous Chef </v>
          </cell>
          <cell r="D30" t="str">
            <v>Sri Lankan</v>
          </cell>
          <cell r="E30">
            <v>425</v>
          </cell>
          <cell r="F30">
            <v>1</v>
          </cell>
          <cell r="G30">
            <v>3</v>
          </cell>
          <cell r="H30">
            <v>1998</v>
          </cell>
          <cell r="I30">
            <v>0</v>
          </cell>
          <cell r="J30">
            <v>0</v>
          </cell>
          <cell r="K30">
            <v>0</v>
          </cell>
          <cell r="L30">
            <v>14</v>
          </cell>
          <cell r="M30">
            <v>2</v>
          </cell>
          <cell r="N30">
            <v>170</v>
          </cell>
          <cell r="P30">
            <v>31</v>
          </cell>
          <cell r="Q30">
            <v>12</v>
          </cell>
          <cell r="R30">
            <v>2000</v>
          </cell>
          <cell r="T30">
            <v>31</v>
          </cell>
          <cell r="U30">
            <v>12</v>
          </cell>
          <cell r="V30">
            <v>2000</v>
          </cell>
        </row>
        <row r="31">
          <cell r="A31">
            <v>203002</v>
          </cell>
          <cell r="B31" t="str">
            <v>Sudeesh Kumar P.K</v>
          </cell>
          <cell r="C31" t="str">
            <v>Commis 2</v>
          </cell>
          <cell r="D31" t="str">
            <v>Indian</v>
          </cell>
          <cell r="E31">
            <v>105</v>
          </cell>
          <cell r="F31">
            <v>16</v>
          </cell>
          <cell r="G31">
            <v>8</v>
          </cell>
          <cell r="H31">
            <v>1998</v>
          </cell>
          <cell r="I31">
            <v>0</v>
          </cell>
          <cell r="J31">
            <v>0</v>
          </cell>
          <cell r="K31">
            <v>0</v>
          </cell>
          <cell r="L31">
            <v>14</v>
          </cell>
          <cell r="M31">
            <v>2</v>
          </cell>
          <cell r="N31">
            <v>190</v>
          </cell>
          <cell r="P31">
            <v>31</v>
          </cell>
          <cell r="Q31">
            <v>12</v>
          </cell>
          <cell r="R31">
            <v>2000</v>
          </cell>
          <cell r="T31">
            <v>31</v>
          </cell>
          <cell r="U31">
            <v>12</v>
          </cell>
          <cell r="V31">
            <v>2000</v>
          </cell>
        </row>
        <row r="32">
          <cell r="A32">
            <v>203004</v>
          </cell>
          <cell r="B32" t="str">
            <v>Abad Quentiro</v>
          </cell>
          <cell r="C32" t="str">
            <v>Senior Commis 1</v>
          </cell>
          <cell r="D32" t="str">
            <v>Filipino</v>
          </cell>
          <cell r="E32">
            <v>160</v>
          </cell>
          <cell r="F32">
            <v>25</v>
          </cell>
          <cell r="G32">
            <v>9</v>
          </cell>
          <cell r="H32">
            <v>1998</v>
          </cell>
          <cell r="I32">
            <v>0</v>
          </cell>
          <cell r="J32">
            <v>0</v>
          </cell>
          <cell r="K32">
            <v>0</v>
          </cell>
          <cell r="L32">
            <v>14</v>
          </cell>
          <cell r="M32">
            <v>2</v>
          </cell>
          <cell r="N32">
            <v>240</v>
          </cell>
          <cell r="P32">
            <v>31</v>
          </cell>
          <cell r="Q32">
            <v>12</v>
          </cell>
          <cell r="R32">
            <v>2000</v>
          </cell>
          <cell r="T32">
            <v>31</v>
          </cell>
          <cell r="U32">
            <v>12</v>
          </cell>
          <cell r="V32">
            <v>2000</v>
          </cell>
        </row>
        <row r="33">
          <cell r="A33">
            <v>203005</v>
          </cell>
          <cell r="B33" t="str">
            <v>Freddie Corpuz</v>
          </cell>
          <cell r="C33" t="str">
            <v>Commis 2</v>
          </cell>
          <cell r="D33" t="str">
            <v>Filipino</v>
          </cell>
          <cell r="E33">
            <v>105</v>
          </cell>
          <cell r="F33">
            <v>8</v>
          </cell>
          <cell r="G33">
            <v>5</v>
          </cell>
          <cell r="H33">
            <v>1999</v>
          </cell>
          <cell r="I33">
            <v>0</v>
          </cell>
          <cell r="J33">
            <v>0</v>
          </cell>
          <cell r="K33">
            <v>0</v>
          </cell>
          <cell r="L33">
            <v>14</v>
          </cell>
          <cell r="M33">
            <v>2</v>
          </cell>
          <cell r="N33">
            <v>240</v>
          </cell>
          <cell r="P33">
            <v>31</v>
          </cell>
          <cell r="Q33">
            <v>12</v>
          </cell>
          <cell r="R33">
            <v>2000</v>
          </cell>
          <cell r="T33">
            <v>31</v>
          </cell>
          <cell r="U33">
            <v>12</v>
          </cell>
          <cell r="V33">
            <v>2000</v>
          </cell>
        </row>
        <row r="34">
          <cell r="A34">
            <v>203006</v>
          </cell>
          <cell r="B34" t="str">
            <v>Richard D' Crus</v>
          </cell>
          <cell r="C34" t="str">
            <v>Commis 3</v>
          </cell>
          <cell r="D34" t="str">
            <v>Indian</v>
          </cell>
          <cell r="E34">
            <v>80</v>
          </cell>
          <cell r="F34">
            <v>17</v>
          </cell>
          <cell r="G34">
            <v>1</v>
          </cell>
          <cell r="H34">
            <v>2000</v>
          </cell>
          <cell r="I34">
            <v>0</v>
          </cell>
          <cell r="J34">
            <v>0</v>
          </cell>
          <cell r="K34">
            <v>0</v>
          </cell>
          <cell r="L34">
            <v>14</v>
          </cell>
          <cell r="M34">
            <v>2</v>
          </cell>
          <cell r="N34">
            <v>190</v>
          </cell>
          <cell r="P34">
            <v>31</v>
          </cell>
          <cell r="Q34">
            <v>12</v>
          </cell>
          <cell r="R34">
            <v>2000</v>
          </cell>
          <cell r="T34">
            <v>31</v>
          </cell>
          <cell r="U34">
            <v>12</v>
          </cell>
          <cell r="V34">
            <v>2000</v>
          </cell>
        </row>
        <row r="35">
          <cell r="A35">
            <v>203007</v>
          </cell>
          <cell r="B35" t="str">
            <v>Zain Tuan</v>
          </cell>
          <cell r="C35" t="str">
            <v>Chef De Parti</v>
          </cell>
          <cell r="D35" t="str">
            <v>Sri Lankan</v>
          </cell>
          <cell r="E35">
            <v>250</v>
          </cell>
          <cell r="F35">
            <v>19</v>
          </cell>
          <cell r="G35">
            <v>2</v>
          </cell>
          <cell r="H35">
            <v>2000</v>
          </cell>
          <cell r="I35">
            <v>0</v>
          </cell>
          <cell r="J35">
            <v>0</v>
          </cell>
          <cell r="K35">
            <v>0</v>
          </cell>
          <cell r="L35">
            <v>14</v>
          </cell>
          <cell r="M35">
            <v>2</v>
          </cell>
          <cell r="N35">
            <v>170</v>
          </cell>
          <cell r="P35">
            <v>31</v>
          </cell>
          <cell r="Q35">
            <v>12</v>
          </cell>
          <cell r="R35">
            <v>2000</v>
          </cell>
          <cell r="T35">
            <v>31</v>
          </cell>
          <cell r="U35">
            <v>12</v>
          </cell>
          <cell r="V35">
            <v>2000</v>
          </cell>
        </row>
        <row r="36">
          <cell r="A36">
            <v>203008</v>
          </cell>
          <cell r="B36" t="str">
            <v>Emad Yasen Awad</v>
          </cell>
          <cell r="C36" t="str">
            <v>Baker (Pizza)</v>
          </cell>
          <cell r="D36" t="str">
            <v>Egyptian</v>
          </cell>
          <cell r="E36">
            <v>160</v>
          </cell>
          <cell r="F36">
            <v>13</v>
          </cell>
          <cell r="G36">
            <v>2</v>
          </cell>
          <cell r="H36">
            <v>2000</v>
          </cell>
          <cell r="I36">
            <v>0</v>
          </cell>
          <cell r="J36">
            <v>0</v>
          </cell>
          <cell r="K36">
            <v>0</v>
          </cell>
          <cell r="L36">
            <v>14</v>
          </cell>
          <cell r="M36">
            <v>2</v>
          </cell>
          <cell r="N36">
            <v>125</v>
          </cell>
          <cell r="P36">
            <v>31</v>
          </cell>
          <cell r="Q36">
            <v>12</v>
          </cell>
          <cell r="R36">
            <v>2000</v>
          </cell>
          <cell r="T36">
            <v>31</v>
          </cell>
          <cell r="U36">
            <v>12</v>
          </cell>
          <cell r="V36">
            <v>2000</v>
          </cell>
        </row>
        <row r="37">
          <cell r="A37">
            <v>203009</v>
          </cell>
          <cell r="B37" t="str">
            <v>Buddhika Hemanthaw</v>
          </cell>
          <cell r="C37" t="str">
            <v>Commis 2</v>
          </cell>
          <cell r="D37" t="str">
            <v>Sri Lankan</v>
          </cell>
          <cell r="E37">
            <v>120</v>
          </cell>
          <cell r="F37">
            <v>19</v>
          </cell>
          <cell r="G37">
            <v>2</v>
          </cell>
          <cell r="H37">
            <v>2000</v>
          </cell>
          <cell r="I37">
            <v>0</v>
          </cell>
          <cell r="J37">
            <v>0</v>
          </cell>
          <cell r="K37">
            <v>0</v>
          </cell>
          <cell r="L37">
            <v>14</v>
          </cell>
          <cell r="M37">
            <v>2</v>
          </cell>
          <cell r="N37">
            <v>170</v>
          </cell>
          <cell r="P37">
            <v>31</v>
          </cell>
          <cell r="Q37">
            <v>12</v>
          </cell>
          <cell r="R37">
            <v>2000</v>
          </cell>
          <cell r="T37">
            <v>31</v>
          </cell>
          <cell r="U37">
            <v>12</v>
          </cell>
          <cell r="V37">
            <v>2000</v>
          </cell>
        </row>
        <row r="38">
          <cell r="A38">
            <v>203010</v>
          </cell>
          <cell r="B38" t="str">
            <v>Charles Azzar</v>
          </cell>
          <cell r="C38" t="str">
            <v>Ass. Pastry Chef</v>
          </cell>
          <cell r="D38" t="str">
            <v>Lebanese</v>
          </cell>
          <cell r="E38">
            <v>750</v>
          </cell>
          <cell r="F38">
            <v>3</v>
          </cell>
          <cell r="G38">
            <v>10</v>
          </cell>
          <cell r="H38">
            <v>2000</v>
          </cell>
          <cell r="I38">
            <v>0</v>
          </cell>
          <cell r="J38">
            <v>0</v>
          </cell>
          <cell r="K38">
            <v>0</v>
          </cell>
          <cell r="L38">
            <v>21</v>
          </cell>
          <cell r="M38">
            <v>1</v>
          </cell>
          <cell r="N38">
            <v>107.4</v>
          </cell>
          <cell r="P38">
            <v>31</v>
          </cell>
          <cell r="Q38">
            <v>12</v>
          </cell>
          <cell r="R38">
            <v>2000</v>
          </cell>
          <cell r="T38">
            <v>31</v>
          </cell>
          <cell r="U38">
            <v>12</v>
          </cell>
          <cell r="V38">
            <v>2000</v>
          </cell>
        </row>
        <row r="39">
          <cell r="A39">
            <v>203011</v>
          </cell>
          <cell r="B39" t="str">
            <v>Indika U.Mudanayaka</v>
          </cell>
          <cell r="C39" t="str">
            <v>Commis 3</v>
          </cell>
          <cell r="D39" t="str">
            <v>Sri Lankan</v>
          </cell>
          <cell r="E39">
            <v>80</v>
          </cell>
          <cell r="F39">
            <v>19</v>
          </cell>
          <cell r="G39">
            <v>2</v>
          </cell>
          <cell r="H39">
            <v>2000</v>
          </cell>
          <cell r="I39">
            <v>0</v>
          </cell>
          <cell r="J39">
            <v>0</v>
          </cell>
          <cell r="K39">
            <v>0</v>
          </cell>
          <cell r="L39">
            <v>14</v>
          </cell>
          <cell r="M39">
            <v>2</v>
          </cell>
          <cell r="N39">
            <v>170</v>
          </cell>
          <cell r="P39">
            <v>31</v>
          </cell>
          <cell r="Q39">
            <v>12</v>
          </cell>
          <cell r="R39">
            <v>2000</v>
          </cell>
          <cell r="T39">
            <v>31</v>
          </cell>
          <cell r="U39">
            <v>12</v>
          </cell>
          <cell r="V39">
            <v>2000</v>
          </cell>
        </row>
        <row r="40">
          <cell r="A40">
            <v>203012</v>
          </cell>
          <cell r="B40" t="str">
            <v>Mofizul Islam Mohamed</v>
          </cell>
          <cell r="C40" t="str">
            <v>Commis 3</v>
          </cell>
          <cell r="D40" t="str">
            <v>Bangladeshi</v>
          </cell>
          <cell r="E40">
            <v>90</v>
          </cell>
          <cell r="F40">
            <v>26</v>
          </cell>
          <cell r="G40">
            <v>8</v>
          </cell>
          <cell r="H40">
            <v>2000</v>
          </cell>
          <cell r="I40">
            <v>0</v>
          </cell>
          <cell r="J40">
            <v>0</v>
          </cell>
          <cell r="K40">
            <v>0</v>
          </cell>
          <cell r="L40">
            <v>14</v>
          </cell>
          <cell r="M40">
            <v>2</v>
          </cell>
          <cell r="N40">
            <v>180</v>
          </cell>
          <cell r="P40">
            <v>31</v>
          </cell>
          <cell r="Q40">
            <v>12</v>
          </cell>
          <cell r="R40">
            <v>2000</v>
          </cell>
          <cell r="T40">
            <v>31</v>
          </cell>
          <cell r="U40">
            <v>12</v>
          </cell>
          <cell r="V40">
            <v>2000</v>
          </cell>
        </row>
        <row r="41">
          <cell r="A41">
            <v>203013</v>
          </cell>
          <cell r="B41" t="str">
            <v>Antonio Villarva</v>
          </cell>
          <cell r="C41" t="str">
            <v>Commis 2</v>
          </cell>
          <cell r="D41" t="str">
            <v>Filipino</v>
          </cell>
          <cell r="E41">
            <v>130</v>
          </cell>
          <cell r="F41">
            <v>18</v>
          </cell>
          <cell r="G41">
            <v>9</v>
          </cell>
          <cell r="H41">
            <v>2000</v>
          </cell>
          <cell r="I41">
            <v>0</v>
          </cell>
          <cell r="J41">
            <v>0</v>
          </cell>
          <cell r="K41">
            <v>0</v>
          </cell>
          <cell r="L41">
            <v>14</v>
          </cell>
          <cell r="M41">
            <v>2</v>
          </cell>
          <cell r="N41">
            <v>240</v>
          </cell>
          <cell r="P41">
            <v>31</v>
          </cell>
          <cell r="Q41">
            <v>12</v>
          </cell>
          <cell r="R41">
            <v>2000</v>
          </cell>
          <cell r="T41">
            <v>31</v>
          </cell>
          <cell r="U41">
            <v>12</v>
          </cell>
          <cell r="V41">
            <v>2000</v>
          </cell>
        </row>
        <row r="42">
          <cell r="A42">
            <v>203102</v>
          </cell>
          <cell r="B42" t="str">
            <v>Enrique Datu De Claro</v>
          </cell>
          <cell r="C42" t="str">
            <v>Pantry Man</v>
          </cell>
          <cell r="D42" t="str">
            <v>Filipino</v>
          </cell>
          <cell r="E42">
            <v>80</v>
          </cell>
          <cell r="F42">
            <v>17</v>
          </cell>
          <cell r="G42">
            <v>5</v>
          </cell>
          <cell r="H42">
            <v>1998</v>
          </cell>
          <cell r="I42">
            <v>0</v>
          </cell>
          <cell r="J42">
            <v>0</v>
          </cell>
          <cell r="K42">
            <v>0</v>
          </cell>
          <cell r="L42">
            <v>14</v>
          </cell>
          <cell r="M42">
            <v>2</v>
          </cell>
          <cell r="N42">
            <v>240</v>
          </cell>
          <cell r="P42">
            <v>31</v>
          </cell>
          <cell r="Q42">
            <v>12</v>
          </cell>
          <cell r="R42">
            <v>2000</v>
          </cell>
          <cell r="T42">
            <v>31</v>
          </cell>
          <cell r="U42">
            <v>12</v>
          </cell>
          <cell r="V42">
            <v>2000</v>
          </cell>
        </row>
        <row r="43">
          <cell r="A43">
            <v>203104</v>
          </cell>
          <cell r="B43" t="str">
            <v>Emmar M. Carandan</v>
          </cell>
          <cell r="C43" t="str">
            <v>Pantry Man</v>
          </cell>
          <cell r="D43" t="str">
            <v>Filipino</v>
          </cell>
          <cell r="E43">
            <v>80</v>
          </cell>
          <cell r="F43">
            <v>20</v>
          </cell>
          <cell r="G43">
            <v>5</v>
          </cell>
          <cell r="H43">
            <v>1998</v>
          </cell>
          <cell r="I43">
            <v>0</v>
          </cell>
          <cell r="J43">
            <v>0</v>
          </cell>
          <cell r="K43">
            <v>0</v>
          </cell>
          <cell r="L43">
            <v>14</v>
          </cell>
          <cell r="M43">
            <v>2</v>
          </cell>
          <cell r="N43">
            <v>240</v>
          </cell>
          <cell r="P43">
            <v>31</v>
          </cell>
          <cell r="Q43">
            <v>12</v>
          </cell>
          <cell r="R43">
            <v>2000</v>
          </cell>
          <cell r="T43">
            <v>31</v>
          </cell>
          <cell r="U43">
            <v>12</v>
          </cell>
          <cell r="V43">
            <v>2000</v>
          </cell>
        </row>
        <row r="44">
          <cell r="A44">
            <v>203101</v>
          </cell>
          <cell r="B44" t="str">
            <v>Franklin S.Edralin</v>
          </cell>
          <cell r="C44" t="str">
            <v>Pantry Man</v>
          </cell>
          <cell r="D44" t="str">
            <v>Filipino</v>
          </cell>
          <cell r="E44">
            <v>70</v>
          </cell>
          <cell r="F44">
            <v>17</v>
          </cell>
          <cell r="G44">
            <v>5</v>
          </cell>
          <cell r="H44">
            <v>1998</v>
          </cell>
          <cell r="I44">
            <v>0</v>
          </cell>
          <cell r="J44">
            <v>0</v>
          </cell>
          <cell r="K44">
            <v>0</v>
          </cell>
          <cell r="L44">
            <v>14</v>
          </cell>
          <cell r="M44">
            <v>2</v>
          </cell>
          <cell r="N44">
            <v>240</v>
          </cell>
          <cell r="P44">
            <v>31</v>
          </cell>
          <cell r="Q44">
            <v>12</v>
          </cell>
          <cell r="R44">
            <v>2000</v>
          </cell>
          <cell r="T44">
            <v>31</v>
          </cell>
          <cell r="U44">
            <v>12</v>
          </cell>
          <cell r="V44">
            <v>2000</v>
          </cell>
        </row>
        <row r="45">
          <cell r="A45">
            <v>203014</v>
          </cell>
          <cell r="B45" t="str">
            <v>Dickson Baduge</v>
          </cell>
          <cell r="C45" t="str">
            <v>Commis 2</v>
          </cell>
          <cell r="D45" t="str">
            <v>Sri Lankan</v>
          </cell>
          <cell r="E45">
            <v>130</v>
          </cell>
          <cell r="F45">
            <v>5</v>
          </cell>
          <cell r="G45">
            <v>10</v>
          </cell>
          <cell r="H45">
            <v>2000</v>
          </cell>
          <cell r="I45">
            <v>0</v>
          </cell>
          <cell r="J45">
            <v>0</v>
          </cell>
          <cell r="K45">
            <v>0</v>
          </cell>
          <cell r="L45">
            <v>14</v>
          </cell>
          <cell r="M45">
            <v>2</v>
          </cell>
          <cell r="N45">
            <v>170</v>
          </cell>
          <cell r="P45">
            <v>31</v>
          </cell>
          <cell r="Q45">
            <v>12</v>
          </cell>
          <cell r="R45">
            <v>2000</v>
          </cell>
          <cell r="T45">
            <v>31</v>
          </cell>
          <cell r="U45">
            <v>12</v>
          </cell>
          <cell r="V45">
            <v>2000</v>
          </cell>
        </row>
        <row r="46">
          <cell r="A46">
            <v>204001</v>
          </cell>
          <cell r="B46" t="str">
            <v>Tony Elias Saad</v>
          </cell>
          <cell r="C46" t="str">
            <v>Sous Chef</v>
          </cell>
          <cell r="D46" t="str">
            <v>Lebanese</v>
          </cell>
          <cell r="E46">
            <v>525</v>
          </cell>
          <cell r="F46">
            <v>12</v>
          </cell>
          <cell r="G46">
            <v>9</v>
          </cell>
          <cell r="H46">
            <v>2000</v>
          </cell>
          <cell r="I46">
            <v>0</v>
          </cell>
          <cell r="J46">
            <v>0</v>
          </cell>
          <cell r="K46">
            <v>0</v>
          </cell>
          <cell r="L46">
            <v>21</v>
          </cell>
          <cell r="M46">
            <v>1</v>
          </cell>
          <cell r="N46">
            <v>115</v>
          </cell>
          <cell r="P46">
            <v>31</v>
          </cell>
          <cell r="Q46">
            <v>12</v>
          </cell>
          <cell r="R46">
            <v>2000</v>
          </cell>
          <cell r="T46">
            <v>31</v>
          </cell>
          <cell r="U46">
            <v>12</v>
          </cell>
          <cell r="V46">
            <v>2000</v>
          </cell>
        </row>
        <row r="47">
          <cell r="A47">
            <v>204003</v>
          </cell>
          <cell r="B47" t="str">
            <v>Ravi Sankaran</v>
          </cell>
          <cell r="C47" t="str">
            <v>Commis 1</v>
          </cell>
          <cell r="D47" t="str">
            <v>Indian</v>
          </cell>
          <cell r="E47">
            <v>145</v>
          </cell>
          <cell r="F47">
            <v>21</v>
          </cell>
          <cell r="G47">
            <v>4</v>
          </cell>
          <cell r="H47">
            <v>1998</v>
          </cell>
          <cell r="I47">
            <v>0</v>
          </cell>
          <cell r="J47">
            <v>0</v>
          </cell>
          <cell r="K47">
            <v>0</v>
          </cell>
          <cell r="L47">
            <v>14</v>
          </cell>
          <cell r="M47">
            <v>2</v>
          </cell>
          <cell r="N47">
            <v>190</v>
          </cell>
          <cell r="P47">
            <v>31</v>
          </cell>
          <cell r="Q47">
            <v>12</v>
          </cell>
          <cell r="R47">
            <v>2000</v>
          </cell>
          <cell r="T47">
            <v>31</v>
          </cell>
          <cell r="U47">
            <v>12</v>
          </cell>
          <cell r="V47">
            <v>2000</v>
          </cell>
        </row>
        <row r="48">
          <cell r="A48">
            <v>204004</v>
          </cell>
          <cell r="B48" t="str">
            <v>Raul Siabab Paliuanan</v>
          </cell>
          <cell r="C48" t="str">
            <v>Commis 1</v>
          </cell>
          <cell r="D48" t="str">
            <v>Filipino</v>
          </cell>
          <cell r="E48">
            <v>155</v>
          </cell>
          <cell r="F48">
            <v>7</v>
          </cell>
          <cell r="G48">
            <v>6</v>
          </cell>
          <cell r="H48">
            <v>1998</v>
          </cell>
          <cell r="I48">
            <v>0</v>
          </cell>
          <cell r="J48">
            <v>0</v>
          </cell>
          <cell r="K48">
            <v>0</v>
          </cell>
          <cell r="L48">
            <v>14</v>
          </cell>
          <cell r="M48">
            <v>2</v>
          </cell>
          <cell r="N48">
            <v>240</v>
          </cell>
          <cell r="P48">
            <v>31</v>
          </cell>
          <cell r="Q48">
            <v>12</v>
          </cell>
          <cell r="R48">
            <v>2000</v>
          </cell>
          <cell r="T48">
            <v>31</v>
          </cell>
          <cell r="U48">
            <v>12</v>
          </cell>
          <cell r="V48">
            <v>2000</v>
          </cell>
        </row>
        <row r="49">
          <cell r="A49">
            <v>204005</v>
          </cell>
          <cell r="B49" t="str">
            <v>Sanjoy Joseph Gomes</v>
          </cell>
          <cell r="C49" t="str">
            <v>Commis 3</v>
          </cell>
          <cell r="D49" t="str">
            <v>Indian</v>
          </cell>
          <cell r="E49">
            <v>80</v>
          </cell>
          <cell r="F49">
            <v>17</v>
          </cell>
          <cell r="G49">
            <v>1</v>
          </cell>
          <cell r="H49">
            <v>2000</v>
          </cell>
          <cell r="I49">
            <v>0</v>
          </cell>
          <cell r="J49">
            <v>0</v>
          </cell>
          <cell r="K49">
            <v>0</v>
          </cell>
          <cell r="L49">
            <v>14</v>
          </cell>
          <cell r="M49">
            <v>2</v>
          </cell>
          <cell r="N49">
            <v>190</v>
          </cell>
          <cell r="P49">
            <v>31</v>
          </cell>
          <cell r="Q49">
            <v>12</v>
          </cell>
          <cell r="R49">
            <v>2000</v>
          </cell>
          <cell r="T49">
            <v>31</v>
          </cell>
          <cell r="U49">
            <v>12</v>
          </cell>
          <cell r="V49">
            <v>2000</v>
          </cell>
        </row>
        <row r="50">
          <cell r="A50">
            <v>203015</v>
          </cell>
          <cell r="B50" t="str">
            <v>Anura Gamaral Alage Jayamanna</v>
          </cell>
          <cell r="C50" t="str">
            <v>Commis 2</v>
          </cell>
          <cell r="D50" t="str">
            <v>Sri Lankan</v>
          </cell>
          <cell r="E50">
            <v>130</v>
          </cell>
          <cell r="F50">
            <v>5</v>
          </cell>
          <cell r="G50">
            <v>10</v>
          </cell>
          <cell r="H50">
            <v>2000</v>
          </cell>
          <cell r="I50">
            <v>0</v>
          </cell>
          <cell r="J50">
            <v>0</v>
          </cell>
          <cell r="K50">
            <v>0</v>
          </cell>
          <cell r="L50">
            <v>14</v>
          </cell>
          <cell r="M50">
            <v>2</v>
          </cell>
          <cell r="N50">
            <v>170</v>
          </cell>
          <cell r="P50">
            <v>31</v>
          </cell>
          <cell r="Q50">
            <v>12</v>
          </cell>
          <cell r="R50">
            <v>2000</v>
          </cell>
          <cell r="T50">
            <v>31</v>
          </cell>
          <cell r="U50">
            <v>12</v>
          </cell>
          <cell r="V50">
            <v>2000</v>
          </cell>
        </row>
        <row r="51">
          <cell r="A51">
            <v>203016</v>
          </cell>
          <cell r="B51" t="str">
            <v>Romeo Toribio</v>
          </cell>
          <cell r="C51" t="str">
            <v>Commis 2</v>
          </cell>
          <cell r="D51" t="str">
            <v>Filipino</v>
          </cell>
          <cell r="E51">
            <v>120</v>
          </cell>
          <cell r="F51">
            <v>8</v>
          </cell>
          <cell r="G51">
            <v>10</v>
          </cell>
          <cell r="H51">
            <v>2000</v>
          </cell>
          <cell r="I51">
            <v>0</v>
          </cell>
          <cell r="J51">
            <v>0</v>
          </cell>
          <cell r="K51">
            <v>0</v>
          </cell>
          <cell r="L51">
            <v>14</v>
          </cell>
          <cell r="M51">
            <v>2</v>
          </cell>
          <cell r="N51">
            <v>240</v>
          </cell>
          <cell r="P51">
            <v>31</v>
          </cell>
          <cell r="Q51">
            <v>12</v>
          </cell>
          <cell r="R51">
            <v>2000</v>
          </cell>
          <cell r="T51">
            <v>31</v>
          </cell>
          <cell r="U51">
            <v>12</v>
          </cell>
          <cell r="V51">
            <v>2000</v>
          </cell>
        </row>
        <row r="52">
          <cell r="A52">
            <v>204007</v>
          </cell>
          <cell r="B52" t="str">
            <v>Ferdinand Evangelista</v>
          </cell>
          <cell r="C52" t="str">
            <v>Commis 1</v>
          </cell>
          <cell r="D52" t="str">
            <v>Filipino</v>
          </cell>
          <cell r="E52">
            <v>160</v>
          </cell>
          <cell r="F52">
            <v>8</v>
          </cell>
          <cell r="G52">
            <v>10</v>
          </cell>
          <cell r="H52">
            <v>2000</v>
          </cell>
          <cell r="I52">
            <v>0</v>
          </cell>
          <cell r="J52">
            <v>0</v>
          </cell>
          <cell r="K52">
            <v>0</v>
          </cell>
          <cell r="L52">
            <v>14</v>
          </cell>
          <cell r="M52">
            <v>2</v>
          </cell>
          <cell r="N52">
            <v>240</v>
          </cell>
          <cell r="P52">
            <v>31</v>
          </cell>
          <cell r="Q52">
            <v>12</v>
          </cell>
          <cell r="R52">
            <v>2000</v>
          </cell>
          <cell r="T52">
            <v>31</v>
          </cell>
          <cell r="U52">
            <v>12</v>
          </cell>
          <cell r="V52">
            <v>2000</v>
          </cell>
        </row>
        <row r="53">
          <cell r="A53">
            <v>203017</v>
          </cell>
          <cell r="B53" t="str">
            <v>Basel Kanej Amer</v>
          </cell>
          <cell r="C53" t="str">
            <v>Commis 2</v>
          </cell>
          <cell r="D53" t="str">
            <v>Lebanese</v>
          </cell>
          <cell r="E53">
            <v>120</v>
          </cell>
          <cell r="F53">
            <v>27</v>
          </cell>
          <cell r="G53">
            <v>9</v>
          </cell>
          <cell r="H53">
            <v>2000</v>
          </cell>
          <cell r="I53">
            <v>0</v>
          </cell>
          <cell r="J53">
            <v>0</v>
          </cell>
          <cell r="K53">
            <v>0</v>
          </cell>
          <cell r="L53">
            <v>14</v>
          </cell>
          <cell r="M53">
            <v>2</v>
          </cell>
          <cell r="N53">
            <v>115</v>
          </cell>
          <cell r="P53">
            <v>31</v>
          </cell>
          <cell r="Q53">
            <v>12</v>
          </cell>
          <cell r="R53">
            <v>2000</v>
          </cell>
          <cell r="T53">
            <v>31</v>
          </cell>
          <cell r="U53">
            <v>12</v>
          </cell>
          <cell r="V53">
            <v>2000</v>
          </cell>
        </row>
        <row r="54">
          <cell r="A54">
            <v>204008</v>
          </cell>
          <cell r="B54" t="str">
            <v>Naji Wehbe</v>
          </cell>
          <cell r="C54" t="str">
            <v>Ass. Pastry Chef</v>
          </cell>
          <cell r="D54" t="str">
            <v>Lebanese</v>
          </cell>
          <cell r="E54">
            <v>620</v>
          </cell>
          <cell r="F54">
            <v>22</v>
          </cell>
          <cell r="G54">
            <v>10</v>
          </cell>
          <cell r="H54">
            <v>2000</v>
          </cell>
          <cell r="I54">
            <v>0</v>
          </cell>
          <cell r="J54">
            <v>0</v>
          </cell>
          <cell r="K54">
            <v>0</v>
          </cell>
          <cell r="L54">
            <v>21</v>
          </cell>
          <cell r="M54">
            <v>1</v>
          </cell>
          <cell r="N54">
            <v>115</v>
          </cell>
          <cell r="P54">
            <v>31</v>
          </cell>
          <cell r="Q54">
            <v>12</v>
          </cell>
          <cell r="R54">
            <v>2000</v>
          </cell>
          <cell r="T54">
            <v>31</v>
          </cell>
          <cell r="U54">
            <v>12</v>
          </cell>
          <cell r="V54">
            <v>2000</v>
          </cell>
        </row>
        <row r="55">
          <cell r="A55">
            <v>204009</v>
          </cell>
          <cell r="B55" t="str">
            <v>Ajeesh Andrews</v>
          </cell>
          <cell r="C55" t="str">
            <v>Commis 3</v>
          </cell>
          <cell r="D55" t="str">
            <v>Indian</v>
          </cell>
          <cell r="E55">
            <v>90</v>
          </cell>
          <cell r="F55">
            <v>22</v>
          </cell>
          <cell r="G55">
            <v>10</v>
          </cell>
          <cell r="H55">
            <v>2000</v>
          </cell>
          <cell r="I55">
            <v>0</v>
          </cell>
          <cell r="J55">
            <v>0</v>
          </cell>
          <cell r="K55">
            <v>0</v>
          </cell>
          <cell r="L55">
            <v>14</v>
          </cell>
          <cell r="M55">
            <v>2</v>
          </cell>
          <cell r="N55">
            <v>190</v>
          </cell>
          <cell r="P55">
            <v>31</v>
          </cell>
          <cell r="Q55">
            <v>12</v>
          </cell>
          <cell r="R55">
            <v>2000</v>
          </cell>
          <cell r="T55">
            <v>31</v>
          </cell>
          <cell r="U55">
            <v>12</v>
          </cell>
          <cell r="V55">
            <v>2000</v>
          </cell>
        </row>
        <row r="56">
          <cell r="A56">
            <v>204010</v>
          </cell>
          <cell r="B56" t="str">
            <v>Charbel Sarkis</v>
          </cell>
          <cell r="C56" t="str">
            <v>Commis 2</v>
          </cell>
          <cell r="D56" t="str">
            <v>Lebanese</v>
          </cell>
          <cell r="E56">
            <v>130</v>
          </cell>
          <cell r="F56">
            <v>11</v>
          </cell>
          <cell r="G56">
            <v>11</v>
          </cell>
          <cell r="H56">
            <v>2000</v>
          </cell>
          <cell r="I56">
            <v>0</v>
          </cell>
          <cell r="J56">
            <v>0</v>
          </cell>
          <cell r="K56">
            <v>0</v>
          </cell>
          <cell r="L56">
            <v>14</v>
          </cell>
          <cell r="M56">
            <v>2</v>
          </cell>
          <cell r="N56">
            <v>115</v>
          </cell>
          <cell r="P56">
            <v>31</v>
          </cell>
          <cell r="Q56">
            <v>12</v>
          </cell>
          <cell r="R56">
            <v>2000</v>
          </cell>
          <cell r="T56">
            <v>31</v>
          </cell>
          <cell r="U56">
            <v>12</v>
          </cell>
          <cell r="V56">
            <v>2000</v>
          </cell>
        </row>
        <row r="57">
          <cell r="A57">
            <v>202011</v>
          </cell>
          <cell r="B57" t="str">
            <v>Espedito P. Sayre</v>
          </cell>
          <cell r="C57" t="str">
            <v>Commis 1</v>
          </cell>
          <cell r="D57" t="str">
            <v>Filipino</v>
          </cell>
          <cell r="E57">
            <v>165</v>
          </cell>
          <cell r="F57">
            <v>26</v>
          </cell>
          <cell r="G57">
            <v>11</v>
          </cell>
          <cell r="H57">
            <v>2000</v>
          </cell>
          <cell r="I57">
            <v>0</v>
          </cell>
          <cell r="J57">
            <v>0</v>
          </cell>
          <cell r="K57">
            <v>0</v>
          </cell>
          <cell r="L57">
            <v>14</v>
          </cell>
          <cell r="M57">
            <v>2</v>
          </cell>
          <cell r="N57">
            <v>240</v>
          </cell>
          <cell r="P57">
            <v>31</v>
          </cell>
          <cell r="Q57">
            <v>12</v>
          </cell>
          <cell r="R57">
            <v>2000</v>
          </cell>
          <cell r="T57">
            <v>31</v>
          </cell>
          <cell r="U57">
            <v>12</v>
          </cell>
          <cell r="V57">
            <v>2000</v>
          </cell>
        </row>
        <row r="58">
          <cell r="A58">
            <v>202012</v>
          </cell>
          <cell r="B58" t="str">
            <v>Yeremya Pilawajian</v>
          </cell>
          <cell r="C58" t="str">
            <v>1/2 C.D.P</v>
          </cell>
          <cell r="D58" t="str">
            <v>Lebanese</v>
          </cell>
          <cell r="E58">
            <v>225</v>
          </cell>
          <cell r="F58">
            <v>5</v>
          </cell>
          <cell r="G58">
            <v>12</v>
          </cell>
          <cell r="H58">
            <v>2000</v>
          </cell>
          <cell r="I58">
            <v>0</v>
          </cell>
          <cell r="J58">
            <v>0</v>
          </cell>
          <cell r="K58">
            <v>0</v>
          </cell>
          <cell r="L58">
            <v>14</v>
          </cell>
          <cell r="M58">
            <v>2</v>
          </cell>
          <cell r="N58">
            <v>115</v>
          </cell>
          <cell r="P58">
            <v>31</v>
          </cell>
          <cell r="Q58">
            <v>12</v>
          </cell>
          <cell r="R58">
            <v>2000</v>
          </cell>
          <cell r="T58">
            <v>31</v>
          </cell>
          <cell r="U58">
            <v>12</v>
          </cell>
          <cell r="V58">
            <v>2000</v>
          </cell>
        </row>
        <row r="59">
          <cell r="A59">
            <v>202013</v>
          </cell>
          <cell r="B59" t="str">
            <v>Mohamed Odaidur Rahman</v>
          </cell>
          <cell r="C59" t="str">
            <v>Commis 3</v>
          </cell>
          <cell r="D59" t="str">
            <v>Bangladeshi</v>
          </cell>
          <cell r="E59">
            <v>90</v>
          </cell>
          <cell r="F59">
            <v>21</v>
          </cell>
          <cell r="G59">
            <v>12</v>
          </cell>
          <cell r="H59">
            <v>2000</v>
          </cell>
          <cell r="I59">
            <v>0</v>
          </cell>
          <cell r="J59">
            <v>0</v>
          </cell>
          <cell r="K59">
            <v>0</v>
          </cell>
          <cell r="L59">
            <v>14</v>
          </cell>
          <cell r="M59">
            <v>2</v>
          </cell>
          <cell r="N59">
            <v>180</v>
          </cell>
          <cell r="P59">
            <v>31</v>
          </cell>
          <cell r="Q59">
            <v>12</v>
          </cell>
          <cell r="R59">
            <v>2000</v>
          </cell>
          <cell r="T59">
            <v>31</v>
          </cell>
          <cell r="U59">
            <v>12</v>
          </cell>
          <cell r="V59">
            <v>2000</v>
          </cell>
        </row>
        <row r="60">
          <cell r="A60">
            <v>202014</v>
          </cell>
          <cell r="B60" t="str">
            <v>Maroun Jarrouje</v>
          </cell>
          <cell r="C60" t="str">
            <v>Shawarma Man</v>
          </cell>
          <cell r="D60" t="str">
            <v>Lebanese</v>
          </cell>
          <cell r="E60">
            <v>300</v>
          </cell>
          <cell r="F60">
            <v>5</v>
          </cell>
          <cell r="G60">
            <v>12</v>
          </cell>
          <cell r="H60">
            <v>2000</v>
          </cell>
          <cell r="I60">
            <v>0</v>
          </cell>
          <cell r="J60">
            <v>0</v>
          </cell>
          <cell r="K60">
            <v>0</v>
          </cell>
          <cell r="L60">
            <v>14</v>
          </cell>
          <cell r="M60">
            <v>2</v>
          </cell>
          <cell r="N60">
            <v>115</v>
          </cell>
          <cell r="P60">
            <v>31</v>
          </cell>
          <cell r="Q60">
            <v>12</v>
          </cell>
          <cell r="R60">
            <v>2000</v>
          </cell>
          <cell r="T60">
            <v>31</v>
          </cell>
          <cell r="U60">
            <v>12</v>
          </cell>
          <cell r="V60">
            <v>2000</v>
          </cell>
        </row>
        <row r="61">
          <cell r="A61">
            <v>202015</v>
          </cell>
          <cell r="B61" t="str">
            <v>Imad Khaled</v>
          </cell>
          <cell r="C61" t="str">
            <v>Butcher</v>
          </cell>
          <cell r="D61" t="str">
            <v>Lebanese</v>
          </cell>
          <cell r="E61">
            <v>140</v>
          </cell>
          <cell r="F61">
            <v>7</v>
          </cell>
          <cell r="G61">
            <v>12</v>
          </cell>
          <cell r="H61">
            <v>2000</v>
          </cell>
          <cell r="I61">
            <v>0</v>
          </cell>
          <cell r="J61">
            <v>0</v>
          </cell>
          <cell r="K61">
            <v>0</v>
          </cell>
          <cell r="L61">
            <v>14</v>
          </cell>
          <cell r="M61">
            <v>2</v>
          </cell>
          <cell r="N61">
            <v>115</v>
          </cell>
          <cell r="P61">
            <v>31</v>
          </cell>
          <cell r="Q61">
            <v>12</v>
          </cell>
          <cell r="R61">
            <v>2000</v>
          </cell>
          <cell r="T61">
            <v>31</v>
          </cell>
          <cell r="U61">
            <v>12</v>
          </cell>
          <cell r="V61">
            <v>2000</v>
          </cell>
        </row>
        <row r="62">
          <cell r="A62">
            <v>202016</v>
          </cell>
          <cell r="B62" t="str">
            <v>Haytham Al-Hakim</v>
          </cell>
          <cell r="C62" t="str">
            <v>Sage Bakery</v>
          </cell>
          <cell r="D62" t="str">
            <v>Lebanese</v>
          </cell>
          <cell r="E62">
            <v>225</v>
          </cell>
          <cell r="F62">
            <v>5</v>
          </cell>
          <cell r="G62">
            <v>12</v>
          </cell>
          <cell r="H62">
            <v>2000</v>
          </cell>
          <cell r="I62">
            <v>0</v>
          </cell>
          <cell r="J62">
            <v>0</v>
          </cell>
          <cell r="K62">
            <v>0</v>
          </cell>
          <cell r="L62">
            <v>14</v>
          </cell>
          <cell r="M62">
            <v>2</v>
          </cell>
          <cell r="N62">
            <v>115</v>
          </cell>
          <cell r="P62">
            <v>31</v>
          </cell>
          <cell r="Q62">
            <v>12</v>
          </cell>
          <cell r="R62">
            <v>2000</v>
          </cell>
          <cell r="T62">
            <v>31</v>
          </cell>
          <cell r="U62">
            <v>12</v>
          </cell>
          <cell r="V62">
            <v>2000</v>
          </cell>
        </row>
        <row r="63">
          <cell r="A63">
            <v>202017</v>
          </cell>
          <cell r="B63" t="str">
            <v>Soliman Fayad Allaw</v>
          </cell>
          <cell r="C63" t="str">
            <v>Commis 2</v>
          </cell>
          <cell r="D63" t="str">
            <v>Lebanese</v>
          </cell>
          <cell r="E63">
            <v>125</v>
          </cell>
          <cell r="F63">
            <v>5</v>
          </cell>
          <cell r="G63">
            <v>12</v>
          </cell>
          <cell r="H63">
            <v>2000</v>
          </cell>
          <cell r="I63">
            <v>0</v>
          </cell>
          <cell r="J63">
            <v>0</v>
          </cell>
          <cell r="K63">
            <v>0</v>
          </cell>
          <cell r="L63">
            <v>14</v>
          </cell>
          <cell r="M63">
            <v>2</v>
          </cell>
          <cell r="N63">
            <v>115</v>
          </cell>
          <cell r="P63">
            <v>31</v>
          </cell>
          <cell r="Q63">
            <v>12</v>
          </cell>
          <cell r="R63">
            <v>2000</v>
          </cell>
          <cell r="T63">
            <v>31</v>
          </cell>
          <cell r="U63">
            <v>12</v>
          </cell>
          <cell r="V63">
            <v>2000</v>
          </cell>
        </row>
        <row r="64">
          <cell r="A64">
            <v>60</v>
          </cell>
          <cell r="B64" t="str">
            <v>Total</v>
          </cell>
          <cell r="D64">
            <v>0</v>
          </cell>
          <cell r="O64">
            <v>0</v>
          </cell>
          <cell r="S64">
            <v>0</v>
          </cell>
        </row>
      </sheetData>
      <sheetData sheetId="2">
        <row r="1">
          <cell r="A1" t="str">
            <v xml:space="preserve">            كشف تفصيلي بالموظفين بمنتزه الخيران خلال شهر مارس 2019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rightToLeft="1" tabSelected="1" topLeftCell="I23" zoomScaleNormal="100" workbookViewId="0">
      <selection activeCell="N40" sqref="N40:N42"/>
    </sheetView>
  </sheetViews>
  <sheetFormatPr defaultColWidth="20" defaultRowHeight="27" customHeight="1"/>
  <cols>
    <col min="1" max="1" width="24.875" style="6" customWidth="1"/>
    <col min="2" max="2" width="16.875" style="7" customWidth="1"/>
    <col min="3" max="4" width="20" style="3"/>
    <col min="5" max="5" width="39.25" style="3" bestFit="1" customWidth="1"/>
    <col min="6" max="8" width="20" style="3"/>
    <col min="9" max="9" width="20" style="9"/>
    <col min="10" max="10" width="20" style="3"/>
    <col min="11" max="11" width="11" style="3" bestFit="1" customWidth="1"/>
    <col min="12" max="12" width="24.125" style="43" customWidth="1"/>
    <col min="13" max="13" width="49.25" style="43" bestFit="1" customWidth="1"/>
    <col min="14" max="14" width="41.625" style="3" bestFit="1" customWidth="1"/>
    <col min="15" max="16384" width="20" style="3"/>
  </cols>
  <sheetData>
    <row r="1" spans="1:14" ht="46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56"/>
    </row>
    <row r="2" spans="1:14" s="1" customFormat="1" ht="27" customHeight="1">
      <c r="A2" s="11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13</v>
      </c>
      <c r="H2" s="13" t="s">
        <v>7</v>
      </c>
      <c r="I2" s="14" t="s">
        <v>8</v>
      </c>
      <c r="J2" s="13" t="s">
        <v>175</v>
      </c>
      <c r="K2" s="13" t="s">
        <v>9</v>
      </c>
      <c r="L2" s="63" t="s">
        <v>10</v>
      </c>
      <c r="M2" s="64"/>
    </row>
    <row r="3" spans="1:14" ht="27" customHeight="1">
      <c r="A3" s="4" t="s">
        <v>179</v>
      </c>
      <c r="B3" s="5">
        <v>238121200455</v>
      </c>
      <c r="C3" s="2"/>
      <c r="D3" s="2">
        <v>220749660</v>
      </c>
      <c r="E3" s="2" t="s">
        <v>100</v>
      </c>
      <c r="F3" s="2">
        <v>1500</v>
      </c>
      <c r="G3" s="8">
        <v>45150</v>
      </c>
      <c r="H3" s="2">
        <v>200</v>
      </c>
      <c r="I3" s="8">
        <v>45150</v>
      </c>
      <c r="J3" s="2">
        <f t="shared" ref="J3:J45" si="0">F3-H3</f>
        <v>1300</v>
      </c>
      <c r="K3" s="2"/>
      <c r="L3" s="57" t="s">
        <v>337</v>
      </c>
      <c r="M3" s="58"/>
      <c r="N3" s="3" t="str">
        <f>L3&amp;M3</f>
        <v xml:space="preserve">   جلسة استئناف الاسرة - الفروانية - رفض وتاييد أ 18 06 2023</v>
      </c>
    </row>
    <row r="4" spans="1:14" ht="27" customHeight="1">
      <c r="A4" s="4" t="s">
        <v>310</v>
      </c>
      <c r="B4" s="5"/>
      <c r="C4" s="2"/>
      <c r="D4" s="2">
        <v>240030080</v>
      </c>
      <c r="E4" s="2" t="s">
        <v>311</v>
      </c>
      <c r="F4" s="2"/>
      <c r="G4" s="8"/>
      <c r="H4" s="2"/>
      <c r="I4" s="8"/>
      <c r="J4" s="2"/>
      <c r="K4" s="2"/>
      <c r="L4" s="63" t="s">
        <v>338</v>
      </c>
      <c r="M4" s="64"/>
    </row>
    <row r="5" spans="1:14" ht="27" customHeight="1">
      <c r="A5" s="4" t="s">
        <v>180</v>
      </c>
      <c r="B5" s="5">
        <v>271062000182</v>
      </c>
      <c r="C5" s="2"/>
      <c r="D5" s="2"/>
      <c r="E5" s="2" t="s">
        <v>78</v>
      </c>
      <c r="F5" s="2">
        <v>1500</v>
      </c>
      <c r="G5" s="8" t="s">
        <v>79</v>
      </c>
      <c r="H5" s="2">
        <v>0</v>
      </c>
      <c r="I5" s="8" t="s">
        <v>79</v>
      </c>
      <c r="J5" s="2">
        <f t="shared" si="0"/>
        <v>1500</v>
      </c>
      <c r="K5" s="2" t="s">
        <v>80</v>
      </c>
      <c r="L5" s="46" t="s">
        <v>380</v>
      </c>
      <c r="M5" s="59">
        <v>45482</v>
      </c>
      <c r="N5" s="3" t="str">
        <f>L5&amp;M5</f>
        <v xml:space="preserve">  جلسة المحكمة الكلية45482</v>
      </c>
    </row>
    <row r="6" spans="1:14" ht="27" customHeight="1">
      <c r="A6" s="4" t="s">
        <v>210</v>
      </c>
      <c r="B6" s="5">
        <v>289052002540</v>
      </c>
      <c r="C6" s="2"/>
      <c r="D6" s="2"/>
      <c r="E6" s="2" t="s">
        <v>88</v>
      </c>
      <c r="F6" s="2">
        <v>2900</v>
      </c>
      <c r="G6" s="8">
        <v>45173</v>
      </c>
      <c r="H6" s="2">
        <v>0</v>
      </c>
      <c r="I6" s="8">
        <v>45173</v>
      </c>
      <c r="J6" s="2">
        <f t="shared" si="0"/>
        <v>2900</v>
      </c>
      <c r="K6" s="2"/>
      <c r="L6" s="51"/>
      <c r="M6" s="2"/>
    </row>
    <row r="7" spans="1:14" ht="27" customHeight="1">
      <c r="A7" s="4" t="s">
        <v>211</v>
      </c>
      <c r="B7" s="5">
        <v>289052002540</v>
      </c>
      <c r="C7" s="2"/>
      <c r="D7" s="2"/>
      <c r="E7" s="2" t="s">
        <v>89</v>
      </c>
      <c r="F7" s="2">
        <v>600</v>
      </c>
      <c r="G7" s="8">
        <v>45173</v>
      </c>
      <c r="H7" s="2">
        <v>0</v>
      </c>
      <c r="I7" s="8">
        <v>45173</v>
      </c>
      <c r="J7" s="2">
        <f t="shared" si="0"/>
        <v>600</v>
      </c>
      <c r="K7" s="2"/>
      <c r="L7" s="51"/>
      <c r="M7" s="2"/>
    </row>
    <row r="8" spans="1:14" ht="27" customHeight="1">
      <c r="A8" s="4" t="s">
        <v>258</v>
      </c>
      <c r="B8" s="5"/>
      <c r="C8" s="2"/>
      <c r="D8" s="2">
        <v>234106250</v>
      </c>
      <c r="E8" s="2" t="s">
        <v>259</v>
      </c>
      <c r="F8" s="2"/>
      <c r="G8" s="8"/>
      <c r="H8" s="2"/>
      <c r="I8" s="8"/>
      <c r="J8" s="2"/>
      <c r="K8" s="2"/>
      <c r="L8" s="63" t="s">
        <v>339</v>
      </c>
      <c r="M8" s="64"/>
    </row>
    <row r="9" spans="1:14" ht="27" customHeight="1">
      <c r="A9" s="4" t="s">
        <v>258</v>
      </c>
      <c r="B9" s="5"/>
      <c r="C9" s="2"/>
      <c r="D9" s="2">
        <v>232066390</v>
      </c>
      <c r="E9" s="2" t="s">
        <v>260</v>
      </c>
      <c r="F9" s="2"/>
      <c r="G9" s="8"/>
      <c r="H9" s="2"/>
      <c r="I9" s="8"/>
      <c r="J9" s="2"/>
      <c r="K9" s="2"/>
      <c r="L9" s="63" t="s">
        <v>340</v>
      </c>
      <c r="M9" s="64"/>
    </row>
    <row r="10" spans="1:14" ht="27" customHeight="1">
      <c r="A10" s="4" t="s">
        <v>258</v>
      </c>
      <c r="B10" s="5"/>
      <c r="C10" s="2"/>
      <c r="D10" s="2">
        <v>90454020</v>
      </c>
      <c r="E10" s="2" t="s">
        <v>261</v>
      </c>
      <c r="F10" s="2"/>
      <c r="G10" s="8"/>
      <c r="H10" s="2"/>
      <c r="I10" s="8"/>
      <c r="J10" s="2"/>
      <c r="K10" s="2"/>
      <c r="L10" s="63" t="s">
        <v>341</v>
      </c>
      <c r="M10" s="64"/>
    </row>
    <row r="11" spans="1:14" ht="27" customHeight="1">
      <c r="A11" s="4" t="s">
        <v>178</v>
      </c>
      <c r="B11" s="5"/>
      <c r="C11" s="2"/>
      <c r="D11" s="2"/>
      <c r="E11" s="2" t="s">
        <v>81</v>
      </c>
      <c r="F11" s="2" t="s">
        <v>82</v>
      </c>
      <c r="G11" s="8" t="s">
        <v>83</v>
      </c>
      <c r="H11" s="2">
        <v>400</v>
      </c>
      <c r="I11" s="8" t="s">
        <v>83</v>
      </c>
      <c r="J11" s="2" t="e">
        <f t="shared" si="0"/>
        <v>#VALUE!</v>
      </c>
      <c r="K11" s="2"/>
      <c r="L11" s="51"/>
      <c r="M11" s="2"/>
    </row>
    <row r="12" spans="1:14" ht="27" customHeight="1">
      <c r="A12" s="4" t="s">
        <v>181</v>
      </c>
      <c r="B12" s="5">
        <v>273072502564</v>
      </c>
      <c r="C12" s="2"/>
      <c r="D12" s="2"/>
      <c r="E12" s="2" t="s">
        <v>46</v>
      </c>
      <c r="F12" s="2" t="s">
        <v>47</v>
      </c>
      <c r="G12" s="8" t="s">
        <v>49</v>
      </c>
      <c r="H12" s="2">
        <v>0</v>
      </c>
      <c r="I12" s="8" t="s">
        <v>49</v>
      </c>
      <c r="J12" s="2" t="e">
        <f t="shared" si="0"/>
        <v>#VALUE!</v>
      </c>
      <c r="K12" s="2"/>
      <c r="L12" s="51"/>
      <c r="M12" s="2"/>
    </row>
    <row r="13" spans="1:14" ht="27" customHeight="1">
      <c r="A13" s="4" t="s">
        <v>182</v>
      </c>
      <c r="B13" s="5">
        <v>279031300883</v>
      </c>
      <c r="C13" s="2"/>
      <c r="D13" s="2">
        <v>23353490</v>
      </c>
      <c r="E13" s="2" t="s">
        <v>257</v>
      </c>
      <c r="F13" s="2" t="s">
        <v>69</v>
      </c>
      <c r="G13" s="8">
        <v>45237</v>
      </c>
      <c r="H13" s="2">
        <v>0</v>
      </c>
      <c r="I13" s="8">
        <v>45237</v>
      </c>
      <c r="J13" s="2" t="e">
        <f t="shared" si="0"/>
        <v>#VALUE!</v>
      </c>
      <c r="K13" s="2"/>
      <c r="L13" s="51"/>
      <c r="M13" s="2"/>
    </row>
    <row r="14" spans="1:14" ht="27" customHeight="1">
      <c r="A14" s="4" t="s">
        <v>183</v>
      </c>
      <c r="B14" s="5">
        <v>266061500402</v>
      </c>
      <c r="C14" s="2"/>
      <c r="D14" s="2"/>
      <c r="E14" s="2" t="s">
        <v>35</v>
      </c>
      <c r="F14" s="2">
        <v>1200</v>
      </c>
      <c r="G14" s="8">
        <v>45119</v>
      </c>
      <c r="H14" s="2">
        <v>700</v>
      </c>
      <c r="I14" s="8">
        <v>45119</v>
      </c>
      <c r="J14" s="2">
        <f t="shared" si="0"/>
        <v>500</v>
      </c>
      <c r="K14" s="2"/>
      <c r="L14" s="51"/>
      <c r="M14" s="2"/>
    </row>
    <row r="15" spans="1:14" ht="27" customHeight="1">
      <c r="A15" s="4" t="s">
        <v>212</v>
      </c>
      <c r="B15" s="5">
        <v>275092000325</v>
      </c>
      <c r="C15" s="2"/>
      <c r="D15" s="2"/>
      <c r="E15" s="2" t="s">
        <v>84</v>
      </c>
      <c r="F15" s="2" t="s">
        <v>85</v>
      </c>
      <c r="G15" s="8" t="s">
        <v>86</v>
      </c>
      <c r="H15" s="2">
        <v>100</v>
      </c>
      <c r="I15" s="8" t="s">
        <v>86</v>
      </c>
      <c r="J15" s="2" t="e">
        <f t="shared" si="0"/>
        <v>#VALUE!</v>
      </c>
      <c r="K15" s="2"/>
      <c r="L15" s="51"/>
      <c r="M15" s="2"/>
    </row>
    <row r="16" spans="1:14" ht="27" customHeight="1">
      <c r="A16" s="4" t="s">
        <v>213</v>
      </c>
      <c r="B16" s="5">
        <v>275092000325</v>
      </c>
      <c r="C16" s="2"/>
      <c r="D16" s="2"/>
      <c r="E16" s="2" t="s">
        <v>87</v>
      </c>
      <c r="F16" s="2">
        <v>800</v>
      </c>
      <c r="G16" s="8">
        <v>44959</v>
      </c>
      <c r="H16" s="2">
        <v>250</v>
      </c>
      <c r="I16" s="8">
        <v>44959</v>
      </c>
      <c r="J16" s="2">
        <f t="shared" si="0"/>
        <v>550</v>
      </c>
      <c r="K16" s="2"/>
      <c r="L16" s="51"/>
      <c r="M16" s="2"/>
    </row>
    <row r="17" spans="1:13" ht="27" customHeight="1">
      <c r="A17" s="4" t="s">
        <v>184</v>
      </c>
      <c r="B17" s="5"/>
      <c r="C17" s="2"/>
      <c r="D17" s="2">
        <v>233929860</v>
      </c>
      <c r="E17" s="2" t="s">
        <v>320</v>
      </c>
      <c r="F17" s="2">
        <v>400</v>
      </c>
      <c r="G17" s="8" t="s">
        <v>15</v>
      </c>
      <c r="H17" s="2">
        <v>400</v>
      </c>
      <c r="I17" s="8">
        <v>45371</v>
      </c>
      <c r="J17" s="2">
        <f t="shared" si="0"/>
        <v>0</v>
      </c>
      <c r="K17" s="2"/>
      <c r="L17" s="63" t="s">
        <v>343</v>
      </c>
      <c r="M17" s="64" t="s">
        <v>342</v>
      </c>
    </row>
    <row r="18" spans="1:13" ht="27" customHeight="1">
      <c r="A18" s="4" t="s">
        <v>185</v>
      </c>
      <c r="B18" s="5">
        <v>283050907981</v>
      </c>
      <c r="C18" s="2"/>
      <c r="D18" s="2">
        <v>233630050</v>
      </c>
      <c r="E18" s="2" t="s">
        <v>274</v>
      </c>
      <c r="F18" s="2" t="s">
        <v>68</v>
      </c>
      <c r="G18" s="8" t="s">
        <v>64</v>
      </c>
      <c r="H18" s="2">
        <v>910</v>
      </c>
      <c r="I18" s="8">
        <v>45120</v>
      </c>
      <c r="J18" s="2" t="e">
        <f t="shared" si="0"/>
        <v>#VALUE!</v>
      </c>
      <c r="K18" s="2"/>
      <c r="L18" s="51"/>
      <c r="M18" s="2"/>
    </row>
    <row r="19" spans="1:13" ht="27" customHeight="1">
      <c r="A19" s="4" t="s">
        <v>126</v>
      </c>
      <c r="B19" s="5">
        <v>283032703459</v>
      </c>
      <c r="C19" s="2"/>
      <c r="D19" s="2">
        <v>16491035</v>
      </c>
      <c r="E19" s="2" t="s">
        <v>62</v>
      </c>
      <c r="F19" s="2" t="s">
        <v>63</v>
      </c>
      <c r="G19" s="8" t="s">
        <v>64</v>
      </c>
      <c r="H19" s="2">
        <v>100</v>
      </c>
      <c r="I19" s="8">
        <v>45120</v>
      </c>
      <c r="J19" s="2" t="e">
        <f t="shared" si="0"/>
        <v>#VALUE!</v>
      </c>
      <c r="K19" s="2"/>
      <c r="L19" s="51"/>
      <c r="M19" s="2"/>
    </row>
    <row r="20" spans="1:13" ht="27" customHeight="1">
      <c r="A20" s="4" t="s">
        <v>186</v>
      </c>
      <c r="B20" s="5">
        <v>2711062000182</v>
      </c>
      <c r="C20" s="2"/>
      <c r="D20" s="2"/>
      <c r="E20" s="2" t="s">
        <v>67</v>
      </c>
      <c r="F20" s="2" t="s">
        <v>77</v>
      </c>
      <c r="G20" s="8">
        <v>45236</v>
      </c>
      <c r="H20" s="2">
        <v>0</v>
      </c>
      <c r="I20" s="8">
        <v>45236</v>
      </c>
      <c r="J20" s="2" t="e">
        <f t="shared" si="0"/>
        <v>#VALUE!</v>
      </c>
      <c r="K20" s="2"/>
      <c r="L20" s="51"/>
      <c r="M20" s="2"/>
    </row>
    <row r="21" spans="1:13" ht="27" customHeight="1">
      <c r="A21" s="4" t="s">
        <v>214</v>
      </c>
      <c r="B21" s="5">
        <v>272041800812</v>
      </c>
      <c r="C21" s="2"/>
      <c r="D21" s="2"/>
      <c r="E21" s="2" t="s">
        <v>12</v>
      </c>
      <c r="F21" s="2">
        <v>1250</v>
      </c>
      <c r="G21" s="8">
        <v>45597</v>
      </c>
      <c r="H21" s="2">
        <v>0</v>
      </c>
      <c r="I21" s="8">
        <v>45597</v>
      </c>
      <c r="J21" s="2">
        <f t="shared" si="0"/>
        <v>1250</v>
      </c>
      <c r="K21" s="2"/>
      <c r="L21" s="51"/>
      <c r="M21" s="2"/>
    </row>
    <row r="22" spans="1:13" ht="27" customHeight="1">
      <c r="A22" s="4" t="s">
        <v>215</v>
      </c>
      <c r="B22" s="5">
        <v>272041800812</v>
      </c>
      <c r="C22" s="2"/>
      <c r="D22" s="2"/>
      <c r="E22" s="2" t="s">
        <v>14</v>
      </c>
      <c r="F22" s="2">
        <v>1500</v>
      </c>
      <c r="G22" s="8">
        <v>45566</v>
      </c>
      <c r="H22" s="2">
        <v>0</v>
      </c>
      <c r="I22" s="8">
        <v>45566</v>
      </c>
      <c r="J22" s="2">
        <f t="shared" si="0"/>
        <v>1500</v>
      </c>
      <c r="K22" s="2"/>
      <c r="L22" s="51"/>
      <c r="M22" s="2"/>
    </row>
    <row r="23" spans="1:13" ht="27" customHeight="1">
      <c r="A23" s="4" t="s">
        <v>216</v>
      </c>
      <c r="B23" s="5">
        <v>272041800812</v>
      </c>
      <c r="C23" s="2"/>
      <c r="D23" s="2"/>
      <c r="E23" s="2" t="s">
        <v>38</v>
      </c>
      <c r="F23" s="2">
        <v>1500</v>
      </c>
      <c r="G23" s="8" t="s">
        <v>39</v>
      </c>
      <c r="H23" s="2">
        <v>0</v>
      </c>
      <c r="I23" s="8">
        <v>45253</v>
      </c>
      <c r="J23" s="2">
        <f t="shared" si="0"/>
        <v>1500</v>
      </c>
      <c r="K23" s="2"/>
      <c r="L23" s="51"/>
      <c r="M23" s="2"/>
    </row>
    <row r="24" spans="1:13" ht="27" customHeight="1">
      <c r="A24" s="4" t="s">
        <v>217</v>
      </c>
      <c r="B24" s="5">
        <v>272041800812</v>
      </c>
      <c r="C24" s="2"/>
      <c r="D24" s="2"/>
      <c r="E24" s="2" t="s">
        <v>65</v>
      </c>
      <c r="F24" s="2" t="s">
        <v>66</v>
      </c>
      <c r="G24" s="8" t="s">
        <v>64</v>
      </c>
      <c r="H24" s="2">
        <v>0</v>
      </c>
      <c r="I24" s="8">
        <v>45120</v>
      </c>
      <c r="J24" s="2" t="e">
        <f t="shared" si="0"/>
        <v>#VALUE!</v>
      </c>
      <c r="K24" s="2"/>
      <c r="L24" s="51"/>
      <c r="M24" s="2"/>
    </row>
    <row r="25" spans="1:13" ht="27" customHeight="1">
      <c r="A25" s="4" t="s">
        <v>314</v>
      </c>
      <c r="B25" s="5">
        <v>272041800812</v>
      </c>
      <c r="C25" s="2"/>
      <c r="D25" s="2">
        <v>172044060</v>
      </c>
      <c r="E25" s="2" t="s">
        <v>315</v>
      </c>
      <c r="F25" s="2"/>
      <c r="G25" s="8"/>
      <c r="H25" s="2"/>
      <c r="I25" s="8"/>
      <c r="J25" s="2"/>
      <c r="K25" s="2"/>
      <c r="L25" s="63" t="s">
        <v>344</v>
      </c>
      <c r="M25" s="64"/>
    </row>
    <row r="26" spans="1:13" ht="27" customHeight="1">
      <c r="A26" s="4" t="s">
        <v>218</v>
      </c>
      <c r="B26" s="5">
        <v>288060108035</v>
      </c>
      <c r="C26" s="2"/>
      <c r="D26" s="2"/>
      <c r="E26" s="2" t="s">
        <v>108</v>
      </c>
      <c r="F26" s="2">
        <v>750</v>
      </c>
      <c r="G26" s="8">
        <v>44959</v>
      </c>
      <c r="H26" s="2">
        <v>40</v>
      </c>
      <c r="I26" s="8">
        <v>44959</v>
      </c>
      <c r="J26" s="2">
        <f t="shared" si="0"/>
        <v>710</v>
      </c>
      <c r="K26" s="2"/>
      <c r="L26" s="46"/>
      <c r="M26" s="46"/>
    </row>
    <row r="27" spans="1:13" ht="27" customHeight="1">
      <c r="A27" s="4" t="s">
        <v>219</v>
      </c>
      <c r="B27" s="5">
        <v>288060108035</v>
      </c>
      <c r="C27" s="2"/>
      <c r="D27" s="2"/>
      <c r="E27" s="2" t="s">
        <v>109</v>
      </c>
      <c r="F27" s="2">
        <v>500</v>
      </c>
      <c r="G27" s="8">
        <v>44959</v>
      </c>
      <c r="H27" s="2">
        <v>50</v>
      </c>
      <c r="I27" s="8">
        <v>44959</v>
      </c>
      <c r="J27" s="2">
        <f t="shared" si="0"/>
        <v>450</v>
      </c>
      <c r="K27" s="2"/>
      <c r="L27" s="51"/>
      <c r="M27" s="2"/>
    </row>
    <row r="28" spans="1:13" ht="27" customHeight="1">
      <c r="A28" s="4" t="s">
        <v>187</v>
      </c>
      <c r="B28" s="5">
        <v>285091001413</v>
      </c>
      <c r="C28" s="2"/>
      <c r="D28" s="2"/>
      <c r="E28" s="2" t="s">
        <v>30</v>
      </c>
      <c r="F28" s="2">
        <v>1000</v>
      </c>
      <c r="G28" s="8">
        <v>45325</v>
      </c>
      <c r="H28" s="2">
        <v>200</v>
      </c>
      <c r="I28" s="8">
        <v>45325</v>
      </c>
      <c r="J28" s="2">
        <f t="shared" si="0"/>
        <v>800</v>
      </c>
      <c r="K28" s="2"/>
      <c r="L28" s="51"/>
      <c r="M28" s="2"/>
    </row>
    <row r="29" spans="1:13" ht="27" customHeight="1">
      <c r="A29" s="4" t="s">
        <v>188</v>
      </c>
      <c r="B29" s="5">
        <v>278080701574</v>
      </c>
      <c r="C29" s="2"/>
      <c r="D29" s="2">
        <v>231628200</v>
      </c>
      <c r="E29" s="2" t="s">
        <v>33</v>
      </c>
      <c r="F29" s="2">
        <v>500</v>
      </c>
      <c r="G29" s="8" t="s">
        <v>34</v>
      </c>
      <c r="H29" s="2">
        <v>260</v>
      </c>
      <c r="I29" s="8">
        <v>45252</v>
      </c>
      <c r="J29" s="2">
        <f t="shared" si="0"/>
        <v>240</v>
      </c>
      <c r="K29" s="2"/>
      <c r="L29" s="63" t="s">
        <v>345</v>
      </c>
      <c r="M29" s="64"/>
    </row>
    <row r="30" spans="1:13" ht="27" customHeight="1">
      <c r="A30" s="4" t="s">
        <v>189</v>
      </c>
      <c r="B30" s="5">
        <v>26302010205</v>
      </c>
      <c r="C30" s="2"/>
      <c r="D30" s="2">
        <v>221832030</v>
      </c>
      <c r="E30" s="2" t="s">
        <v>46</v>
      </c>
      <c r="F30" s="2">
        <v>1000</v>
      </c>
      <c r="G30" s="8" t="s">
        <v>48</v>
      </c>
      <c r="H30" s="2">
        <v>1100</v>
      </c>
      <c r="I30" s="8">
        <v>118269</v>
      </c>
      <c r="J30" s="2">
        <f t="shared" si="0"/>
        <v>-100</v>
      </c>
      <c r="K30" s="2"/>
      <c r="L30" s="63" t="s">
        <v>346</v>
      </c>
      <c r="M30" s="64"/>
    </row>
    <row r="31" spans="1:13" ht="27" customHeight="1">
      <c r="A31" s="4" t="s">
        <v>220</v>
      </c>
      <c r="B31" s="5">
        <v>2681100100532</v>
      </c>
      <c r="C31" s="2"/>
      <c r="D31" s="2"/>
      <c r="E31" s="2" t="s">
        <v>31</v>
      </c>
      <c r="F31" s="2">
        <v>1500</v>
      </c>
      <c r="G31" s="8" t="s">
        <v>32</v>
      </c>
      <c r="H31" s="2">
        <v>1500</v>
      </c>
      <c r="I31" s="8">
        <v>45335</v>
      </c>
      <c r="J31" s="2">
        <f t="shared" si="0"/>
        <v>0</v>
      </c>
      <c r="K31" s="2"/>
      <c r="L31" s="46"/>
      <c r="M31" s="46"/>
    </row>
    <row r="32" spans="1:13" ht="27" customHeight="1">
      <c r="A32" s="4" t="s">
        <v>221</v>
      </c>
      <c r="B32" s="5">
        <v>2681100100532</v>
      </c>
      <c r="C32" s="2"/>
      <c r="D32" s="2"/>
      <c r="E32" s="2" t="s">
        <v>26</v>
      </c>
      <c r="F32" s="2">
        <v>600</v>
      </c>
      <c r="G32" s="8" t="s">
        <v>27</v>
      </c>
      <c r="H32" s="2">
        <v>600</v>
      </c>
      <c r="I32" s="8">
        <v>45343</v>
      </c>
      <c r="J32" s="2">
        <f t="shared" si="0"/>
        <v>0</v>
      </c>
      <c r="K32" s="2"/>
      <c r="L32" s="51"/>
      <c r="M32" s="2"/>
    </row>
    <row r="33" spans="1:14" ht="27" customHeight="1">
      <c r="A33" s="4" t="s">
        <v>312</v>
      </c>
      <c r="B33" s="5"/>
      <c r="C33" s="2"/>
      <c r="D33" s="2">
        <v>232569700</v>
      </c>
      <c r="E33" s="2" t="s">
        <v>313</v>
      </c>
      <c r="F33" s="2"/>
      <c r="G33" s="8"/>
      <c r="H33" s="2"/>
      <c r="I33" s="8"/>
      <c r="J33" s="2"/>
      <c r="K33" s="2"/>
      <c r="L33" s="63" t="s">
        <v>347</v>
      </c>
      <c r="M33" s="64"/>
    </row>
    <row r="34" spans="1:14" ht="27" customHeight="1">
      <c r="A34" s="4" t="s">
        <v>190</v>
      </c>
      <c r="B34" s="5">
        <v>293021701158</v>
      </c>
      <c r="C34" s="2"/>
      <c r="D34" s="2">
        <v>233355980</v>
      </c>
      <c r="E34" s="2" t="s">
        <v>326</v>
      </c>
      <c r="F34" s="2">
        <v>350</v>
      </c>
      <c r="G34" s="8" t="s">
        <v>42</v>
      </c>
      <c r="H34" s="2">
        <v>160</v>
      </c>
      <c r="I34" s="8" t="s">
        <v>252</v>
      </c>
      <c r="J34" s="2">
        <f t="shared" si="0"/>
        <v>190</v>
      </c>
      <c r="K34" s="2"/>
      <c r="L34" s="63" t="s">
        <v>348</v>
      </c>
      <c r="M34" s="64"/>
    </row>
    <row r="35" spans="1:14" ht="27" customHeight="1">
      <c r="A35" s="4" t="s">
        <v>222</v>
      </c>
      <c r="B35" s="5">
        <v>288101808071</v>
      </c>
      <c r="C35" s="2"/>
      <c r="D35" s="2">
        <v>232276750</v>
      </c>
      <c r="E35" s="2" t="s">
        <v>262</v>
      </c>
      <c r="F35" s="2">
        <v>1500</v>
      </c>
      <c r="G35" s="8" t="s">
        <v>51</v>
      </c>
      <c r="H35" s="2">
        <v>500</v>
      </c>
      <c r="I35" s="8" t="s">
        <v>51</v>
      </c>
      <c r="J35" s="2">
        <f t="shared" si="0"/>
        <v>1000</v>
      </c>
      <c r="K35" s="2"/>
      <c r="L35" s="63" t="s">
        <v>349</v>
      </c>
      <c r="M35" s="64"/>
    </row>
    <row r="36" spans="1:14" ht="27" customHeight="1">
      <c r="A36" s="4" t="s">
        <v>223</v>
      </c>
      <c r="B36" s="5">
        <v>288101808071</v>
      </c>
      <c r="C36" s="2"/>
      <c r="D36" s="2">
        <v>233471290</v>
      </c>
      <c r="E36" s="2" t="s">
        <v>263</v>
      </c>
      <c r="F36" s="2">
        <v>1000</v>
      </c>
      <c r="G36" s="8">
        <v>45269</v>
      </c>
      <c r="H36" s="2">
        <v>0</v>
      </c>
      <c r="I36" s="8">
        <v>45269</v>
      </c>
      <c r="J36" s="2">
        <f t="shared" si="0"/>
        <v>1000</v>
      </c>
      <c r="K36" s="2"/>
      <c r="L36" s="63" t="s">
        <v>350</v>
      </c>
      <c r="M36" s="64"/>
    </row>
    <row r="37" spans="1:14" ht="27" customHeight="1">
      <c r="A37" s="4" t="s">
        <v>191</v>
      </c>
      <c r="B37" s="5">
        <v>263093000513</v>
      </c>
      <c r="C37" s="2"/>
      <c r="D37" s="42" t="s">
        <v>106</v>
      </c>
      <c r="E37" s="2"/>
      <c r="F37" s="2">
        <v>1200</v>
      </c>
      <c r="G37" s="8" t="s">
        <v>107</v>
      </c>
      <c r="H37" s="2">
        <v>400</v>
      </c>
      <c r="I37" s="8">
        <v>44888</v>
      </c>
      <c r="J37" s="2">
        <f t="shared" si="0"/>
        <v>800</v>
      </c>
      <c r="K37" s="2"/>
      <c r="L37" s="65"/>
      <c r="M37" s="66"/>
    </row>
    <row r="38" spans="1:14" ht="27" customHeight="1">
      <c r="A38" s="4" t="s">
        <v>317</v>
      </c>
      <c r="B38" s="5"/>
      <c r="C38" s="2"/>
      <c r="D38" s="2">
        <v>234236860</v>
      </c>
      <c r="E38" s="2" t="s">
        <v>318</v>
      </c>
      <c r="F38" s="2"/>
      <c r="G38" s="8"/>
      <c r="H38" s="2"/>
      <c r="I38" s="8"/>
      <c r="J38" s="2"/>
      <c r="K38" s="2"/>
      <c r="L38" s="53">
        <v>45496</v>
      </c>
      <c r="M38" s="63"/>
      <c r="N38" s="64"/>
    </row>
    <row r="39" spans="1:14" ht="27" customHeight="1">
      <c r="A39" s="4" t="s">
        <v>317</v>
      </c>
      <c r="B39" s="5"/>
      <c r="C39" s="2"/>
      <c r="D39" s="2">
        <v>241276810</v>
      </c>
      <c r="E39" s="2" t="s">
        <v>319</v>
      </c>
      <c r="F39" s="2"/>
      <c r="G39" s="8"/>
      <c r="H39" s="2"/>
      <c r="I39" s="8"/>
      <c r="J39" s="2"/>
      <c r="K39" s="2"/>
      <c r="L39" s="54">
        <v>45552</v>
      </c>
      <c r="M39" s="55"/>
    </row>
    <row r="40" spans="1:14" ht="27" customHeight="1">
      <c r="A40" s="4" t="s">
        <v>317</v>
      </c>
      <c r="B40" s="5"/>
      <c r="C40" s="2"/>
      <c r="D40" s="2">
        <v>231871910</v>
      </c>
      <c r="E40" s="2" t="s">
        <v>325</v>
      </c>
      <c r="F40" s="2"/>
      <c r="G40" s="8"/>
      <c r="H40" s="2"/>
      <c r="I40" s="8"/>
      <c r="J40" s="2"/>
      <c r="K40" s="2"/>
      <c r="L40" s="61">
        <v>45557</v>
      </c>
      <c r="M40" s="60" t="s">
        <v>352</v>
      </c>
      <c r="N40" s="62" t="str">
        <f>IF(L40="","",TEXT(L40,"yyyy/mm/dd")&amp;" - "&amp;M40)</f>
        <v>2024/09/22 - جلسة محكمة الاستئناف - للتقــــــريــــــر</v>
      </c>
    </row>
    <row r="41" spans="1:14" ht="27" customHeight="1">
      <c r="A41" s="4" t="s">
        <v>192</v>
      </c>
      <c r="B41" s="5">
        <v>280112800909</v>
      </c>
      <c r="C41" s="2"/>
      <c r="D41" s="2"/>
      <c r="E41" s="2" t="s">
        <v>97</v>
      </c>
      <c r="F41" s="2" t="s">
        <v>98</v>
      </c>
      <c r="G41" s="8" t="s">
        <v>99</v>
      </c>
      <c r="H41" s="2">
        <v>950</v>
      </c>
      <c r="I41" s="8">
        <v>44942</v>
      </c>
      <c r="J41" s="2" t="e">
        <f t="shared" si="0"/>
        <v>#VALUE!</v>
      </c>
      <c r="K41" s="2"/>
      <c r="L41" s="46"/>
      <c r="M41" s="46"/>
      <c r="N41" s="62" t="str">
        <f t="shared" ref="N41:N42" si="1">IF(L41="","",TEXT(L41,"yyyy/mm/dd")&amp;" - "&amp;M41)</f>
        <v/>
      </c>
    </row>
    <row r="42" spans="1:14" ht="27" customHeight="1">
      <c r="A42" s="4" t="s">
        <v>321</v>
      </c>
      <c r="B42" s="5"/>
      <c r="C42" s="2"/>
      <c r="D42" s="2">
        <v>232729880</v>
      </c>
      <c r="E42" s="2" t="s">
        <v>322</v>
      </c>
      <c r="F42" s="2"/>
      <c r="G42" s="8"/>
      <c r="H42" s="2"/>
      <c r="I42" s="8"/>
      <c r="J42" s="2"/>
      <c r="K42" s="2"/>
      <c r="L42" s="50">
        <v>45312</v>
      </c>
      <c r="M42" s="47" t="s">
        <v>353</v>
      </c>
      <c r="N42" s="62" t="str">
        <f t="shared" si="1"/>
        <v>2024/01/21 - جلسة محكمة الاستئناف - رفض وتاييد</v>
      </c>
    </row>
    <row r="43" spans="1:14" ht="27" customHeight="1">
      <c r="A43" s="4" t="s">
        <v>303</v>
      </c>
      <c r="B43" s="5"/>
      <c r="C43" s="2"/>
      <c r="D43" s="2">
        <v>240138610</v>
      </c>
      <c r="E43" s="2" t="s">
        <v>304</v>
      </c>
      <c r="F43" s="2"/>
      <c r="G43" s="8"/>
      <c r="H43" s="2"/>
      <c r="I43" s="8"/>
      <c r="J43" s="2"/>
      <c r="K43" s="2"/>
      <c r="L43" s="50">
        <v>45468</v>
      </c>
      <c r="M43" s="47" t="s">
        <v>354</v>
      </c>
    </row>
    <row r="44" spans="1:14" ht="27" customHeight="1">
      <c r="A44" s="4" t="s">
        <v>193</v>
      </c>
      <c r="B44" s="5">
        <v>295010500341</v>
      </c>
      <c r="C44" s="2"/>
      <c r="D44" s="2">
        <v>233251320</v>
      </c>
      <c r="E44" s="2" t="s">
        <v>23</v>
      </c>
      <c r="F44" s="2" t="s">
        <v>24</v>
      </c>
      <c r="G44" s="8" t="s">
        <v>25</v>
      </c>
      <c r="H44" s="2">
        <v>0</v>
      </c>
      <c r="I44" s="8">
        <v>45320</v>
      </c>
      <c r="J44" s="2" t="e">
        <f t="shared" si="0"/>
        <v>#VALUE!</v>
      </c>
      <c r="K44" s="2"/>
      <c r="L44" s="50">
        <v>45545</v>
      </c>
      <c r="M44" s="47" t="s">
        <v>355</v>
      </c>
    </row>
    <row r="45" spans="1:14" ht="27" customHeight="1">
      <c r="A45" s="4" t="s">
        <v>194</v>
      </c>
      <c r="B45" s="5">
        <v>286120601042</v>
      </c>
      <c r="C45" s="2"/>
      <c r="D45" s="2">
        <v>221284400</v>
      </c>
      <c r="E45" s="2" t="s">
        <v>316</v>
      </c>
      <c r="F45" s="2">
        <v>500</v>
      </c>
      <c r="G45" s="8">
        <v>45208</v>
      </c>
      <c r="H45" s="2">
        <v>400</v>
      </c>
      <c r="I45" s="8">
        <v>45208</v>
      </c>
      <c r="J45" s="2">
        <f t="shared" si="0"/>
        <v>100</v>
      </c>
      <c r="K45" s="2"/>
      <c r="L45" s="50">
        <v>45403</v>
      </c>
      <c r="M45" s="47" t="s">
        <v>356</v>
      </c>
    </row>
    <row r="46" spans="1:14" ht="27" customHeight="1">
      <c r="A46" s="4" t="s">
        <v>254</v>
      </c>
      <c r="B46" s="5">
        <v>27802070667</v>
      </c>
      <c r="C46" s="2"/>
      <c r="D46" s="2">
        <v>233090300</v>
      </c>
      <c r="E46" s="2" t="s">
        <v>16</v>
      </c>
      <c r="F46" s="2" t="s">
        <v>19</v>
      </c>
      <c r="G46" s="8" t="s">
        <v>15</v>
      </c>
      <c r="H46" s="2">
        <v>100</v>
      </c>
      <c r="I46" s="8">
        <v>45371</v>
      </c>
      <c r="J46" s="2" t="e">
        <f t="shared" ref="J46:J80" si="2">F46-H46</f>
        <v>#VALUE!</v>
      </c>
      <c r="K46" s="2"/>
      <c r="L46" s="50">
        <v>45963</v>
      </c>
      <c r="M46" s="47" t="s">
        <v>357</v>
      </c>
    </row>
    <row r="47" spans="1:14" ht="27" customHeight="1">
      <c r="A47" s="4" t="s">
        <v>255</v>
      </c>
      <c r="B47" s="5">
        <v>27802070667</v>
      </c>
      <c r="C47" s="2"/>
      <c r="D47" s="2">
        <v>224748830</v>
      </c>
      <c r="E47" s="2" t="s">
        <v>17</v>
      </c>
      <c r="F47" s="2" t="s">
        <v>18</v>
      </c>
      <c r="G47" s="8" t="s">
        <v>15</v>
      </c>
      <c r="H47" s="2">
        <v>200</v>
      </c>
      <c r="I47" s="8">
        <v>45371</v>
      </c>
      <c r="J47" s="2" t="e">
        <f t="shared" si="2"/>
        <v>#VALUE!</v>
      </c>
      <c r="K47" s="2"/>
      <c r="L47" s="50">
        <v>45481</v>
      </c>
      <c r="M47" s="47" t="s">
        <v>358</v>
      </c>
    </row>
    <row r="48" spans="1:14" ht="27" customHeight="1">
      <c r="A48" s="4" t="s">
        <v>195</v>
      </c>
      <c r="B48" s="5">
        <v>277020408304</v>
      </c>
      <c r="C48" s="2"/>
      <c r="D48" s="2"/>
      <c r="E48" s="2" t="s">
        <v>67</v>
      </c>
      <c r="F48" s="2" t="s">
        <v>76</v>
      </c>
      <c r="G48" s="8" t="s">
        <v>74</v>
      </c>
      <c r="H48" s="2">
        <v>393</v>
      </c>
      <c r="I48" s="8">
        <v>45092</v>
      </c>
      <c r="J48" s="2" t="e">
        <f t="shared" si="2"/>
        <v>#VALUE!</v>
      </c>
      <c r="K48" s="2"/>
      <c r="L48" s="46"/>
      <c r="M48" s="46"/>
    </row>
    <row r="49" spans="1:13" ht="27" customHeight="1">
      <c r="A49" s="4" t="s">
        <v>196</v>
      </c>
      <c r="B49" s="5">
        <v>28008120227</v>
      </c>
      <c r="C49" s="2"/>
      <c r="D49" s="2">
        <v>233405010</v>
      </c>
      <c r="E49" s="2" t="s">
        <v>273</v>
      </c>
      <c r="F49" s="2" t="s">
        <v>44</v>
      </c>
      <c r="G49" s="8">
        <v>45057</v>
      </c>
      <c r="H49" s="2">
        <v>0</v>
      </c>
      <c r="I49" s="8">
        <v>45057</v>
      </c>
      <c r="J49" s="2" t="e">
        <f t="shared" si="2"/>
        <v>#VALUE!</v>
      </c>
      <c r="K49" s="2"/>
      <c r="L49" s="50">
        <v>45553</v>
      </c>
      <c r="M49" s="47" t="s">
        <v>351</v>
      </c>
    </row>
    <row r="50" spans="1:13" ht="27" customHeight="1">
      <c r="A50" s="4" t="s">
        <v>197</v>
      </c>
      <c r="B50" s="5">
        <v>25706060319</v>
      </c>
      <c r="C50" s="2"/>
      <c r="D50" s="2" t="s">
        <v>52</v>
      </c>
      <c r="E50" s="2" t="s">
        <v>52</v>
      </c>
      <c r="F50" s="2">
        <v>200</v>
      </c>
      <c r="G50" s="8" t="s">
        <v>53</v>
      </c>
      <c r="H50" s="2">
        <v>200</v>
      </c>
      <c r="I50" s="8">
        <v>45186</v>
      </c>
      <c r="J50" s="2">
        <f t="shared" si="2"/>
        <v>0</v>
      </c>
      <c r="K50" s="2"/>
      <c r="L50" s="46"/>
      <c r="M50" s="46"/>
    </row>
    <row r="51" spans="1:13" ht="27" customHeight="1">
      <c r="A51" s="4" t="s">
        <v>305</v>
      </c>
      <c r="B51" s="5"/>
      <c r="C51" s="2"/>
      <c r="D51" s="2">
        <v>234148170</v>
      </c>
      <c r="E51" s="2" t="s">
        <v>306</v>
      </c>
      <c r="F51" s="2"/>
      <c r="G51" s="8"/>
      <c r="H51" s="2"/>
      <c r="I51" s="8"/>
      <c r="J51" s="2"/>
      <c r="K51" s="2"/>
      <c r="L51" s="50">
        <v>45490</v>
      </c>
      <c r="M51" s="47" t="s">
        <v>359</v>
      </c>
    </row>
    <row r="52" spans="1:13" ht="27" customHeight="1">
      <c r="A52" s="4" t="s">
        <v>305</v>
      </c>
      <c r="B52" s="5"/>
      <c r="C52" s="2"/>
      <c r="D52" s="2">
        <v>234150310</v>
      </c>
      <c r="E52" s="2" t="s">
        <v>307</v>
      </c>
      <c r="F52" s="2"/>
      <c r="G52" s="8"/>
      <c r="H52" s="2"/>
      <c r="I52" s="8"/>
      <c r="J52" s="2"/>
      <c r="K52" s="2"/>
      <c r="L52" s="50">
        <v>45544</v>
      </c>
      <c r="M52" s="47" t="s">
        <v>360</v>
      </c>
    </row>
    <row r="53" spans="1:13" ht="27" customHeight="1">
      <c r="A53" s="4" t="s">
        <v>198</v>
      </c>
      <c r="B53" s="41">
        <v>2740505752</v>
      </c>
      <c r="C53" s="42"/>
      <c r="D53" s="42">
        <v>232517880</v>
      </c>
      <c r="E53" s="42" t="s">
        <v>58</v>
      </c>
      <c r="F53" s="2">
        <v>450</v>
      </c>
      <c r="G53" s="8" t="s">
        <v>59</v>
      </c>
      <c r="H53" s="2">
        <v>1250</v>
      </c>
      <c r="I53" s="8">
        <v>45152</v>
      </c>
      <c r="J53" s="2">
        <f t="shared" si="2"/>
        <v>-800</v>
      </c>
      <c r="K53" s="2"/>
      <c r="L53" s="50">
        <v>45153</v>
      </c>
      <c r="M53" s="47" t="s">
        <v>361</v>
      </c>
    </row>
    <row r="54" spans="1:13" ht="27" customHeight="1">
      <c r="A54" s="4" t="s">
        <v>277</v>
      </c>
      <c r="B54" s="5">
        <v>2740505752</v>
      </c>
      <c r="C54" s="2"/>
      <c r="D54" s="2">
        <v>232788630</v>
      </c>
      <c r="E54" s="2" t="s">
        <v>286</v>
      </c>
      <c r="F54" s="2"/>
      <c r="G54" s="8"/>
      <c r="H54" s="2"/>
      <c r="I54" s="8"/>
      <c r="J54" s="2"/>
      <c r="K54" s="2"/>
      <c r="L54" s="50">
        <v>45231</v>
      </c>
      <c r="M54" s="47" t="s">
        <v>354</v>
      </c>
    </row>
    <row r="55" spans="1:13" ht="27" customHeight="1">
      <c r="A55" s="4" t="s">
        <v>278</v>
      </c>
      <c r="B55" s="5">
        <v>2740505752</v>
      </c>
      <c r="C55" s="2"/>
      <c r="D55" s="2">
        <v>232898890</v>
      </c>
      <c r="E55" s="2" t="s">
        <v>287</v>
      </c>
      <c r="F55" s="2"/>
      <c r="G55" s="8"/>
      <c r="H55" s="2"/>
      <c r="I55" s="8"/>
      <c r="J55" s="2"/>
      <c r="K55" s="2"/>
      <c r="L55" s="50">
        <v>45489</v>
      </c>
      <c r="M55" s="47" t="s">
        <v>362</v>
      </c>
    </row>
    <row r="56" spans="1:13" ht="27" customHeight="1">
      <c r="A56" s="4" t="s">
        <v>279</v>
      </c>
      <c r="B56" s="5">
        <v>2740505752</v>
      </c>
      <c r="C56" s="2"/>
      <c r="D56" s="2">
        <v>233095240</v>
      </c>
      <c r="E56" s="2" t="s">
        <v>288</v>
      </c>
      <c r="F56" s="2"/>
      <c r="G56" s="8"/>
      <c r="H56" s="2"/>
      <c r="I56" s="8"/>
      <c r="J56" s="2"/>
      <c r="K56" s="2"/>
      <c r="L56" s="50">
        <v>45420</v>
      </c>
      <c r="M56" s="47" t="s">
        <v>363</v>
      </c>
    </row>
    <row r="57" spans="1:13" ht="27" customHeight="1">
      <c r="A57" s="4" t="s">
        <v>280</v>
      </c>
      <c r="B57" s="5">
        <v>2740505752</v>
      </c>
      <c r="C57" s="2"/>
      <c r="D57" s="2">
        <v>234369810</v>
      </c>
      <c r="E57" s="2" t="s">
        <v>289</v>
      </c>
      <c r="F57" s="2"/>
      <c r="G57" s="8"/>
      <c r="H57" s="2"/>
      <c r="I57" s="8"/>
      <c r="J57" s="2"/>
      <c r="K57" s="2"/>
      <c r="L57" s="50">
        <v>45314</v>
      </c>
      <c r="M57" s="47" t="s">
        <v>364</v>
      </c>
    </row>
    <row r="58" spans="1:13" ht="27" customHeight="1">
      <c r="A58" s="4" t="s">
        <v>281</v>
      </c>
      <c r="B58" s="5">
        <v>2740505752</v>
      </c>
      <c r="C58" s="2"/>
      <c r="D58" s="2">
        <v>240241030</v>
      </c>
      <c r="E58" s="2" t="s">
        <v>290</v>
      </c>
      <c r="F58" s="2"/>
      <c r="G58" s="8"/>
      <c r="H58" s="2"/>
      <c r="I58" s="8"/>
      <c r="J58" s="2"/>
      <c r="K58" s="2"/>
      <c r="L58" s="50">
        <v>45363</v>
      </c>
      <c r="M58" s="47" t="s">
        <v>365</v>
      </c>
    </row>
    <row r="59" spans="1:13" ht="27" customHeight="1">
      <c r="A59" s="4" t="s">
        <v>282</v>
      </c>
      <c r="B59" s="5">
        <v>2740505752</v>
      </c>
      <c r="C59" s="2"/>
      <c r="D59" s="2">
        <v>234228860</v>
      </c>
      <c r="E59" s="2" t="s">
        <v>291</v>
      </c>
      <c r="F59" s="2"/>
      <c r="G59" s="8"/>
      <c r="H59" s="2"/>
      <c r="I59" s="8"/>
      <c r="J59" s="2"/>
      <c r="K59" s="2"/>
      <c r="L59" s="50">
        <v>45595</v>
      </c>
      <c r="M59" s="47" t="s">
        <v>355</v>
      </c>
    </row>
    <row r="60" spans="1:13" ht="27" customHeight="1">
      <c r="A60" s="4" t="s">
        <v>283</v>
      </c>
      <c r="B60" s="5">
        <v>2740505752</v>
      </c>
      <c r="C60" s="2"/>
      <c r="D60" s="2">
        <v>232517880</v>
      </c>
      <c r="E60" s="2" t="s">
        <v>292</v>
      </c>
      <c r="F60" s="2"/>
      <c r="G60" s="8"/>
      <c r="H60" s="2"/>
      <c r="I60" s="8"/>
      <c r="J60" s="2"/>
      <c r="K60" s="2"/>
      <c r="L60" s="50">
        <v>45153</v>
      </c>
      <c r="M60" s="47" t="s">
        <v>361</v>
      </c>
    </row>
    <row r="61" spans="1:13" ht="27" customHeight="1">
      <c r="A61" s="4" t="s">
        <v>299</v>
      </c>
      <c r="B61" s="5">
        <v>2740505752</v>
      </c>
      <c r="C61" s="2"/>
      <c r="D61" s="2">
        <v>232645070</v>
      </c>
      <c r="E61" s="2" t="s">
        <v>293</v>
      </c>
      <c r="F61" s="2"/>
      <c r="G61" s="8"/>
      <c r="H61" s="2"/>
      <c r="I61" s="8"/>
      <c r="J61" s="2"/>
      <c r="K61" s="2"/>
      <c r="L61" s="50">
        <v>45365</v>
      </c>
      <c r="M61" s="47" t="s">
        <v>366</v>
      </c>
    </row>
    <row r="62" spans="1:13" ht="27" customHeight="1">
      <c r="A62" s="4" t="s">
        <v>284</v>
      </c>
      <c r="B62" s="5">
        <v>2740505752</v>
      </c>
      <c r="C62" s="2"/>
      <c r="D62" s="2">
        <v>232645190</v>
      </c>
      <c r="E62" s="2" t="s">
        <v>294</v>
      </c>
      <c r="F62" s="2"/>
      <c r="G62" s="8"/>
      <c r="H62" s="2"/>
      <c r="I62" s="8"/>
      <c r="J62" s="2"/>
      <c r="K62" s="2"/>
      <c r="L62" s="50">
        <v>45160</v>
      </c>
      <c r="M62" s="47" t="s">
        <v>361</v>
      </c>
    </row>
    <row r="63" spans="1:13" ht="27" customHeight="1">
      <c r="A63" s="4" t="s">
        <v>300</v>
      </c>
      <c r="B63" s="5">
        <v>2740505752</v>
      </c>
      <c r="C63" s="2"/>
      <c r="D63" s="2">
        <v>232782250</v>
      </c>
      <c r="E63" s="2" t="s">
        <v>295</v>
      </c>
      <c r="F63" s="2"/>
      <c r="G63" s="8"/>
      <c r="H63" s="2"/>
      <c r="I63" s="8"/>
      <c r="J63" s="2"/>
      <c r="K63" s="2"/>
      <c r="L63" s="50">
        <v>45179</v>
      </c>
      <c r="M63" s="47" t="s">
        <v>367</v>
      </c>
    </row>
    <row r="64" spans="1:13" ht="27" customHeight="1">
      <c r="A64" s="4" t="s">
        <v>301</v>
      </c>
      <c r="B64" s="5">
        <v>2740505752</v>
      </c>
      <c r="C64" s="2"/>
      <c r="D64" s="2">
        <v>232913840</v>
      </c>
      <c r="E64" s="2" t="s">
        <v>296</v>
      </c>
      <c r="F64" s="2"/>
      <c r="G64" s="8"/>
      <c r="H64" s="2"/>
      <c r="I64" s="8"/>
      <c r="J64" s="2"/>
      <c r="K64" s="2"/>
      <c r="L64" s="50">
        <v>45421</v>
      </c>
      <c r="M64" s="47" t="s">
        <v>368</v>
      </c>
    </row>
    <row r="65" spans="1:13" ht="27" customHeight="1">
      <c r="A65" s="4" t="s">
        <v>302</v>
      </c>
      <c r="B65" s="5">
        <v>2740505752</v>
      </c>
      <c r="C65" s="2"/>
      <c r="D65" s="2">
        <v>23318620</v>
      </c>
      <c r="E65" s="2" t="s">
        <v>297</v>
      </c>
      <c r="F65" s="2"/>
      <c r="G65" s="8"/>
      <c r="H65" s="2"/>
      <c r="I65" s="8"/>
      <c r="J65" s="2"/>
      <c r="K65" s="2"/>
      <c r="L65" s="46"/>
      <c r="M65" s="46"/>
    </row>
    <row r="66" spans="1:13" ht="27" customHeight="1">
      <c r="A66" s="4" t="s">
        <v>285</v>
      </c>
      <c r="B66" s="5">
        <v>2740505752</v>
      </c>
      <c r="C66" s="2"/>
      <c r="D66" s="2">
        <v>233437110</v>
      </c>
      <c r="E66" s="2" t="s">
        <v>298</v>
      </c>
      <c r="F66" s="2"/>
      <c r="G66" s="8"/>
      <c r="H66" s="2"/>
      <c r="I66" s="8"/>
      <c r="J66" s="2"/>
      <c r="K66" s="2"/>
      <c r="L66" s="50">
        <v>45224</v>
      </c>
      <c r="M66" s="47" t="s">
        <v>369</v>
      </c>
    </row>
    <row r="67" spans="1:13" ht="27" customHeight="1">
      <c r="A67" s="4" t="s">
        <v>199</v>
      </c>
      <c r="B67" s="5">
        <v>27912066868</v>
      </c>
      <c r="C67" s="2"/>
      <c r="D67" s="2">
        <v>240686260</v>
      </c>
      <c r="E67" s="2" t="s">
        <v>266</v>
      </c>
      <c r="F67" s="2" t="s">
        <v>29</v>
      </c>
      <c r="G67" s="8">
        <v>45445</v>
      </c>
      <c r="H67" s="2">
        <v>100</v>
      </c>
      <c r="I67" s="8">
        <v>45445</v>
      </c>
      <c r="J67" s="2" t="e">
        <f t="shared" si="2"/>
        <v>#VALUE!</v>
      </c>
      <c r="K67" s="2"/>
      <c r="L67" s="50">
        <v>45575</v>
      </c>
      <c r="M67" s="47" t="s">
        <v>370</v>
      </c>
    </row>
    <row r="68" spans="1:13" ht="27" customHeight="1">
      <c r="A68" s="4" t="s">
        <v>200</v>
      </c>
      <c r="B68" s="5">
        <v>295121000876</v>
      </c>
      <c r="C68" s="2"/>
      <c r="D68" s="2"/>
      <c r="E68" s="2" t="s">
        <v>37</v>
      </c>
      <c r="F68" s="2">
        <v>1300</v>
      </c>
      <c r="G68" s="8">
        <v>45058</v>
      </c>
      <c r="H68" s="2">
        <v>600</v>
      </c>
      <c r="I68" s="8">
        <v>45058</v>
      </c>
      <c r="J68" s="2">
        <f t="shared" si="2"/>
        <v>700</v>
      </c>
      <c r="K68" s="2"/>
      <c r="L68" s="46"/>
      <c r="M68" s="46"/>
    </row>
    <row r="69" spans="1:13" ht="27" customHeight="1">
      <c r="A69" s="4" t="s">
        <v>201</v>
      </c>
      <c r="B69" s="5">
        <v>288030506788</v>
      </c>
      <c r="C69" s="2"/>
      <c r="D69" s="2">
        <v>240180470</v>
      </c>
      <c r="E69" s="2" t="s">
        <v>21</v>
      </c>
      <c r="F69" s="2">
        <v>500</v>
      </c>
      <c r="G69" s="8" t="s">
        <v>22</v>
      </c>
      <c r="H69" s="2">
        <v>0</v>
      </c>
      <c r="I69" s="8">
        <v>45308</v>
      </c>
      <c r="J69" s="2">
        <f t="shared" si="2"/>
        <v>500</v>
      </c>
      <c r="K69" s="2"/>
      <c r="L69" s="52">
        <v>45306</v>
      </c>
      <c r="M69" s="48" t="s">
        <v>371</v>
      </c>
    </row>
    <row r="70" spans="1:13" ht="27" customHeight="1">
      <c r="A70" s="4" t="s">
        <v>224</v>
      </c>
      <c r="B70" s="5">
        <v>274050500511</v>
      </c>
      <c r="C70" s="2"/>
      <c r="D70" s="2"/>
      <c r="E70" s="2" t="s">
        <v>95</v>
      </c>
      <c r="F70" s="2">
        <v>500</v>
      </c>
      <c r="G70" s="8">
        <v>44930</v>
      </c>
      <c r="H70" s="2">
        <v>500</v>
      </c>
      <c r="I70" s="8">
        <v>45000</v>
      </c>
      <c r="J70" s="2">
        <f t="shared" si="2"/>
        <v>0</v>
      </c>
      <c r="K70" s="2"/>
      <c r="L70" s="51"/>
      <c r="M70" s="2"/>
    </row>
    <row r="71" spans="1:13" ht="27" customHeight="1">
      <c r="A71" s="4" t="s">
        <v>225</v>
      </c>
      <c r="B71" s="5">
        <v>274050500511</v>
      </c>
      <c r="C71" s="2"/>
      <c r="D71" s="2"/>
      <c r="E71" s="2" t="s">
        <v>94</v>
      </c>
      <c r="F71" s="2">
        <v>700</v>
      </c>
      <c r="G71" s="8" t="s">
        <v>96</v>
      </c>
      <c r="H71" s="2">
        <v>200</v>
      </c>
      <c r="I71" s="8">
        <v>44930</v>
      </c>
      <c r="J71" s="2">
        <f t="shared" si="2"/>
        <v>500</v>
      </c>
      <c r="K71" s="2"/>
      <c r="L71" s="51"/>
      <c r="M71" s="2"/>
    </row>
    <row r="72" spans="1:13" ht="27" customHeight="1">
      <c r="A72" s="4" t="s">
        <v>226</v>
      </c>
      <c r="B72" s="5">
        <v>275091901164</v>
      </c>
      <c r="C72" s="2"/>
      <c r="D72" s="2"/>
      <c r="E72" s="2" t="s">
        <v>102</v>
      </c>
      <c r="F72" s="2">
        <v>1500</v>
      </c>
      <c r="G72" s="8" t="s">
        <v>103</v>
      </c>
      <c r="H72" s="2">
        <v>1500</v>
      </c>
      <c r="I72" s="8" t="s">
        <v>103</v>
      </c>
      <c r="J72" s="2">
        <f t="shared" si="2"/>
        <v>0</v>
      </c>
      <c r="K72" s="2" t="s">
        <v>104</v>
      </c>
      <c r="L72" s="51"/>
      <c r="M72" s="2"/>
    </row>
    <row r="73" spans="1:13" ht="27" customHeight="1">
      <c r="A73" s="4" t="s">
        <v>227</v>
      </c>
      <c r="B73" s="5">
        <v>275091901164</v>
      </c>
      <c r="C73" s="2"/>
      <c r="D73" s="2"/>
      <c r="E73" s="2" t="s">
        <v>102</v>
      </c>
      <c r="F73" s="2">
        <v>1200</v>
      </c>
      <c r="G73" s="8" t="s">
        <v>105</v>
      </c>
      <c r="H73" s="2">
        <v>1850</v>
      </c>
      <c r="I73" s="8">
        <v>44972</v>
      </c>
      <c r="J73" s="2">
        <f t="shared" si="2"/>
        <v>-650</v>
      </c>
      <c r="K73" s="2"/>
      <c r="L73" s="51"/>
      <c r="M73" s="2"/>
    </row>
    <row r="74" spans="1:13" ht="27" customHeight="1">
      <c r="A74" s="4" t="s">
        <v>90</v>
      </c>
      <c r="B74" s="5">
        <v>242052400737</v>
      </c>
      <c r="C74" s="2"/>
      <c r="D74" s="2"/>
      <c r="E74" s="2" t="s">
        <v>91</v>
      </c>
      <c r="F74" s="2">
        <v>1000</v>
      </c>
      <c r="G74" s="8" t="s">
        <v>92</v>
      </c>
      <c r="H74" s="2">
        <v>0</v>
      </c>
      <c r="I74" s="8">
        <v>45010</v>
      </c>
      <c r="J74" s="2">
        <f t="shared" si="2"/>
        <v>1000</v>
      </c>
      <c r="K74" s="2"/>
      <c r="L74" s="51"/>
      <c r="M74" s="2"/>
    </row>
    <row r="75" spans="1:13" ht="27" customHeight="1">
      <c r="A75" s="4" t="s">
        <v>202</v>
      </c>
      <c r="B75" s="5">
        <v>289050207763</v>
      </c>
      <c r="C75" s="2"/>
      <c r="D75" s="2">
        <v>19660826</v>
      </c>
      <c r="E75" s="2" t="s">
        <v>61</v>
      </c>
      <c r="F75" s="2">
        <v>400</v>
      </c>
      <c r="G75" s="8">
        <v>44993</v>
      </c>
      <c r="H75" s="2">
        <v>300</v>
      </c>
      <c r="I75" s="8">
        <v>44993</v>
      </c>
      <c r="J75" s="2">
        <f t="shared" si="2"/>
        <v>100</v>
      </c>
      <c r="K75" s="2"/>
      <c r="L75" s="51"/>
      <c r="M75" s="2"/>
    </row>
    <row r="76" spans="1:13" ht="27" customHeight="1">
      <c r="A76" s="4" t="s">
        <v>203</v>
      </c>
      <c r="B76" s="5">
        <v>270081009268</v>
      </c>
      <c r="C76" s="2"/>
      <c r="D76" s="2" t="s">
        <v>55</v>
      </c>
      <c r="E76" s="2" t="s">
        <v>55</v>
      </c>
      <c r="F76" s="2">
        <v>250</v>
      </c>
      <c r="G76" s="8">
        <v>45239</v>
      </c>
      <c r="H76" s="2">
        <v>100</v>
      </c>
      <c r="I76" s="8">
        <v>45239</v>
      </c>
      <c r="J76" s="2">
        <f t="shared" si="2"/>
        <v>150</v>
      </c>
      <c r="K76" s="2"/>
      <c r="L76" s="51"/>
      <c r="M76" s="2"/>
    </row>
    <row r="77" spans="1:13" ht="27" customHeight="1">
      <c r="A77" s="4" t="s">
        <v>308</v>
      </c>
      <c r="B77" s="5"/>
      <c r="C77" s="2"/>
      <c r="D77" s="2">
        <v>241213610</v>
      </c>
      <c r="E77" s="2" t="s">
        <v>309</v>
      </c>
      <c r="F77" s="2"/>
      <c r="G77" s="8"/>
      <c r="H77" s="2"/>
      <c r="I77" s="8"/>
      <c r="J77" s="2"/>
      <c r="K77" s="2"/>
      <c r="L77" s="50">
        <v>45501</v>
      </c>
      <c r="M77" s="47" t="s">
        <v>372</v>
      </c>
    </row>
    <row r="78" spans="1:13" ht="27" customHeight="1">
      <c r="A78" s="4" t="s">
        <v>204</v>
      </c>
      <c r="B78" s="5">
        <v>281082700599</v>
      </c>
      <c r="C78" s="2">
        <v>97823332</v>
      </c>
      <c r="D78" s="2"/>
      <c r="E78" s="2" t="s">
        <v>71</v>
      </c>
      <c r="F78" s="2" t="s">
        <v>72</v>
      </c>
      <c r="G78" s="8" t="s">
        <v>73</v>
      </c>
      <c r="H78" s="2">
        <v>950</v>
      </c>
      <c r="I78" s="8">
        <v>45097</v>
      </c>
      <c r="J78" s="2" t="e">
        <f t="shared" si="2"/>
        <v>#VALUE!</v>
      </c>
      <c r="K78" s="2"/>
      <c r="L78" s="46"/>
      <c r="M78" s="46"/>
    </row>
    <row r="79" spans="1:13" ht="27" customHeight="1">
      <c r="A79" s="4" t="s">
        <v>45</v>
      </c>
      <c r="B79" s="5">
        <v>272101703345</v>
      </c>
      <c r="C79" s="2"/>
      <c r="D79" s="2"/>
      <c r="E79" s="2"/>
      <c r="F79" s="2"/>
      <c r="G79" s="8"/>
      <c r="H79" s="2">
        <v>0</v>
      </c>
      <c r="I79" s="8">
        <v>0</v>
      </c>
      <c r="J79" s="2">
        <f t="shared" si="2"/>
        <v>0</v>
      </c>
      <c r="K79" s="2"/>
      <c r="L79" s="51"/>
      <c r="M79" s="2"/>
    </row>
    <row r="80" spans="1:13" ht="27" customHeight="1">
      <c r="A80" s="4" t="s">
        <v>205</v>
      </c>
      <c r="B80" s="5">
        <v>293040600272</v>
      </c>
      <c r="C80" s="2"/>
      <c r="D80" s="2"/>
      <c r="E80" s="2" t="s">
        <v>75</v>
      </c>
      <c r="F80" s="2">
        <v>3000</v>
      </c>
      <c r="G80" s="8" t="s">
        <v>74</v>
      </c>
      <c r="H80" s="2">
        <v>0</v>
      </c>
      <c r="I80" s="8">
        <v>45092</v>
      </c>
      <c r="J80" s="2">
        <f t="shared" si="2"/>
        <v>3000</v>
      </c>
      <c r="K80" s="2"/>
      <c r="L80" s="51"/>
      <c r="M80" s="2"/>
    </row>
    <row r="81" spans="1:13" ht="27" customHeight="1">
      <c r="A81" s="4" t="s">
        <v>264</v>
      </c>
      <c r="B81" s="5"/>
      <c r="C81" s="2"/>
      <c r="D81" s="2">
        <v>241170660</v>
      </c>
      <c r="E81" s="2" t="s">
        <v>265</v>
      </c>
      <c r="F81" s="2"/>
      <c r="G81" s="8"/>
      <c r="H81" s="2"/>
      <c r="I81" s="8"/>
      <c r="J81" s="2"/>
      <c r="K81" s="2"/>
      <c r="L81" s="50">
        <v>45469</v>
      </c>
      <c r="M81" s="47" t="s">
        <v>354</v>
      </c>
    </row>
    <row r="82" spans="1:13" ht="27" customHeight="1">
      <c r="A82" s="4" t="s">
        <v>267</v>
      </c>
      <c r="B82" s="5"/>
      <c r="C82" s="2"/>
      <c r="D82" s="2">
        <v>192111010</v>
      </c>
      <c r="E82" s="2" t="s">
        <v>268</v>
      </c>
      <c r="F82" s="2"/>
      <c r="G82" s="8"/>
      <c r="H82" s="2"/>
      <c r="I82" s="8"/>
      <c r="J82" s="2"/>
      <c r="K82" s="2"/>
      <c r="L82" s="50">
        <v>45494</v>
      </c>
      <c r="M82" s="47" t="s">
        <v>373</v>
      </c>
    </row>
    <row r="83" spans="1:13" ht="27" customHeight="1">
      <c r="A83" s="4" t="s">
        <v>267</v>
      </c>
      <c r="B83" s="5"/>
      <c r="C83" s="2"/>
      <c r="D83" s="2">
        <v>240996380</v>
      </c>
      <c r="E83" s="2" t="s">
        <v>269</v>
      </c>
      <c r="F83" s="2"/>
      <c r="G83" s="8"/>
      <c r="H83" s="2"/>
      <c r="I83" s="8"/>
      <c r="J83" s="2"/>
      <c r="K83" s="2"/>
      <c r="L83" s="50">
        <v>45571</v>
      </c>
      <c r="M83" s="47" t="s">
        <v>374</v>
      </c>
    </row>
    <row r="84" spans="1:13" ht="27" customHeight="1">
      <c r="A84" s="4" t="s">
        <v>270</v>
      </c>
      <c r="B84" s="5"/>
      <c r="C84" s="2"/>
      <c r="D84" s="2">
        <v>231372190</v>
      </c>
      <c r="E84" s="2" t="s">
        <v>271</v>
      </c>
      <c r="F84" s="2"/>
      <c r="G84" s="8"/>
      <c r="H84" s="2"/>
      <c r="I84" s="8"/>
      <c r="J84" s="2"/>
      <c r="K84" s="2"/>
      <c r="L84" s="50">
        <v>45483</v>
      </c>
      <c r="M84" s="47" t="s">
        <v>375</v>
      </c>
    </row>
    <row r="85" spans="1:13" ht="27" customHeight="1">
      <c r="A85" s="4" t="s">
        <v>270</v>
      </c>
      <c r="B85" s="5"/>
      <c r="C85" s="2"/>
      <c r="D85" s="2">
        <v>230248110</v>
      </c>
      <c r="E85" s="2" t="s">
        <v>272</v>
      </c>
      <c r="F85" s="2"/>
      <c r="G85" s="8"/>
      <c r="H85" s="2"/>
      <c r="I85" s="8"/>
      <c r="J85" s="2"/>
      <c r="K85" s="2"/>
      <c r="L85" s="50">
        <v>45487</v>
      </c>
      <c r="M85" s="47" t="s">
        <v>376</v>
      </c>
    </row>
    <row r="86" spans="1:13" ht="27" customHeight="1">
      <c r="A86" s="4" t="s">
        <v>275</v>
      </c>
      <c r="B86" s="5"/>
      <c r="C86" s="2"/>
      <c r="D86" s="2">
        <v>240039960</v>
      </c>
      <c r="E86" s="2" t="s">
        <v>276</v>
      </c>
      <c r="F86" s="2"/>
      <c r="G86" s="8"/>
      <c r="H86" s="2"/>
      <c r="I86" s="8"/>
      <c r="J86" s="2"/>
      <c r="K86" s="2"/>
      <c r="L86" s="50">
        <v>45495</v>
      </c>
      <c r="M86" s="47" t="s">
        <v>351</v>
      </c>
    </row>
    <row r="87" spans="1:13" ht="27" customHeight="1">
      <c r="A87" s="4" t="s">
        <v>323</v>
      </c>
      <c r="B87" s="5"/>
      <c r="C87" s="2"/>
      <c r="D87" s="2">
        <v>231507820</v>
      </c>
      <c r="E87" s="2" t="s">
        <v>324</v>
      </c>
      <c r="F87" s="2"/>
      <c r="G87" s="8"/>
      <c r="H87" s="2"/>
      <c r="I87" s="8"/>
      <c r="J87" s="2"/>
      <c r="K87" s="2"/>
      <c r="L87" s="50">
        <v>45260</v>
      </c>
      <c r="M87" s="47" t="s">
        <v>377</v>
      </c>
    </row>
    <row r="88" spans="1:13" ht="27" customHeight="1">
      <c r="A88" s="4" t="s">
        <v>327</v>
      </c>
      <c r="B88" s="5"/>
      <c r="C88" s="2"/>
      <c r="D88" s="2">
        <v>240107610</v>
      </c>
      <c r="E88" s="2" t="s">
        <v>328</v>
      </c>
      <c r="F88" s="2"/>
      <c r="G88" s="8"/>
      <c r="H88" s="2"/>
      <c r="I88" s="8"/>
      <c r="J88" s="2"/>
      <c r="K88" s="2"/>
      <c r="L88" s="50">
        <v>45413</v>
      </c>
      <c r="M88" s="47" t="s">
        <v>356</v>
      </c>
    </row>
    <row r="89" spans="1:13" ht="27" customHeight="1">
      <c r="A89" s="4" t="s">
        <v>329</v>
      </c>
      <c r="B89" s="5"/>
      <c r="C89" s="2"/>
      <c r="D89" s="2">
        <v>240227770</v>
      </c>
      <c r="E89" s="2" t="s">
        <v>330</v>
      </c>
      <c r="F89" s="2"/>
      <c r="G89" s="8"/>
      <c r="H89" s="2"/>
      <c r="I89" s="8"/>
      <c r="J89" s="2"/>
      <c r="K89" s="2"/>
      <c r="L89" s="46"/>
      <c r="M89" s="46"/>
    </row>
    <row r="90" spans="1:13" ht="27" customHeight="1">
      <c r="A90" s="4" t="s">
        <v>331</v>
      </c>
      <c r="B90" s="5"/>
      <c r="C90" s="2"/>
      <c r="D90" s="2">
        <v>171515950</v>
      </c>
      <c r="E90" s="2" t="s">
        <v>332</v>
      </c>
      <c r="F90" s="2"/>
      <c r="G90" s="8"/>
      <c r="H90" s="2"/>
      <c r="I90" s="8"/>
      <c r="J90" s="2"/>
      <c r="K90" s="2"/>
      <c r="L90" s="50">
        <v>45308</v>
      </c>
      <c r="M90" s="47" t="s">
        <v>378</v>
      </c>
    </row>
    <row r="91" spans="1:13" ht="27" customHeight="1">
      <c r="A91" s="4" t="s">
        <v>331</v>
      </c>
      <c r="B91" s="5"/>
      <c r="C91" s="2"/>
      <c r="D91" s="2">
        <v>173557000</v>
      </c>
      <c r="E91" s="2" t="s">
        <v>333</v>
      </c>
      <c r="F91" s="2"/>
      <c r="G91" s="8"/>
      <c r="H91" s="2"/>
      <c r="I91" s="8"/>
      <c r="J91" s="2"/>
      <c r="K91" s="2"/>
      <c r="L91" s="50">
        <v>45838</v>
      </c>
      <c r="M91" s="47" t="s">
        <v>351</v>
      </c>
    </row>
    <row r="92" spans="1:13" ht="27" customHeight="1">
      <c r="A92" s="4" t="s">
        <v>334</v>
      </c>
      <c r="B92" s="5"/>
      <c r="C92" s="2"/>
      <c r="D92" s="2">
        <v>23223610</v>
      </c>
      <c r="E92" s="2" t="s">
        <v>335</v>
      </c>
      <c r="F92" s="2"/>
      <c r="G92" s="8"/>
      <c r="H92" s="2"/>
      <c r="I92" s="8"/>
      <c r="J92" s="2"/>
      <c r="K92" s="2"/>
      <c r="L92" s="46"/>
      <c r="M92" s="46"/>
    </row>
    <row r="93" spans="1:13" ht="27" customHeight="1">
      <c r="A93" s="4" t="s">
        <v>188</v>
      </c>
      <c r="B93" s="5"/>
      <c r="C93" s="2"/>
      <c r="D93" s="2">
        <v>240711880</v>
      </c>
      <c r="E93" s="2" t="s">
        <v>336</v>
      </c>
      <c r="F93" s="2"/>
      <c r="G93" s="8"/>
      <c r="H93" s="2"/>
      <c r="I93" s="8"/>
      <c r="J93" s="2"/>
      <c r="K93" s="2"/>
      <c r="L93" s="49">
        <v>45400</v>
      </c>
      <c r="M93" s="47" t="s">
        <v>379</v>
      </c>
    </row>
    <row r="94" spans="1:13" ht="27" customHeight="1">
      <c r="A94" s="4"/>
      <c r="B94" s="5"/>
      <c r="C94" s="2"/>
      <c r="D94" s="2"/>
      <c r="E94" s="2"/>
      <c r="F94" s="2"/>
      <c r="G94" s="8"/>
      <c r="H94" s="2"/>
      <c r="I94" s="8"/>
      <c r="J94" s="2"/>
      <c r="K94" s="2"/>
      <c r="L94" s="46"/>
      <c r="M94" s="46"/>
    </row>
    <row r="95" spans="1:13" ht="27" customHeight="1">
      <c r="A95" s="4"/>
      <c r="B95" s="5"/>
      <c r="C95" s="2"/>
      <c r="D95" s="2"/>
      <c r="E95" s="2"/>
      <c r="F95" s="2"/>
      <c r="G95" s="8"/>
      <c r="H95" s="2"/>
      <c r="I95" s="8"/>
      <c r="J95" s="2"/>
      <c r="K95" s="2"/>
      <c r="L95" s="45"/>
    </row>
    <row r="96" spans="1:13" ht="27" customHeight="1">
      <c r="A96" s="4"/>
      <c r="B96" s="5"/>
      <c r="C96" s="2"/>
      <c r="D96" s="2"/>
      <c r="E96" s="2"/>
      <c r="F96" s="2"/>
      <c r="G96" s="8"/>
      <c r="H96" s="2"/>
      <c r="I96" s="8"/>
      <c r="J96" s="2"/>
      <c r="K96" s="2"/>
      <c r="L96" s="44"/>
    </row>
    <row r="97" spans="1:12" ht="27" customHeight="1">
      <c r="A97" s="4"/>
      <c r="B97" s="5"/>
      <c r="C97" s="2"/>
      <c r="D97" s="2"/>
      <c r="E97" s="2"/>
      <c r="F97" s="2"/>
      <c r="G97" s="8"/>
      <c r="H97" s="2"/>
      <c r="I97" s="8"/>
      <c r="J97" s="2"/>
      <c r="K97" s="2"/>
      <c r="L97" s="44"/>
    </row>
    <row r="98" spans="1:12" ht="27" customHeight="1">
      <c r="A98" s="4"/>
      <c r="B98" s="5"/>
      <c r="C98" s="2"/>
      <c r="D98" s="2"/>
      <c r="E98" s="2"/>
      <c r="F98" s="2"/>
      <c r="G98" s="8"/>
      <c r="H98" s="2"/>
      <c r="I98" s="8"/>
      <c r="J98" s="2"/>
      <c r="K98" s="2"/>
      <c r="L98" s="44"/>
    </row>
    <row r="99" spans="1:12" ht="27" customHeight="1">
      <c r="A99" s="4"/>
      <c r="B99" s="5"/>
      <c r="C99" s="2"/>
      <c r="D99" s="2"/>
      <c r="E99" s="2"/>
      <c r="F99" s="2"/>
      <c r="G99" s="8"/>
      <c r="H99" s="2"/>
      <c r="I99" s="8"/>
      <c r="J99" s="2"/>
      <c r="K99" s="2"/>
      <c r="L99" s="44"/>
    </row>
    <row r="100" spans="1:12" ht="27" customHeight="1">
      <c r="A100" s="4"/>
      <c r="B100" s="5"/>
      <c r="C100" s="2"/>
      <c r="D100" s="2"/>
      <c r="E100" s="2"/>
      <c r="F100" s="2"/>
      <c r="G100" s="8"/>
      <c r="H100" s="2"/>
      <c r="I100" s="8"/>
      <c r="J100" s="2"/>
      <c r="K100" s="2"/>
      <c r="L100" s="44"/>
    </row>
    <row r="101" spans="1:12" ht="27" customHeight="1">
      <c r="A101" s="4"/>
      <c r="B101" s="5"/>
      <c r="C101" s="2"/>
      <c r="D101" s="2"/>
      <c r="E101" s="2"/>
      <c r="F101" s="2"/>
      <c r="G101" s="8"/>
      <c r="H101" s="2"/>
      <c r="I101" s="8"/>
      <c r="J101" s="2"/>
      <c r="K101" s="2"/>
      <c r="L101" s="44"/>
    </row>
    <row r="102" spans="1:12" ht="27" customHeight="1">
      <c r="A102" s="4"/>
      <c r="B102" s="5"/>
      <c r="C102" s="2"/>
      <c r="D102" s="2"/>
      <c r="E102" s="2"/>
      <c r="F102" s="2"/>
      <c r="G102" s="8"/>
      <c r="H102" s="2"/>
      <c r="I102" s="8"/>
      <c r="J102" s="2"/>
      <c r="K102" s="2"/>
      <c r="L102" s="44"/>
    </row>
    <row r="103" spans="1:12" ht="27" customHeight="1">
      <c r="A103" s="4"/>
      <c r="B103" s="5"/>
      <c r="C103" s="2"/>
      <c r="D103" s="2"/>
      <c r="E103" s="2"/>
      <c r="F103" s="2"/>
      <c r="G103" s="8"/>
      <c r="H103" s="2"/>
      <c r="I103" s="8"/>
      <c r="J103" s="2"/>
      <c r="K103" s="2"/>
      <c r="L103" s="44"/>
    </row>
    <row r="104" spans="1:12" ht="27" customHeight="1">
      <c r="A104" s="4"/>
      <c r="B104" s="5"/>
      <c r="C104" s="2"/>
      <c r="D104" s="2"/>
      <c r="E104" s="2"/>
      <c r="F104" s="2"/>
      <c r="G104" s="8"/>
      <c r="H104" s="2"/>
      <c r="I104" s="8"/>
      <c r="J104" s="2"/>
      <c r="K104" s="2"/>
      <c r="L104" s="44"/>
    </row>
    <row r="105" spans="1:12" ht="27" customHeight="1">
      <c r="A105" s="4"/>
      <c r="B105" s="5"/>
      <c r="C105" s="2"/>
      <c r="D105" s="2"/>
      <c r="E105" s="2"/>
      <c r="F105" s="2"/>
      <c r="G105" s="8"/>
      <c r="H105" s="2"/>
      <c r="I105" s="8"/>
      <c r="J105" s="2"/>
      <c r="K105" s="2"/>
      <c r="L105" s="44"/>
    </row>
    <row r="106" spans="1:12" ht="27" customHeight="1">
      <c r="A106" s="4"/>
      <c r="B106" s="5"/>
      <c r="C106" s="2"/>
      <c r="D106" s="2"/>
      <c r="E106" s="2"/>
      <c r="F106" s="2"/>
      <c r="G106" s="8"/>
      <c r="H106" s="2"/>
      <c r="I106" s="8"/>
      <c r="J106" s="2"/>
      <c r="K106" s="2"/>
      <c r="L106" s="44"/>
    </row>
    <row r="107" spans="1:12" ht="27" customHeight="1">
      <c r="A107" s="4"/>
      <c r="B107" s="5"/>
      <c r="C107" s="2"/>
      <c r="D107" s="2"/>
      <c r="E107" s="2"/>
      <c r="F107" s="2"/>
      <c r="G107" s="8"/>
      <c r="H107" s="2"/>
      <c r="I107" s="8"/>
      <c r="J107" s="2"/>
      <c r="K107" s="2"/>
      <c r="L107" s="44"/>
    </row>
    <row r="108" spans="1:12" ht="27" customHeight="1">
      <c r="A108" s="4"/>
      <c r="B108" s="5"/>
      <c r="C108" s="2"/>
      <c r="D108" s="2"/>
      <c r="E108" s="2"/>
      <c r="F108" s="2"/>
      <c r="G108" s="8"/>
      <c r="H108" s="2"/>
      <c r="I108" s="8"/>
      <c r="J108" s="2"/>
      <c r="K108" s="2"/>
      <c r="L108" s="44"/>
    </row>
    <row r="109" spans="1:12" ht="27" customHeight="1">
      <c r="A109" s="4"/>
      <c r="B109" s="5"/>
      <c r="C109" s="2"/>
      <c r="D109" s="2"/>
      <c r="E109" s="2"/>
      <c r="F109" s="2"/>
      <c r="G109" s="8"/>
      <c r="H109" s="2"/>
      <c r="I109" s="8"/>
      <c r="J109" s="2"/>
      <c r="K109" s="2"/>
      <c r="L109" s="44"/>
    </row>
    <row r="110" spans="1:12" ht="27" customHeight="1">
      <c r="A110" s="4"/>
      <c r="B110" s="5"/>
      <c r="C110" s="2"/>
      <c r="D110" s="2"/>
      <c r="E110" s="2"/>
      <c r="F110" s="2"/>
      <c r="G110" s="8"/>
      <c r="H110" s="2"/>
      <c r="I110" s="8"/>
      <c r="J110" s="2"/>
      <c r="K110" s="2"/>
      <c r="L110" s="44"/>
    </row>
    <row r="111" spans="1:12" ht="27" customHeight="1">
      <c r="A111" s="4"/>
      <c r="B111" s="5"/>
      <c r="C111" s="2"/>
      <c r="D111" s="2"/>
      <c r="E111" s="2"/>
      <c r="F111" s="2"/>
      <c r="G111" s="8"/>
      <c r="H111" s="2"/>
      <c r="I111" s="8"/>
      <c r="J111" s="2"/>
      <c r="K111" s="2"/>
      <c r="L111" s="44"/>
    </row>
    <row r="112" spans="1:12" ht="27" customHeight="1">
      <c r="A112" s="4"/>
      <c r="B112" s="5"/>
      <c r="C112" s="2"/>
      <c r="D112" s="2"/>
      <c r="E112" s="2"/>
      <c r="F112" s="2"/>
      <c r="G112" s="8"/>
      <c r="H112" s="2"/>
      <c r="I112" s="8"/>
      <c r="J112" s="2"/>
      <c r="K112" s="2"/>
      <c r="L112" s="44"/>
    </row>
    <row r="113" spans="1:12" ht="27" customHeight="1">
      <c r="A113" s="4"/>
      <c r="B113" s="5"/>
      <c r="C113" s="2"/>
      <c r="D113" s="2"/>
      <c r="E113" s="2"/>
      <c r="F113" s="2"/>
      <c r="G113" s="8"/>
      <c r="H113" s="2"/>
      <c r="I113" s="8"/>
      <c r="J113" s="2"/>
      <c r="K113" s="2"/>
      <c r="L113" s="44"/>
    </row>
    <row r="114" spans="1:12" ht="27" customHeight="1">
      <c r="A114" s="4"/>
      <c r="B114" s="5"/>
      <c r="C114" s="2"/>
      <c r="D114" s="2"/>
      <c r="E114" s="2"/>
      <c r="F114" s="2"/>
      <c r="G114" s="8"/>
      <c r="H114" s="2"/>
      <c r="I114" s="8"/>
      <c r="J114" s="2"/>
      <c r="K114" s="2"/>
      <c r="L114" s="44"/>
    </row>
    <row r="115" spans="1:12" ht="27" customHeight="1">
      <c r="A115" s="4"/>
      <c r="B115" s="5"/>
      <c r="C115" s="2"/>
      <c r="D115" s="2"/>
      <c r="E115" s="2"/>
      <c r="F115" s="2"/>
      <c r="G115" s="8"/>
      <c r="H115" s="2"/>
      <c r="I115" s="8"/>
      <c r="J115" s="2"/>
      <c r="K115" s="2"/>
      <c r="L115" s="44"/>
    </row>
    <row r="116" spans="1:12" ht="27" customHeight="1">
      <c r="A116" s="4"/>
      <c r="B116" s="5"/>
      <c r="C116" s="2"/>
      <c r="D116" s="2"/>
      <c r="E116" s="2"/>
      <c r="F116" s="2"/>
      <c r="G116" s="8"/>
      <c r="H116" s="2"/>
      <c r="I116" s="8"/>
      <c r="J116" s="2"/>
      <c r="K116" s="2"/>
      <c r="L116" s="44"/>
    </row>
    <row r="117" spans="1:12" ht="27" customHeight="1">
      <c r="A117" s="4"/>
      <c r="B117" s="5"/>
      <c r="C117" s="2"/>
      <c r="D117" s="2"/>
      <c r="E117" s="2"/>
      <c r="F117" s="2"/>
      <c r="G117" s="8"/>
      <c r="H117" s="2"/>
      <c r="I117" s="8"/>
      <c r="J117" s="2"/>
      <c r="K117" s="2"/>
      <c r="L117" s="44"/>
    </row>
    <row r="118" spans="1:12" ht="27" customHeight="1">
      <c r="A118" s="4"/>
      <c r="B118" s="5"/>
      <c r="C118" s="2"/>
      <c r="D118" s="2"/>
      <c r="E118" s="2"/>
      <c r="F118" s="2"/>
      <c r="G118" s="8"/>
      <c r="H118" s="2"/>
      <c r="I118" s="8"/>
      <c r="J118" s="2"/>
      <c r="K118" s="2"/>
      <c r="L118" s="44"/>
    </row>
    <row r="119" spans="1:12" ht="27" customHeight="1">
      <c r="A119" s="4"/>
      <c r="B119" s="5"/>
      <c r="C119" s="2"/>
      <c r="D119" s="2"/>
      <c r="E119" s="2"/>
      <c r="F119" s="2"/>
      <c r="G119" s="8"/>
      <c r="H119" s="2"/>
      <c r="I119" s="8"/>
      <c r="J119" s="2"/>
      <c r="K119" s="2"/>
      <c r="L119" s="44"/>
    </row>
    <row r="120" spans="1:12" ht="27" customHeight="1">
      <c r="A120" s="4"/>
      <c r="B120" s="5"/>
      <c r="C120" s="2"/>
      <c r="D120" s="2"/>
      <c r="E120" s="2"/>
      <c r="F120" s="2"/>
      <c r="G120" s="8"/>
      <c r="H120" s="2"/>
      <c r="I120" s="8"/>
      <c r="J120" s="2"/>
      <c r="K120" s="2"/>
      <c r="L120" s="44"/>
    </row>
    <row r="121" spans="1:12" ht="27" customHeight="1">
      <c r="A121" s="4"/>
      <c r="B121" s="5"/>
      <c r="C121" s="2"/>
      <c r="D121" s="2"/>
      <c r="E121" s="2"/>
      <c r="F121" s="2"/>
      <c r="G121" s="8"/>
      <c r="H121" s="2"/>
      <c r="I121" s="8"/>
      <c r="J121" s="2"/>
      <c r="K121" s="2"/>
      <c r="L121" s="44"/>
    </row>
    <row r="122" spans="1:12" ht="27" customHeight="1">
      <c r="A122" s="4"/>
      <c r="B122" s="5"/>
      <c r="C122" s="2"/>
      <c r="D122" s="2"/>
      <c r="E122" s="2"/>
      <c r="F122" s="2"/>
      <c r="G122" s="8"/>
      <c r="H122" s="2"/>
      <c r="I122" s="8"/>
      <c r="J122" s="2"/>
      <c r="K122" s="2"/>
      <c r="L122" s="44"/>
    </row>
    <row r="123" spans="1:12" ht="27" customHeight="1">
      <c r="A123" s="4"/>
      <c r="B123" s="5"/>
      <c r="C123" s="2"/>
      <c r="D123" s="2"/>
      <c r="E123" s="2"/>
      <c r="F123" s="2"/>
      <c r="G123" s="8"/>
      <c r="H123" s="2"/>
      <c r="I123" s="8"/>
      <c r="J123" s="2"/>
      <c r="K123" s="2"/>
      <c r="L123" s="44"/>
    </row>
    <row r="124" spans="1:12" ht="27" customHeight="1">
      <c r="A124" s="4"/>
      <c r="B124" s="5"/>
      <c r="C124" s="2"/>
      <c r="D124" s="2"/>
      <c r="E124" s="2"/>
      <c r="F124" s="2"/>
      <c r="G124" s="8"/>
      <c r="H124" s="2"/>
      <c r="I124" s="8"/>
      <c r="J124" s="2"/>
      <c r="K124" s="2"/>
      <c r="L124" s="44"/>
    </row>
    <row r="125" spans="1:12" ht="27" customHeight="1">
      <c r="A125" s="4"/>
      <c r="B125" s="5"/>
      <c r="C125" s="2"/>
      <c r="D125" s="2"/>
      <c r="E125" s="2"/>
      <c r="F125" s="2"/>
      <c r="G125" s="8"/>
      <c r="H125" s="2"/>
      <c r="I125" s="8"/>
      <c r="J125" s="2"/>
      <c r="K125" s="2"/>
      <c r="L125" s="44"/>
    </row>
    <row r="126" spans="1:12" ht="27" customHeight="1">
      <c r="A126" s="4"/>
      <c r="B126" s="5"/>
      <c r="C126" s="2"/>
      <c r="D126" s="2"/>
      <c r="E126" s="2"/>
      <c r="F126" s="2"/>
      <c r="G126" s="8"/>
      <c r="H126" s="2"/>
      <c r="I126" s="8"/>
      <c r="J126" s="2"/>
      <c r="K126" s="2"/>
      <c r="L126" s="44"/>
    </row>
    <row r="127" spans="1:12" ht="27" customHeight="1">
      <c r="A127" s="4"/>
      <c r="B127" s="5"/>
      <c r="C127" s="2"/>
      <c r="D127" s="2"/>
      <c r="E127" s="2"/>
      <c r="F127" s="2"/>
      <c r="G127" s="8"/>
      <c r="H127" s="2"/>
      <c r="I127" s="8"/>
      <c r="J127" s="2"/>
      <c r="K127" s="2"/>
      <c r="L127" s="44"/>
    </row>
    <row r="128" spans="1:12" ht="27" customHeight="1">
      <c r="A128" s="4"/>
      <c r="B128" s="5"/>
      <c r="C128" s="2"/>
      <c r="D128" s="2"/>
      <c r="E128" s="2"/>
      <c r="F128" s="2"/>
      <c r="G128" s="8"/>
      <c r="H128" s="2"/>
      <c r="I128" s="8"/>
      <c r="J128" s="2"/>
      <c r="K128" s="2"/>
      <c r="L128" s="44"/>
    </row>
    <row r="129" spans="1:12" ht="27" customHeight="1">
      <c r="A129" s="4"/>
      <c r="B129" s="5"/>
      <c r="C129" s="2"/>
      <c r="D129" s="2"/>
      <c r="E129" s="2"/>
      <c r="F129" s="2"/>
      <c r="G129" s="8"/>
      <c r="H129" s="2"/>
      <c r="I129" s="8"/>
      <c r="J129" s="2"/>
      <c r="K129" s="2"/>
      <c r="L129" s="44"/>
    </row>
    <row r="130" spans="1:12" ht="27" customHeight="1">
      <c r="A130" s="4"/>
      <c r="B130" s="5"/>
      <c r="C130" s="2"/>
      <c r="D130" s="2"/>
      <c r="E130" s="2"/>
      <c r="F130" s="2"/>
      <c r="G130" s="8"/>
      <c r="H130" s="2"/>
      <c r="I130" s="8"/>
      <c r="J130" s="2"/>
      <c r="K130" s="2"/>
      <c r="L130" s="44"/>
    </row>
    <row r="131" spans="1:12" ht="27" customHeight="1">
      <c r="A131" s="4"/>
      <c r="B131" s="5"/>
      <c r="C131" s="2"/>
      <c r="D131" s="2"/>
      <c r="E131" s="2"/>
      <c r="F131" s="2"/>
      <c r="G131" s="2"/>
      <c r="H131" s="2"/>
      <c r="I131" s="8"/>
      <c r="J131" s="2"/>
      <c r="K131" s="2"/>
      <c r="L131" s="44"/>
    </row>
    <row r="132" spans="1:12" ht="27" customHeight="1">
      <c r="A132" s="4"/>
      <c r="B132" s="5"/>
      <c r="C132" s="2"/>
      <c r="D132" s="2"/>
      <c r="E132" s="2"/>
      <c r="F132" s="2"/>
      <c r="G132" s="2"/>
      <c r="H132" s="2"/>
      <c r="I132" s="8"/>
      <c r="J132" s="2"/>
      <c r="K132" s="2"/>
      <c r="L132" s="44"/>
    </row>
    <row r="133" spans="1:12" ht="27" customHeight="1">
      <c r="A133" s="4"/>
      <c r="B133" s="5"/>
      <c r="C133" s="2"/>
      <c r="D133" s="2"/>
      <c r="E133" s="2"/>
      <c r="F133" s="2"/>
      <c r="G133" s="2"/>
      <c r="H133" s="2"/>
      <c r="I133" s="8"/>
      <c r="J133" s="2"/>
      <c r="K133" s="2"/>
      <c r="L133" s="44"/>
    </row>
    <row r="134" spans="1:12" ht="27" customHeight="1">
      <c r="A134" s="4"/>
      <c r="B134" s="5"/>
      <c r="C134" s="2"/>
      <c r="D134" s="2"/>
      <c r="E134" s="2"/>
      <c r="F134" s="2"/>
      <c r="G134" s="2"/>
      <c r="H134" s="2"/>
      <c r="I134" s="8"/>
      <c r="J134" s="2"/>
      <c r="K134" s="2"/>
      <c r="L134" s="44"/>
    </row>
    <row r="135" spans="1:12" ht="27" customHeight="1">
      <c r="A135" s="4"/>
      <c r="B135" s="5"/>
      <c r="C135" s="2"/>
      <c r="D135" s="2"/>
      <c r="E135" s="2"/>
      <c r="F135" s="2"/>
      <c r="G135" s="2"/>
      <c r="H135" s="2"/>
      <c r="I135" s="8"/>
      <c r="J135" s="2"/>
      <c r="K135" s="2"/>
      <c r="L135" s="44"/>
    </row>
  </sheetData>
  <mergeCells count="15">
    <mergeCell ref="L37:M37"/>
    <mergeCell ref="M38:N38"/>
    <mergeCell ref="L36:M36"/>
    <mergeCell ref="L35:M35"/>
    <mergeCell ref="L29:M29"/>
    <mergeCell ref="L30:M30"/>
    <mergeCell ref="L33:M33"/>
    <mergeCell ref="L34:M34"/>
    <mergeCell ref="L2:M2"/>
    <mergeCell ref="L4:M4"/>
    <mergeCell ref="L8:M8"/>
    <mergeCell ref="L9:M9"/>
    <mergeCell ref="L25:M25"/>
    <mergeCell ref="L10:M10"/>
    <mergeCell ref="L17:M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rightToLeft="1" workbookViewId="0">
      <selection sqref="A1:E26"/>
    </sheetView>
  </sheetViews>
  <sheetFormatPr defaultRowHeight="14.25"/>
  <cols>
    <col min="1" max="1" width="27.125" bestFit="1" customWidth="1"/>
    <col min="2" max="2" width="20.25" bestFit="1" customWidth="1"/>
    <col min="3" max="3" width="12.375" bestFit="1" customWidth="1"/>
  </cols>
  <sheetData>
    <row r="1" spans="1:5" ht="20.25">
      <c r="A1" s="30" t="s">
        <v>233</v>
      </c>
      <c r="B1" s="30" t="s">
        <v>1</v>
      </c>
      <c r="C1" s="30" t="s">
        <v>234</v>
      </c>
      <c r="D1" s="30" t="s">
        <v>235</v>
      </c>
      <c r="E1" s="30" t="s">
        <v>236</v>
      </c>
    </row>
    <row r="2" spans="1:5" ht="18">
      <c r="A2" s="31" t="s">
        <v>237</v>
      </c>
      <c r="B2" s="31" t="s">
        <v>57</v>
      </c>
      <c r="C2" s="31">
        <v>232517880</v>
      </c>
      <c r="D2" s="31"/>
      <c r="E2" s="31"/>
    </row>
    <row r="3" spans="1:5" ht="18">
      <c r="A3" s="31" t="s">
        <v>238</v>
      </c>
      <c r="B3" s="31" t="s">
        <v>57</v>
      </c>
      <c r="C3" s="31">
        <v>232645070</v>
      </c>
      <c r="D3" s="31"/>
      <c r="E3" s="31"/>
    </row>
    <row r="4" spans="1:5" ht="18">
      <c r="A4" s="31" t="s">
        <v>239</v>
      </c>
      <c r="B4" s="31" t="s">
        <v>57</v>
      </c>
      <c r="C4" s="31">
        <v>232645190</v>
      </c>
      <c r="D4" s="31"/>
      <c r="E4" s="31"/>
    </row>
    <row r="5" spans="1:5" ht="18">
      <c r="A5" s="31" t="s">
        <v>240</v>
      </c>
      <c r="B5" s="31" t="s">
        <v>57</v>
      </c>
      <c r="C5" s="31">
        <v>232782250</v>
      </c>
      <c r="D5" s="31"/>
      <c r="E5" s="31"/>
    </row>
    <row r="6" spans="1:5" ht="18">
      <c r="A6" s="31" t="s">
        <v>241</v>
      </c>
      <c r="B6" s="31" t="s">
        <v>57</v>
      </c>
      <c r="C6" s="31">
        <v>232913840</v>
      </c>
      <c r="D6" s="31"/>
      <c r="E6" s="31"/>
    </row>
    <row r="7" spans="1:5" ht="18">
      <c r="A7" s="32" t="s">
        <v>242</v>
      </c>
      <c r="B7" s="31" t="s">
        <v>57</v>
      </c>
      <c r="C7" s="31">
        <v>233180620</v>
      </c>
      <c r="D7" s="31"/>
      <c r="E7" s="31"/>
    </row>
    <row r="8" spans="1:5" ht="18">
      <c r="A8" s="31" t="s">
        <v>243</v>
      </c>
      <c r="B8" s="31" t="s">
        <v>57</v>
      </c>
      <c r="C8" s="31">
        <v>233437110</v>
      </c>
      <c r="D8" s="31"/>
      <c r="E8" s="31"/>
    </row>
    <row r="9" spans="1:5" ht="18">
      <c r="A9" s="31" t="s">
        <v>244</v>
      </c>
      <c r="B9" s="31" t="s">
        <v>57</v>
      </c>
      <c r="C9" s="31">
        <v>232788630</v>
      </c>
      <c r="D9" s="31"/>
      <c r="E9" s="31"/>
    </row>
    <row r="10" spans="1:5" ht="18">
      <c r="A10" s="31" t="s">
        <v>245</v>
      </c>
      <c r="B10" s="31" t="s">
        <v>57</v>
      </c>
      <c r="C10" s="31">
        <v>232898890</v>
      </c>
      <c r="D10" s="31"/>
      <c r="E10" s="31"/>
    </row>
    <row r="11" spans="1:5" ht="18">
      <c r="A11" s="32" t="s">
        <v>246</v>
      </c>
      <c r="B11" s="31" t="s">
        <v>57</v>
      </c>
      <c r="C11" s="31">
        <v>233095240</v>
      </c>
      <c r="D11" s="31"/>
      <c r="E11" s="31"/>
    </row>
    <row r="12" spans="1:5" ht="18">
      <c r="A12" s="31" t="s">
        <v>247</v>
      </c>
      <c r="B12" s="31" t="s">
        <v>57</v>
      </c>
      <c r="C12" s="31">
        <v>234369810</v>
      </c>
      <c r="D12" s="31"/>
      <c r="E12" s="31"/>
    </row>
    <row r="13" spans="1:5" ht="18">
      <c r="A13" s="32" t="s">
        <v>248</v>
      </c>
      <c r="B13" s="31" t="s">
        <v>57</v>
      </c>
      <c r="C13" s="31">
        <v>240241030</v>
      </c>
      <c r="D13" s="31"/>
      <c r="E13" s="31"/>
    </row>
    <row r="14" spans="1:5" ht="18">
      <c r="A14" s="31" t="s">
        <v>249</v>
      </c>
      <c r="B14" s="31" t="s">
        <v>57</v>
      </c>
      <c r="C14" s="31">
        <v>234228860</v>
      </c>
      <c r="D14" s="31"/>
      <c r="E14" s="31"/>
    </row>
    <row r="15" spans="1:5" ht="18">
      <c r="A15" s="31" t="s">
        <v>250</v>
      </c>
      <c r="B15" s="31" t="s">
        <v>231</v>
      </c>
      <c r="C15" s="31">
        <v>224748830</v>
      </c>
      <c r="D15" s="31"/>
      <c r="E15" s="31"/>
    </row>
    <row r="16" spans="1:5" ht="18">
      <c r="A16" s="31" t="s">
        <v>251</v>
      </c>
      <c r="B16" s="31" t="s">
        <v>231</v>
      </c>
      <c r="C16" s="31">
        <v>233090300</v>
      </c>
      <c r="D16" s="31"/>
      <c r="E16" s="31"/>
    </row>
    <row r="17" spans="1:3">
      <c r="A17" s="10" t="s">
        <v>11</v>
      </c>
      <c r="B17" s="25">
        <v>400</v>
      </c>
      <c r="C17" s="8">
        <v>45194</v>
      </c>
    </row>
    <row r="18" spans="1:3">
      <c r="A18" s="10" t="s">
        <v>11</v>
      </c>
      <c r="B18" s="25">
        <v>450</v>
      </c>
      <c r="C18" s="8">
        <v>45255</v>
      </c>
    </row>
    <row r="19" spans="1:3">
      <c r="A19" s="10" t="s">
        <v>11</v>
      </c>
      <c r="B19" s="25">
        <v>50</v>
      </c>
      <c r="C19" s="8">
        <v>44973</v>
      </c>
    </row>
    <row r="20" spans="1:3">
      <c r="A20" s="10" t="s">
        <v>11</v>
      </c>
      <c r="B20" s="25">
        <v>350</v>
      </c>
      <c r="C20" s="8">
        <v>45285</v>
      </c>
    </row>
    <row r="21" spans="1:3">
      <c r="A21" s="10" t="s">
        <v>11</v>
      </c>
      <c r="B21" s="25">
        <v>1000</v>
      </c>
      <c r="C21" s="8">
        <v>45376</v>
      </c>
    </row>
    <row r="22" spans="1:3">
      <c r="A22" s="10" t="s">
        <v>11</v>
      </c>
      <c r="B22" s="25">
        <v>250</v>
      </c>
      <c r="C22" s="8">
        <v>45120</v>
      </c>
    </row>
    <row r="23" spans="1:3">
      <c r="A23" s="10" t="s">
        <v>11</v>
      </c>
      <c r="B23" s="25">
        <v>950</v>
      </c>
      <c r="C23" s="8">
        <v>45597</v>
      </c>
    </row>
    <row r="24" spans="1:3">
      <c r="A24" s="10" t="s">
        <v>11</v>
      </c>
      <c r="B24" s="25">
        <v>200</v>
      </c>
      <c r="C24" s="8">
        <v>45354</v>
      </c>
    </row>
    <row r="25" spans="1:3">
      <c r="A25" s="10" t="s">
        <v>11</v>
      </c>
      <c r="B25" s="25">
        <v>400</v>
      </c>
      <c r="C25" s="8">
        <v>45316</v>
      </c>
    </row>
    <row r="26" spans="1:3">
      <c r="A26" s="26"/>
      <c r="B26" s="27">
        <f>SUM(B17:B25)</f>
        <v>4050</v>
      </c>
      <c r="C26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rightToLeft="1" zoomScale="70" zoomScaleNormal="70" zoomScaleSheetLayoutView="85" workbookViewId="0">
      <selection activeCell="A2" sqref="A2:D2"/>
    </sheetView>
  </sheetViews>
  <sheetFormatPr defaultColWidth="9.125" defaultRowHeight="14.25"/>
  <cols>
    <col min="1" max="1" width="18.375" style="17" customWidth="1"/>
    <col min="2" max="4" width="14.75" style="17" customWidth="1"/>
    <col min="5" max="5" width="19.75" style="17" customWidth="1"/>
    <col min="6" max="6" width="20.625" style="17" customWidth="1"/>
    <col min="7" max="7" width="1.25" style="17" customWidth="1"/>
    <col min="8" max="16384" width="9.125" style="17"/>
  </cols>
  <sheetData>
    <row r="1" spans="1:8" ht="51" customHeight="1">
      <c r="A1" s="77" t="s">
        <v>176</v>
      </c>
      <c r="B1" s="78"/>
      <c r="C1" s="78"/>
      <c r="D1" s="78"/>
      <c r="E1" s="71" t="s">
        <v>177</v>
      </c>
      <c r="F1" s="72"/>
      <c r="G1" s="16"/>
    </row>
    <row r="2" spans="1:8" ht="51" customHeight="1">
      <c r="A2" s="79" t="s">
        <v>321</v>
      </c>
      <c r="B2" s="80"/>
      <c r="C2" s="80"/>
      <c r="D2" s="80"/>
      <c r="E2" s="73">
        <f>VLOOKUP($A$2,Sheet1!A:L,2,0)</f>
        <v>0</v>
      </c>
      <c r="F2" s="74"/>
      <c r="G2" s="18"/>
    </row>
    <row r="3" spans="1:8" ht="51" customHeight="1">
      <c r="A3" s="40" t="s">
        <v>208</v>
      </c>
      <c r="B3" s="81">
        <f>VLOOKUP($A$2,Sheet1!A:L,4,0)</f>
        <v>232729880</v>
      </c>
      <c r="C3" s="81"/>
      <c r="D3" s="81"/>
      <c r="E3" s="75" t="s">
        <v>207</v>
      </c>
      <c r="F3" s="76"/>
      <c r="G3" s="19"/>
    </row>
    <row r="4" spans="1:8" ht="51" customHeight="1">
      <c r="A4" s="40" t="s">
        <v>206</v>
      </c>
      <c r="B4" s="81" t="str">
        <f>VLOOKUP($A$2,Sheet1!A:L,5,0)</f>
        <v xml:space="preserve">تظلم من أمر منع سفر (4282/23) من المكتب </v>
      </c>
      <c r="C4" s="81"/>
      <c r="D4" s="81"/>
      <c r="E4" s="73">
        <f>VLOOKUP($A$2,Sheet1!A:L,3,0)</f>
        <v>0</v>
      </c>
      <c r="F4" s="74"/>
      <c r="G4" s="19"/>
    </row>
    <row r="5" spans="1:8" ht="51" customHeight="1">
      <c r="A5" s="40" t="s">
        <v>13</v>
      </c>
      <c r="B5" s="86">
        <f>VLOOKUP($A$2,Sheet1!A:L,7,0)</f>
        <v>0</v>
      </c>
      <c r="C5" s="86"/>
      <c r="D5" s="86"/>
      <c r="E5" s="75" t="s">
        <v>256</v>
      </c>
      <c r="F5" s="76"/>
      <c r="G5" s="19"/>
    </row>
    <row r="6" spans="1:8" ht="51" customHeight="1">
      <c r="A6" s="40" t="s">
        <v>209</v>
      </c>
      <c r="B6" s="82">
        <f>VLOOKUP($A$2,Sheet1!A:L,6,0)</f>
        <v>0</v>
      </c>
      <c r="C6" s="82"/>
      <c r="D6" s="82"/>
      <c r="E6" s="82">
        <f>VLOOKUP($A$2,Sheet1!A:L,8,0)</f>
        <v>0</v>
      </c>
      <c r="F6" s="83"/>
      <c r="G6" s="19"/>
    </row>
    <row r="7" spans="1:8" ht="51" customHeight="1">
      <c r="A7" s="84" t="s">
        <v>10</v>
      </c>
      <c r="B7" s="85"/>
      <c r="C7" s="85"/>
      <c r="D7" s="85"/>
      <c r="E7" s="75" t="s">
        <v>175</v>
      </c>
      <c r="F7" s="76"/>
      <c r="G7" s="20"/>
      <c r="H7" s="21"/>
    </row>
    <row r="8" spans="1:8" ht="45" customHeight="1" thickBot="1">
      <c r="A8" s="67">
        <f>VLOOKUP($A$2,Sheet1!A:L,12,0)</f>
        <v>45312</v>
      </c>
      <c r="B8" s="68"/>
      <c r="C8" s="68"/>
      <c r="D8" s="68"/>
      <c r="E8" s="69">
        <f>VLOOKUP($A$2,Sheet1!A:L,10,0)</f>
        <v>0</v>
      </c>
      <c r="F8" s="70"/>
      <c r="G8" s="22"/>
    </row>
    <row r="9" spans="1:8">
      <c r="F9" s="23"/>
    </row>
    <row r="10" spans="1:8">
      <c r="E10" s="24"/>
      <c r="F10" s="23"/>
    </row>
  </sheetData>
  <mergeCells count="16">
    <mergeCell ref="A8:D8"/>
    <mergeCell ref="E8:F8"/>
    <mergeCell ref="E1:F1"/>
    <mergeCell ref="E2:F2"/>
    <mergeCell ref="E3:F3"/>
    <mergeCell ref="A1:D1"/>
    <mergeCell ref="A2:D2"/>
    <mergeCell ref="B3:D3"/>
    <mergeCell ref="B4:D4"/>
    <mergeCell ref="E6:F6"/>
    <mergeCell ref="B6:D6"/>
    <mergeCell ref="A7:D7"/>
    <mergeCell ref="E7:F7"/>
    <mergeCell ref="B5:D5"/>
    <mergeCell ref="E4:F4"/>
    <mergeCell ref="E5:F5"/>
  </mergeCells>
  <conditionalFormatting sqref="B11:G13">
    <cfRule type="cellIs" dxfId="1" priority="2" operator="greaterThan">
      <formula>0</formula>
    </cfRule>
  </conditionalFormatting>
  <conditionalFormatting sqref="G7">
    <cfRule type="cellIs" dxfId="0" priority="3" operator="greaterThan">
      <formula>0</formula>
    </cfRule>
  </conditionalFormatting>
  <printOptions horizontalCentered="1" verticalCentered="1"/>
  <pageMargins left="0.15748031496062992" right="0.15748031496062992" top="0.74803149606299213" bottom="0.74803149606299213" header="0.31496062992125984" footer="0.31496062992125984"/>
  <pageSetup paperSize="9" scale="9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Sheet1!$A$3:$A$80</xm:f>
          </x14:formula1>
          <xm:sqref>A2:D2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rightToLeft="1" workbookViewId="0">
      <selection sqref="A1:XFD1"/>
    </sheetView>
  </sheetViews>
  <sheetFormatPr defaultRowHeight="14.25"/>
  <cols>
    <col min="1" max="1" width="24.125" bestFit="1" customWidth="1"/>
    <col min="2" max="2" width="5.875" bestFit="1" customWidth="1"/>
    <col min="3" max="3" width="12.125" style="8" bestFit="1" customWidth="1"/>
  </cols>
  <sheetData>
    <row r="1" spans="1:3">
      <c r="A1" s="10" t="s">
        <v>1</v>
      </c>
      <c r="B1" s="10" t="s">
        <v>110</v>
      </c>
      <c r="C1" s="8" t="s">
        <v>111</v>
      </c>
    </row>
    <row r="2" spans="1:3">
      <c r="A2" s="10" t="s">
        <v>116</v>
      </c>
      <c r="B2" s="10">
        <v>200</v>
      </c>
      <c r="C2" s="8">
        <v>45257</v>
      </c>
    </row>
    <row r="3" spans="1:3">
      <c r="A3" s="10" t="s">
        <v>116</v>
      </c>
      <c r="B3" s="25">
        <v>200</v>
      </c>
      <c r="C3" s="8">
        <v>45100</v>
      </c>
    </row>
    <row r="4" spans="1:3">
      <c r="A4" s="10" t="s">
        <v>116</v>
      </c>
      <c r="B4" s="25">
        <v>500</v>
      </c>
      <c r="C4" s="8">
        <v>45382</v>
      </c>
    </row>
    <row r="5" spans="1:3">
      <c r="A5" s="26"/>
      <c r="B5" s="27">
        <f>SUM(B2:B4)</f>
        <v>900</v>
      </c>
      <c r="C5" s="28"/>
    </row>
    <row r="6" spans="1:3">
      <c r="A6" s="10" t="s">
        <v>112</v>
      </c>
      <c r="B6" s="10">
        <v>500</v>
      </c>
      <c r="C6" s="8">
        <v>44602</v>
      </c>
    </row>
    <row r="7" spans="1:3">
      <c r="A7" s="10" t="s">
        <v>113</v>
      </c>
      <c r="B7" s="10">
        <v>100</v>
      </c>
      <c r="C7" s="8" t="s">
        <v>114</v>
      </c>
    </row>
    <row r="8" spans="1:3">
      <c r="A8" s="10" t="s">
        <v>115</v>
      </c>
      <c r="B8" s="10">
        <v>250</v>
      </c>
      <c r="C8" s="8">
        <v>44877</v>
      </c>
    </row>
    <row r="9" spans="1:3">
      <c r="A9" s="10" t="s">
        <v>117</v>
      </c>
      <c r="B9" s="10">
        <v>200</v>
      </c>
      <c r="C9" s="8">
        <v>44955</v>
      </c>
    </row>
    <row r="10" spans="1:3">
      <c r="A10" s="10" t="s">
        <v>118</v>
      </c>
      <c r="B10" s="25">
        <v>50</v>
      </c>
      <c r="C10" s="8">
        <v>45199</v>
      </c>
    </row>
    <row r="11" spans="1:3">
      <c r="A11" s="10" t="s">
        <v>118</v>
      </c>
      <c r="B11" s="25">
        <v>150</v>
      </c>
      <c r="C11" s="8">
        <v>45241</v>
      </c>
    </row>
    <row r="12" spans="1:3">
      <c r="A12" s="10" t="s">
        <v>118</v>
      </c>
      <c r="B12" s="25">
        <v>200</v>
      </c>
      <c r="C12" s="8">
        <v>45074</v>
      </c>
    </row>
    <row r="13" spans="1:3">
      <c r="A13" s="26"/>
      <c r="B13" s="27">
        <f>SUM(B10:B12)</f>
        <v>400</v>
      </c>
      <c r="C13" s="28"/>
    </row>
    <row r="14" spans="1:3">
      <c r="A14" s="10" t="s">
        <v>119</v>
      </c>
      <c r="B14" s="10">
        <v>200</v>
      </c>
      <c r="C14" s="8">
        <v>45323</v>
      </c>
    </row>
    <row r="15" spans="1:3">
      <c r="A15" s="10" t="s">
        <v>120</v>
      </c>
      <c r="B15" s="25">
        <v>100</v>
      </c>
      <c r="C15" s="8">
        <v>45306</v>
      </c>
    </row>
    <row r="16" spans="1:3">
      <c r="A16" s="10" t="s">
        <v>120</v>
      </c>
      <c r="B16" s="25">
        <v>400</v>
      </c>
      <c r="C16" s="8">
        <v>45242</v>
      </c>
    </row>
    <row r="17" spans="1:3">
      <c r="A17" s="10" t="s">
        <v>120</v>
      </c>
      <c r="B17" s="25">
        <v>200</v>
      </c>
      <c r="C17" s="8">
        <v>45119</v>
      </c>
    </row>
    <row r="18" spans="1:3">
      <c r="A18" s="26"/>
      <c r="B18" s="27">
        <f>SUM(B15:B17)</f>
        <v>700</v>
      </c>
      <c r="C18" s="28"/>
    </row>
    <row r="19" spans="1:3">
      <c r="A19" s="10" t="s">
        <v>121</v>
      </c>
      <c r="B19" s="10">
        <v>100</v>
      </c>
      <c r="C19" s="8">
        <v>45237</v>
      </c>
    </row>
    <row r="20" spans="1:3">
      <c r="A20" s="10" t="s">
        <v>122</v>
      </c>
      <c r="B20" s="25">
        <v>250</v>
      </c>
      <c r="C20" s="8">
        <v>45036</v>
      </c>
    </row>
    <row r="21" spans="1:3">
      <c r="A21" s="10" t="s">
        <v>122</v>
      </c>
      <c r="B21" s="25">
        <v>100</v>
      </c>
      <c r="C21" s="8">
        <v>45120</v>
      </c>
    </row>
    <row r="22" spans="1:3">
      <c r="A22" s="26"/>
      <c r="B22" s="27">
        <f>SUM(B20:B21)</f>
        <v>350</v>
      </c>
      <c r="C22" s="28"/>
    </row>
    <row r="23" spans="1:3">
      <c r="A23" s="10" t="s">
        <v>123</v>
      </c>
      <c r="B23" s="10">
        <v>400</v>
      </c>
      <c r="C23" s="8">
        <v>45371</v>
      </c>
    </row>
    <row r="24" spans="1:3">
      <c r="A24" s="10" t="s">
        <v>124</v>
      </c>
      <c r="B24" s="10">
        <v>100</v>
      </c>
      <c r="C24" s="8">
        <v>45021</v>
      </c>
    </row>
    <row r="25" spans="1:3">
      <c r="A25" s="10" t="s">
        <v>125</v>
      </c>
      <c r="B25" s="25">
        <v>100</v>
      </c>
      <c r="C25" s="8">
        <v>45178</v>
      </c>
    </row>
    <row r="26" spans="1:3">
      <c r="A26" s="10" t="s">
        <v>125</v>
      </c>
      <c r="B26" s="25">
        <v>160</v>
      </c>
      <c r="C26" s="8">
        <v>45120</v>
      </c>
    </row>
    <row r="27" spans="1:3">
      <c r="A27" s="10" t="s">
        <v>125</v>
      </c>
      <c r="B27" s="25">
        <v>400</v>
      </c>
      <c r="C27" s="8">
        <v>45252</v>
      </c>
    </row>
    <row r="28" spans="1:3">
      <c r="A28" s="10" t="s">
        <v>125</v>
      </c>
      <c r="B28" s="25">
        <v>50</v>
      </c>
      <c r="C28" s="8">
        <v>45132</v>
      </c>
    </row>
    <row r="29" spans="1:3">
      <c r="A29" s="10" t="s">
        <v>125</v>
      </c>
      <c r="B29" s="25">
        <v>200</v>
      </c>
      <c r="C29" s="8">
        <v>45207</v>
      </c>
    </row>
    <row r="30" spans="1:3">
      <c r="A30" s="26"/>
      <c r="B30" s="27">
        <f>SUM(B25:B29)</f>
        <v>910</v>
      </c>
      <c r="C30" s="28"/>
    </row>
    <row r="31" spans="1:3">
      <c r="A31" s="10" t="s">
        <v>126</v>
      </c>
      <c r="B31" s="10">
        <v>100</v>
      </c>
      <c r="C31" s="8">
        <v>45120</v>
      </c>
    </row>
    <row r="32" spans="1:3">
      <c r="A32" s="10" t="s">
        <v>127</v>
      </c>
      <c r="B32" s="10">
        <v>150</v>
      </c>
      <c r="C32" s="8">
        <v>45475</v>
      </c>
    </row>
    <row r="33" spans="1:3">
      <c r="A33" s="10" t="s">
        <v>128</v>
      </c>
      <c r="B33" s="25">
        <v>100</v>
      </c>
      <c r="C33" s="8">
        <v>45118</v>
      </c>
    </row>
    <row r="34" spans="1:3">
      <c r="A34" s="10" t="s">
        <v>128</v>
      </c>
      <c r="B34" s="25">
        <v>100</v>
      </c>
      <c r="C34" s="8">
        <v>45242</v>
      </c>
    </row>
    <row r="35" spans="1:3">
      <c r="A35" s="10" t="s">
        <v>128</v>
      </c>
      <c r="B35" s="25">
        <v>50</v>
      </c>
      <c r="C35" s="8">
        <v>45144</v>
      </c>
    </row>
    <row r="36" spans="1:3">
      <c r="A36" s="10" t="s">
        <v>128</v>
      </c>
      <c r="B36" s="25">
        <v>250</v>
      </c>
      <c r="C36" s="8">
        <v>45205</v>
      </c>
    </row>
    <row r="37" spans="1:3">
      <c r="A37" s="26"/>
      <c r="B37" s="27">
        <f>SUM(B33:B36)</f>
        <v>500</v>
      </c>
      <c r="C37" s="28"/>
    </row>
    <row r="38" spans="1:3">
      <c r="A38" s="10" t="s">
        <v>11</v>
      </c>
      <c r="B38" s="25">
        <v>400</v>
      </c>
      <c r="C38" s="8">
        <v>45194</v>
      </c>
    </row>
    <row r="39" spans="1:3">
      <c r="A39" s="10" t="s">
        <v>11</v>
      </c>
      <c r="B39" s="25">
        <v>450</v>
      </c>
      <c r="C39" s="8">
        <v>45255</v>
      </c>
    </row>
    <row r="40" spans="1:3">
      <c r="A40" s="10" t="s">
        <v>11</v>
      </c>
      <c r="B40" s="25">
        <v>50</v>
      </c>
      <c r="C40" s="8">
        <v>44973</v>
      </c>
    </row>
    <row r="41" spans="1:3">
      <c r="A41" s="10" t="s">
        <v>11</v>
      </c>
      <c r="B41" s="25">
        <v>350</v>
      </c>
      <c r="C41" s="8">
        <v>45285</v>
      </c>
    </row>
    <row r="42" spans="1:3">
      <c r="A42" s="10" t="s">
        <v>11</v>
      </c>
      <c r="B42" s="25">
        <v>1000</v>
      </c>
      <c r="C42" s="8">
        <v>45376</v>
      </c>
    </row>
    <row r="43" spans="1:3">
      <c r="A43" s="10" t="s">
        <v>11</v>
      </c>
      <c r="B43" s="25">
        <v>250</v>
      </c>
      <c r="C43" s="8">
        <v>45120</v>
      </c>
    </row>
    <row r="44" spans="1:3">
      <c r="A44" s="10" t="s">
        <v>11</v>
      </c>
      <c r="B44" s="25">
        <v>950</v>
      </c>
      <c r="C44" s="8">
        <v>45597</v>
      </c>
    </row>
    <row r="45" spans="1:3">
      <c r="A45" s="10" t="s">
        <v>11</v>
      </c>
      <c r="B45" s="25">
        <v>200</v>
      </c>
      <c r="C45" s="8">
        <v>45354</v>
      </c>
    </row>
    <row r="46" spans="1:3">
      <c r="A46" s="10" t="s">
        <v>11</v>
      </c>
      <c r="B46" s="25">
        <v>400</v>
      </c>
      <c r="C46" s="8">
        <v>45316</v>
      </c>
    </row>
    <row r="47" spans="1:3">
      <c r="A47" s="26"/>
      <c r="B47" s="27">
        <f>SUM(B38:B46)</f>
        <v>4050</v>
      </c>
      <c r="C47" s="28"/>
    </row>
    <row r="48" spans="1:3">
      <c r="A48" s="10" t="s">
        <v>228</v>
      </c>
      <c r="B48" s="10">
        <v>40</v>
      </c>
      <c r="C48" s="8">
        <v>29.002471576866039</v>
      </c>
    </row>
    <row r="49" spans="1:3">
      <c r="A49" s="10" t="s">
        <v>228</v>
      </c>
      <c r="B49" s="10">
        <v>50</v>
      </c>
      <c r="C49" s="8">
        <v>44953</v>
      </c>
    </row>
    <row r="50" spans="1:3">
      <c r="A50" s="10" t="s">
        <v>129</v>
      </c>
      <c r="B50" s="10">
        <v>200</v>
      </c>
      <c r="C50" s="8">
        <v>44960</v>
      </c>
    </row>
    <row r="51" spans="1:3">
      <c r="A51" s="10" t="s">
        <v>130</v>
      </c>
      <c r="B51" s="10">
        <v>500</v>
      </c>
      <c r="C51" s="8">
        <v>45343</v>
      </c>
    </row>
    <row r="52" spans="1:3">
      <c r="A52" s="10" t="s">
        <v>131</v>
      </c>
      <c r="B52" s="10">
        <v>200</v>
      </c>
      <c r="C52" s="8">
        <v>45077</v>
      </c>
    </row>
    <row r="53" spans="1:3">
      <c r="A53" s="10" t="s">
        <v>132</v>
      </c>
      <c r="B53" s="10">
        <v>100</v>
      </c>
      <c r="C53" s="8" t="s">
        <v>229</v>
      </c>
    </row>
    <row r="54" spans="1:3">
      <c r="A54" s="10" t="s">
        <v>133</v>
      </c>
      <c r="B54" s="10">
        <v>260</v>
      </c>
      <c r="C54" s="8" t="s">
        <v>134</v>
      </c>
    </row>
    <row r="55" spans="1:3">
      <c r="A55" s="10" t="s">
        <v>135</v>
      </c>
      <c r="B55" s="10">
        <v>100</v>
      </c>
      <c r="C55" s="8">
        <v>45476</v>
      </c>
    </row>
    <row r="56" spans="1:3">
      <c r="A56" s="10" t="s">
        <v>136</v>
      </c>
      <c r="B56" s="10">
        <v>500</v>
      </c>
      <c r="C56" s="8">
        <v>45019</v>
      </c>
    </row>
    <row r="57" spans="1:3">
      <c r="A57" s="10" t="s">
        <v>137</v>
      </c>
      <c r="B57" s="25">
        <v>50</v>
      </c>
      <c r="C57" s="8" t="s">
        <v>138</v>
      </c>
    </row>
    <row r="58" spans="1:3">
      <c r="A58" s="10" t="s">
        <v>137</v>
      </c>
      <c r="B58" s="25">
        <v>260</v>
      </c>
      <c r="C58" s="8">
        <v>45022</v>
      </c>
    </row>
    <row r="59" spans="1:3">
      <c r="A59" s="26"/>
      <c r="B59" s="27">
        <f>SUM(B57:B58)</f>
        <v>310</v>
      </c>
      <c r="C59" s="28"/>
    </row>
    <row r="60" spans="1:3">
      <c r="A60" s="10" t="s">
        <v>139</v>
      </c>
      <c r="B60" s="25">
        <v>300</v>
      </c>
      <c r="C60" s="8">
        <v>45221</v>
      </c>
    </row>
    <row r="61" spans="1:3">
      <c r="A61" s="10" t="s">
        <v>139</v>
      </c>
      <c r="B61" s="25">
        <v>200</v>
      </c>
      <c r="C61" s="8">
        <v>45229</v>
      </c>
    </row>
    <row r="62" spans="1:3">
      <c r="A62" s="10" t="s">
        <v>139</v>
      </c>
      <c r="B62" s="25">
        <v>300</v>
      </c>
      <c r="C62" s="8">
        <v>45230</v>
      </c>
    </row>
    <row r="63" spans="1:3">
      <c r="A63" s="10" t="s">
        <v>139</v>
      </c>
      <c r="B63" s="25">
        <v>100</v>
      </c>
      <c r="C63" s="8">
        <v>45241</v>
      </c>
    </row>
    <row r="64" spans="1:3">
      <c r="A64" s="10" t="s">
        <v>139</v>
      </c>
      <c r="B64" s="25">
        <v>200</v>
      </c>
      <c r="C64" s="8">
        <v>45258</v>
      </c>
    </row>
    <row r="65" spans="1:3">
      <c r="A65" s="26"/>
      <c r="B65" s="27">
        <f>SUM(B60:B64)</f>
        <v>1100</v>
      </c>
      <c r="C65" s="28"/>
    </row>
    <row r="66" spans="1:3">
      <c r="A66" s="10" t="s">
        <v>140</v>
      </c>
      <c r="B66" s="25">
        <v>250</v>
      </c>
      <c r="C66" s="8">
        <v>45172</v>
      </c>
    </row>
    <row r="67" spans="1:3">
      <c r="A67" s="10" t="s">
        <v>140</v>
      </c>
      <c r="B67" s="25">
        <v>250</v>
      </c>
      <c r="C67" s="8">
        <v>44978</v>
      </c>
    </row>
    <row r="68" spans="1:3">
      <c r="A68" s="26"/>
      <c r="B68" s="27">
        <f>SUM(B66:B67)</f>
        <v>500</v>
      </c>
      <c r="C68" s="28"/>
    </row>
    <row r="69" spans="1:3">
      <c r="A69" s="10" t="s">
        <v>141</v>
      </c>
      <c r="B69" s="10">
        <v>280</v>
      </c>
      <c r="C69" s="8">
        <v>45071</v>
      </c>
    </row>
    <row r="70" spans="1:3">
      <c r="A70" s="10" t="s">
        <v>142</v>
      </c>
      <c r="B70" s="10">
        <v>200</v>
      </c>
      <c r="C70" s="8">
        <v>45254</v>
      </c>
    </row>
    <row r="71" spans="1:3">
      <c r="A71" s="10" t="s">
        <v>143</v>
      </c>
      <c r="B71" s="25">
        <v>250</v>
      </c>
      <c r="C71" s="8">
        <v>45092</v>
      </c>
    </row>
    <row r="72" spans="1:3">
      <c r="A72" s="10" t="s">
        <v>143</v>
      </c>
      <c r="B72" s="25">
        <v>250</v>
      </c>
      <c r="C72" s="8">
        <v>45124</v>
      </c>
    </row>
    <row r="73" spans="1:3">
      <c r="A73" s="26"/>
      <c r="B73" s="27">
        <f>SUM(B71:B72)</f>
        <v>500</v>
      </c>
      <c r="C73" s="28"/>
    </row>
    <row r="74" spans="1:3">
      <c r="A74" s="10" t="s">
        <v>144</v>
      </c>
      <c r="B74" s="10">
        <v>170</v>
      </c>
      <c r="C74" s="8">
        <v>45242</v>
      </c>
    </row>
    <row r="75" spans="1:3">
      <c r="A75" s="10" t="s">
        <v>145</v>
      </c>
      <c r="B75" s="10">
        <v>300</v>
      </c>
      <c r="C75" s="8">
        <v>44922</v>
      </c>
    </row>
    <row r="76" spans="1:3">
      <c r="A76" s="10" t="s">
        <v>146</v>
      </c>
      <c r="B76" s="25">
        <v>750</v>
      </c>
      <c r="C76" s="8">
        <v>45335</v>
      </c>
    </row>
    <row r="77" spans="1:3">
      <c r="A77" s="10" t="s">
        <v>146</v>
      </c>
      <c r="B77" s="25">
        <v>750</v>
      </c>
      <c r="C77" s="8">
        <v>45343</v>
      </c>
    </row>
    <row r="78" spans="1:3">
      <c r="A78" s="10" t="s">
        <v>146</v>
      </c>
      <c r="B78" s="25">
        <v>600</v>
      </c>
      <c r="C78" s="8">
        <v>45343</v>
      </c>
    </row>
    <row r="79" spans="1:3">
      <c r="A79" s="26"/>
      <c r="B79" s="27">
        <f>SUM(B76:B78)</f>
        <v>2100</v>
      </c>
      <c r="C79" s="28"/>
    </row>
    <row r="80" spans="1:3">
      <c r="A80" s="10" t="s">
        <v>147</v>
      </c>
      <c r="B80" s="10">
        <v>300</v>
      </c>
      <c r="C80" s="8">
        <v>45120</v>
      </c>
    </row>
    <row r="81" spans="1:3">
      <c r="A81" s="10" t="s">
        <v>40</v>
      </c>
      <c r="B81" s="10">
        <v>160</v>
      </c>
      <c r="C81" s="8">
        <v>45312</v>
      </c>
    </row>
    <row r="82" spans="1:3">
      <c r="A82" s="10" t="s">
        <v>148</v>
      </c>
      <c r="B82" s="10">
        <v>300</v>
      </c>
      <c r="C82" s="8">
        <v>45536</v>
      </c>
    </row>
    <row r="83" spans="1:3">
      <c r="A83" s="10" t="s">
        <v>149</v>
      </c>
      <c r="B83" s="10">
        <v>500</v>
      </c>
      <c r="C83" s="8">
        <v>45256</v>
      </c>
    </row>
    <row r="84" spans="1:3">
      <c r="A84" s="10" t="s">
        <v>150</v>
      </c>
      <c r="B84" s="10">
        <v>300</v>
      </c>
      <c r="C84" s="8">
        <v>44860</v>
      </c>
    </row>
    <row r="85" spans="1:3">
      <c r="A85" s="10" t="s">
        <v>151</v>
      </c>
      <c r="B85" s="25">
        <v>200</v>
      </c>
      <c r="C85" s="8" t="s">
        <v>230</v>
      </c>
    </row>
    <row r="86" spans="1:3">
      <c r="A86" s="10" t="s">
        <v>151</v>
      </c>
      <c r="B86" s="25">
        <v>150</v>
      </c>
      <c r="C86" s="8">
        <v>44920</v>
      </c>
    </row>
    <row r="87" spans="1:3">
      <c r="A87" s="26"/>
      <c r="B87" s="27">
        <f>SUM(B85:B86)</f>
        <v>350</v>
      </c>
      <c r="C87" s="28"/>
    </row>
    <row r="88" spans="1:3">
      <c r="A88" s="10" t="s">
        <v>152</v>
      </c>
      <c r="B88" s="25">
        <v>100</v>
      </c>
      <c r="C88" s="8">
        <v>45172</v>
      </c>
    </row>
    <row r="89" spans="1:3">
      <c r="A89" s="10" t="s">
        <v>152</v>
      </c>
      <c r="B89" s="25">
        <v>100</v>
      </c>
    </row>
    <row r="90" spans="1:3">
      <c r="A90" s="10" t="s">
        <v>152</v>
      </c>
      <c r="B90" s="25">
        <v>100</v>
      </c>
      <c r="C90" s="8">
        <v>44846</v>
      </c>
    </row>
    <row r="91" spans="1:3">
      <c r="A91" s="10" t="s">
        <v>152</v>
      </c>
      <c r="B91" s="25">
        <v>100</v>
      </c>
      <c r="C91" s="8">
        <v>45181</v>
      </c>
    </row>
    <row r="92" spans="1:3">
      <c r="A92" s="26"/>
      <c r="B92" s="27">
        <f>SUM(B88:B91)</f>
        <v>400</v>
      </c>
      <c r="C92" s="28"/>
    </row>
    <row r="93" spans="1:3">
      <c r="A93" s="10" t="s">
        <v>153</v>
      </c>
      <c r="B93" s="10">
        <v>100</v>
      </c>
      <c r="C93" s="8">
        <v>45257</v>
      </c>
    </row>
    <row r="94" spans="1:3">
      <c r="A94" s="10" t="s">
        <v>154</v>
      </c>
      <c r="B94" s="25">
        <v>250</v>
      </c>
      <c r="C94" s="8">
        <v>45187</v>
      </c>
    </row>
    <row r="95" spans="1:3">
      <c r="A95" s="10" t="s">
        <v>154</v>
      </c>
      <c r="B95" s="25">
        <v>100</v>
      </c>
      <c r="C95" s="8">
        <v>45367</v>
      </c>
    </row>
    <row r="96" spans="1:3">
      <c r="A96" s="10" t="s">
        <v>154</v>
      </c>
      <c r="B96" s="25">
        <v>100</v>
      </c>
      <c r="C96" s="8">
        <v>44941</v>
      </c>
    </row>
    <row r="97" spans="1:3">
      <c r="A97" s="10" t="s">
        <v>154</v>
      </c>
      <c r="B97" s="25">
        <v>500</v>
      </c>
      <c r="C97" s="8">
        <v>45201</v>
      </c>
    </row>
    <row r="98" spans="1:3">
      <c r="A98" s="26"/>
      <c r="B98" s="27">
        <f>SUM(B94:B97)</f>
        <v>950</v>
      </c>
      <c r="C98" s="28"/>
    </row>
    <row r="99" spans="1:3">
      <c r="A99" s="10" t="s">
        <v>155</v>
      </c>
      <c r="B99" s="25">
        <v>100</v>
      </c>
      <c r="C99" s="8">
        <v>45280</v>
      </c>
    </row>
    <row r="100" spans="1:3">
      <c r="A100" s="10" t="s">
        <v>155</v>
      </c>
      <c r="B100" s="25">
        <v>100</v>
      </c>
      <c r="C100" s="8">
        <v>44936</v>
      </c>
    </row>
    <row r="101" spans="1:3">
      <c r="A101" s="10" t="s">
        <v>155</v>
      </c>
      <c r="B101" s="25">
        <v>100</v>
      </c>
      <c r="C101" s="8">
        <v>44968</v>
      </c>
    </row>
    <row r="102" spans="1:3">
      <c r="A102" s="10" t="s">
        <v>155</v>
      </c>
      <c r="B102" s="25">
        <v>100</v>
      </c>
      <c r="C102" s="8">
        <v>45086</v>
      </c>
    </row>
    <row r="103" spans="1:3">
      <c r="A103" s="26"/>
      <c r="B103" s="27">
        <f>SUM(B99:B102)</f>
        <v>400</v>
      </c>
      <c r="C103" s="28"/>
    </row>
    <row r="104" spans="1:3">
      <c r="A104" s="10" t="s">
        <v>231</v>
      </c>
      <c r="B104" s="25">
        <v>50</v>
      </c>
      <c r="C104" s="8">
        <v>45256</v>
      </c>
    </row>
    <row r="105" spans="1:3">
      <c r="A105" s="10" t="s">
        <v>232</v>
      </c>
      <c r="B105" s="25">
        <v>200</v>
      </c>
      <c r="C105" s="8">
        <v>45095</v>
      </c>
    </row>
    <row r="106" spans="1:3">
      <c r="A106" s="10" t="s">
        <v>232</v>
      </c>
      <c r="B106" s="25">
        <v>50</v>
      </c>
      <c r="C106" s="8">
        <v>45137</v>
      </c>
    </row>
    <row r="107" spans="1:3">
      <c r="A107" s="26"/>
      <c r="B107" s="27">
        <f>SUM(B104:B106)</f>
        <v>300</v>
      </c>
      <c r="C107" s="28"/>
    </row>
    <row r="108" spans="1:3">
      <c r="A108" s="10" t="s">
        <v>156</v>
      </c>
      <c r="B108" s="10">
        <v>100</v>
      </c>
      <c r="C108" s="8">
        <v>44920</v>
      </c>
    </row>
    <row r="109" spans="1:3">
      <c r="A109" s="10" t="s">
        <v>157</v>
      </c>
      <c r="B109" s="25">
        <v>50</v>
      </c>
      <c r="C109" s="8">
        <v>45117</v>
      </c>
    </row>
    <row r="110" spans="1:3">
      <c r="A110" s="10" t="s">
        <v>157</v>
      </c>
      <c r="B110" s="25">
        <v>120</v>
      </c>
      <c r="C110" s="8">
        <v>45092</v>
      </c>
    </row>
    <row r="111" spans="1:3">
      <c r="A111" s="10" t="s">
        <v>157</v>
      </c>
      <c r="B111" s="25">
        <v>123</v>
      </c>
      <c r="C111" s="8">
        <v>45132</v>
      </c>
    </row>
    <row r="112" spans="1:3">
      <c r="A112" s="10" t="s">
        <v>158</v>
      </c>
      <c r="B112" s="25">
        <v>100</v>
      </c>
      <c r="C112" s="8">
        <v>45164</v>
      </c>
    </row>
    <row r="113" spans="1:3">
      <c r="A113" s="26"/>
      <c r="B113" s="27">
        <f>SUM(B109:B112)</f>
        <v>393</v>
      </c>
      <c r="C113" s="28"/>
    </row>
    <row r="114" spans="1:3">
      <c r="A114" s="10" t="s">
        <v>159</v>
      </c>
      <c r="B114" s="10">
        <v>200</v>
      </c>
      <c r="C114" s="8">
        <v>45224</v>
      </c>
    </row>
    <row r="115" spans="1:3">
      <c r="A115" s="10" t="s">
        <v>160</v>
      </c>
      <c r="B115" s="25">
        <v>200</v>
      </c>
      <c r="C115" s="8">
        <v>45273</v>
      </c>
    </row>
    <row r="116" spans="1:3">
      <c r="A116" s="10" t="s">
        <v>160</v>
      </c>
      <c r="B116" s="25">
        <v>500</v>
      </c>
      <c r="C116" s="8">
        <v>45259</v>
      </c>
    </row>
    <row r="117" spans="1:3">
      <c r="A117" s="26"/>
      <c r="B117" s="27">
        <f>SUM(B115:B116)</f>
        <v>700</v>
      </c>
      <c r="C117" s="28"/>
    </row>
    <row r="118" spans="1:3">
      <c r="A118" s="10" t="s">
        <v>57</v>
      </c>
      <c r="B118" s="25">
        <v>200</v>
      </c>
      <c r="C118" s="8">
        <v>45027</v>
      </c>
    </row>
    <row r="119" spans="1:3">
      <c r="A119" s="10" t="s">
        <v>57</v>
      </c>
      <c r="B119" s="25">
        <v>250</v>
      </c>
      <c r="C119" s="8">
        <v>45154</v>
      </c>
    </row>
    <row r="120" spans="1:3">
      <c r="A120" s="10" t="s">
        <v>57</v>
      </c>
      <c r="B120" s="25">
        <v>200</v>
      </c>
      <c r="C120" s="8">
        <v>45154</v>
      </c>
    </row>
    <row r="121" spans="1:3">
      <c r="A121" s="10" t="s">
        <v>57</v>
      </c>
      <c r="B121" s="25">
        <v>250</v>
      </c>
      <c r="C121" s="8">
        <v>45153</v>
      </c>
    </row>
    <row r="122" spans="1:3">
      <c r="A122" s="10" t="s">
        <v>57</v>
      </c>
      <c r="B122" s="25">
        <v>50</v>
      </c>
      <c r="C122" s="8">
        <v>45335</v>
      </c>
    </row>
    <row r="123" spans="1:3">
      <c r="A123" s="10" t="s">
        <v>57</v>
      </c>
      <c r="B123" s="25">
        <v>300</v>
      </c>
      <c r="C123" s="8">
        <v>45169</v>
      </c>
    </row>
    <row r="124" spans="1:3">
      <c r="A124" s="26"/>
      <c r="B124" s="27">
        <f>SUM(B118:B123)</f>
        <v>1250</v>
      </c>
      <c r="C124" s="28"/>
    </row>
    <row r="125" spans="1:3">
      <c r="A125" s="10" t="s">
        <v>161</v>
      </c>
      <c r="B125" s="10">
        <v>300</v>
      </c>
      <c r="C125" s="8">
        <v>45476</v>
      </c>
    </row>
    <row r="126" spans="1:3">
      <c r="A126" s="10" t="s">
        <v>162</v>
      </c>
      <c r="B126" s="10">
        <v>200</v>
      </c>
      <c r="C126" s="8">
        <v>45261</v>
      </c>
    </row>
    <row r="127" spans="1:3">
      <c r="A127" s="10" t="s">
        <v>163</v>
      </c>
      <c r="B127" s="10">
        <v>150</v>
      </c>
      <c r="C127" s="8">
        <v>45248</v>
      </c>
    </row>
    <row r="128" spans="1:3">
      <c r="A128" s="10" t="s">
        <v>164</v>
      </c>
      <c r="B128" s="25">
        <v>1000</v>
      </c>
      <c r="C128" s="8">
        <v>45173</v>
      </c>
    </row>
    <row r="129" spans="1:3">
      <c r="A129" s="10" t="s">
        <v>164</v>
      </c>
      <c r="B129" s="25">
        <v>300</v>
      </c>
      <c r="C129" s="8">
        <v>45173</v>
      </c>
    </row>
    <row r="130" spans="1:3">
      <c r="A130" s="10" t="s">
        <v>164</v>
      </c>
      <c r="B130" s="25">
        <v>300</v>
      </c>
      <c r="C130" s="8">
        <v>45035</v>
      </c>
    </row>
    <row r="131" spans="1:3">
      <c r="A131" s="10" t="s">
        <v>164</v>
      </c>
      <c r="B131" s="25">
        <v>1000</v>
      </c>
      <c r="C131" s="8">
        <v>44931</v>
      </c>
    </row>
    <row r="132" spans="1:3">
      <c r="A132" s="10" t="s">
        <v>164</v>
      </c>
      <c r="B132" s="25">
        <v>900</v>
      </c>
      <c r="C132" s="8">
        <v>45221</v>
      </c>
    </row>
    <row r="133" spans="1:3">
      <c r="A133" s="26"/>
      <c r="B133" s="27">
        <f>SUM(B128:B132)</f>
        <v>3500</v>
      </c>
      <c r="C133" s="28"/>
    </row>
    <row r="134" spans="1:3">
      <c r="A134" s="10" t="s">
        <v>165</v>
      </c>
      <c r="B134" s="10">
        <v>100</v>
      </c>
      <c r="C134" s="8">
        <v>45445</v>
      </c>
    </row>
    <row r="135" spans="1:3">
      <c r="A135" s="10" t="s">
        <v>36</v>
      </c>
      <c r="B135" s="25">
        <v>300</v>
      </c>
      <c r="C135" s="8">
        <v>45272</v>
      </c>
    </row>
    <row r="136" spans="1:3">
      <c r="A136" s="10" t="s">
        <v>36</v>
      </c>
      <c r="B136" s="25">
        <v>100</v>
      </c>
      <c r="C136" s="8">
        <v>45628</v>
      </c>
    </row>
    <row r="137" spans="1:3">
      <c r="A137" s="10" t="s">
        <v>36</v>
      </c>
      <c r="B137" s="25">
        <v>100</v>
      </c>
      <c r="C137" s="8">
        <v>45476</v>
      </c>
    </row>
    <row r="138" spans="1:3">
      <c r="A138" s="10" t="s">
        <v>36</v>
      </c>
      <c r="B138" s="25">
        <v>100</v>
      </c>
      <c r="C138" s="8">
        <v>45355</v>
      </c>
    </row>
    <row r="139" spans="1:3">
      <c r="A139" s="10"/>
      <c r="B139" s="27">
        <f>SUM(B135:B138)</f>
        <v>600</v>
      </c>
    </row>
    <row r="140" spans="1:3">
      <c r="A140" s="10" t="s">
        <v>166</v>
      </c>
      <c r="B140" s="10">
        <v>100</v>
      </c>
      <c r="C140" s="8">
        <v>45271</v>
      </c>
    </row>
    <row r="141" spans="1:3">
      <c r="A141" s="10" t="s">
        <v>93</v>
      </c>
      <c r="B141" s="25">
        <v>200</v>
      </c>
      <c r="C141" s="8">
        <v>44999</v>
      </c>
    </row>
    <row r="142" spans="1:3">
      <c r="A142" s="10" t="s">
        <v>93</v>
      </c>
      <c r="B142" s="25">
        <v>300</v>
      </c>
      <c r="C142" s="8">
        <v>45000</v>
      </c>
    </row>
    <row r="143" spans="1:3">
      <c r="A143" s="10" t="s">
        <v>93</v>
      </c>
      <c r="B143" s="25">
        <v>200</v>
      </c>
      <c r="C143" s="8">
        <v>44936</v>
      </c>
    </row>
    <row r="144" spans="1:3">
      <c r="A144" s="26"/>
      <c r="B144" s="27">
        <f>SUM(B141:B143)</f>
        <v>700</v>
      </c>
      <c r="C144" s="28"/>
    </row>
    <row r="145" spans="1:3">
      <c r="A145" s="10" t="s">
        <v>167</v>
      </c>
      <c r="B145" s="10">
        <v>100</v>
      </c>
      <c r="C145" s="8">
        <v>45116</v>
      </c>
    </row>
    <row r="146" spans="1:3">
      <c r="A146" s="10" t="s">
        <v>168</v>
      </c>
      <c r="B146" s="25">
        <v>300</v>
      </c>
      <c r="C146" s="8">
        <v>45415</v>
      </c>
    </row>
    <row r="147" spans="1:3">
      <c r="A147" s="10" t="s">
        <v>168</v>
      </c>
      <c r="B147" s="25">
        <v>400</v>
      </c>
      <c r="C147" s="8">
        <v>45476</v>
      </c>
    </row>
    <row r="148" spans="1:3">
      <c r="A148" s="10" t="s">
        <v>168</v>
      </c>
      <c r="B148" s="25">
        <v>150</v>
      </c>
      <c r="C148" s="8">
        <v>45140</v>
      </c>
    </row>
    <row r="149" spans="1:3">
      <c r="A149" s="10" t="s">
        <v>168</v>
      </c>
      <c r="B149" s="25">
        <v>900</v>
      </c>
      <c r="C149" s="8">
        <v>44982</v>
      </c>
    </row>
    <row r="150" spans="1:3">
      <c r="A150" s="10" t="s">
        <v>101</v>
      </c>
      <c r="B150" s="25">
        <v>300</v>
      </c>
      <c r="C150" s="8">
        <v>45172</v>
      </c>
    </row>
    <row r="151" spans="1:3">
      <c r="A151" s="10" t="s">
        <v>101</v>
      </c>
      <c r="B151" s="25">
        <v>150</v>
      </c>
      <c r="C151" s="8">
        <v>45235</v>
      </c>
    </row>
    <row r="152" spans="1:3">
      <c r="A152" s="10" t="s">
        <v>101</v>
      </c>
      <c r="B152" s="25">
        <v>100</v>
      </c>
      <c r="C152" s="8">
        <v>45270</v>
      </c>
    </row>
    <row r="153" spans="1:3">
      <c r="A153" s="10" t="s">
        <v>101</v>
      </c>
      <c r="B153" s="25">
        <v>250</v>
      </c>
      <c r="C153" s="8">
        <v>45177</v>
      </c>
    </row>
    <row r="154" spans="1:3">
      <c r="A154" s="10" t="s">
        <v>101</v>
      </c>
      <c r="B154" s="25">
        <v>300</v>
      </c>
      <c r="C154" s="8">
        <v>44846</v>
      </c>
    </row>
    <row r="155" spans="1:3">
      <c r="A155" s="10" t="s">
        <v>101</v>
      </c>
      <c r="B155" s="25">
        <v>250</v>
      </c>
      <c r="C155" s="8">
        <v>44908</v>
      </c>
    </row>
    <row r="156" spans="1:3">
      <c r="A156" s="10" t="s">
        <v>169</v>
      </c>
      <c r="B156" s="25">
        <v>250</v>
      </c>
      <c r="C156" s="8">
        <v>45116</v>
      </c>
    </row>
    <row r="157" spans="1:3">
      <c r="A157" s="26"/>
      <c r="B157" s="27">
        <f>SUM(B146:B156)</f>
        <v>3350</v>
      </c>
      <c r="C157" s="28"/>
    </row>
    <row r="158" spans="1:3">
      <c r="A158" s="10" t="s">
        <v>170</v>
      </c>
      <c r="B158" s="10">
        <v>500</v>
      </c>
      <c r="C158" s="8">
        <v>44846</v>
      </c>
    </row>
    <row r="159" spans="1:3">
      <c r="A159" s="10" t="s">
        <v>60</v>
      </c>
      <c r="B159" s="25">
        <v>100</v>
      </c>
      <c r="C159" s="8">
        <v>44993</v>
      </c>
    </row>
    <row r="160" spans="1:3">
      <c r="A160" s="10" t="s">
        <v>60</v>
      </c>
      <c r="B160" s="25">
        <v>200</v>
      </c>
      <c r="C160" s="8">
        <v>45115</v>
      </c>
    </row>
    <row r="161" spans="1:3">
      <c r="A161" s="26"/>
      <c r="B161" s="27">
        <f>SUM(B159:B160)</f>
        <v>300</v>
      </c>
      <c r="C161" s="28"/>
    </row>
    <row r="162" spans="1:3">
      <c r="A162" s="10" t="s">
        <v>171</v>
      </c>
      <c r="B162" s="10">
        <v>100</v>
      </c>
      <c r="C162" s="8">
        <v>45190</v>
      </c>
    </row>
    <row r="163" spans="1:3">
      <c r="A163" s="10" t="s">
        <v>70</v>
      </c>
      <c r="B163" s="10">
        <v>300</v>
      </c>
      <c r="C163" s="8">
        <v>45097</v>
      </c>
    </row>
    <row r="164" spans="1:3">
      <c r="A164" s="10" t="s">
        <v>70</v>
      </c>
      <c r="B164" s="25">
        <v>350</v>
      </c>
      <c r="C164" s="8">
        <v>45166</v>
      </c>
    </row>
    <row r="165" spans="1:3">
      <c r="A165" s="10" t="s">
        <v>70</v>
      </c>
      <c r="B165" s="25">
        <v>250</v>
      </c>
      <c r="C165" s="8">
        <v>45137</v>
      </c>
    </row>
    <row r="166" spans="1:3">
      <c r="A166" s="10" t="s">
        <v>70</v>
      </c>
      <c r="B166" s="25">
        <v>100</v>
      </c>
      <c r="C166" s="8">
        <v>45186</v>
      </c>
    </row>
    <row r="167" spans="1:3">
      <c r="A167" s="10" t="s">
        <v>70</v>
      </c>
      <c r="B167" s="25">
        <v>250</v>
      </c>
      <c r="C167" s="8">
        <v>45285</v>
      </c>
    </row>
    <row r="168" spans="1:3">
      <c r="A168" s="26"/>
      <c r="B168" s="27">
        <f>SUM(B164:B167)</f>
        <v>950</v>
      </c>
      <c r="C168" s="28"/>
    </row>
    <row r="169" spans="1:3">
      <c r="A169" s="10" t="s">
        <v>172</v>
      </c>
      <c r="B169" s="10">
        <v>50</v>
      </c>
      <c r="C169" s="8">
        <v>45144</v>
      </c>
    </row>
    <row r="170" spans="1:3">
      <c r="A170" s="10" t="s">
        <v>173</v>
      </c>
      <c r="B170" s="10">
        <v>300</v>
      </c>
      <c r="C170" s="8">
        <v>44976</v>
      </c>
    </row>
    <row r="171" spans="1:3">
      <c r="A171" s="10" t="s">
        <v>174</v>
      </c>
      <c r="B171" s="10">
        <v>200</v>
      </c>
      <c r="C171" s="8">
        <v>45000</v>
      </c>
    </row>
    <row r="172" spans="1:3">
      <c r="A172" s="27"/>
      <c r="B172" s="27">
        <f>SUM(B3:B171)</f>
        <v>62086</v>
      </c>
      <c r="C172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53"/>
  <sheetViews>
    <sheetView rightToLeft="1" topLeftCell="C1" workbookViewId="0">
      <selection activeCell="D12" sqref="D12"/>
    </sheetView>
  </sheetViews>
  <sheetFormatPr defaultRowHeight="14.25"/>
  <cols>
    <col min="1" max="3" width="36.75" customWidth="1"/>
    <col min="4" max="4" width="13.875" bestFit="1" customWidth="1"/>
    <col min="7" max="7" width="49.375" bestFit="1" customWidth="1"/>
    <col min="12" max="12" width="9.875" bestFit="1" customWidth="1"/>
    <col min="14" max="14" width="17.625" bestFit="1" customWidth="1"/>
  </cols>
  <sheetData>
    <row r="1" spans="1:14" ht="44.25">
      <c r="A1" s="39" t="s">
        <v>253</v>
      </c>
      <c r="B1" s="39"/>
      <c r="C1" s="39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0.25">
      <c r="A2" s="11" t="s">
        <v>1</v>
      </c>
      <c r="B2" s="11"/>
      <c r="C2" s="11"/>
      <c r="D2" s="12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33" t="s">
        <v>13</v>
      </c>
      <c r="J2" s="13" t="s">
        <v>7</v>
      </c>
      <c r="K2" s="34" t="s">
        <v>8</v>
      </c>
      <c r="L2" s="13" t="s">
        <v>175</v>
      </c>
      <c r="M2" s="13" t="s">
        <v>9</v>
      </c>
      <c r="N2" s="13" t="s">
        <v>10</v>
      </c>
    </row>
    <row r="3" spans="1:14" ht="18">
      <c r="A3" s="35" t="s">
        <v>179</v>
      </c>
      <c r="B3" s="35" t="s">
        <v>179</v>
      </c>
      <c r="C3" s="35" t="str">
        <f>IF(A3=B3,"ok","no")</f>
        <v>ok</v>
      </c>
      <c r="D3" s="5">
        <v>238121200455</v>
      </c>
      <c r="E3" s="2"/>
      <c r="F3" s="2">
        <v>220749660</v>
      </c>
      <c r="G3" s="35" t="s">
        <v>100</v>
      </c>
      <c r="H3" s="35">
        <v>1500</v>
      </c>
      <c r="I3" s="36">
        <v>45150</v>
      </c>
      <c r="J3" s="35">
        <f>100+100</f>
        <v>200</v>
      </c>
      <c r="K3" s="37">
        <v>45413</v>
      </c>
      <c r="L3" s="35">
        <f t="shared" ref="L3:L34" si="0">H3-J3</f>
        <v>1300</v>
      </c>
      <c r="M3" s="35"/>
      <c r="N3" s="35"/>
    </row>
    <row r="4" spans="1:14" ht="18">
      <c r="A4" s="35" t="s">
        <v>180</v>
      </c>
      <c r="B4" s="35" t="s">
        <v>180</v>
      </c>
      <c r="C4" s="35" t="str">
        <f t="shared" ref="C4:C53" si="1">IF(A4=B4,"ok","no")</f>
        <v>ok</v>
      </c>
      <c r="D4" s="5">
        <v>271062000182</v>
      </c>
      <c r="E4" s="2"/>
      <c r="F4" s="2"/>
      <c r="G4" s="35" t="s">
        <v>78</v>
      </c>
      <c r="H4" s="35">
        <v>1500</v>
      </c>
      <c r="I4" s="36" t="s">
        <v>79</v>
      </c>
      <c r="J4" s="35">
        <v>0</v>
      </c>
      <c r="K4" s="37"/>
      <c r="L4" s="35">
        <f t="shared" si="0"/>
        <v>1500</v>
      </c>
      <c r="M4" s="35" t="s">
        <v>80</v>
      </c>
      <c r="N4" s="35"/>
    </row>
    <row r="5" spans="1:14" ht="18">
      <c r="A5" s="35" t="s">
        <v>210</v>
      </c>
      <c r="B5" s="35" t="s">
        <v>210</v>
      </c>
      <c r="C5" s="35" t="str">
        <f t="shared" si="1"/>
        <v>ok</v>
      </c>
      <c r="D5" s="5">
        <v>289052002540</v>
      </c>
      <c r="E5" s="2"/>
      <c r="F5" s="2"/>
      <c r="G5" s="35" t="s">
        <v>88</v>
      </c>
      <c r="H5" s="35">
        <v>2900</v>
      </c>
      <c r="I5" s="36">
        <v>45173</v>
      </c>
      <c r="J5" s="35">
        <v>0</v>
      </c>
      <c r="K5" s="37"/>
      <c r="L5" s="35">
        <f t="shared" si="0"/>
        <v>2900</v>
      </c>
      <c r="M5" s="35"/>
      <c r="N5" s="35"/>
    </row>
    <row r="6" spans="1:14" ht="18">
      <c r="A6" s="35" t="s">
        <v>211</v>
      </c>
      <c r="B6" s="35" t="s">
        <v>211</v>
      </c>
      <c r="C6" s="35" t="str">
        <f t="shared" si="1"/>
        <v>ok</v>
      </c>
      <c r="D6" s="5">
        <v>289052002540</v>
      </c>
      <c r="E6" s="2"/>
      <c r="F6" s="2"/>
      <c r="G6" s="35" t="s">
        <v>89</v>
      </c>
      <c r="H6" s="35">
        <v>600</v>
      </c>
      <c r="I6" s="36">
        <v>45173</v>
      </c>
      <c r="J6" s="35">
        <v>0</v>
      </c>
      <c r="K6" s="37"/>
      <c r="L6" s="35">
        <f t="shared" si="0"/>
        <v>600</v>
      </c>
      <c r="M6" s="35"/>
      <c r="N6" s="35"/>
    </row>
    <row r="7" spans="1:14" ht="18">
      <c r="A7" s="35" t="s">
        <v>178</v>
      </c>
      <c r="B7" s="35" t="s">
        <v>178</v>
      </c>
      <c r="C7" s="35" t="str">
        <f t="shared" si="1"/>
        <v>ok</v>
      </c>
      <c r="D7" s="5"/>
      <c r="E7" s="2"/>
      <c r="F7" s="2"/>
      <c r="G7" s="35" t="s">
        <v>81</v>
      </c>
      <c r="H7" s="35" t="s">
        <v>82</v>
      </c>
      <c r="I7" s="36" t="s">
        <v>83</v>
      </c>
      <c r="J7" s="35">
        <v>400</v>
      </c>
      <c r="K7" s="37"/>
      <c r="L7" s="35" t="e">
        <f t="shared" si="0"/>
        <v>#VALUE!</v>
      </c>
      <c r="M7" s="35"/>
      <c r="N7" s="35"/>
    </row>
    <row r="8" spans="1:14" ht="18">
      <c r="A8" s="35" t="s">
        <v>181</v>
      </c>
      <c r="B8" s="35" t="s">
        <v>181</v>
      </c>
      <c r="C8" s="35" t="str">
        <f t="shared" si="1"/>
        <v>ok</v>
      </c>
      <c r="D8" s="5">
        <v>273072502564</v>
      </c>
      <c r="E8" s="2"/>
      <c r="F8" s="2"/>
      <c r="G8" s="35" t="s">
        <v>46</v>
      </c>
      <c r="H8" s="35" t="s">
        <v>47</v>
      </c>
      <c r="I8" s="36" t="s">
        <v>49</v>
      </c>
      <c r="J8" s="35">
        <v>0</v>
      </c>
      <c r="K8" s="37"/>
      <c r="L8" s="35" t="e">
        <f t="shared" si="0"/>
        <v>#VALUE!</v>
      </c>
      <c r="M8" s="35"/>
      <c r="N8" s="35"/>
    </row>
    <row r="9" spans="1:14" ht="18">
      <c r="A9" s="35" t="s">
        <v>182</v>
      </c>
      <c r="B9" s="35" t="s">
        <v>182</v>
      </c>
      <c r="C9" s="35" t="str">
        <f t="shared" si="1"/>
        <v>ok</v>
      </c>
      <c r="D9" s="5">
        <v>279031300883</v>
      </c>
      <c r="E9" s="2"/>
      <c r="F9" s="2"/>
      <c r="G9" s="35" t="s">
        <v>46</v>
      </c>
      <c r="H9" s="35" t="s">
        <v>69</v>
      </c>
      <c r="I9" s="36">
        <v>45237</v>
      </c>
      <c r="J9" s="35">
        <v>0</v>
      </c>
      <c r="K9" s="37"/>
      <c r="L9" s="35" t="e">
        <f t="shared" si="0"/>
        <v>#VALUE!</v>
      </c>
      <c r="M9" s="35"/>
      <c r="N9" s="35"/>
    </row>
    <row r="10" spans="1:14" ht="18">
      <c r="A10" s="35" t="s">
        <v>183</v>
      </c>
      <c r="B10" s="35" t="s">
        <v>183</v>
      </c>
      <c r="C10" s="35" t="str">
        <f t="shared" si="1"/>
        <v>ok</v>
      </c>
      <c r="D10" s="5">
        <v>266061500402</v>
      </c>
      <c r="E10" s="2"/>
      <c r="F10" s="2"/>
      <c r="G10" s="35" t="s">
        <v>35</v>
      </c>
      <c r="H10" s="35">
        <v>1200</v>
      </c>
      <c r="I10" s="36">
        <v>45119</v>
      </c>
      <c r="J10" s="35">
        <v>700</v>
      </c>
      <c r="K10" s="37"/>
      <c r="L10" s="35">
        <f t="shared" si="0"/>
        <v>500</v>
      </c>
      <c r="M10" s="35"/>
      <c r="N10" s="35"/>
    </row>
    <row r="11" spans="1:14" ht="18">
      <c r="A11" s="35" t="s">
        <v>212</v>
      </c>
      <c r="B11" s="35" t="s">
        <v>212</v>
      </c>
      <c r="C11" s="35" t="str">
        <f t="shared" si="1"/>
        <v>ok</v>
      </c>
      <c r="D11" s="5">
        <v>275092000325</v>
      </c>
      <c r="E11" s="2"/>
      <c r="F11" s="2"/>
      <c r="G11" s="35" t="s">
        <v>84</v>
      </c>
      <c r="H11" s="35" t="s">
        <v>85</v>
      </c>
      <c r="I11" s="36" t="s">
        <v>86</v>
      </c>
      <c r="J11" s="35">
        <v>100</v>
      </c>
      <c r="K11" s="37"/>
      <c r="L11" s="35" t="e">
        <f t="shared" si="0"/>
        <v>#VALUE!</v>
      </c>
      <c r="M11" s="35"/>
      <c r="N11" s="35"/>
    </row>
    <row r="12" spans="1:14" ht="18">
      <c r="A12" s="35" t="s">
        <v>213</v>
      </c>
      <c r="B12" s="35" t="s">
        <v>213</v>
      </c>
      <c r="C12" s="35" t="str">
        <f t="shared" si="1"/>
        <v>ok</v>
      </c>
      <c r="D12" s="5">
        <v>275092000325</v>
      </c>
      <c r="E12" s="2"/>
      <c r="F12" s="2"/>
      <c r="G12" s="35" t="s">
        <v>87</v>
      </c>
      <c r="H12" s="35">
        <v>800</v>
      </c>
      <c r="I12" s="36">
        <v>44959</v>
      </c>
      <c r="J12" s="35">
        <v>250</v>
      </c>
      <c r="K12" s="37"/>
      <c r="L12" s="35">
        <f t="shared" si="0"/>
        <v>550</v>
      </c>
      <c r="M12" s="35"/>
      <c r="N12" s="35"/>
    </row>
    <row r="13" spans="1:14" ht="18">
      <c r="A13" s="35" t="s">
        <v>184</v>
      </c>
      <c r="B13" s="35" t="s">
        <v>184</v>
      </c>
      <c r="C13" s="35" t="str">
        <f t="shared" si="1"/>
        <v>ok</v>
      </c>
      <c r="D13" s="5"/>
      <c r="E13" s="2"/>
      <c r="F13" s="2"/>
      <c r="G13" s="35" t="s">
        <v>20</v>
      </c>
      <c r="H13" s="35">
        <v>400</v>
      </c>
      <c r="I13" s="36">
        <v>45371</v>
      </c>
      <c r="J13" s="35">
        <v>400</v>
      </c>
      <c r="K13" s="37"/>
      <c r="L13" s="35">
        <f t="shared" si="0"/>
        <v>0</v>
      </c>
      <c r="M13" s="35"/>
      <c r="N13" s="35"/>
    </row>
    <row r="14" spans="1:14" ht="18">
      <c r="A14" s="35" t="s">
        <v>185</v>
      </c>
      <c r="B14" s="35" t="s">
        <v>185</v>
      </c>
      <c r="C14" s="35" t="str">
        <f t="shared" si="1"/>
        <v>ok</v>
      </c>
      <c r="D14" s="5">
        <v>283050907981</v>
      </c>
      <c r="E14" s="2"/>
      <c r="F14" s="2"/>
      <c r="G14" s="35" t="s">
        <v>67</v>
      </c>
      <c r="H14" s="35" t="s">
        <v>68</v>
      </c>
      <c r="I14" s="36">
        <v>45120</v>
      </c>
      <c r="J14" s="35">
        <v>910</v>
      </c>
      <c r="K14" s="37"/>
      <c r="L14" s="35" t="e">
        <f t="shared" si="0"/>
        <v>#VALUE!</v>
      </c>
      <c r="M14" s="35"/>
      <c r="N14" s="35"/>
    </row>
    <row r="15" spans="1:14" ht="18">
      <c r="A15" s="35" t="s">
        <v>126</v>
      </c>
      <c r="B15" s="35" t="s">
        <v>126</v>
      </c>
      <c r="C15" s="35" t="str">
        <f t="shared" si="1"/>
        <v>ok</v>
      </c>
      <c r="D15" s="5">
        <v>283032703459</v>
      </c>
      <c r="E15" s="2"/>
      <c r="F15" s="2">
        <v>16491035</v>
      </c>
      <c r="G15" s="35" t="s">
        <v>62</v>
      </c>
      <c r="H15" s="35" t="s">
        <v>63</v>
      </c>
      <c r="I15" s="36">
        <v>45120</v>
      </c>
      <c r="J15" s="35">
        <v>100</v>
      </c>
      <c r="K15" s="37"/>
      <c r="L15" s="35" t="e">
        <f t="shared" si="0"/>
        <v>#VALUE!</v>
      </c>
      <c r="M15" s="35"/>
      <c r="N15" s="35"/>
    </row>
    <row r="16" spans="1:14" ht="18">
      <c r="A16" s="35" t="s">
        <v>186</v>
      </c>
      <c r="B16" s="35" t="s">
        <v>186</v>
      </c>
      <c r="C16" s="35" t="str">
        <f t="shared" si="1"/>
        <v>ok</v>
      </c>
      <c r="D16" s="5">
        <v>2711062000182</v>
      </c>
      <c r="E16" s="2"/>
      <c r="F16" s="2"/>
      <c r="G16" s="35" t="s">
        <v>67</v>
      </c>
      <c r="H16" s="35" t="s">
        <v>77</v>
      </c>
      <c r="I16" s="36">
        <v>45236</v>
      </c>
      <c r="J16" s="35">
        <v>0</v>
      </c>
      <c r="K16" s="37"/>
      <c r="L16" s="35" t="e">
        <f t="shared" si="0"/>
        <v>#VALUE!</v>
      </c>
      <c r="M16" s="35"/>
      <c r="N16" s="35"/>
    </row>
    <row r="17" spans="1:14" ht="18">
      <c r="A17" s="35" t="s">
        <v>214</v>
      </c>
      <c r="B17" s="35" t="s">
        <v>214</v>
      </c>
      <c r="C17" s="35" t="str">
        <f t="shared" si="1"/>
        <v>ok</v>
      </c>
      <c r="D17" s="5">
        <v>272041800812</v>
      </c>
      <c r="E17" s="2"/>
      <c r="F17" s="2"/>
      <c r="G17" s="35" t="s">
        <v>12</v>
      </c>
      <c r="H17" s="35">
        <v>1250</v>
      </c>
      <c r="I17" s="36">
        <v>45597</v>
      </c>
      <c r="J17" s="35">
        <v>0</v>
      </c>
      <c r="K17" s="37"/>
      <c r="L17" s="35">
        <f t="shared" si="0"/>
        <v>1250</v>
      </c>
      <c r="M17" s="35"/>
      <c r="N17" s="35"/>
    </row>
    <row r="18" spans="1:14" ht="18">
      <c r="A18" s="35" t="s">
        <v>215</v>
      </c>
      <c r="B18" s="35" t="s">
        <v>215</v>
      </c>
      <c r="C18" s="35" t="str">
        <f t="shared" si="1"/>
        <v>ok</v>
      </c>
      <c r="D18" s="5">
        <v>272041800812</v>
      </c>
      <c r="E18" s="2"/>
      <c r="F18" s="2"/>
      <c r="G18" s="35" t="s">
        <v>14</v>
      </c>
      <c r="H18" s="35">
        <v>1500</v>
      </c>
      <c r="I18" s="36">
        <v>45566</v>
      </c>
      <c r="J18" s="35">
        <v>0</v>
      </c>
      <c r="K18" s="37"/>
      <c r="L18" s="35">
        <f t="shared" si="0"/>
        <v>1500</v>
      </c>
      <c r="M18" s="35"/>
      <c r="N18" s="35"/>
    </row>
    <row r="19" spans="1:14" ht="18">
      <c r="A19" s="35" t="s">
        <v>216</v>
      </c>
      <c r="B19" s="35" t="s">
        <v>216</v>
      </c>
      <c r="C19" s="35" t="str">
        <f t="shared" si="1"/>
        <v>ok</v>
      </c>
      <c r="D19" s="5">
        <v>272041800812</v>
      </c>
      <c r="E19" s="2"/>
      <c r="F19" s="2"/>
      <c r="G19" s="35" t="s">
        <v>38</v>
      </c>
      <c r="H19" s="35">
        <v>1500</v>
      </c>
      <c r="I19" s="36">
        <v>45253</v>
      </c>
      <c r="J19" s="35">
        <v>0</v>
      </c>
      <c r="K19" s="37"/>
      <c r="L19" s="35">
        <f t="shared" si="0"/>
        <v>1500</v>
      </c>
      <c r="M19" s="35"/>
      <c r="N19" s="35"/>
    </row>
    <row r="20" spans="1:14" ht="18">
      <c r="A20" s="35" t="s">
        <v>217</v>
      </c>
      <c r="B20" s="35" t="s">
        <v>217</v>
      </c>
      <c r="C20" s="35" t="str">
        <f t="shared" si="1"/>
        <v>ok</v>
      </c>
      <c r="D20" s="5">
        <v>272041800812</v>
      </c>
      <c r="E20" s="2"/>
      <c r="F20" s="2"/>
      <c r="G20" s="35" t="s">
        <v>65</v>
      </c>
      <c r="H20" s="35" t="s">
        <v>66</v>
      </c>
      <c r="I20" s="36">
        <v>45120</v>
      </c>
      <c r="J20" s="35">
        <v>0</v>
      </c>
      <c r="K20" s="37"/>
      <c r="L20" s="35" t="e">
        <f t="shared" si="0"/>
        <v>#VALUE!</v>
      </c>
      <c r="M20" s="35"/>
      <c r="N20" s="35"/>
    </row>
    <row r="21" spans="1:14" ht="18">
      <c r="A21" s="35" t="s">
        <v>218</v>
      </c>
      <c r="B21" s="35" t="s">
        <v>218</v>
      </c>
      <c r="C21" s="35" t="str">
        <f t="shared" si="1"/>
        <v>ok</v>
      </c>
      <c r="D21" s="5">
        <v>288060108035</v>
      </c>
      <c r="E21" s="2"/>
      <c r="F21" s="2"/>
      <c r="G21" s="35" t="s">
        <v>108</v>
      </c>
      <c r="H21" s="35">
        <v>750</v>
      </c>
      <c r="I21" s="36">
        <v>44959</v>
      </c>
      <c r="J21" s="35">
        <v>40</v>
      </c>
      <c r="K21" s="37"/>
      <c r="L21" s="35">
        <f t="shared" si="0"/>
        <v>710</v>
      </c>
      <c r="M21" s="35"/>
      <c r="N21" s="35"/>
    </row>
    <row r="22" spans="1:14" ht="18">
      <c r="A22" s="35" t="s">
        <v>219</v>
      </c>
      <c r="B22" s="35" t="s">
        <v>219</v>
      </c>
      <c r="C22" s="35" t="str">
        <f t="shared" si="1"/>
        <v>ok</v>
      </c>
      <c r="D22" s="5">
        <v>288060108035</v>
      </c>
      <c r="E22" s="2"/>
      <c r="F22" s="2"/>
      <c r="G22" s="35" t="s">
        <v>109</v>
      </c>
      <c r="H22" s="35">
        <v>500</v>
      </c>
      <c r="I22" s="36">
        <v>44959</v>
      </c>
      <c r="J22" s="35">
        <v>50</v>
      </c>
      <c r="K22" s="37"/>
      <c r="L22" s="35">
        <f t="shared" si="0"/>
        <v>450</v>
      </c>
      <c r="M22" s="35"/>
      <c r="N22" s="35"/>
    </row>
    <row r="23" spans="1:14" ht="18">
      <c r="A23" s="35" t="s">
        <v>187</v>
      </c>
      <c r="B23" s="35" t="s">
        <v>187</v>
      </c>
      <c r="C23" s="35" t="str">
        <f t="shared" si="1"/>
        <v>ok</v>
      </c>
      <c r="D23" s="5">
        <v>285091001413</v>
      </c>
      <c r="E23" s="2"/>
      <c r="F23" s="2"/>
      <c r="G23" s="35" t="s">
        <v>30</v>
      </c>
      <c r="H23" s="35">
        <v>1000</v>
      </c>
      <c r="I23" s="36">
        <v>45325</v>
      </c>
      <c r="J23" s="35">
        <v>200</v>
      </c>
      <c r="K23" s="37"/>
      <c r="L23" s="35">
        <f t="shared" si="0"/>
        <v>800</v>
      </c>
      <c r="M23" s="35"/>
      <c r="N23" s="35"/>
    </row>
    <row r="24" spans="1:14" ht="18">
      <c r="A24" s="35" t="s">
        <v>188</v>
      </c>
      <c r="B24" s="35" t="s">
        <v>188</v>
      </c>
      <c r="C24" s="35" t="str">
        <f t="shared" si="1"/>
        <v>ok</v>
      </c>
      <c r="D24" s="5">
        <v>278080701574</v>
      </c>
      <c r="E24" s="2"/>
      <c r="F24" s="2">
        <v>231628200</v>
      </c>
      <c r="G24" s="35" t="s">
        <v>33</v>
      </c>
      <c r="H24" s="35">
        <v>500</v>
      </c>
      <c r="I24" s="36">
        <v>45252</v>
      </c>
      <c r="J24" s="35">
        <v>260</v>
      </c>
      <c r="K24" s="37"/>
      <c r="L24" s="35">
        <f t="shared" si="0"/>
        <v>240</v>
      </c>
      <c r="M24" s="35"/>
      <c r="N24" s="35"/>
    </row>
    <row r="25" spans="1:14" ht="18">
      <c r="A25" s="35" t="s">
        <v>189</v>
      </c>
      <c r="B25" s="35" t="s">
        <v>189</v>
      </c>
      <c r="C25" s="35" t="str">
        <f t="shared" si="1"/>
        <v>ok</v>
      </c>
      <c r="D25" s="5">
        <v>26302010205</v>
      </c>
      <c r="E25" s="2"/>
      <c r="F25" s="2">
        <v>221832030</v>
      </c>
      <c r="G25" s="35" t="s">
        <v>46</v>
      </c>
      <c r="H25" s="35">
        <v>1000</v>
      </c>
      <c r="I25" s="36">
        <v>118269</v>
      </c>
      <c r="J25" s="35">
        <v>1100</v>
      </c>
      <c r="K25" s="37"/>
      <c r="L25" s="35">
        <f t="shared" si="0"/>
        <v>-100</v>
      </c>
      <c r="M25" s="35"/>
      <c r="N25" s="35"/>
    </row>
    <row r="26" spans="1:14" ht="18">
      <c r="A26" s="35" t="s">
        <v>220</v>
      </c>
      <c r="B26" s="35" t="s">
        <v>220</v>
      </c>
      <c r="C26" s="35" t="str">
        <f t="shared" si="1"/>
        <v>ok</v>
      </c>
      <c r="D26" s="5">
        <v>2681100100532</v>
      </c>
      <c r="E26" s="2"/>
      <c r="F26" s="2"/>
      <c r="G26" s="35" t="s">
        <v>31</v>
      </c>
      <c r="H26" s="35">
        <v>1500</v>
      </c>
      <c r="I26" s="36">
        <v>45335</v>
      </c>
      <c r="J26" s="35">
        <v>1500</v>
      </c>
      <c r="K26" s="37"/>
      <c r="L26" s="35">
        <f t="shared" si="0"/>
        <v>0</v>
      </c>
      <c r="M26" s="35"/>
      <c r="N26" s="35"/>
    </row>
    <row r="27" spans="1:14" ht="18">
      <c r="A27" s="35" t="s">
        <v>221</v>
      </c>
      <c r="B27" s="35" t="s">
        <v>221</v>
      </c>
      <c r="C27" s="35" t="str">
        <f t="shared" si="1"/>
        <v>ok</v>
      </c>
      <c r="D27" s="5">
        <v>2681100100532</v>
      </c>
      <c r="E27" s="2"/>
      <c r="F27" s="2"/>
      <c r="G27" s="35" t="s">
        <v>26</v>
      </c>
      <c r="H27" s="35">
        <v>600</v>
      </c>
      <c r="I27" s="36">
        <v>45343</v>
      </c>
      <c r="J27" s="35">
        <v>600</v>
      </c>
      <c r="K27" s="37"/>
      <c r="L27" s="35">
        <f t="shared" si="0"/>
        <v>0</v>
      </c>
      <c r="M27" s="35"/>
      <c r="N27" s="35"/>
    </row>
    <row r="28" spans="1:14" ht="18">
      <c r="A28" s="35" t="s">
        <v>190</v>
      </c>
      <c r="B28" s="35" t="s">
        <v>190</v>
      </c>
      <c r="C28" s="35" t="str">
        <f t="shared" si="1"/>
        <v>ok</v>
      </c>
      <c r="D28" s="5">
        <v>293021701158</v>
      </c>
      <c r="E28" s="2"/>
      <c r="F28" s="2">
        <v>233355980</v>
      </c>
      <c r="G28" s="35" t="s">
        <v>41</v>
      </c>
      <c r="H28" s="35">
        <v>350</v>
      </c>
      <c r="I28" s="36" t="s">
        <v>252</v>
      </c>
      <c r="J28" s="35">
        <v>160</v>
      </c>
      <c r="K28" s="37"/>
      <c r="L28" s="35">
        <f t="shared" si="0"/>
        <v>190</v>
      </c>
      <c r="M28" s="35"/>
      <c r="N28" s="35"/>
    </row>
    <row r="29" spans="1:14" ht="18">
      <c r="A29" s="35" t="s">
        <v>222</v>
      </c>
      <c r="B29" s="35" t="s">
        <v>222</v>
      </c>
      <c r="C29" s="35" t="str">
        <f t="shared" si="1"/>
        <v>ok</v>
      </c>
      <c r="D29" s="5">
        <v>288101808071</v>
      </c>
      <c r="E29" s="2"/>
      <c r="F29" s="2">
        <v>232925880</v>
      </c>
      <c r="G29" s="35" t="s">
        <v>50</v>
      </c>
      <c r="H29" s="35">
        <v>1500</v>
      </c>
      <c r="I29" s="36" t="s">
        <v>51</v>
      </c>
      <c r="J29" s="35">
        <v>500</v>
      </c>
      <c r="K29" s="37"/>
      <c r="L29" s="35">
        <f t="shared" si="0"/>
        <v>1000</v>
      </c>
      <c r="M29" s="35"/>
      <c r="N29" s="35"/>
    </row>
    <row r="30" spans="1:14" ht="18">
      <c r="A30" s="35" t="s">
        <v>223</v>
      </c>
      <c r="B30" s="35" t="s">
        <v>223</v>
      </c>
      <c r="C30" s="35" t="str">
        <f t="shared" si="1"/>
        <v>ok</v>
      </c>
      <c r="D30" s="5">
        <v>288101808071</v>
      </c>
      <c r="E30" s="2"/>
      <c r="F30" s="2"/>
      <c r="G30" s="35" t="s">
        <v>54</v>
      </c>
      <c r="H30" s="35">
        <v>1000</v>
      </c>
      <c r="I30" s="36">
        <v>45269</v>
      </c>
      <c r="J30" s="35">
        <v>0</v>
      </c>
      <c r="K30" s="37"/>
      <c r="L30" s="35">
        <f t="shared" si="0"/>
        <v>1000</v>
      </c>
      <c r="M30" s="35"/>
      <c r="N30" s="35"/>
    </row>
    <row r="31" spans="1:14" ht="18">
      <c r="A31" s="35" t="s">
        <v>191</v>
      </c>
      <c r="B31" s="35" t="s">
        <v>191</v>
      </c>
      <c r="C31" s="35" t="str">
        <f t="shared" si="1"/>
        <v>ok</v>
      </c>
      <c r="D31" s="5">
        <v>263093000513</v>
      </c>
      <c r="E31" s="2"/>
      <c r="F31" s="2" t="s">
        <v>106</v>
      </c>
      <c r="G31" s="35"/>
      <c r="H31" s="35">
        <v>1200</v>
      </c>
      <c r="I31" s="36">
        <v>44888</v>
      </c>
      <c r="J31" s="35">
        <v>400</v>
      </c>
      <c r="K31" s="37"/>
      <c r="L31" s="35">
        <f t="shared" si="0"/>
        <v>800</v>
      </c>
      <c r="M31" s="35"/>
      <c r="N31" s="35"/>
    </row>
    <row r="32" spans="1:14" ht="18">
      <c r="A32" s="35" t="s">
        <v>192</v>
      </c>
      <c r="B32" s="35" t="s">
        <v>192</v>
      </c>
      <c r="C32" s="35" t="str">
        <f t="shared" si="1"/>
        <v>ok</v>
      </c>
      <c r="D32" s="5">
        <v>280112800909</v>
      </c>
      <c r="E32" s="2"/>
      <c r="F32" s="2"/>
      <c r="G32" s="35" t="s">
        <v>97</v>
      </c>
      <c r="H32" s="35" t="s">
        <v>98</v>
      </c>
      <c r="I32" s="36">
        <v>44942</v>
      </c>
      <c r="J32" s="35">
        <v>950</v>
      </c>
      <c r="K32" s="37"/>
      <c r="L32" s="35" t="e">
        <f t="shared" si="0"/>
        <v>#VALUE!</v>
      </c>
      <c r="M32" s="35"/>
      <c r="N32" s="35"/>
    </row>
    <row r="33" spans="1:14" ht="18">
      <c r="A33" s="35" t="s">
        <v>193</v>
      </c>
      <c r="B33" s="35" t="s">
        <v>193</v>
      </c>
      <c r="C33" s="35" t="str">
        <f t="shared" si="1"/>
        <v>ok</v>
      </c>
      <c r="D33" s="5">
        <v>295010500341</v>
      </c>
      <c r="E33" s="2"/>
      <c r="F33" s="2">
        <v>233251320</v>
      </c>
      <c r="G33" s="35" t="s">
        <v>23</v>
      </c>
      <c r="H33" s="35" t="s">
        <v>24</v>
      </c>
      <c r="I33" s="36">
        <v>45320</v>
      </c>
      <c r="J33" s="35">
        <v>0</v>
      </c>
      <c r="K33" s="37"/>
      <c r="L33" s="35" t="e">
        <f t="shared" si="0"/>
        <v>#VALUE!</v>
      </c>
      <c r="M33" s="35"/>
      <c r="N33" s="35"/>
    </row>
    <row r="34" spans="1:14" ht="18">
      <c r="A34" s="35" t="s">
        <v>194</v>
      </c>
      <c r="B34" s="35" t="s">
        <v>194</v>
      </c>
      <c r="C34" s="35" t="str">
        <f t="shared" si="1"/>
        <v>ok</v>
      </c>
      <c r="D34" s="5">
        <v>286120601042</v>
      </c>
      <c r="E34" s="2"/>
      <c r="F34" s="2">
        <v>201022002797</v>
      </c>
      <c r="G34" s="35" t="s">
        <v>56</v>
      </c>
      <c r="H34" s="35">
        <v>500</v>
      </c>
      <c r="I34" s="36">
        <v>45208</v>
      </c>
      <c r="J34" s="35">
        <v>400</v>
      </c>
      <c r="K34" s="37"/>
      <c r="L34" s="35">
        <f t="shared" si="0"/>
        <v>100</v>
      </c>
      <c r="M34" s="35"/>
      <c r="N34" s="35"/>
    </row>
    <row r="35" spans="1:14" ht="18">
      <c r="A35" s="35" t="s">
        <v>254</v>
      </c>
      <c r="B35" s="35" t="s">
        <v>254</v>
      </c>
      <c r="C35" s="35" t="str">
        <f t="shared" si="1"/>
        <v>ok</v>
      </c>
      <c r="D35" s="5">
        <v>27802070667</v>
      </c>
      <c r="E35" s="2"/>
      <c r="F35" s="2">
        <v>224748830</v>
      </c>
      <c r="G35" s="35" t="s">
        <v>17</v>
      </c>
      <c r="H35" s="35" t="s">
        <v>18</v>
      </c>
      <c r="I35" s="36">
        <v>45371</v>
      </c>
      <c r="J35" s="35">
        <v>100</v>
      </c>
      <c r="K35" s="37"/>
      <c r="L35" s="35" t="e">
        <f t="shared" ref="L35:L53" si="2">H35-J35</f>
        <v>#VALUE!</v>
      </c>
      <c r="M35" s="35"/>
      <c r="N35" s="35"/>
    </row>
    <row r="36" spans="1:14" ht="18">
      <c r="A36" s="35" t="s">
        <v>255</v>
      </c>
      <c r="B36" s="35" t="s">
        <v>255</v>
      </c>
      <c r="C36" s="35" t="str">
        <f t="shared" si="1"/>
        <v>ok</v>
      </c>
      <c r="D36" s="5">
        <v>27802070667</v>
      </c>
      <c r="E36" s="2"/>
      <c r="F36" s="2">
        <v>233090300</v>
      </c>
      <c r="G36" s="35" t="s">
        <v>16</v>
      </c>
      <c r="H36" s="35" t="s">
        <v>19</v>
      </c>
      <c r="I36" s="36">
        <v>45371</v>
      </c>
      <c r="J36" s="35">
        <v>200</v>
      </c>
      <c r="K36" s="37"/>
      <c r="L36" s="35" t="e">
        <f t="shared" si="2"/>
        <v>#VALUE!</v>
      </c>
      <c r="M36" s="35"/>
      <c r="N36" s="35"/>
    </row>
    <row r="37" spans="1:14" ht="18">
      <c r="A37" s="35" t="s">
        <v>195</v>
      </c>
      <c r="B37" s="35" t="s">
        <v>195</v>
      </c>
      <c r="C37" s="35" t="str">
        <f t="shared" si="1"/>
        <v>ok</v>
      </c>
      <c r="D37" s="5">
        <v>277020408304</v>
      </c>
      <c r="E37" s="2"/>
      <c r="F37" s="2"/>
      <c r="G37" s="35" t="s">
        <v>67</v>
      </c>
      <c r="H37" s="35" t="s">
        <v>76</v>
      </c>
      <c r="I37" s="36">
        <v>45092</v>
      </c>
      <c r="J37" s="35">
        <v>393</v>
      </c>
      <c r="K37" s="37"/>
      <c r="L37" s="35" t="e">
        <f t="shared" si="2"/>
        <v>#VALUE!</v>
      </c>
      <c r="M37" s="35"/>
      <c r="N37" s="35"/>
    </row>
    <row r="38" spans="1:14" ht="18">
      <c r="A38" s="35" t="s">
        <v>196</v>
      </c>
      <c r="B38" s="35" t="s">
        <v>196</v>
      </c>
      <c r="C38" s="35" t="str">
        <f t="shared" si="1"/>
        <v>ok</v>
      </c>
      <c r="D38" s="5">
        <v>28008120227</v>
      </c>
      <c r="E38" s="2"/>
      <c r="F38" s="2">
        <v>233405010</v>
      </c>
      <c r="G38" s="35" t="s">
        <v>43</v>
      </c>
      <c r="H38" s="35" t="s">
        <v>44</v>
      </c>
      <c r="I38" s="36">
        <v>45057</v>
      </c>
      <c r="J38" s="35">
        <v>0</v>
      </c>
      <c r="K38" s="37"/>
      <c r="L38" s="35" t="e">
        <f t="shared" si="2"/>
        <v>#VALUE!</v>
      </c>
      <c r="M38" s="35"/>
      <c r="N38" s="35"/>
    </row>
    <row r="39" spans="1:14" ht="18">
      <c r="A39" s="35" t="s">
        <v>197</v>
      </c>
      <c r="B39" s="35" t="s">
        <v>197</v>
      </c>
      <c r="C39" s="35" t="str">
        <f t="shared" si="1"/>
        <v>ok</v>
      </c>
      <c r="D39" s="5">
        <v>25706060319</v>
      </c>
      <c r="E39" s="2"/>
      <c r="F39" s="2" t="s">
        <v>52</v>
      </c>
      <c r="G39" s="35" t="s">
        <v>52</v>
      </c>
      <c r="H39" s="35">
        <v>200</v>
      </c>
      <c r="I39" s="36">
        <v>45186</v>
      </c>
      <c r="J39" s="35">
        <v>200</v>
      </c>
      <c r="K39" s="37"/>
      <c r="L39" s="35">
        <f t="shared" si="2"/>
        <v>0</v>
      </c>
      <c r="M39" s="35"/>
      <c r="N39" s="35"/>
    </row>
    <row r="40" spans="1:14" ht="18">
      <c r="A40" s="35" t="s">
        <v>198</v>
      </c>
      <c r="B40" s="35" t="s">
        <v>198</v>
      </c>
      <c r="C40" s="35" t="str">
        <f t="shared" si="1"/>
        <v>ok</v>
      </c>
      <c r="D40" s="5">
        <v>2740505752</v>
      </c>
      <c r="E40" s="2"/>
      <c r="F40" s="2">
        <v>232517880</v>
      </c>
      <c r="G40" s="35" t="s">
        <v>58</v>
      </c>
      <c r="H40" s="35">
        <v>450</v>
      </c>
      <c r="I40" s="36">
        <v>45152</v>
      </c>
      <c r="J40" s="35">
        <v>1250</v>
      </c>
      <c r="K40" s="37"/>
      <c r="L40" s="35">
        <f t="shared" si="2"/>
        <v>-800</v>
      </c>
      <c r="M40" s="35"/>
      <c r="N40" s="35"/>
    </row>
    <row r="41" spans="1:14" ht="18">
      <c r="A41" s="35" t="s">
        <v>199</v>
      </c>
      <c r="B41" s="35" t="s">
        <v>199</v>
      </c>
      <c r="C41" s="35" t="str">
        <f t="shared" si="1"/>
        <v>ok</v>
      </c>
      <c r="D41" s="5">
        <v>27912066868</v>
      </c>
      <c r="E41" s="2"/>
      <c r="F41" s="2"/>
      <c r="G41" s="35" t="s">
        <v>28</v>
      </c>
      <c r="H41" s="35" t="s">
        <v>29</v>
      </c>
      <c r="I41" s="36">
        <v>45445</v>
      </c>
      <c r="J41" s="35">
        <v>100</v>
      </c>
      <c r="K41" s="37"/>
      <c r="L41" s="35" t="e">
        <f t="shared" si="2"/>
        <v>#VALUE!</v>
      </c>
      <c r="M41" s="35"/>
      <c r="N41" s="35"/>
    </row>
    <row r="42" spans="1:14" ht="18">
      <c r="A42" s="35" t="s">
        <v>200</v>
      </c>
      <c r="B42" s="35" t="s">
        <v>200</v>
      </c>
      <c r="C42" s="35" t="str">
        <f t="shared" si="1"/>
        <v>ok</v>
      </c>
      <c r="D42" s="5">
        <v>295121000876</v>
      </c>
      <c r="E42" s="2"/>
      <c r="F42" s="2"/>
      <c r="G42" s="35" t="s">
        <v>37</v>
      </c>
      <c r="H42" s="35">
        <v>1300</v>
      </c>
      <c r="I42" s="36">
        <v>45058</v>
      </c>
      <c r="J42" s="35">
        <v>600</v>
      </c>
      <c r="K42" s="37"/>
      <c r="L42" s="35">
        <f t="shared" si="2"/>
        <v>700</v>
      </c>
      <c r="M42" s="35"/>
      <c r="N42" s="35"/>
    </row>
    <row r="43" spans="1:14" ht="18">
      <c r="A43" s="35" t="s">
        <v>201</v>
      </c>
      <c r="B43" s="35" t="s">
        <v>201</v>
      </c>
      <c r="C43" s="35" t="str">
        <f t="shared" si="1"/>
        <v>ok</v>
      </c>
      <c r="D43" s="5">
        <v>288030506788</v>
      </c>
      <c r="E43" s="2"/>
      <c r="F43" s="2">
        <v>240180470</v>
      </c>
      <c r="G43" s="35" t="s">
        <v>21</v>
      </c>
      <c r="H43" s="35">
        <v>500</v>
      </c>
      <c r="I43" s="36">
        <v>45308</v>
      </c>
      <c r="J43" s="35">
        <v>0</v>
      </c>
      <c r="K43" s="37"/>
      <c r="L43" s="35">
        <f t="shared" si="2"/>
        <v>500</v>
      </c>
      <c r="M43" s="35"/>
      <c r="N43" s="35"/>
    </row>
    <row r="44" spans="1:14" ht="18">
      <c r="A44" s="35" t="s">
        <v>224</v>
      </c>
      <c r="B44" s="35" t="s">
        <v>224</v>
      </c>
      <c r="C44" s="35" t="str">
        <f t="shared" si="1"/>
        <v>ok</v>
      </c>
      <c r="D44" s="5">
        <v>274050500511</v>
      </c>
      <c r="E44" s="2"/>
      <c r="F44" s="2"/>
      <c r="G44" s="35" t="s">
        <v>94</v>
      </c>
      <c r="H44" s="35">
        <v>700</v>
      </c>
      <c r="I44" s="36">
        <v>45000</v>
      </c>
      <c r="J44" s="35">
        <v>500</v>
      </c>
      <c r="K44" s="37"/>
      <c r="L44" s="35">
        <f t="shared" si="2"/>
        <v>200</v>
      </c>
      <c r="M44" s="35"/>
      <c r="N44" s="35"/>
    </row>
    <row r="45" spans="1:14" ht="18">
      <c r="A45" s="35" t="s">
        <v>225</v>
      </c>
      <c r="B45" s="35" t="s">
        <v>225</v>
      </c>
      <c r="C45" s="35" t="str">
        <f t="shared" si="1"/>
        <v>ok</v>
      </c>
      <c r="D45" s="5">
        <v>274050500511</v>
      </c>
      <c r="E45" s="2"/>
      <c r="F45" s="2"/>
      <c r="G45" s="35" t="s">
        <v>95</v>
      </c>
      <c r="H45" s="35">
        <v>500</v>
      </c>
      <c r="I45" s="36">
        <v>44930</v>
      </c>
      <c r="J45" s="35">
        <v>200</v>
      </c>
      <c r="K45" s="37"/>
      <c r="L45" s="35">
        <f t="shared" si="2"/>
        <v>300</v>
      </c>
      <c r="M45" s="35"/>
      <c r="N45" s="35"/>
    </row>
    <row r="46" spans="1:14" ht="18">
      <c r="A46" s="35" t="s">
        <v>226</v>
      </c>
      <c r="B46" s="35" t="s">
        <v>226</v>
      </c>
      <c r="C46" s="35" t="str">
        <f t="shared" si="1"/>
        <v>ok</v>
      </c>
      <c r="D46" s="5">
        <v>275091901164</v>
      </c>
      <c r="E46" s="2"/>
      <c r="F46" s="2"/>
      <c r="G46" s="35" t="s">
        <v>102</v>
      </c>
      <c r="H46" s="35">
        <v>1500</v>
      </c>
      <c r="I46" s="36" t="s">
        <v>103</v>
      </c>
      <c r="J46" s="38">
        <v>1500</v>
      </c>
      <c r="K46" s="37"/>
      <c r="L46" s="35">
        <f t="shared" si="2"/>
        <v>0</v>
      </c>
      <c r="M46" s="35" t="s">
        <v>104</v>
      </c>
      <c r="N46" s="35"/>
    </row>
    <row r="47" spans="1:14" ht="18">
      <c r="A47" s="35" t="s">
        <v>227</v>
      </c>
      <c r="B47" s="35" t="s">
        <v>227</v>
      </c>
      <c r="C47" s="35" t="str">
        <f t="shared" si="1"/>
        <v>ok</v>
      </c>
      <c r="D47" s="5">
        <v>275091901164</v>
      </c>
      <c r="E47" s="2"/>
      <c r="F47" s="2"/>
      <c r="G47" s="35" t="s">
        <v>102</v>
      </c>
      <c r="H47" s="35">
        <v>1200</v>
      </c>
      <c r="I47" s="36">
        <v>44972</v>
      </c>
      <c r="J47" s="38">
        <v>1850</v>
      </c>
      <c r="K47" s="37"/>
      <c r="L47" s="35">
        <f t="shared" si="2"/>
        <v>-650</v>
      </c>
      <c r="M47" s="35"/>
      <c r="N47" s="35"/>
    </row>
    <row r="48" spans="1:14" ht="18">
      <c r="A48" s="35" t="s">
        <v>90</v>
      </c>
      <c r="B48" s="35" t="s">
        <v>90</v>
      </c>
      <c r="C48" s="35" t="str">
        <f t="shared" si="1"/>
        <v>ok</v>
      </c>
      <c r="D48" s="5">
        <v>242052400737</v>
      </c>
      <c r="E48" s="2"/>
      <c r="F48" s="2"/>
      <c r="G48" s="35" t="s">
        <v>91</v>
      </c>
      <c r="H48" s="35">
        <v>1000</v>
      </c>
      <c r="I48" s="36">
        <v>45010</v>
      </c>
      <c r="J48" s="35">
        <v>0</v>
      </c>
      <c r="K48" s="37"/>
      <c r="L48" s="35">
        <f t="shared" si="2"/>
        <v>1000</v>
      </c>
      <c r="M48" s="35"/>
      <c r="N48" s="35"/>
    </row>
    <row r="49" spans="1:14" ht="18">
      <c r="A49" s="35" t="s">
        <v>202</v>
      </c>
      <c r="B49" s="35" t="s">
        <v>202</v>
      </c>
      <c r="C49" s="35" t="str">
        <f t="shared" si="1"/>
        <v>ok</v>
      </c>
      <c r="D49" s="5">
        <v>289050207763</v>
      </c>
      <c r="E49" s="2"/>
      <c r="F49" s="2">
        <v>19660826</v>
      </c>
      <c r="G49" s="35" t="s">
        <v>61</v>
      </c>
      <c r="H49" s="35">
        <v>400</v>
      </c>
      <c r="I49" s="36">
        <v>44993</v>
      </c>
      <c r="J49" s="35">
        <v>300</v>
      </c>
      <c r="K49" s="37"/>
      <c r="L49" s="35">
        <f t="shared" si="2"/>
        <v>100</v>
      </c>
      <c r="M49" s="35"/>
      <c r="N49" s="35"/>
    </row>
    <row r="50" spans="1:14" ht="18">
      <c r="A50" s="35" t="s">
        <v>203</v>
      </c>
      <c r="B50" s="35" t="s">
        <v>203</v>
      </c>
      <c r="C50" s="35" t="str">
        <f t="shared" si="1"/>
        <v>ok</v>
      </c>
      <c r="D50" s="5">
        <v>270081009268</v>
      </c>
      <c r="E50" s="2"/>
      <c r="F50" s="2" t="s">
        <v>55</v>
      </c>
      <c r="G50" s="35" t="s">
        <v>55</v>
      </c>
      <c r="H50" s="35">
        <v>250</v>
      </c>
      <c r="I50" s="36">
        <v>45239</v>
      </c>
      <c r="J50" s="35">
        <v>100</v>
      </c>
      <c r="K50" s="37"/>
      <c r="L50" s="35">
        <f t="shared" si="2"/>
        <v>150</v>
      </c>
      <c r="M50" s="35"/>
      <c r="N50" s="35"/>
    </row>
    <row r="51" spans="1:14" ht="18">
      <c r="A51" s="35" t="s">
        <v>204</v>
      </c>
      <c r="B51" s="35" t="s">
        <v>204</v>
      </c>
      <c r="C51" s="35" t="str">
        <f t="shared" si="1"/>
        <v>ok</v>
      </c>
      <c r="D51" s="5">
        <v>281082700599</v>
      </c>
      <c r="E51" s="2">
        <v>97823332</v>
      </c>
      <c r="F51" s="2"/>
      <c r="G51" s="35" t="s">
        <v>71</v>
      </c>
      <c r="H51" s="35" t="s">
        <v>72</v>
      </c>
      <c r="I51" s="36">
        <v>45097</v>
      </c>
      <c r="J51" s="35">
        <v>950</v>
      </c>
      <c r="K51" s="37"/>
      <c r="L51" s="35" t="e">
        <f t="shared" si="2"/>
        <v>#VALUE!</v>
      </c>
      <c r="M51" s="35"/>
      <c r="N51" s="35"/>
    </row>
    <row r="52" spans="1:14" ht="18">
      <c r="A52" s="35" t="s">
        <v>45</v>
      </c>
      <c r="B52" s="35" t="s">
        <v>45</v>
      </c>
      <c r="C52" s="35" t="str">
        <f t="shared" si="1"/>
        <v>ok</v>
      </c>
      <c r="D52" s="5">
        <v>272101703345</v>
      </c>
      <c r="E52" s="2"/>
      <c r="F52" s="2"/>
      <c r="G52" s="35"/>
      <c r="H52" s="35"/>
      <c r="I52" s="36"/>
      <c r="J52" s="35">
        <v>0</v>
      </c>
      <c r="K52" s="37"/>
      <c r="L52" s="35">
        <f t="shared" si="2"/>
        <v>0</v>
      </c>
      <c r="M52" s="35"/>
      <c r="N52" s="35"/>
    </row>
    <row r="53" spans="1:14" ht="18">
      <c r="A53" s="35" t="s">
        <v>205</v>
      </c>
      <c r="B53" s="35" t="s">
        <v>205</v>
      </c>
      <c r="C53" s="35" t="str">
        <f t="shared" si="1"/>
        <v>ok</v>
      </c>
      <c r="D53" s="5">
        <v>293040600272</v>
      </c>
      <c r="E53" s="2"/>
      <c r="F53" s="2"/>
      <c r="G53" s="35" t="s">
        <v>75</v>
      </c>
      <c r="H53" s="35">
        <v>3000</v>
      </c>
      <c r="I53" s="36">
        <v>45092</v>
      </c>
      <c r="J53" s="35">
        <v>0</v>
      </c>
      <c r="K53" s="37"/>
      <c r="L53" s="35">
        <f t="shared" si="2"/>
        <v>3000</v>
      </c>
      <c r="M53" s="35"/>
      <c r="N53" s="35"/>
    </row>
  </sheetData>
  <autoFilter ref="A2:N2">
    <sortState ref="A3:N53">
      <sortCondition ref="A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Sheet1</vt:lpstr>
      <vt:lpstr>Sheet5</vt:lpstr>
      <vt:lpstr>Sheet3</vt:lpstr>
      <vt:lpstr>تفاصيل</vt:lpstr>
      <vt:lpstr>Sheet2</vt:lpstr>
      <vt:lpstr>Sheet4</vt:lpstr>
      <vt:lpstr>تفاصيل!Print_Area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 Elbana</dc:creator>
  <cp:lastModifiedBy>Abo Youssef</cp:lastModifiedBy>
  <cp:lastPrinted>2024-04-17T18:17:36Z</cp:lastPrinted>
  <dcterms:created xsi:type="dcterms:W3CDTF">2024-03-31T19:19:36Z</dcterms:created>
  <dcterms:modified xsi:type="dcterms:W3CDTF">2024-08-05T09:36:28Z</dcterms:modified>
</cp:coreProperties>
</file>