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ThisWorkbook"/>
  <bookViews>
    <workbookView xWindow="-108" yWindow="-108" windowWidth="19416" windowHeight="10416" activeTab="1"/>
  </bookViews>
  <sheets>
    <sheet name="Sheet1" sheetId="1" r:id="rId1"/>
    <sheet name="ورقة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/>
  <c r="I69"/>
  <c r="K57"/>
  <c r="K58" s="1"/>
  <c r="K59" s="1"/>
  <c r="K60" s="1"/>
  <c r="G6"/>
  <c r="F69"/>
  <c r="G5"/>
  <c r="H69"/>
  <c r="H11"/>
  <c r="I11" s="1"/>
  <c r="H12"/>
  <c r="I12"/>
  <c r="H13"/>
  <c r="I13" s="1"/>
  <c r="H14"/>
  <c r="I14"/>
  <c r="H15"/>
  <c r="I15" s="1"/>
  <c r="H16"/>
  <c r="I16"/>
  <c r="H17"/>
  <c r="I17" s="1"/>
  <c r="H18"/>
  <c r="I18"/>
  <c r="H19"/>
  <c r="I19" s="1"/>
  <c r="H20"/>
  <c r="I20"/>
  <c r="H21"/>
  <c r="I21" s="1"/>
  <c r="H22"/>
  <c r="I22"/>
  <c r="H23"/>
  <c r="I23" s="1"/>
  <c r="H24"/>
  <c r="I24"/>
  <c r="H25"/>
  <c r="I25" s="1"/>
  <c r="H26"/>
  <c r="I26"/>
  <c r="H27"/>
  <c r="I27" s="1"/>
  <c r="H28"/>
  <c r="I28"/>
  <c r="H29"/>
  <c r="I29" s="1"/>
  <c r="H30"/>
  <c r="I30"/>
  <c r="H31"/>
  <c r="I31" s="1"/>
  <c r="H32"/>
  <c r="I32"/>
  <c r="H33"/>
  <c r="I33" s="1"/>
  <c r="H34"/>
  <c r="I34"/>
  <c r="H35"/>
  <c r="I35" s="1"/>
  <c r="H36"/>
  <c r="I36"/>
  <c r="H37"/>
  <c r="I37" s="1"/>
  <c r="H38"/>
  <c r="I38"/>
  <c r="H39"/>
  <c r="I39" s="1"/>
  <c r="H40"/>
  <c r="I40"/>
  <c r="H41"/>
  <c r="I41" s="1"/>
  <c r="H42"/>
  <c r="I42"/>
  <c r="H43"/>
  <c r="I43" s="1"/>
  <c r="H44"/>
  <c r="I44"/>
  <c r="H45"/>
  <c r="I45" s="1"/>
  <c r="H46"/>
  <c r="I46"/>
  <c r="H47"/>
  <c r="I47" s="1"/>
  <c r="H48"/>
  <c r="I48"/>
  <c r="H49"/>
  <c r="I49" s="1"/>
  <c r="H50"/>
  <c r="I50"/>
  <c r="H51"/>
  <c r="I51" s="1"/>
  <c r="H52"/>
  <c r="I52"/>
  <c r="H53"/>
  <c r="I53" s="1"/>
  <c r="H54"/>
  <c r="I54"/>
  <c r="H55"/>
  <c r="I55" s="1"/>
  <c r="H56"/>
  <c r="I56"/>
  <c r="H57"/>
  <c r="I57" s="1"/>
  <c r="H58"/>
  <c r="I58"/>
  <c r="H59"/>
  <c r="I59" s="1"/>
  <c r="H60"/>
  <c r="I60"/>
  <c r="H61"/>
  <c r="I61" s="1"/>
  <c r="H62"/>
  <c r="I62"/>
  <c r="H63"/>
  <c r="I63" s="1"/>
  <c r="H64"/>
  <c r="I64"/>
  <c r="H65"/>
  <c r="I65" s="1"/>
  <c r="H66"/>
  <c r="I66"/>
  <c r="H67"/>
  <c r="I67" s="1"/>
  <c r="H68"/>
  <c r="I68"/>
  <c r="I10"/>
  <c r="I9"/>
  <c r="H10"/>
  <c r="H9"/>
  <c r="G3" l="1"/>
  <c r="G13" l="1"/>
  <c r="G17"/>
  <c r="G21"/>
  <c r="G25"/>
  <c r="G29"/>
  <c r="G33"/>
  <c r="G37"/>
  <c r="G41"/>
  <c r="G45"/>
  <c r="G49"/>
  <c r="G53"/>
  <c r="G57"/>
  <c r="G61"/>
  <c r="G65"/>
  <c r="G14"/>
  <c r="G18"/>
  <c r="G22"/>
  <c r="G26"/>
  <c r="G30"/>
  <c r="G34"/>
  <c r="G38"/>
  <c r="G42"/>
  <c r="G46"/>
  <c r="G50"/>
  <c r="G54"/>
  <c r="G58"/>
  <c r="G62"/>
  <c r="G66"/>
  <c r="G11"/>
  <c r="G15"/>
  <c r="G19"/>
  <c r="G23"/>
  <c r="G27"/>
  <c r="G31"/>
  <c r="G35"/>
  <c r="G39"/>
  <c r="G43"/>
  <c r="G47"/>
  <c r="G51"/>
  <c r="G55"/>
  <c r="G59"/>
  <c r="G63"/>
  <c r="G67"/>
  <c r="G12"/>
  <c r="G16"/>
  <c r="G20"/>
  <c r="G24"/>
  <c r="G28"/>
  <c r="G32"/>
  <c r="G36"/>
  <c r="G40"/>
  <c r="G44"/>
  <c r="G48"/>
  <c r="G52"/>
  <c r="G56"/>
  <c r="G60"/>
  <c r="G64"/>
  <c r="G68"/>
  <c r="G10"/>
  <c r="G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9"/>
  <c r="D69" s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9"/>
  <c r="C69" s="1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9"/>
  <c r="B69" s="1"/>
  <c r="B8" i="1"/>
  <c r="B7"/>
  <c r="G69" i="2" l="1"/>
</calcChain>
</file>

<file path=xl/sharedStrings.xml><?xml version="1.0" encoding="utf-8"?>
<sst xmlns="http://schemas.openxmlformats.org/spreadsheetml/2006/main" count="35" uniqueCount="26">
  <si>
    <t>المبلغ</t>
  </si>
  <si>
    <t>الفائدة</t>
  </si>
  <si>
    <t>مدة القرض بالسنة</t>
  </si>
  <si>
    <t>الفائدة البسيطة</t>
  </si>
  <si>
    <t>دفعة شهرية</t>
  </si>
  <si>
    <t>دفعة سنوية</t>
  </si>
  <si>
    <t>الفائدة المركبة</t>
  </si>
  <si>
    <t>الفائدة المتناقصة</t>
  </si>
  <si>
    <t>قيمة القرض</t>
  </si>
  <si>
    <t>الفائدة السنوية</t>
  </si>
  <si>
    <t>مدة تسديد القرض</t>
  </si>
  <si>
    <t>التسديد</t>
  </si>
  <si>
    <t>شهري</t>
  </si>
  <si>
    <t>رقم القسط</t>
  </si>
  <si>
    <t xml:space="preserve"> القسط الشهري</t>
  </si>
  <si>
    <t>الفائدة على القسط</t>
  </si>
  <si>
    <t>القسط بدون الفائدة</t>
  </si>
  <si>
    <t>المجموع</t>
  </si>
  <si>
    <t>لاحظ ان القسط  بدون الفائدة يتصاعد بينما الفائدة تتناقص</t>
  </si>
  <si>
    <t>الفوائد</t>
  </si>
  <si>
    <t>إجمالي القرض</t>
  </si>
  <si>
    <t>رقم القسط
مدة القسط بالشهور</t>
  </si>
  <si>
    <t>عدد الأقساط</t>
  </si>
  <si>
    <t>مجموع المدد بالشهور</t>
  </si>
  <si>
    <t>(عدد الأقساط * (رقم أول قسط + رقم آخر قسط)) / 2</t>
  </si>
  <si>
    <t>القسط الشهري</t>
  </si>
</sst>
</file>

<file path=xl/styles.xml><?xml version="1.0" encoding="utf-8"?>
<styleSheet xmlns="http://schemas.openxmlformats.org/spreadsheetml/2006/main">
  <numFmts count="2">
    <numFmt numFmtId="164" formatCode="#,##0.00\ &quot;ر.س.‏&quot;;[Red]\-#,##0.00\ &quot;ر.س.‏&quot;"/>
    <numFmt numFmtId="165" formatCode="#,##0.00\ _ر_._س_._‏"/>
  </numFmts>
  <fonts count="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28"/>
      <color theme="1"/>
      <name val="Calibri"/>
      <family val="2"/>
      <charset val="178"/>
      <scheme val="minor"/>
    </font>
    <font>
      <b/>
      <sz val="2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9" fontId="2" fillId="0" borderId="0" xfId="1" applyFont="1" applyAlignment="1">
      <alignment horizontal="center" vertical="center"/>
    </xf>
    <xf numFmtId="0" fontId="4" fillId="0" borderId="0" xfId="0" applyFont="1"/>
    <xf numFmtId="164" fontId="0" fillId="0" borderId="1" xfId="0" applyNumberForma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9" fontId="5" fillId="3" borderId="1" xfId="0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7" fillId="0" borderId="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5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readingOrder="2"/>
    </xf>
    <xf numFmtId="0" fontId="7" fillId="0" borderId="0" xfId="0" applyFont="1"/>
    <xf numFmtId="4" fontId="7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1276350</xdr:colOff>
      <xdr:row>1</xdr:row>
      <xdr:rowOff>85725</xdr:rowOff>
    </xdr:from>
    <xdr:to>
      <xdr:col>8</xdr:col>
      <xdr:colOff>9525</xdr:colOff>
      <xdr:row>3</xdr:row>
      <xdr:rowOff>381000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11230651275" y="266700"/>
          <a:ext cx="6962775" cy="1419225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3200"/>
            <a:t>مطلوب حساب الدفعة الشهرية فى حالد السداد الشهري أو الدفعة السنوية فى حالة السداد السنوى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H8"/>
  <sheetViews>
    <sheetView rightToLeft="1" topLeftCell="A10" workbookViewId="0">
      <selection activeCell="B2" sqref="B2:B4"/>
    </sheetView>
  </sheetViews>
  <sheetFormatPr defaultRowHeight="14.4"/>
  <cols>
    <col min="1" max="1" width="29.44140625" customWidth="1"/>
    <col min="2" max="2" width="19.5546875" customWidth="1"/>
    <col min="4" max="4" width="29.44140625" customWidth="1"/>
    <col min="5" max="5" width="19.88671875" customWidth="1"/>
    <col min="7" max="7" width="29.44140625" customWidth="1"/>
    <col min="8" max="8" width="20.44140625" customWidth="1"/>
  </cols>
  <sheetData>
    <row r="2" spans="1:8" s="3" customFormat="1" ht="44.25" customHeight="1">
      <c r="A2" s="2" t="s">
        <v>0</v>
      </c>
      <c r="B2" s="4">
        <v>100000</v>
      </c>
      <c r="C2" s="2"/>
      <c r="D2" s="2"/>
      <c r="E2" s="2"/>
      <c r="F2" s="2"/>
      <c r="G2" s="2"/>
    </row>
    <row r="3" spans="1:8" s="3" customFormat="1" ht="44.25" customHeight="1">
      <c r="A3" s="2" t="s">
        <v>1</v>
      </c>
      <c r="B3" s="7">
        <v>0.28000000000000003</v>
      </c>
      <c r="C3" s="2"/>
      <c r="D3" s="2"/>
      <c r="E3" s="2"/>
      <c r="F3" s="2"/>
      <c r="G3" s="2"/>
    </row>
    <row r="4" spans="1:8" s="3" customFormat="1" ht="44.25" customHeight="1">
      <c r="A4" s="2" t="s">
        <v>2</v>
      </c>
      <c r="B4" s="4">
        <v>5</v>
      </c>
      <c r="C4" s="2"/>
      <c r="D4" s="2"/>
      <c r="E4" s="2"/>
      <c r="F4" s="2"/>
      <c r="G4" s="2"/>
    </row>
    <row r="5" spans="1:8" ht="36.6">
      <c r="A5" s="1"/>
      <c r="B5" s="1"/>
      <c r="C5" s="1"/>
      <c r="D5" s="1"/>
      <c r="E5" s="1"/>
      <c r="F5" s="1"/>
      <c r="G5" s="1"/>
    </row>
    <row r="6" spans="1:8" ht="48.75" customHeight="1">
      <c r="A6" s="20" t="s">
        <v>3</v>
      </c>
      <c r="B6" s="20"/>
      <c r="C6" s="8"/>
      <c r="D6" s="20" t="s">
        <v>6</v>
      </c>
      <c r="E6" s="20"/>
      <c r="F6" s="8"/>
      <c r="G6" s="20" t="s">
        <v>7</v>
      </c>
      <c r="H6" s="20"/>
    </row>
    <row r="7" spans="1:8" ht="41.25" customHeight="1">
      <c r="A7" s="5" t="s">
        <v>4</v>
      </c>
      <c r="B7" s="9">
        <f>-PMT($B$3/12,$B$4*12,$B$2)</f>
        <v>3113.5820653122141</v>
      </c>
      <c r="D7" s="5" t="s">
        <v>4</v>
      </c>
      <c r="E7" s="6"/>
      <c r="G7" s="5" t="s">
        <v>4</v>
      </c>
      <c r="H7" s="6"/>
    </row>
    <row r="8" spans="1:8" ht="41.25" customHeight="1">
      <c r="A8" s="5" t="s">
        <v>5</v>
      </c>
      <c r="B8" s="9">
        <f>-PMT(B3,B4,B2)</f>
        <v>39494.376325807345</v>
      </c>
      <c r="D8" s="5" t="s">
        <v>5</v>
      </c>
      <c r="E8" s="6"/>
      <c r="G8" s="5" t="s">
        <v>5</v>
      </c>
      <c r="H8" s="6"/>
    </row>
  </sheetData>
  <mergeCells count="3">
    <mergeCell ref="A6:B6"/>
    <mergeCell ref="D6:E6"/>
    <mergeCell ref="G6:H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3:L71"/>
  <sheetViews>
    <sheetView showGridLines="0" rightToLeft="1" tabSelected="1" workbookViewId="0">
      <pane ySplit="8" topLeftCell="A56" activePane="bottomLeft" state="frozen"/>
      <selection pane="bottomLeft" activeCell="K64" sqref="K64"/>
    </sheetView>
  </sheetViews>
  <sheetFormatPr defaultRowHeight="14.4"/>
  <cols>
    <col min="1" max="1" width="9.21875" bestFit="1" customWidth="1"/>
    <col min="2" max="2" width="17.109375" customWidth="1"/>
    <col min="3" max="3" width="15.77734375" bestFit="1" customWidth="1"/>
    <col min="4" max="4" width="15.21875" bestFit="1" customWidth="1"/>
    <col min="6" max="6" width="16.21875" bestFit="1" customWidth="1"/>
    <col min="7" max="7" width="14.44140625" bestFit="1" customWidth="1"/>
    <col min="8" max="8" width="15.88671875" bestFit="1" customWidth="1"/>
    <col min="9" max="9" width="15.6640625" bestFit="1" customWidth="1"/>
    <col min="10" max="10" width="5.5546875" customWidth="1"/>
    <col min="11" max="11" width="13.109375" bestFit="1" customWidth="1"/>
  </cols>
  <sheetData>
    <row r="3" spans="1:9" ht="18">
      <c r="A3" s="21" t="s">
        <v>8</v>
      </c>
      <c r="B3" s="21"/>
      <c r="C3" s="10">
        <v>100000</v>
      </c>
      <c r="F3" s="22" t="s">
        <v>20</v>
      </c>
      <c r="G3" s="19">
        <f>C3+G4</f>
        <v>171166.66666666669</v>
      </c>
    </row>
    <row r="4" spans="1:9" ht="18">
      <c r="A4" s="21" t="s">
        <v>9</v>
      </c>
      <c r="B4" s="21"/>
      <c r="C4" s="14">
        <v>0.28000000000000003</v>
      </c>
      <c r="F4" s="22" t="s">
        <v>19</v>
      </c>
      <c r="G4" s="19">
        <f>I69</f>
        <v>71166.666666666672</v>
      </c>
    </row>
    <row r="5" spans="1:9" ht="18">
      <c r="A5" s="21" t="s">
        <v>10</v>
      </c>
      <c r="B5" s="21"/>
      <c r="C5" s="10">
        <v>5</v>
      </c>
      <c r="F5" s="22" t="s">
        <v>22</v>
      </c>
      <c r="G5" s="13">
        <f>C5*12</f>
        <v>60</v>
      </c>
    </row>
    <row r="6" spans="1:9" ht="18">
      <c r="A6" s="21" t="s">
        <v>11</v>
      </c>
      <c r="B6" s="21"/>
      <c r="C6" s="10" t="s">
        <v>12</v>
      </c>
      <c r="F6" s="22" t="s">
        <v>23</v>
      </c>
      <c r="G6" s="13">
        <f>(G5 * (G5 + 1)) / 2</f>
        <v>1830</v>
      </c>
    </row>
    <row r="8" spans="1:9" ht="34.799999999999997">
      <c r="A8" s="10" t="s">
        <v>13</v>
      </c>
      <c r="B8" s="13" t="s">
        <v>14</v>
      </c>
      <c r="C8" s="10" t="s">
        <v>16</v>
      </c>
      <c r="D8" s="10" t="s">
        <v>15</v>
      </c>
      <c r="F8" s="18" t="s">
        <v>21</v>
      </c>
      <c r="G8" s="13" t="s">
        <v>14</v>
      </c>
      <c r="H8" s="10" t="s">
        <v>16</v>
      </c>
      <c r="I8" s="10" t="s">
        <v>15</v>
      </c>
    </row>
    <row r="9" spans="1:9" ht="18">
      <c r="A9" s="10">
        <v>1</v>
      </c>
      <c r="B9" s="11">
        <f>-PMT($C$4/12,$C$5*12,$C$3)</f>
        <v>3113.5820653122096</v>
      </c>
      <c r="C9" s="12">
        <f>-PPMT($C$4/12,A9,$C$5*12,$C$3)</f>
        <v>780.24873197887609</v>
      </c>
      <c r="D9" s="12">
        <f>-IPMT($C$4/12,A9,$C$5*12,$C$3)</f>
        <v>2333.3333333333335</v>
      </c>
      <c r="F9" s="17">
        <v>1</v>
      </c>
      <c r="G9" s="16">
        <f>$G$3/($C$5*12)</f>
        <v>2852.7777777777783</v>
      </c>
      <c r="H9" s="16">
        <f>$C$3/($C$5*12)</f>
        <v>1666.6666666666667</v>
      </c>
      <c r="I9" s="16">
        <f>H9*F9/12*$C$4</f>
        <v>38.888888888888893</v>
      </c>
    </row>
    <row r="10" spans="1:9" ht="18">
      <c r="A10" s="10">
        <v>2</v>
      </c>
      <c r="B10" s="11">
        <f t="shared" ref="B10:B68" si="0">-PMT($C$4/12,$C$5*12,$C$3)</f>
        <v>3113.5820653122096</v>
      </c>
      <c r="C10" s="12">
        <f t="shared" ref="C10:C68" si="1">-PPMT($C$4/12,A10,$C$5*12,$C$3)</f>
        <v>798.45453572504994</v>
      </c>
      <c r="D10" s="12">
        <f t="shared" ref="D10:D68" si="2">-IPMT($C$4/12,A10,$C$5*12,$C$3)</f>
        <v>2315.1275295871596</v>
      </c>
      <c r="F10" s="17">
        <v>2</v>
      </c>
      <c r="G10" s="16">
        <f t="shared" ref="G10:G68" si="3">$G$3/($C$5*12)</f>
        <v>2852.7777777777783</v>
      </c>
      <c r="H10" s="16">
        <f>$C$3/($C$5*12)</f>
        <v>1666.6666666666667</v>
      </c>
      <c r="I10" s="16">
        <f>H10*F10/12*$C$4</f>
        <v>77.777777777777786</v>
      </c>
    </row>
    <row r="11" spans="1:9" ht="18">
      <c r="A11" s="10">
        <v>3</v>
      </c>
      <c r="B11" s="11">
        <f t="shared" si="0"/>
        <v>3113.5820653122096</v>
      </c>
      <c r="C11" s="12">
        <f t="shared" si="1"/>
        <v>817.0851415586344</v>
      </c>
      <c r="D11" s="12">
        <f t="shared" si="2"/>
        <v>2296.4969237535752</v>
      </c>
      <c r="F11" s="17">
        <v>3</v>
      </c>
      <c r="G11" s="16">
        <f t="shared" si="3"/>
        <v>2852.7777777777783</v>
      </c>
      <c r="H11" s="16">
        <f t="shared" ref="H11:H68" si="4">$C$3/($C$5*12)</f>
        <v>1666.6666666666667</v>
      </c>
      <c r="I11" s="16">
        <f t="shared" ref="I11:I68" si="5">H11*F11/12*$C$4</f>
        <v>116.66666666666669</v>
      </c>
    </row>
    <row r="12" spans="1:9" ht="18">
      <c r="A12" s="10">
        <v>4</v>
      </c>
      <c r="B12" s="11">
        <f t="shared" si="0"/>
        <v>3113.5820653122096</v>
      </c>
      <c r="C12" s="12">
        <f t="shared" si="1"/>
        <v>836.15046152833611</v>
      </c>
      <c r="D12" s="12">
        <f t="shared" si="2"/>
        <v>2277.4316037838735</v>
      </c>
      <c r="F12" s="17">
        <v>4</v>
      </c>
      <c r="G12" s="16">
        <f t="shared" si="3"/>
        <v>2852.7777777777783</v>
      </c>
      <c r="H12" s="16">
        <f t="shared" si="4"/>
        <v>1666.6666666666667</v>
      </c>
      <c r="I12" s="16">
        <f t="shared" si="5"/>
        <v>155.55555555555557</v>
      </c>
    </row>
    <row r="13" spans="1:9" ht="18">
      <c r="A13" s="10">
        <v>5</v>
      </c>
      <c r="B13" s="11">
        <f t="shared" si="0"/>
        <v>3113.5820653122096</v>
      </c>
      <c r="C13" s="12">
        <f t="shared" si="1"/>
        <v>855.66063896399737</v>
      </c>
      <c r="D13" s="12">
        <f t="shared" si="2"/>
        <v>2257.9214263482122</v>
      </c>
      <c r="F13" s="17">
        <v>5</v>
      </c>
      <c r="G13" s="16">
        <f t="shared" si="3"/>
        <v>2852.7777777777783</v>
      </c>
      <c r="H13" s="16">
        <f t="shared" si="4"/>
        <v>1666.6666666666667</v>
      </c>
      <c r="I13" s="16">
        <f t="shared" si="5"/>
        <v>194.44444444444446</v>
      </c>
    </row>
    <row r="14" spans="1:9" ht="18">
      <c r="A14" s="10">
        <v>6</v>
      </c>
      <c r="B14" s="11">
        <f t="shared" si="0"/>
        <v>3113.5820653122096</v>
      </c>
      <c r="C14" s="12">
        <f t="shared" si="1"/>
        <v>875.62605387315762</v>
      </c>
      <c r="D14" s="12">
        <f t="shared" si="2"/>
        <v>2237.956011439052</v>
      </c>
      <c r="F14" s="17">
        <v>6</v>
      </c>
      <c r="G14" s="16">
        <f t="shared" si="3"/>
        <v>2852.7777777777783</v>
      </c>
      <c r="H14" s="16">
        <f t="shared" si="4"/>
        <v>1666.6666666666667</v>
      </c>
      <c r="I14" s="16">
        <f t="shared" si="5"/>
        <v>233.33333333333337</v>
      </c>
    </row>
    <row r="15" spans="1:9" ht="18">
      <c r="A15" s="10">
        <v>7</v>
      </c>
      <c r="B15" s="11">
        <f t="shared" si="0"/>
        <v>3113.5820653122096</v>
      </c>
      <c r="C15" s="12">
        <f t="shared" si="1"/>
        <v>896.05732846353112</v>
      </c>
      <c r="D15" s="12">
        <f t="shared" si="2"/>
        <v>2217.5247368486785</v>
      </c>
      <c r="F15" s="17">
        <v>7</v>
      </c>
      <c r="G15" s="16">
        <f t="shared" si="3"/>
        <v>2852.7777777777783</v>
      </c>
      <c r="H15" s="16">
        <f t="shared" si="4"/>
        <v>1666.6666666666667</v>
      </c>
      <c r="I15" s="16">
        <f t="shared" si="5"/>
        <v>272.22222222222229</v>
      </c>
    </row>
    <row r="16" spans="1:9" ht="18">
      <c r="A16" s="10">
        <v>8</v>
      </c>
      <c r="B16" s="11">
        <f t="shared" si="0"/>
        <v>3113.5820653122096</v>
      </c>
      <c r="C16" s="12">
        <f t="shared" si="1"/>
        <v>916.96533279434698</v>
      </c>
      <c r="D16" s="12">
        <f t="shared" si="2"/>
        <v>2196.6167325178626</v>
      </c>
      <c r="F16" s="17">
        <v>8</v>
      </c>
      <c r="G16" s="16">
        <f t="shared" si="3"/>
        <v>2852.7777777777783</v>
      </c>
      <c r="H16" s="16">
        <f t="shared" si="4"/>
        <v>1666.6666666666667</v>
      </c>
      <c r="I16" s="16">
        <f t="shared" si="5"/>
        <v>311.11111111111114</v>
      </c>
    </row>
    <row r="17" spans="1:9" ht="18">
      <c r="A17" s="10">
        <v>9</v>
      </c>
      <c r="B17" s="11">
        <f t="shared" si="0"/>
        <v>3113.5820653122096</v>
      </c>
      <c r="C17" s="12">
        <f t="shared" si="1"/>
        <v>938.3611905595485</v>
      </c>
      <c r="D17" s="12">
        <f t="shared" si="2"/>
        <v>2175.2208747526611</v>
      </c>
      <c r="F17" s="17">
        <v>9</v>
      </c>
      <c r="G17" s="16">
        <f t="shared" si="3"/>
        <v>2852.7777777777783</v>
      </c>
      <c r="H17" s="16">
        <f t="shared" si="4"/>
        <v>1666.6666666666667</v>
      </c>
      <c r="I17" s="16">
        <f t="shared" si="5"/>
        <v>350.00000000000006</v>
      </c>
    </row>
    <row r="18" spans="1:9" ht="18">
      <c r="A18" s="10">
        <v>10</v>
      </c>
      <c r="B18" s="11">
        <f t="shared" si="0"/>
        <v>3113.5820653122096</v>
      </c>
      <c r="C18" s="12">
        <f t="shared" si="1"/>
        <v>960.25628500593803</v>
      </c>
      <c r="D18" s="12">
        <f t="shared" si="2"/>
        <v>2153.3257803062716</v>
      </c>
      <c r="F18" s="17">
        <v>10</v>
      </c>
      <c r="G18" s="16">
        <f t="shared" si="3"/>
        <v>2852.7777777777783</v>
      </c>
      <c r="H18" s="16">
        <f t="shared" si="4"/>
        <v>1666.6666666666667</v>
      </c>
      <c r="I18" s="16">
        <f t="shared" si="5"/>
        <v>388.88888888888891</v>
      </c>
    </row>
    <row r="19" spans="1:9" ht="18">
      <c r="A19" s="10">
        <v>11</v>
      </c>
      <c r="B19" s="11">
        <f t="shared" si="0"/>
        <v>3113.5820653122096</v>
      </c>
      <c r="C19" s="12">
        <f t="shared" si="1"/>
        <v>982.66226498941023</v>
      </c>
      <c r="D19" s="12">
        <f t="shared" si="2"/>
        <v>2130.9198003227993</v>
      </c>
      <c r="F19" s="17">
        <v>11</v>
      </c>
      <c r="G19" s="16">
        <f t="shared" si="3"/>
        <v>2852.7777777777783</v>
      </c>
      <c r="H19" s="16">
        <f t="shared" si="4"/>
        <v>1666.6666666666667</v>
      </c>
      <c r="I19" s="16">
        <f t="shared" si="5"/>
        <v>427.77777777777789</v>
      </c>
    </row>
    <row r="20" spans="1:9" ht="18">
      <c r="A20" s="10">
        <v>12</v>
      </c>
      <c r="B20" s="11">
        <f t="shared" si="0"/>
        <v>3113.5820653122096</v>
      </c>
      <c r="C20" s="12">
        <f t="shared" si="1"/>
        <v>1005.591051172496</v>
      </c>
      <c r="D20" s="12">
        <f t="shared" si="2"/>
        <v>2107.9910141397136</v>
      </c>
      <c r="F20" s="17">
        <v>12</v>
      </c>
      <c r="G20" s="16">
        <f t="shared" si="3"/>
        <v>2852.7777777777783</v>
      </c>
      <c r="H20" s="16">
        <f t="shared" si="4"/>
        <v>1666.6666666666667</v>
      </c>
      <c r="I20" s="16">
        <f t="shared" si="5"/>
        <v>466.66666666666674</v>
      </c>
    </row>
    <row r="21" spans="1:9" ht="18">
      <c r="A21" s="10">
        <v>13</v>
      </c>
      <c r="B21" s="11">
        <f t="shared" si="0"/>
        <v>3113.5820653122096</v>
      </c>
      <c r="C21" s="12">
        <f t="shared" si="1"/>
        <v>1029.0548423665209</v>
      </c>
      <c r="D21" s="12">
        <f t="shared" si="2"/>
        <v>2084.5272229456887</v>
      </c>
      <c r="F21" s="17">
        <v>13</v>
      </c>
      <c r="G21" s="16">
        <f t="shared" si="3"/>
        <v>2852.7777777777783</v>
      </c>
      <c r="H21" s="16">
        <f t="shared" si="4"/>
        <v>1666.6666666666667</v>
      </c>
      <c r="I21" s="16">
        <f t="shared" si="5"/>
        <v>505.55555555555566</v>
      </c>
    </row>
    <row r="22" spans="1:9" ht="18">
      <c r="A22" s="10">
        <v>14</v>
      </c>
      <c r="B22" s="11">
        <f t="shared" si="0"/>
        <v>3113.5820653122096</v>
      </c>
      <c r="C22" s="12">
        <f t="shared" si="1"/>
        <v>1053.0661220217403</v>
      </c>
      <c r="D22" s="12">
        <f t="shared" si="2"/>
        <v>2060.5159432904693</v>
      </c>
      <c r="F22" s="17">
        <v>14</v>
      </c>
      <c r="G22" s="16">
        <f t="shared" si="3"/>
        <v>2852.7777777777783</v>
      </c>
      <c r="H22" s="16">
        <f t="shared" si="4"/>
        <v>1666.6666666666667</v>
      </c>
      <c r="I22" s="16">
        <f t="shared" si="5"/>
        <v>544.44444444444457</v>
      </c>
    </row>
    <row r="23" spans="1:9" ht="18">
      <c r="A23" s="10">
        <v>15</v>
      </c>
      <c r="B23" s="11">
        <f t="shared" si="0"/>
        <v>3113.5820653122096</v>
      </c>
      <c r="C23" s="12">
        <f t="shared" si="1"/>
        <v>1077.637664868914</v>
      </c>
      <c r="D23" s="12">
        <f t="shared" si="2"/>
        <v>2035.9444004432955</v>
      </c>
      <c r="F23" s="17">
        <v>15</v>
      </c>
      <c r="G23" s="16">
        <f t="shared" si="3"/>
        <v>2852.7777777777783</v>
      </c>
      <c r="H23" s="16">
        <f t="shared" si="4"/>
        <v>1666.6666666666667</v>
      </c>
      <c r="I23" s="16">
        <f t="shared" si="5"/>
        <v>583.33333333333348</v>
      </c>
    </row>
    <row r="24" spans="1:9" ht="18">
      <c r="A24" s="10">
        <v>16</v>
      </c>
      <c r="B24" s="11">
        <f t="shared" si="0"/>
        <v>3113.5820653122096</v>
      </c>
      <c r="C24" s="12">
        <f t="shared" si="1"/>
        <v>1102.7825437158554</v>
      </c>
      <c r="D24" s="12">
        <f t="shared" si="2"/>
        <v>2010.7995215963542</v>
      </c>
      <c r="F24" s="17">
        <v>16</v>
      </c>
      <c r="G24" s="16">
        <f t="shared" si="3"/>
        <v>2852.7777777777783</v>
      </c>
      <c r="H24" s="16">
        <f t="shared" si="4"/>
        <v>1666.6666666666667</v>
      </c>
      <c r="I24" s="16">
        <f t="shared" si="5"/>
        <v>622.22222222222229</v>
      </c>
    </row>
    <row r="25" spans="1:9" ht="18">
      <c r="A25" s="10">
        <v>17</v>
      </c>
      <c r="B25" s="11">
        <f t="shared" si="0"/>
        <v>3113.5820653122096</v>
      </c>
      <c r="C25" s="12">
        <f t="shared" si="1"/>
        <v>1128.5141364025587</v>
      </c>
      <c r="D25" s="12">
        <f t="shared" si="2"/>
        <v>1985.0679289096508</v>
      </c>
      <c r="F25" s="17">
        <v>17</v>
      </c>
      <c r="G25" s="16">
        <f t="shared" si="3"/>
        <v>2852.7777777777783</v>
      </c>
      <c r="H25" s="16">
        <f t="shared" si="4"/>
        <v>1666.6666666666667</v>
      </c>
      <c r="I25" s="16">
        <f t="shared" si="5"/>
        <v>661.1111111111112</v>
      </c>
    </row>
    <row r="26" spans="1:9" ht="18">
      <c r="A26" s="10">
        <v>18</v>
      </c>
      <c r="B26" s="11">
        <f t="shared" si="0"/>
        <v>3113.5820653122096</v>
      </c>
      <c r="C26" s="12">
        <f t="shared" si="1"/>
        <v>1154.8461329186189</v>
      </c>
      <c r="D26" s="12">
        <f t="shared" si="2"/>
        <v>1958.7359323935907</v>
      </c>
      <c r="F26" s="17">
        <v>18</v>
      </c>
      <c r="G26" s="16">
        <f t="shared" si="3"/>
        <v>2852.7777777777783</v>
      </c>
      <c r="H26" s="16">
        <f t="shared" si="4"/>
        <v>1666.6666666666667</v>
      </c>
      <c r="I26" s="16">
        <f t="shared" si="5"/>
        <v>700.00000000000011</v>
      </c>
    </row>
    <row r="27" spans="1:9" ht="18">
      <c r="A27" s="10">
        <v>19</v>
      </c>
      <c r="B27" s="11">
        <f t="shared" si="0"/>
        <v>3113.5820653122096</v>
      </c>
      <c r="C27" s="12">
        <f t="shared" si="1"/>
        <v>1181.7925426867196</v>
      </c>
      <c r="D27" s="12">
        <f t="shared" si="2"/>
        <v>1931.78952262549</v>
      </c>
      <c r="F27" s="17">
        <v>19</v>
      </c>
      <c r="G27" s="16">
        <f t="shared" si="3"/>
        <v>2852.7777777777783</v>
      </c>
      <c r="H27" s="16">
        <f t="shared" si="4"/>
        <v>1666.6666666666667</v>
      </c>
      <c r="I27" s="16">
        <f t="shared" si="5"/>
        <v>738.88888888888903</v>
      </c>
    </row>
    <row r="28" spans="1:9" ht="18">
      <c r="A28" s="10">
        <v>20</v>
      </c>
      <c r="B28" s="11">
        <f t="shared" si="0"/>
        <v>3113.5820653122096</v>
      </c>
      <c r="C28" s="12">
        <f t="shared" si="1"/>
        <v>1209.3677020160765</v>
      </c>
      <c r="D28" s="12">
        <f t="shared" si="2"/>
        <v>1904.2143632961331</v>
      </c>
      <c r="F28" s="17">
        <v>20</v>
      </c>
      <c r="G28" s="16">
        <f t="shared" si="3"/>
        <v>2852.7777777777783</v>
      </c>
      <c r="H28" s="16">
        <f t="shared" si="4"/>
        <v>1666.6666666666667</v>
      </c>
      <c r="I28" s="16">
        <f t="shared" si="5"/>
        <v>777.77777777777783</v>
      </c>
    </row>
    <row r="29" spans="1:9" ht="18">
      <c r="A29" s="10">
        <v>21</v>
      </c>
      <c r="B29" s="11">
        <f t="shared" si="0"/>
        <v>3113.5820653122096</v>
      </c>
      <c r="C29" s="12">
        <f t="shared" si="1"/>
        <v>1237.5862817297852</v>
      </c>
      <c r="D29" s="12">
        <f t="shared" si="2"/>
        <v>1875.9957835824243</v>
      </c>
      <c r="F29" s="17">
        <v>21</v>
      </c>
      <c r="G29" s="16">
        <f t="shared" si="3"/>
        <v>2852.7777777777783</v>
      </c>
      <c r="H29" s="16">
        <f t="shared" si="4"/>
        <v>1666.6666666666667</v>
      </c>
      <c r="I29" s="16">
        <f t="shared" si="5"/>
        <v>816.66666666666674</v>
      </c>
    </row>
    <row r="30" spans="1:9" ht="18">
      <c r="A30" s="10">
        <v>22</v>
      </c>
      <c r="B30" s="11">
        <f t="shared" si="0"/>
        <v>3113.5820653122096</v>
      </c>
      <c r="C30" s="12">
        <f t="shared" si="1"/>
        <v>1266.4632949701477</v>
      </c>
      <c r="D30" s="12">
        <f t="shared" si="2"/>
        <v>1847.1187703420619</v>
      </c>
      <c r="F30" s="17">
        <v>22</v>
      </c>
      <c r="G30" s="16">
        <f t="shared" si="3"/>
        <v>2852.7777777777783</v>
      </c>
      <c r="H30" s="16">
        <f t="shared" si="4"/>
        <v>1666.6666666666667</v>
      </c>
      <c r="I30" s="16">
        <f t="shared" si="5"/>
        <v>855.55555555555577</v>
      </c>
    </row>
    <row r="31" spans="1:9" ht="18">
      <c r="A31" s="10">
        <v>23</v>
      </c>
      <c r="B31" s="11">
        <f t="shared" si="0"/>
        <v>3113.5820653122096</v>
      </c>
      <c r="C31" s="12">
        <f t="shared" si="1"/>
        <v>1296.0141051861174</v>
      </c>
      <c r="D31" s="12">
        <f t="shared" si="2"/>
        <v>1817.5679601260922</v>
      </c>
      <c r="F31" s="17">
        <v>23</v>
      </c>
      <c r="G31" s="16">
        <f t="shared" si="3"/>
        <v>2852.7777777777783</v>
      </c>
      <c r="H31" s="16">
        <f t="shared" si="4"/>
        <v>1666.6666666666667</v>
      </c>
      <c r="I31" s="16">
        <f t="shared" si="5"/>
        <v>894.44444444444468</v>
      </c>
    </row>
    <row r="32" spans="1:9" ht="18">
      <c r="A32" s="10">
        <v>24</v>
      </c>
      <c r="B32" s="11">
        <f t="shared" si="0"/>
        <v>3113.5820653122096</v>
      </c>
      <c r="C32" s="12">
        <f t="shared" si="1"/>
        <v>1326.254434307127</v>
      </c>
      <c r="D32" s="12">
        <f t="shared" si="2"/>
        <v>1787.3276310050826</v>
      </c>
      <c r="F32" s="17">
        <v>24</v>
      </c>
      <c r="G32" s="16">
        <f t="shared" si="3"/>
        <v>2852.7777777777783</v>
      </c>
      <c r="H32" s="16">
        <f t="shared" si="4"/>
        <v>1666.6666666666667</v>
      </c>
      <c r="I32" s="16">
        <f t="shared" si="5"/>
        <v>933.33333333333348</v>
      </c>
    </row>
    <row r="33" spans="1:9" ht="18">
      <c r="A33" s="10">
        <v>25</v>
      </c>
      <c r="B33" s="11">
        <f t="shared" si="0"/>
        <v>3113.5820653122096</v>
      </c>
      <c r="C33" s="12">
        <f t="shared" si="1"/>
        <v>1357.2003711076266</v>
      </c>
      <c r="D33" s="12">
        <f t="shared" si="2"/>
        <v>1756.381694204583</v>
      </c>
      <c r="F33" s="17">
        <v>25</v>
      </c>
      <c r="G33" s="16">
        <f t="shared" si="3"/>
        <v>2852.7777777777783</v>
      </c>
      <c r="H33" s="16">
        <f t="shared" si="4"/>
        <v>1666.6666666666667</v>
      </c>
      <c r="I33" s="16">
        <f t="shared" si="5"/>
        <v>972.2222222222224</v>
      </c>
    </row>
    <row r="34" spans="1:9" ht="18">
      <c r="A34" s="10">
        <v>26</v>
      </c>
      <c r="B34" s="11">
        <f t="shared" si="0"/>
        <v>3113.5820653122096</v>
      </c>
      <c r="C34" s="12">
        <f t="shared" si="1"/>
        <v>1388.8683797668045</v>
      </c>
      <c r="D34" s="12">
        <f t="shared" si="2"/>
        <v>1724.713685545405</v>
      </c>
      <c r="F34" s="17">
        <v>26</v>
      </c>
      <c r="G34" s="16">
        <f t="shared" si="3"/>
        <v>2852.7777777777783</v>
      </c>
      <c r="H34" s="16">
        <f t="shared" si="4"/>
        <v>1666.6666666666667</v>
      </c>
      <c r="I34" s="16">
        <f t="shared" si="5"/>
        <v>1011.1111111111113</v>
      </c>
    </row>
    <row r="35" spans="1:9" ht="18">
      <c r="A35" s="10">
        <v>27</v>
      </c>
      <c r="B35" s="11">
        <f t="shared" si="0"/>
        <v>3113.5820653122096</v>
      </c>
      <c r="C35" s="12">
        <f t="shared" si="1"/>
        <v>1421.27530862803</v>
      </c>
      <c r="D35" s="12">
        <f t="shared" si="2"/>
        <v>1692.3067566841796</v>
      </c>
      <c r="F35" s="17">
        <v>27</v>
      </c>
      <c r="G35" s="16">
        <f t="shared" si="3"/>
        <v>2852.7777777777783</v>
      </c>
      <c r="H35" s="16">
        <f t="shared" si="4"/>
        <v>1666.6666666666667</v>
      </c>
      <c r="I35" s="16">
        <f t="shared" si="5"/>
        <v>1050</v>
      </c>
    </row>
    <row r="36" spans="1:9" ht="18">
      <c r="A36" s="10">
        <v>28</v>
      </c>
      <c r="B36" s="11">
        <f t="shared" si="0"/>
        <v>3113.5820653122096</v>
      </c>
      <c r="C36" s="12">
        <f t="shared" si="1"/>
        <v>1454.4383991626842</v>
      </c>
      <c r="D36" s="12">
        <f t="shared" si="2"/>
        <v>1659.1436661495254</v>
      </c>
      <c r="F36" s="17">
        <v>28</v>
      </c>
      <c r="G36" s="16">
        <f t="shared" si="3"/>
        <v>2852.7777777777783</v>
      </c>
      <c r="H36" s="16">
        <f t="shared" si="4"/>
        <v>1666.6666666666667</v>
      </c>
      <c r="I36" s="16">
        <f t="shared" si="5"/>
        <v>1088.8888888888891</v>
      </c>
    </row>
    <row r="37" spans="1:9" ht="18">
      <c r="A37" s="10">
        <v>29</v>
      </c>
      <c r="B37" s="11">
        <f t="shared" si="0"/>
        <v>3113.5820653122096</v>
      </c>
      <c r="C37" s="12">
        <f t="shared" si="1"/>
        <v>1488.3752951431475</v>
      </c>
      <c r="D37" s="12">
        <f t="shared" si="2"/>
        <v>1625.2067701690621</v>
      </c>
      <c r="F37" s="17">
        <v>29</v>
      </c>
      <c r="G37" s="16">
        <f t="shared" si="3"/>
        <v>2852.7777777777783</v>
      </c>
      <c r="H37" s="16">
        <f t="shared" si="4"/>
        <v>1666.6666666666667</v>
      </c>
      <c r="I37" s="16">
        <f t="shared" si="5"/>
        <v>1127.7777777777778</v>
      </c>
    </row>
    <row r="38" spans="1:9" ht="18">
      <c r="A38" s="10">
        <v>30</v>
      </c>
      <c r="B38" s="11">
        <f t="shared" si="0"/>
        <v>3113.5820653122096</v>
      </c>
      <c r="C38" s="12">
        <f t="shared" si="1"/>
        <v>1523.10405202982</v>
      </c>
      <c r="D38" s="12">
        <f t="shared" si="2"/>
        <v>1590.4780132823896</v>
      </c>
      <c r="F38" s="17">
        <v>30</v>
      </c>
      <c r="G38" s="16">
        <f t="shared" si="3"/>
        <v>2852.7777777777783</v>
      </c>
      <c r="H38" s="16">
        <f t="shared" si="4"/>
        <v>1666.6666666666667</v>
      </c>
      <c r="I38" s="16">
        <f t="shared" si="5"/>
        <v>1166.666666666667</v>
      </c>
    </row>
    <row r="39" spans="1:9" ht="18">
      <c r="A39" s="10">
        <v>31</v>
      </c>
      <c r="B39" s="11">
        <f t="shared" si="0"/>
        <v>3113.5820653122096</v>
      </c>
      <c r="C39" s="12">
        <f t="shared" si="1"/>
        <v>1558.6431465771834</v>
      </c>
      <c r="D39" s="12">
        <f t="shared" si="2"/>
        <v>1554.9389187350262</v>
      </c>
      <c r="F39" s="17">
        <v>31</v>
      </c>
      <c r="G39" s="16">
        <f t="shared" si="3"/>
        <v>2852.7777777777783</v>
      </c>
      <c r="H39" s="16">
        <f t="shared" si="4"/>
        <v>1666.6666666666667</v>
      </c>
      <c r="I39" s="16">
        <f t="shared" si="5"/>
        <v>1205.5555555555557</v>
      </c>
    </row>
    <row r="40" spans="1:9" ht="18">
      <c r="A40" s="10">
        <v>32</v>
      </c>
      <c r="B40" s="11">
        <f t="shared" si="0"/>
        <v>3113.5820653122096</v>
      </c>
      <c r="C40" s="12">
        <f t="shared" si="1"/>
        <v>1595.0114866639847</v>
      </c>
      <c r="D40" s="12">
        <f t="shared" si="2"/>
        <v>1518.5705786482249</v>
      </c>
      <c r="F40" s="17">
        <v>32</v>
      </c>
      <c r="G40" s="16">
        <f t="shared" si="3"/>
        <v>2852.7777777777783</v>
      </c>
      <c r="H40" s="16">
        <f t="shared" si="4"/>
        <v>1666.6666666666667</v>
      </c>
      <c r="I40" s="16">
        <f t="shared" si="5"/>
        <v>1244.4444444444446</v>
      </c>
    </row>
    <row r="41" spans="1:9" ht="18">
      <c r="A41" s="10">
        <v>33</v>
      </c>
      <c r="B41" s="11">
        <f t="shared" si="0"/>
        <v>3113.5820653122096</v>
      </c>
      <c r="C41" s="12">
        <f t="shared" si="1"/>
        <v>1632.228421352811</v>
      </c>
      <c r="D41" s="12">
        <f t="shared" si="2"/>
        <v>1481.3536439593986</v>
      </c>
      <c r="F41" s="17">
        <v>33</v>
      </c>
      <c r="G41" s="16">
        <f t="shared" si="3"/>
        <v>2852.7777777777783</v>
      </c>
      <c r="H41" s="16">
        <f t="shared" si="4"/>
        <v>1666.6666666666667</v>
      </c>
      <c r="I41" s="16">
        <f t="shared" si="5"/>
        <v>1283.3333333333333</v>
      </c>
    </row>
    <row r="42" spans="1:9" ht="18">
      <c r="A42" s="10">
        <v>34</v>
      </c>
      <c r="B42" s="11">
        <f t="shared" si="0"/>
        <v>3113.5820653122096</v>
      </c>
      <c r="C42" s="12">
        <f t="shared" si="1"/>
        <v>1670.3137511843763</v>
      </c>
      <c r="D42" s="12">
        <f t="shared" si="2"/>
        <v>1443.2683141278333</v>
      </c>
      <c r="F42" s="17">
        <v>34</v>
      </c>
      <c r="G42" s="16">
        <f t="shared" si="3"/>
        <v>2852.7777777777783</v>
      </c>
      <c r="H42" s="16">
        <f t="shared" si="4"/>
        <v>1666.6666666666667</v>
      </c>
      <c r="I42" s="16">
        <f t="shared" si="5"/>
        <v>1322.2222222222224</v>
      </c>
    </row>
    <row r="43" spans="1:9" ht="18">
      <c r="A43" s="10">
        <v>35</v>
      </c>
      <c r="B43" s="11">
        <f t="shared" si="0"/>
        <v>3113.5820653122096</v>
      </c>
      <c r="C43" s="12">
        <f t="shared" si="1"/>
        <v>1709.2877387120118</v>
      </c>
      <c r="D43" s="12">
        <f t="shared" si="2"/>
        <v>1404.2943266001978</v>
      </c>
      <c r="F43" s="17">
        <v>35</v>
      </c>
      <c r="G43" s="16">
        <f t="shared" si="3"/>
        <v>2852.7777777777783</v>
      </c>
      <c r="H43" s="16">
        <f t="shared" si="4"/>
        <v>1666.6666666666667</v>
      </c>
      <c r="I43" s="16">
        <f t="shared" si="5"/>
        <v>1361.1111111111113</v>
      </c>
    </row>
    <row r="44" spans="1:9" ht="18">
      <c r="A44" s="10">
        <v>36</v>
      </c>
      <c r="B44" s="11">
        <f t="shared" si="0"/>
        <v>3113.5820653122096</v>
      </c>
      <c r="C44" s="12">
        <f t="shared" si="1"/>
        <v>1749.1711192819587</v>
      </c>
      <c r="D44" s="12">
        <f t="shared" si="2"/>
        <v>1364.4109460302509</v>
      </c>
      <c r="F44" s="17">
        <v>36</v>
      </c>
      <c r="G44" s="16">
        <f t="shared" si="3"/>
        <v>2852.7777777777783</v>
      </c>
      <c r="H44" s="16">
        <f t="shared" si="4"/>
        <v>1666.6666666666667</v>
      </c>
      <c r="I44" s="16">
        <f t="shared" si="5"/>
        <v>1400.0000000000002</v>
      </c>
    </row>
    <row r="45" spans="1:9" ht="18">
      <c r="A45" s="10">
        <v>37</v>
      </c>
      <c r="B45" s="11">
        <f t="shared" si="0"/>
        <v>3113.5820653122096</v>
      </c>
      <c r="C45" s="12">
        <f t="shared" si="1"/>
        <v>1789.9851120652054</v>
      </c>
      <c r="D45" s="12">
        <f t="shared" si="2"/>
        <v>1323.5969532470042</v>
      </c>
      <c r="F45" s="17">
        <v>37</v>
      </c>
      <c r="G45" s="16">
        <f t="shared" si="3"/>
        <v>2852.7777777777783</v>
      </c>
      <c r="H45" s="16">
        <f t="shared" si="4"/>
        <v>1666.6666666666667</v>
      </c>
      <c r="I45" s="16">
        <f t="shared" si="5"/>
        <v>1438.8888888888891</v>
      </c>
    </row>
    <row r="46" spans="1:9" ht="18">
      <c r="A46" s="10">
        <v>38</v>
      </c>
      <c r="B46" s="11">
        <f t="shared" si="0"/>
        <v>3113.5820653122096</v>
      </c>
      <c r="C46" s="12">
        <f t="shared" si="1"/>
        <v>1831.7514313467263</v>
      </c>
      <c r="D46" s="12">
        <f t="shared" si="2"/>
        <v>1281.8306339654832</v>
      </c>
      <c r="F46" s="17">
        <v>38</v>
      </c>
      <c r="G46" s="16">
        <f t="shared" si="3"/>
        <v>2852.7777777777783</v>
      </c>
      <c r="H46" s="16">
        <f t="shared" si="4"/>
        <v>1666.6666666666667</v>
      </c>
      <c r="I46" s="16">
        <f t="shared" si="5"/>
        <v>1477.7777777777781</v>
      </c>
    </row>
    <row r="47" spans="1:9" ht="18">
      <c r="A47" s="10">
        <v>39</v>
      </c>
      <c r="B47" s="11">
        <f t="shared" si="0"/>
        <v>3113.5820653122096</v>
      </c>
      <c r="C47" s="12">
        <f t="shared" si="1"/>
        <v>1874.4922980781505</v>
      </c>
      <c r="D47" s="12">
        <f t="shared" si="2"/>
        <v>1239.0897672340591</v>
      </c>
      <c r="F47" s="17">
        <v>39</v>
      </c>
      <c r="G47" s="16">
        <f t="shared" si="3"/>
        <v>2852.7777777777783</v>
      </c>
      <c r="H47" s="16">
        <f t="shared" si="4"/>
        <v>1666.6666666666667</v>
      </c>
      <c r="I47" s="16">
        <f t="shared" si="5"/>
        <v>1516.666666666667</v>
      </c>
    </row>
    <row r="48" spans="1:9" ht="18">
      <c r="A48" s="10">
        <v>40</v>
      </c>
      <c r="B48" s="11">
        <f t="shared" si="0"/>
        <v>3113.5820653122096</v>
      </c>
      <c r="C48" s="12">
        <f t="shared" si="1"/>
        <v>1918.2304516999745</v>
      </c>
      <c r="D48" s="12">
        <f t="shared" si="2"/>
        <v>1195.351613612235</v>
      </c>
      <c r="F48" s="17">
        <v>40</v>
      </c>
      <c r="G48" s="16">
        <f t="shared" si="3"/>
        <v>2852.7777777777783</v>
      </c>
      <c r="H48" s="16">
        <f t="shared" si="4"/>
        <v>1666.6666666666667</v>
      </c>
      <c r="I48" s="16">
        <f t="shared" si="5"/>
        <v>1555.5555555555557</v>
      </c>
    </row>
    <row r="49" spans="1:12" ht="18">
      <c r="A49" s="10">
        <v>41</v>
      </c>
      <c r="B49" s="11">
        <f t="shared" si="0"/>
        <v>3113.5820653122096</v>
      </c>
      <c r="C49" s="12">
        <f t="shared" si="1"/>
        <v>1962.9891622396397</v>
      </c>
      <c r="D49" s="12">
        <f t="shared" si="2"/>
        <v>1150.5929030725699</v>
      </c>
      <c r="F49" s="17">
        <v>41</v>
      </c>
      <c r="G49" s="16">
        <f t="shared" si="3"/>
        <v>2852.7777777777783</v>
      </c>
      <c r="H49" s="16">
        <f t="shared" si="4"/>
        <v>1666.6666666666667</v>
      </c>
      <c r="I49" s="16">
        <f t="shared" si="5"/>
        <v>1594.4444444444448</v>
      </c>
    </row>
    <row r="50" spans="1:12" ht="18">
      <c r="A50" s="10">
        <v>42</v>
      </c>
      <c r="B50" s="11">
        <f t="shared" si="0"/>
        <v>3113.5820653122096</v>
      </c>
      <c r="C50" s="12">
        <f t="shared" si="1"/>
        <v>2008.7922426918988</v>
      </c>
      <c r="D50" s="12">
        <f t="shared" si="2"/>
        <v>1104.7898226203108</v>
      </c>
      <c r="F50" s="17">
        <v>42</v>
      </c>
      <c r="G50" s="16">
        <f t="shared" si="3"/>
        <v>2852.7777777777783</v>
      </c>
      <c r="H50" s="16">
        <f t="shared" si="4"/>
        <v>1666.6666666666667</v>
      </c>
      <c r="I50" s="16">
        <f t="shared" si="5"/>
        <v>1633.3333333333335</v>
      </c>
    </row>
    <row r="51" spans="1:12" ht="18">
      <c r="A51" s="10">
        <v>43</v>
      </c>
      <c r="B51" s="11">
        <f t="shared" si="0"/>
        <v>3113.5820653122096</v>
      </c>
      <c r="C51" s="12">
        <f t="shared" si="1"/>
        <v>2055.6640616880427</v>
      </c>
      <c r="D51" s="12">
        <f t="shared" si="2"/>
        <v>1057.9180036241669</v>
      </c>
      <c r="F51" s="17">
        <v>43</v>
      </c>
      <c r="G51" s="16">
        <f t="shared" si="3"/>
        <v>2852.7777777777783</v>
      </c>
      <c r="H51" s="16">
        <f t="shared" si="4"/>
        <v>1666.6666666666667</v>
      </c>
      <c r="I51" s="16">
        <f t="shared" si="5"/>
        <v>1672.2222222222224</v>
      </c>
    </row>
    <row r="52" spans="1:12" ht="18">
      <c r="A52" s="10">
        <v>44</v>
      </c>
      <c r="B52" s="11">
        <f t="shared" si="0"/>
        <v>3113.5820653122096</v>
      </c>
      <c r="C52" s="12">
        <f t="shared" si="1"/>
        <v>2103.6295564607635</v>
      </c>
      <c r="D52" s="12">
        <f t="shared" si="2"/>
        <v>1009.9525088514461</v>
      </c>
      <c r="F52" s="17">
        <v>44</v>
      </c>
      <c r="G52" s="16">
        <f t="shared" si="3"/>
        <v>2852.7777777777783</v>
      </c>
      <c r="H52" s="16">
        <f t="shared" si="4"/>
        <v>1666.6666666666667</v>
      </c>
      <c r="I52" s="16">
        <f t="shared" si="5"/>
        <v>1711.1111111111115</v>
      </c>
    </row>
    <row r="53" spans="1:12" ht="18">
      <c r="A53" s="10">
        <v>45</v>
      </c>
      <c r="B53" s="11">
        <f t="shared" si="0"/>
        <v>3113.5820653122096</v>
      </c>
      <c r="C53" s="12">
        <f t="shared" si="1"/>
        <v>2152.7142461115163</v>
      </c>
      <c r="D53" s="12">
        <f t="shared" si="2"/>
        <v>960.86781920069336</v>
      </c>
      <c r="F53" s="17">
        <v>45</v>
      </c>
      <c r="G53" s="16">
        <f t="shared" si="3"/>
        <v>2852.7777777777783</v>
      </c>
      <c r="H53" s="16">
        <f t="shared" si="4"/>
        <v>1666.6666666666667</v>
      </c>
      <c r="I53" s="16">
        <f t="shared" si="5"/>
        <v>1750.0000000000002</v>
      </c>
    </row>
    <row r="54" spans="1:12" ht="18">
      <c r="A54" s="10">
        <v>46</v>
      </c>
      <c r="B54" s="11">
        <f t="shared" si="0"/>
        <v>3113.5820653122096</v>
      </c>
      <c r="C54" s="12">
        <f t="shared" si="1"/>
        <v>2202.9442451874515</v>
      </c>
      <c r="D54" s="12">
        <f t="shared" si="2"/>
        <v>910.63782012475804</v>
      </c>
      <c r="F54" s="17">
        <v>46</v>
      </c>
      <c r="G54" s="16">
        <f t="shared" si="3"/>
        <v>2852.7777777777783</v>
      </c>
      <c r="H54" s="16">
        <f t="shared" si="4"/>
        <v>1666.6666666666667</v>
      </c>
      <c r="I54" s="16">
        <f t="shared" si="5"/>
        <v>1788.8888888888894</v>
      </c>
    </row>
    <row r="55" spans="1:12" ht="18">
      <c r="A55" s="10">
        <v>47</v>
      </c>
      <c r="B55" s="11">
        <f t="shared" si="0"/>
        <v>3113.5820653122096</v>
      </c>
      <c r="C55" s="12">
        <f t="shared" si="1"/>
        <v>2254.3462775751586</v>
      </c>
      <c r="D55" s="12">
        <f t="shared" si="2"/>
        <v>859.23578773705094</v>
      </c>
      <c r="F55" s="17">
        <v>47</v>
      </c>
      <c r="G55" s="16">
        <f t="shared" si="3"/>
        <v>2852.7777777777783</v>
      </c>
      <c r="H55" s="16">
        <f t="shared" si="4"/>
        <v>1666.6666666666667</v>
      </c>
      <c r="I55" s="16">
        <f t="shared" si="5"/>
        <v>1827.7777777777781</v>
      </c>
    </row>
    <row r="56" spans="1:12" ht="18">
      <c r="A56" s="10">
        <v>48</v>
      </c>
      <c r="B56" s="11">
        <f t="shared" si="0"/>
        <v>3113.5820653122096</v>
      </c>
      <c r="C56" s="12">
        <f t="shared" si="1"/>
        <v>2306.947690718579</v>
      </c>
      <c r="D56" s="12">
        <f t="shared" si="2"/>
        <v>806.63437459363058</v>
      </c>
      <c r="F56" s="17">
        <v>48</v>
      </c>
      <c r="G56" s="16">
        <f t="shared" si="3"/>
        <v>2852.7777777777783</v>
      </c>
      <c r="H56" s="16">
        <f t="shared" si="4"/>
        <v>1666.6666666666667</v>
      </c>
      <c r="I56" s="16">
        <f t="shared" si="5"/>
        <v>1866.666666666667</v>
      </c>
    </row>
    <row r="57" spans="1:12" ht="18">
      <c r="A57" s="10">
        <v>49</v>
      </c>
      <c r="B57" s="11">
        <f t="shared" si="0"/>
        <v>3113.5820653122096</v>
      </c>
      <c r="C57" s="12">
        <f t="shared" si="1"/>
        <v>2360.7764701686792</v>
      </c>
      <c r="D57" s="12">
        <f t="shared" si="2"/>
        <v>752.80559514353058</v>
      </c>
      <c r="F57" s="17">
        <v>49</v>
      </c>
      <c r="G57" s="16">
        <f t="shared" si="3"/>
        <v>2852.7777777777783</v>
      </c>
      <c r="H57" s="16">
        <f t="shared" si="4"/>
        <v>1666.6666666666667</v>
      </c>
      <c r="I57" s="16">
        <f t="shared" si="5"/>
        <v>1905.5555555555557</v>
      </c>
      <c r="K57" s="25">
        <f>(G5 * (G5 + 1)) / 2</f>
        <v>1830</v>
      </c>
      <c r="L57" s="24" t="s">
        <v>24</v>
      </c>
    </row>
    <row r="58" spans="1:12" ht="18">
      <c r="A58" s="10">
        <v>50</v>
      </c>
      <c r="B58" s="11">
        <f t="shared" si="0"/>
        <v>3113.5820653122096</v>
      </c>
      <c r="C58" s="12">
        <f t="shared" si="1"/>
        <v>2415.8612544726161</v>
      </c>
      <c r="D58" s="12">
        <f t="shared" si="2"/>
        <v>697.72081083959358</v>
      </c>
      <c r="F58" s="17">
        <v>50</v>
      </c>
      <c r="G58" s="16">
        <f t="shared" si="3"/>
        <v>2852.7777777777783</v>
      </c>
      <c r="H58" s="16">
        <f t="shared" si="4"/>
        <v>1666.6666666666667</v>
      </c>
      <c r="I58" s="16">
        <f t="shared" si="5"/>
        <v>1944.4444444444448</v>
      </c>
      <c r="K58" s="26">
        <f>(C3/G5) * (K57/12) * C4</f>
        <v>71166.666666666686</v>
      </c>
      <c r="L58" s="25" t="s">
        <v>19</v>
      </c>
    </row>
    <row r="59" spans="1:12" ht="18">
      <c r="A59" s="10">
        <v>51</v>
      </c>
      <c r="B59" s="11">
        <f t="shared" si="0"/>
        <v>3113.5820653122096</v>
      </c>
      <c r="C59" s="12">
        <f t="shared" si="1"/>
        <v>2472.2313504103108</v>
      </c>
      <c r="D59" s="12">
        <f t="shared" si="2"/>
        <v>641.35071490189875</v>
      </c>
      <c r="F59" s="17">
        <v>51</v>
      </c>
      <c r="G59" s="16">
        <f t="shared" si="3"/>
        <v>2852.7777777777783</v>
      </c>
      <c r="H59" s="16">
        <f t="shared" si="4"/>
        <v>1666.6666666666667</v>
      </c>
      <c r="I59" s="16">
        <f t="shared" si="5"/>
        <v>1983.3333333333335</v>
      </c>
      <c r="K59" s="26">
        <f>C3+K58</f>
        <v>171166.66666666669</v>
      </c>
      <c r="L59" s="25" t="s">
        <v>20</v>
      </c>
    </row>
    <row r="60" spans="1:12" ht="18">
      <c r="A60" s="10">
        <v>52</v>
      </c>
      <c r="B60" s="11">
        <f t="shared" si="0"/>
        <v>3113.5820653122096</v>
      </c>
      <c r="C60" s="12">
        <f t="shared" si="1"/>
        <v>2529.9167485865501</v>
      </c>
      <c r="D60" s="12">
        <f t="shared" si="2"/>
        <v>583.6653167256593</v>
      </c>
      <c r="F60" s="17">
        <v>52</v>
      </c>
      <c r="G60" s="16">
        <f t="shared" si="3"/>
        <v>2852.7777777777783</v>
      </c>
      <c r="H60" s="16">
        <f t="shared" si="4"/>
        <v>1666.6666666666667</v>
      </c>
      <c r="I60" s="16">
        <f t="shared" si="5"/>
        <v>2022.2222222222226</v>
      </c>
      <c r="K60" s="26">
        <f>K59/G5</f>
        <v>2852.7777777777783</v>
      </c>
      <c r="L60" s="25" t="s">
        <v>25</v>
      </c>
    </row>
    <row r="61" spans="1:12" ht="18">
      <c r="A61" s="10">
        <v>53</v>
      </c>
      <c r="B61" s="11">
        <f t="shared" si="0"/>
        <v>3113.5820653122096</v>
      </c>
      <c r="C61" s="12">
        <f t="shared" si="1"/>
        <v>2588.948139386905</v>
      </c>
      <c r="D61" s="12">
        <f t="shared" si="2"/>
        <v>524.63392592530442</v>
      </c>
      <c r="F61" s="17">
        <v>53</v>
      </c>
      <c r="G61" s="16">
        <f t="shared" si="3"/>
        <v>2852.7777777777783</v>
      </c>
      <c r="H61" s="16">
        <f t="shared" si="4"/>
        <v>1666.6666666666667</v>
      </c>
      <c r="I61" s="16">
        <f t="shared" si="5"/>
        <v>2061.1111111111118</v>
      </c>
    </row>
    <row r="62" spans="1:12" ht="18">
      <c r="A62" s="10">
        <v>54</v>
      </c>
      <c r="B62" s="11">
        <f t="shared" si="0"/>
        <v>3113.5820653122096</v>
      </c>
      <c r="C62" s="12">
        <f t="shared" si="1"/>
        <v>2649.3569293059313</v>
      </c>
      <c r="D62" s="12">
        <f t="shared" si="2"/>
        <v>464.22513600627838</v>
      </c>
      <c r="F62" s="17">
        <v>54</v>
      </c>
      <c r="G62" s="16">
        <f t="shared" si="3"/>
        <v>2852.7777777777783</v>
      </c>
      <c r="H62" s="16">
        <f t="shared" si="4"/>
        <v>1666.6666666666667</v>
      </c>
      <c r="I62" s="16">
        <f t="shared" si="5"/>
        <v>2100</v>
      </c>
    </row>
    <row r="63" spans="1:12" ht="18">
      <c r="A63" s="10">
        <v>55</v>
      </c>
      <c r="B63" s="11">
        <f t="shared" si="0"/>
        <v>3113.5820653122096</v>
      </c>
      <c r="C63" s="12">
        <f t="shared" si="1"/>
        <v>2711.1752576564045</v>
      </c>
      <c r="D63" s="12">
        <f t="shared" si="2"/>
        <v>402.40680765580504</v>
      </c>
      <c r="F63" s="17">
        <v>55</v>
      </c>
      <c r="G63" s="16">
        <f t="shared" si="3"/>
        <v>2852.7777777777783</v>
      </c>
      <c r="H63" s="16">
        <f t="shared" si="4"/>
        <v>1666.6666666666667</v>
      </c>
      <c r="I63" s="16">
        <f t="shared" si="5"/>
        <v>2138.8888888888891</v>
      </c>
    </row>
    <row r="64" spans="1:12" ht="18">
      <c r="A64" s="10">
        <v>56</v>
      </c>
      <c r="B64" s="11">
        <f t="shared" si="0"/>
        <v>3113.5820653122096</v>
      </c>
      <c r="C64" s="12">
        <f t="shared" si="1"/>
        <v>2774.4360136683867</v>
      </c>
      <c r="D64" s="12">
        <f t="shared" si="2"/>
        <v>339.146051643823</v>
      </c>
      <c r="F64" s="17">
        <v>56</v>
      </c>
      <c r="G64" s="16">
        <f t="shared" si="3"/>
        <v>2852.7777777777783</v>
      </c>
      <c r="H64" s="16">
        <f t="shared" si="4"/>
        <v>1666.6666666666667</v>
      </c>
      <c r="I64" s="16">
        <f t="shared" si="5"/>
        <v>2177.7777777777783</v>
      </c>
    </row>
    <row r="65" spans="1:9" ht="18">
      <c r="A65" s="10">
        <v>57</v>
      </c>
      <c r="B65" s="11">
        <f t="shared" si="0"/>
        <v>3113.5820653122096</v>
      </c>
      <c r="C65" s="12">
        <f t="shared" si="1"/>
        <v>2839.1728539873152</v>
      </c>
      <c r="D65" s="12">
        <f t="shared" si="2"/>
        <v>274.40921132489439</v>
      </c>
      <c r="F65" s="17">
        <v>57</v>
      </c>
      <c r="G65" s="16">
        <f t="shared" si="3"/>
        <v>2852.7777777777783</v>
      </c>
      <c r="H65" s="16">
        <f t="shared" si="4"/>
        <v>1666.6666666666667</v>
      </c>
      <c r="I65" s="16">
        <f t="shared" si="5"/>
        <v>2216.666666666667</v>
      </c>
    </row>
    <row r="66" spans="1:9" ht="18">
      <c r="A66" s="10">
        <v>58</v>
      </c>
      <c r="B66" s="11">
        <f t="shared" si="0"/>
        <v>3113.5820653122096</v>
      </c>
      <c r="C66" s="12">
        <f t="shared" si="1"/>
        <v>2905.420220580354</v>
      </c>
      <c r="D66" s="12">
        <f t="shared" si="2"/>
        <v>208.16184473185569</v>
      </c>
      <c r="F66" s="17">
        <v>58</v>
      </c>
      <c r="G66" s="16">
        <f t="shared" si="3"/>
        <v>2852.7777777777783</v>
      </c>
      <c r="H66" s="16">
        <f t="shared" si="4"/>
        <v>1666.6666666666667</v>
      </c>
      <c r="I66" s="16">
        <f t="shared" si="5"/>
        <v>2255.5555555555557</v>
      </c>
    </row>
    <row r="67" spans="1:9" ht="18">
      <c r="A67" s="10">
        <v>59</v>
      </c>
      <c r="B67" s="11">
        <f t="shared" si="0"/>
        <v>3113.5820653122096</v>
      </c>
      <c r="C67" s="12">
        <f t="shared" si="1"/>
        <v>2973.2133590605622</v>
      </c>
      <c r="D67" s="12">
        <f t="shared" si="2"/>
        <v>140.3687062516473</v>
      </c>
      <c r="F67" s="17">
        <v>59</v>
      </c>
      <c r="G67" s="16">
        <f t="shared" si="3"/>
        <v>2852.7777777777783</v>
      </c>
      <c r="H67" s="16">
        <f t="shared" si="4"/>
        <v>1666.6666666666667</v>
      </c>
      <c r="I67" s="16">
        <f t="shared" si="5"/>
        <v>2294.4444444444448</v>
      </c>
    </row>
    <row r="68" spans="1:9" ht="18">
      <c r="A68" s="10">
        <v>60</v>
      </c>
      <c r="B68" s="11">
        <f t="shared" si="0"/>
        <v>3113.5820653122096</v>
      </c>
      <c r="C68" s="12">
        <f t="shared" si="1"/>
        <v>3042.5883374386426</v>
      </c>
      <c r="D68" s="12">
        <f t="shared" si="2"/>
        <v>70.993727873567067</v>
      </c>
      <c r="F68" s="17">
        <v>60</v>
      </c>
      <c r="G68" s="16">
        <f t="shared" si="3"/>
        <v>2852.7777777777783</v>
      </c>
      <c r="H68" s="16">
        <f t="shared" si="4"/>
        <v>1666.6666666666667</v>
      </c>
      <c r="I68" s="16">
        <f t="shared" si="5"/>
        <v>2333.3333333333339</v>
      </c>
    </row>
    <row r="69" spans="1:9" ht="25.8" customHeight="1">
      <c r="A69" s="10" t="s">
        <v>17</v>
      </c>
      <c r="B69" s="15">
        <f>SUM(B9:B68)</f>
        <v>186814.92391873267</v>
      </c>
      <c r="C69" s="15">
        <f>SUM(C9:C68)</f>
        <v>99999.999999999694</v>
      </c>
      <c r="D69" s="15">
        <f>SUM(D9:D68)</f>
        <v>86814.923918732879</v>
      </c>
      <c r="F69" s="23">
        <f>SUM(F9:F68)</f>
        <v>1830</v>
      </c>
      <c r="G69" s="16">
        <f>SUM(G9:G68)</f>
        <v>171166.6666666668</v>
      </c>
      <c r="H69" s="16">
        <f>SUM(H9:H68)</f>
        <v>100000.00000000006</v>
      </c>
      <c r="I69" s="16">
        <f>SUM(I9:I68)</f>
        <v>71166.666666666672</v>
      </c>
    </row>
    <row r="71" spans="1:9">
      <c r="B71" t="s">
        <v>18</v>
      </c>
    </row>
  </sheetData>
  <mergeCells count="4">
    <mergeCell ref="A6:B6"/>
    <mergeCell ref="A3:B3"/>
    <mergeCell ref="A4:B4"/>
    <mergeCell ref="A5:B5"/>
  </mergeCells>
  <pageMargins left="0.7" right="0.7" top="0.75" bottom="0.75" header="0.3" footer="0.3"/>
  <pageSetup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AA</cp:lastModifiedBy>
  <dcterms:created xsi:type="dcterms:W3CDTF">2024-08-07T16:58:14Z</dcterms:created>
  <dcterms:modified xsi:type="dcterms:W3CDTF">2024-08-08T00:24:10Z</dcterms:modified>
</cp:coreProperties>
</file>