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CED48D25-B7EE-4E10-9D06-264127EE9EC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OK" sheetId="6" r:id="rId1"/>
  </sheets>
  <definedNames>
    <definedName name="_xlnm._FilterDatabase" localSheetId="0" hidden="1">OK!$D$1:$I$13</definedName>
    <definedName name="Codee">#REF!</definedName>
    <definedName name="food">#REF!</definedName>
    <definedName name="k_g">#REF!</definedName>
    <definedName name="اصول">#REF!</definedName>
    <definedName name="الجاري">#REF!</definedName>
    <definedName name="الحسابات">#REF!</definedName>
    <definedName name="اللبيني">#REF!</definedName>
    <definedName name="المريوطية">#REF!</definedName>
    <definedName name="انتاج">#REF!</definedName>
    <definedName name="بتلت">#REF!</definedName>
    <definedName name="بخ">#REF!</definedName>
    <definedName name="بنك">#REF!</definedName>
    <definedName name="جاري">#REF!</definedName>
    <definedName name="سلف">#REF!</definedName>
    <definedName name="شرامريوطية">#REF!</definedName>
    <definedName name="علي">#REF!</definedName>
    <definedName name="عملاء">#REF!</definedName>
    <definedName name="عمومية">#REF!</definedName>
    <definedName name="فارغ">#REF!</definedName>
    <definedName name="لبيني">#REF!</definedName>
    <definedName name="محمد">#REF!</definedName>
    <definedName name="مريوطية">#REF!</definedName>
    <definedName name="مشتريات">#REF!</definedName>
    <definedName name="ملاكي">#REF!</definedName>
    <definedName name="موردين">#REF!</definedName>
    <definedName name="نقل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6" l="1"/>
  <c r="H17" i="6"/>
  <c r="H16" i="6"/>
  <c r="H15" i="6"/>
  <c r="H14" i="6"/>
  <c r="H13" i="6"/>
  <c r="H12" i="6"/>
  <c r="H11" i="6"/>
  <c r="H10" i="6"/>
  <c r="H9" i="6"/>
  <c r="H8" i="6"/>
  <c r="H7" i="6"/>
  <c r="F18" i="6" l="1"/>
  <c r="E18" i="6"/>
  <c r="F17" i="6"/>
  <c r="E17" i="6"/>
  <c r="F16" i="6"/>
  <c r="F15" i="6"/>
  <c r="F14" i="6"/>
  <c r="F13" i="6"/>
  <c r="F12" i="6"/>
  <c r="E12" i="6"/>
  <c r="F11" i="6"/>
  <c r="E11" i="6"/>
  <c r="F10" i="6"/>
  <c r="E10" i="6"/>
  <c r="F9" i="6"/>
  <c r="E9" i="6"/>
  <c r="F8" i="6"/>
  <c r="E8" i="6"/>
  <c r="F7" i="6"/>
  <c r="E7" i="6"/>
  <c r="F6" i="6"/>
  <c r="F5" i="6"/>
  <c r="F4" i="6"/>
  <c r="F3" i="6"/>
  <c r="F2" i="6"/>
  <c r="E2" i="6"/>
  <c r="B3" i="6"/>
  <c r="B4" i="6" s="1"/>
  <c r="B5" i="6" s="1"/>
  <c r="B6" i="6" s="1"/>
  <c r="B7" i="6" s="1"/>
  <c r="B8" i="6" s="1"/>
  <c r="B9" i="6" s="1"/>
  <c r="B10" i="6" s="1"/>
  <c r="E3" i="6" l="1"/>
  <c r="G3" i="6" s="1"/>
  <c r="E4" i="6"/>
  <c r="H4" i="6" s="1"/>
  <c r="E5" i="6"/>
  <c r="H5" i="6" s="1"/>
  <c r="E13" i="6"/>
  <c r="E6" i="6"/>
  <c r="G6" i="6" s="1"/>
  <c r="E14" i="6"/>
  <c r="E15" i="6"/>
  <c r="E16" i="6"/>
  <c r="G16" i="6" s="1"/>
  <c r="H2" i="6"/>
  <c r="G2" i="6"/>
  <c r="G11" i="6"/>
  <c r="G4" i="6"/>
  <c r="G12" i="6"/>
  <c r="G13" i="6"/>
  <c r="G14" i="6"/>
  <c r="G7" i="6"/>
  <c r="G15" i="6"/>
  <c r="G8" i="6"/>
  <c r="G9" i="6"/>
  <c r="G17" i="6"/>
  <c r="G10" i="6"/>
  <c r="G18" i="6"/>
  <c r="G5" i="6" l="1"/>
  <c r="H3" i="6"/>
  <c r="H6" i="6"/>
  <c r="O2" i="6"/>
  <c r="O3" i="6"/>
  <c r="O4" i="6"/>
  <c r="O5" i="6"/>
  <c r="O6" i="6"/>
  <c r="O7" i="6"/>
  <c r="O8" i="6"/>
  <c r="O9" i="6"/>
  <c r="O10" i="6"/>
  <c r="O11" i="6"/>
  <c r="O13" i="6"/>
  <c r="O14" i="6"/>
  <c r="O15" i="6"/>
  <c r="O16" i="6"/>
  <c r="O17" i="6"/>
  <c r="O18" i="6"/>
  <c r="O19" i="6"/>
  <c r="O20" i="6"/>
  <c r="O21" i="6"/>
  <c r="O22" i="6"/>
  <c r="O23" i="6"/>
  <c r="O24" i="6"/>
  <c r="O25" i="6"/>
  <c r="O26" i="6"/>
  <c r="O27" i="6"/>
  <c r="O28" i="6"/>
  <c r="O29" i="6"/>
  <c r="O30" i="6"/>
  <c r="O31" i="6"/>
  <c r="O32" i="6"/>
  <c r="O33" i="6"/>
  <c r="O34" i="6"/>
  <c r="O35" i="6"/>
  <c r="O36" i="6"/>
  <c r="O37" i="6"/>
  <c r="O38" i="6"/>
  <c r="O39" i="6"/>
  <c r="O40" i="6"/>
  <c r="O41" i="6"/>
  <c r="O42" i="6"/>
  <c r="O43" i="6"/>
  <c r="O44" i="6"/>
  <c r="O45" i="6"/>
  <c r="O46" i="6"/>
  <c r="O47" i="6"/>
  <c r="O48" i="6"/>
  <c r="O49" i="6"/>
  <c r="O50" i="6"/>
  <c r="O51" i="6"/>
  <c r="O52" i="6"/>
  <c r="O53" i="6"/>
  <c r="O54" i="6"/>
  <c r="O55" i="6"/>
  <c r="O56" i="6"/>
  <c r="O57" i="6"/>
  <c r="O58" i="6"/>
  <c r="O59" i="6"/>
  <c r="O60" i="6"/>
  <c r="O61" i="6"/>
  <c r="O62" i="6"/>
  <c r="O63" i="6"/>
  <c r="O64" i="6"/>
  <c r="O65" i="6"/>
  <c r="O66" i="6"/>
  <c r="O67" i="6"/>
  <c r="O68" i="6"/>
  <c r="O69" i="6"/>
  <c r="O70" i="6"/>
  <c r="O71" i="6"/>
  <c r="O72" i="6"/>
  <c r="O73" i="6"/>
  <c r="O74" i="6"/>
  <c r="O75" i="6"/>
  <c r="O76" i="6"/>
  <c r="O77" i="6"/>
  <c r="O78" i="6"/>
  <c r="O79" i="6"/>
</calcChain>
</file>

<file path=xl/sharedStrings.xml><?xml version="1.0" encoding="utf-8"?>
<sst xmlns="http://schemas.openxmlformats.org/spreadsheetml/2006/main" count="63" uniqueCount="28">
  <si>
    <t>هيثم</t>
  </si>
  <si>
    <t>محمود</t>
  </si>
  <si>
    <t xml:space="preserve">احمد </t>
  </si>
  <si>
    <t>محمد</t>
  </si>
  <si>
    <t>حسين</t>
  </si>
  <si>
    <t>علي</t>
  </si>
  <si>
    <t>حسان</t>
  </si>
  <si>
    <t>عبدالله</t>
  </si>
  <si>
    <t>ايمن</t>
  </si>
  <si>
    <t>ادارة فرعية</t>
  </si>
  <si>
    <t>ادارة رئيسة</t>
  </si>
  <si>
    <t>رامي</t>
  </si>
  <si>
    <t>ابورامي</t>
  </si>
  <si>
    <t xml:space="preserve">الإدارة </t>
  </si>
  <si>
    <t>إدارة  1</t>
  </si>
  <si>
    <t>إدارة  2</t>
  </si>
  <si>
    <t>إدارة  3</t>
  </si>
  <si>
    <t>إدارة  4</t>
  </si>
  <si>
    <t>إدارة  5</t>
  </si>
  <si>
    <t>إدارة  6</t>
  </si>
  <si>
    <t>إدارة  7</t>
  </si>
  <si>
    <t>إدارة  8</t>
  </si>
  <si>
    <t>إدارة  9</t>
  </si>
  <si>
    <t>إدارة رئيسية</t>
  </si>
  <si>
    <t>كود موظف</t>
  </si>
  <si>
    <t>X</t>
  </si>
  <si>
    <t>OK</t>
  </si>
  <si>
    <t>إسم الموظف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</si>
</sst>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charset val="17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C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3">
    <xf numFmtId="0" fontId="0" fillId="0" borderId="0" xfId="0"/>
    <xf numFmtId="0" fontId="1" fillId="0" borderId="0" xfId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0" fillId="4" borderId="0" xfId="0" applyFill="1"/>
    <xf numFmtId="0" fontId="0" fillId="0" borderId="0" xfId="0" applyAlignment="1">
      <alignment vertical="top" wrapText="1" readingOrder="2"/>
    </xf>
    <xf numFmtId="0" fontId="1" fillId="2" borderId="1" xfId="1" applyFill="1" applyBorder="1" applyAlignment="1">
      <alignment horizontal="center" vertical="center"/>
    </xf>
    <xf numFmtId="0" fontId="0" fillId="2" borderId="1" xfId="0" applyFill="1" applyBorder="1"/>
    <xf numFmtId="0" fontId="1" fillId="3" borderId="1" xfId="1" applyFill="1" applyBorder="1" applyAlignment="1">
      <alignment horizontal="center" vertical="center"/>
    </xf>
    <xf numFmtId="0" fontId="0" fillId="3" borderId="1" xfId="0" applyFill="1" applyBorder="1"/>
    <xf numFmtId="0" fontId="2" fillId="5" borderId="2" xfId="1" applyFont="1" applyFill="1" applyBorder="1" applyAlignment="1">
      <alignment horizontal="center" vertical="center"/>
    </xf>
    <xf numFmtId="0" fontId="2" fillId="5" borderId="3" xfId="0" applyFont="1" applyFill="1" applyBorder="1"/>
    <xf numFmtId="0" fontId="2" fillId="5" borderId="5" xfId="1" applyFont="1" applyFill="1" applyBorder="1" applyAlignment="1">
      <alignment horizontal="center" vertical="center"/>
    </xf>
    <xf numFmtId="0" fontId="2" fillId="5" borderId="0" xfId="0" applyFont="1" applyFill="1"/>
    <xf numFmtId="0" fontId="2" fillId="5" borderId="7" xfId="1" applyFont="1" applyFill="1" applyBorder="1" applyAlignment="1">
      <alignment horizontal="center" vertical="center"/>
    </xf>
    <xf numFmtId="0" fontId="2" fillId="5" borderId="8" xfId="0" applyFont="1" applyFill="1" applyBorder="1"/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4" borderId="10" xfId="0" applyFill="1" applyBorder="1" applyAlignment="1">
      <alignment horizontal="center"/>
    </xf>
    <xf numFmtId="0" fontId="0" fillId="4" borderId="10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/>
    </xf>
    <xf numFmtId="0" fontId="0" fillId="6" borderId="10" xfId="0" applyFill="1" applyBorder="1"/>
    <xf numFmtId="0" fontId="0" fillId="7" borderId="10" xfId="0" applyFill="1" applyBorder="1" applyAlignment="1">
      <alignment horizontal="center"/>
    </xf>
    <xf numFmtId="0" fontId="0" fillId="3" borderId="10" xfId="0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8" borderId="10" xfId="0" applyFill="1" applyBorder="1" applyAlignment="1">
      <alignment horizontal="center"/>
    </xf>
    <xf numFmtId="0" fontId="0" fillId="9" borderId="10" xfId="0" applyFill="1" applyBorder="1" applyAlignment="1">
      <alignment horizontal="center"/>
    </xf>
  </cellXfs>
  <cellStyles count="3">
    <cellStyle name="Normal" xfId="0" builtinId="0"/>
    <cellStyle name="Normal 2" xfId="1" xr:uid="{D0A7DCD7-C270-4856-89A7-AB8539E37CEB}"/>
    <cellStyle name="Normal 3" xfId="2" xr:uid="{54C0BC07-1ABA-486F-9AC0-F510D08D803B}"/>
  </cellStyles>
  <dxfs count="0"/>
  <tableStyles count="0" defaultTableStyle="TableStyleMedium2" defaultPivotStyle="PivotStyleLight16"/>
  <colors>
    <mruColors>
      <color rgb="FF66FFFF"/>
      <color rgb="FFFFCCFF"/>
      <color rgb="FFCCFF66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10583</xdr:colOff>
      <xdr:row>11</xdr:row>
      <xdr:rowOff>137582</xdr:rowOff>
    </xdr:from>
    <xdr:to>
      <xdr:col>2</xdr:col>
      <xdr:colOff>635000</xdr:colOff>
      <xdr:row>15</xdr:row>
      <xdr:rowOff>105833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55E62E62-521E-2F20-77EC-3F6B58378C8D}"/>
            </a:ext>
          </a:extLst>
        </xdr:cNvPr>
        <xdr:cNvSpPr/>
      </xdr:nvSpPr>
      <xdr:spPr>
        <a:xfrm>
          <a:off x="10583" y="2233082"/>
          <a:ext cx="1661584" cy="730251"/>
        </a:xfrm>
        <a:prstGeom prst="rightArrow">
          <a:avLst/>
        </a:prstGeom>
        <a:solidFill>
          <a:schemeClr val="accent6">
            <a:lumMod val="40000"/>
            <a:lumOff val="60000"/>
          </a:schemeClr>
        </a:solidFill>
        <a:effectLst>
          <a:outerShdw blurRad="50800" dist="50800" dir="3000000" algn="ctr" rotWithShape="0">
            <a:srgbClr val="002060"/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ar-EG" sz="1400" b="1" kern="1200">
              <a:solidFill>
                <a:sysClr val="windowText" lastClr="000000"/>
              </a:solidFill>
            </a:rPr>
            <a:t>يتم لإختيار الإدارة أولا</a:t>
          </a:r>
          <a:endParaRPr lang="en-GB" sz="1400" b="1" kern="12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13238-EABE-4E22-B3B3-B0EF538B71CF}">
  <sheetPr codeName="Sheet2"/>
  <dimension ref="A1:Q79"/>
  <sheetViews>
    <sheetView tabSelected="1" zoomScale="90" zoomScaleNormal="90" workbookViewId="0">
      <selection activeCell="H9" sqref="H9"/>
    </sheetView>
  </sheetViews>
  <sheetFormatPr defaultRowHeight="15" x14ac:dyDescent="0.25"/>
  <cols>
    <col min="1" max="1" width="6.7109375" customWidth="1"/>
    <col min="2" max="2" width="8.85546875" customWidth="1"/>
    <col min="3" max="3" width="10.42578125" customWidth="1"/>
    <col min="4" max="4" width="10" customWidth="1"/>
    <col min="5" max="5" width="4.42578125" customWidth="1"/>
    <col min="6" max="7" width="4.28515625" customWidth="1"/>
    <col min="8" max="8" width="9.7109375" customWidth="1"/>
    <col min="9" max="9" width="13.42578125" customWidth="1"/>
    <col min="10" max="10" width="2.85546875" customWidth="1"/>
    <col min="11" max="11" width="6.7109375" customWidth="1"/>
    <col min="12" max="12" width="2.85546875" customWidth="1"/>
    <col min="13" max="14" width="2.28515625" customWidth="1"/>
    <col min="15" max="15" width="5.28515625" customWidth="1"/>
    <col min="16" max="16" width="11.28515625" bestFit="1" customWidth="1"/>
    <col min="17" max="17" width="6.85546875" style="15" customWidth="1"/>
  </cols>
  <sheetData>
    <row r="1" spans="1:17" x14ac:dyDescent="0.25">
      <c r="A1" s="25" t="s">
        <v>13</v>
      </c>
      <c r="B1" s="26" t="s">
        <v>23</v>
      </c>
      <c r="D1" s="32" t="s">
        <v>13</v>
      </c>
      <c r="E1" s="25" t="s">
        <v>25</v>
      </c>
      <c r="F1" s="27" t="s">
        <v>25</v>
      </c>
      <c r="G1" s="27" t="s">
        <v>26</v>
      </c>
      <c r="H1" s="28" t="s">
        <v>24</v>
      </c>
      <c r="I1" s="28" t="s">
        <v>27</v>
      </c>
    </row>
    <row r="2" spans="1:17" x14ac:dyDescent="0.25">
      <c r="A2" s="24" t="s">
        <v>14</v>
      </c>
      <c r="B2" s="23">
        <v>1</v>
      </c>
      <c r="D2" s="28" t="s">
        <v>14</v>
      </c>
      <c r="E2" s="28">
        <f>IFERROR(VLOOKUP($D2,$A$2:$B$10,2,FALSE),0)</f>
        <v>1</v>
      </c>
      <c r="F2" s="28">
        <f>IFERROR(COUNTIF($D$2:$D2,$D2)+9,0)</f>
        <v>10</v>
      </c>
      <c r="G2" s="28" t="str">
        <f>$E2&amp;($F2)</f>
        <v>110</v>
      </c>
      <c r="H2" s="23" t="str">
        <f>IF(I2&lt;&gt;"",$E2&amp;($F2)&amp;COUNTIF($E$2:$E2,E2)+999,"")</f>
        <v>1101000</v>
      </c>
      <c r="I2" s="28" t="s">
        <v>2</v>
      </c>
      <c r="M2" s="4"/>
      <c r="O2" s="7">
        <f>IF(Q2&gt;110,_xlfn.AGGREGATE(3,3,$P2:$P$2),0)</f>
        <v>1</v>
      </c>
      <c r="P2" s="8" t="s">
        <v>2</v>
      </c>
      <c r="Q2" s="16">
        <v>11000</v>
      </c>
    </row>
    <row r="3" spans="1:17" x14ac:dyDescent="0.25">
      <c r="A3" s="24" t="s">
        <v>15</v>
      </c>
      <c r="B3" s="23">
        <f t="shared" ref="B3:B10" si="0">B2+1</f>
        <v>2</v>
      </c>
      <c r="D3" s="29" t="s">
        <v>15</v>
      </c>
      <c r="E3" s="29">
        <f t="shared" ref="E3:E18" si="1">IFERROR(VLOOKUP($D3,$A$2:$B$10,2,FALSE),0)</f>
        <v>2</v>
      </c>
      <c r="F3" s="29">
        <f>IFERROR(COUNTIF($D$2:$D3,$D3)+9,0)</f>
        <v>10</v>
      </c>
      <c r="G3" s="29" t="str">
        <f t="shared" ref="G3:G18" si="2">$E3&amp;($F3)</f>
        <v>210</v>
      </c>
      <c r="H3" s="23" t="str">
        <f>IF(I3&lt;&gt;"",$E3&amp;($F3)&amp;COUNTIF($E$2:$E3,E3)+999,"")</f>
        <v>2101000</v>
      </c>
      <c r="I3" s="30" t="s">
        <v>4</v>
      </c>
      <c r="M3" s="4"/>
      <c r="O3" s="7">
        <f>IF(Q3&gt;110,_xlfn.AGGREGATE(3,3,$P$2:$P3),0)</f>
        <v>2</v>
      </c>
      <c r="P3" s="8" t="s">
        <v>3</v>
      </c>
      <c r="Q3" s="16">
        <v>11001</v>
      </c>
    </row>
    <row r="4" spans="1:17" x14ac:dyDescent="0.25">
      <c r="A4" s="24" t="s">
        <v>16</v>
      </c>
      <c r="B4" s="23">
        <f t="shared" si="0"/>
        <v>3</v>
      </c>
      <c r="D4" s="31" t="s">
        <v>16</v>
      </c>
      <c r="E4" s="31">
        <f t="shared" si="1"/>
        <v>3</v>
      </c>
      <c r="F4" s="31">
        <f>IFERROR(COUNTIF($D$2:$D4,$D4)+9,0)</f>
        <v>10</v>
      </c>
      <c r="G4" s="31" t="str">
        <f t="shared" si="2"/>
        <v>310</v>
      </c>
      <c r="H4" s="23" t="str">
        <f>IF(I4&lt;&gt;"",$E4&amp;($F4)&amp;COUNTIF($E$2:$E4,E4)+999,"")</f>
        <v>3101000</v>
      </c>
      <c r="I4" s="31" t="s">
        <v>8</v>
      </c>
      <c r="M4" s="4"/>
      <c r="O4" s="7">
        <f>IF(Q4&gt;110,_xlfn.AGGREGATE(3,3,$P$2:$P4),0)</f>
        <v>3</v>
      </c>
      <c r="P4" s="8" t="s">
        <v>1</v>
      </c>
      <c r="Q4" s="16">
        <v>11002</v>
      </c>
    </row>
    <row r="5" spans="1:17" x14ac:dyDescent="0.25">
      <c r="A5" s="24" t="s">
        <v>17</v>
      </c>
      <c r="B5" s="23">
        <f t="shared" si="0"/>
        <v>4</v>
      </c>
      <c r="D5" s="29" t="s">
        <v>18</v>
      </c>
      <c r="E5" s="29">
        <f t="shared" si="1"/>
        <v>5</v>
      </c>
      <c r="F5" s="29">
        <f>IFERROR(COUNTIF($D$2:$D5,$D5)+9,0)</f>
        <v>10</v>
      </c>
      <c r="G5" s="29" t="str">
        <f t="shared" si="2"/>
        <v>510</v>
      </c>
      <c r="H5" s="23" t="str">
        <f>IF(I5&lt;&gt;"",$E5&amp;($F5)&amp;COUNTIF($E$2:$E5,E5)+999,"")</f>
        <v>5101000</v>
      </c>
      <c r="I5" s="29" t="s">
        <v>0</v>
      </c>
      <c r="M5" s="4"/>
      <c r="O5" s="2">
        <f>IF(Q5&gt;110,_xlfn.AGGREGATE(3,3,$P$2:$P5),0)</f>
        <v>3</v>
      </c>
      <c r="P5" s="3"/>
      <c r="Q5" s="15">
        <v>11003</v>
      </c>
    </row>
    <row r="6" spans="1:17" x14ac:dyDescent="0.25">
      <c r="A6" s="24" t="s">
        <v>18</v>
      </c>
      <c r="B6" s="23">
        <f t="shared" si="0"/>
        <v>5</v>
      </c>
      <c r="D6" s="23" t="s">
        <v>18</v>
      </c>
      <c r="E6" s="23">
        <f t="shared" si="1"/>
        <v>5</v>
      </c>
      <c r="F6" s="23">
        <f>IFERROR(COUNTIF($D$2:$D6,$D6)+9,0)</f>
        <v>11</v>
      </c>
      <c r="G6" s="23" t="str">
        <f t="shared" si="2"/>
        <v>511</v>
      </c>
      <c r="H6" s="23" t="str">
        <f>IF(I6&lt;&gt;"",$E6&amp;($F6)&amp;COUNTIF($E$2:$E6,E6)+999,"")</f>
        <v>5111001</v>
      </c>
      <c r="I6" s="29" t="s">
        <v>12</v>
      </c>
      <c r="M6" s="4"/>
      <c r="O6" s="1">
        <f>IF(Q6&gt;110,_xlfn.AGGREGATE(3,3,$P$2:$P6),0)</f>
        <v>3</v>
      </c>
      <c r="P6" s="3"/>
      <c r="Q6" s="15">
        <v>11004</v>
      </c>
    </row>
    <row r="7" spans="1:17" x14ac:dyDescent="0.25">
      <c r="A7" s="24" t="s">
        <v>19</v>
      </c>
      <c r="B7" s="23">
        <f t="shared" si="0"/>
        <v>6</v>
      </c>
      <c r="D7" s="23" t="s">
        <v>14</v>
      </c>
      <c r="E7" s="23">
        <f t="shared" si="1"/>
        <v>1</v>
      </c>
      <c r="F7" s="23">
        <f>IFERROR(COUNTIF($D$2:$D7,$D7)+9,0)</f>
        <v>11</v>
      </c>
      <c r="G7" s="23" t="str">
        <f t="shared" si="2"/>
        <v>111</v>
      </c>
      <c r="H7" s="23" t="str">
        <f>IF(I7&lt;&gt;"",$E7&amp;($F7)&amp;COUNTIF($E$2:$E7,E7)+999,"")</f>
        <v/>
      </c>
      <c r="I7" s="24"/>
      <c r="M7" s="4"/>
      <c r="O7" s="1">
        <f>IF(Q7&gt;110,_xlfn.AGGREGATE(3,3,$P$2:$P7),0)</f>
        <v>3</v>
      </c>
      <c r="P7" s="3"/>
      <c r="Q7" s="15">
        <v>11005</v>
      </c>
    </row>
    <row r="8" spans="1:17" x14ac:dyDescent="0.25">
      <c r="A8" s="24" t="s">
        <v>20</v>
      </c>
      <c r="B8" s="23">
        <f t="shared" si="0"/>
        <v>7</v>
      </c>
      <c r="D8" s="23" t="s">
        <v>14</v>
      </c>
      <c r="E8" s="23">
        <f t="shared" si="1"/>
        <v>1</v>
      </c>
      <c r="F8" s="23">
        <f>IFERROR(COUNTIF($D$2:$D8,$D8)+9,0)</f>
        <v>12</v>
      </c>
      <c r="G8" s="23" t="str">
        <f t="shared" si="2"/>
        <v>112</v>
      </c>
      <c r="H8" s="23" t="str">
        <f>IF(I8&lt;&gt;"",$E8&amp;($F8)&amp;COUNTIF($E$2:$E8,E8)+999,"")</f>
        <v/>
      </c>
      <c r="I8" s="24"/>
      <c r="O8" s="1">
        <f>IF(Q8&gt;110,_xlfn.AGGREGATE(3,3,$P$2:$P8),0)</f>
        <v>4</v>
      </c>
      <c r="P8">
        <v>0</v>
      </c>
      <c r="Q8" s="15">
        <v>11006</v>
      </c>
    </row>
    <row r="9" spans="1:17" x14ac:dyDescent="0.25">
      <c r="A9" s="24" t="s">
        <v>21</v>
      </c>
      <c r="B9" s="23">
        <f t="shared" si="0"/>
        <v>8</v>
      </c>
      <c r="D9" s="23" t="s">
        <v>14</v>
      </c>
      <c r="E9" s="23">
        <f t="shared" si="1"/>
        <v>1</v>
      </c>
      <c r="F9" s="23">
        <f>IFERROR(COUNTIF($D$2:$D9,$D9)+9,0)</f>
        <v>13</v>
      </c>
      <c r="G9" s="23" t="str">
        <f t="shared" si="2"/>
        <v>113</v>
      </c>
      <c r="H9" s="23" t="str">
        <f>IF(I9&lt;&gt;"",$E9&amp;($F9)&amp;COUNTIF($E$2:$E9,E9)+999,"")</f>
        <v/>
      </c>
      <c r="I9" s="24"/>
      <c r="O9" s="1">
        <f>IF(Q9&gt;110,_xlfn.AGGREGATE(3,3,$P$2:$P9),0)</f>
        <v>5</v>
      </c>
      <c r="P9">
        <v>0</v>
      </c>
      <c r="Q9" s="15">
        <v>11007</v>
      </c>
    </row>
    <row r="10" spans="1:17" x14ac:dyDescent="0.25">
      <c r="A10" s="24" t="s">
        <v>22</v>
      </c>
      <c r="B10" s="23">
        <f t="shared" si="0"/>
        <v>9</v>
      </c>
      <c r="D10" s="23" t="s">
        <v>14</v>
      </c>
      <c r="E10" s="23">
        <f t="shared" si="1"/>
        <v>1</v>
      </c>
      <c r="F10" s="23">
        <f>IFERROR(COUNTIF($D$2:$D10,$D10)+9,0)</f>
        <v>14</v>
      </c>
      <c r="G10" s="23" t="str">
        <f t="shared" si="2"/>
        <v>114</v>
      </c>
      <c r="H10" s="23" t="str">
        <f>IF(I10&lt;&gt;"",$E10&amp;($F10)&amp;COUNTIF($E$2:$E10,E10)+999,"")</f>
        <v/>
      </c>
      <c r="I10" s="24"/>
      <c r="O10" s="1">
        <f>IF(Q10&gt;110,_xlfn.AGGREGATE(3,3,$P$2:$P10),0)</f>
        <v>6</v>
      </c>
      <c r="P10">
        <v>0</v>
      </c>
      <c r="Q10" s="15">
        <v>11008</v>
      </c>
    </row>
    <row r="11" spans="1:17" x14ac:dyDescent="0.25">
      <c r="D11" s="23" t="s">
        <v>14</v>
      </c>
      <c r="E11" s="23">
        <f t="shared" si="1"/>
        <v>1</v>
      </c>
      <c r="F11" s="23">
        <f>IFERROR(COUNTIF($D$2:$D11,$D11)+9,0)</f>
        <v>15</v>
      </c>
      <c r="G11" s="23" t="str">
        <f t="shared" si="2"/>
        <v>115</v>
      </c>
      <c r="H11" s="23" t="str">
        <f>IF(I11&lt;&gt;"",$E11&amp;($F11)&amp;COUNTIF($E$2:$E11,E11)+999,"")</f>
        <v/>
      </c>
      <c r="I11" s="24"/>
      <c r="M11" s="4"/>
      <c r="O11" s="1">
        <f>IF(Q11&gt;110,_xlfn.AGGREGATE(3,3,$P$2:$P11),0)</f>
        <v>7</v>
      </c>
      <c r="P11" t="s">
        <v>5</v>
      </c>
      <c r="Q11" s="15">
        <v>11009</v>
      </c>
    </row>
    <row r="12" spans="1:17" x14ac:dyDescent="0.25">
      <c r="D12" s="23" t="s">
        <v>14</v>
      </c>
      <c r="E12" s="23">
        <f t="shared" si="1"/>
        <v>1</v>
      </c>
      <c r="F12" s="23">
        <f>IFERROR(COUNTIF($D$2:$D12,$D12)+9,0)</f>
        <v>16</v>
      </c>
      <c r="G12" s="23" t="str">
        <f t="shared" si="2"/>
        <v>116</v>
      </c>
      <c r="H12" s="23" t="str">
        <f>IF(I12&lt;&gt;"",$E12&amp;($F12)&amp;COUNTIF($E$2:$E12,E12)+999,"")</f>
        <v/>
      </c>
      <c r="I12" s="24"/>
      <c r="M12" s="4"/>
      <c r="O12" s="5">
        <v>8</v>
      </c>
      <c r="P12" s="6" t="s">
        <v>9</v>
      </c>
      <c r="Q12" s="17">
        <v>12</v>
      </c>
    </row>
    <row r="13" spans="1:17" x14ac:dyDescent="0.25">
      <c r="D13" s="23" t="s">
        <v>16</v>
      </c>
      <c r="E13" s="23">
        <f t="shared" si="1"/>
        <v>3</v>
      </c>
      <c r="F13" s="23">
        <f>IFERROR(COUNTIF($D$2:$D13,$D13)+9,0)</f>
        <v>11</v>
      </c>
      <c r="G13" s="23" t="str">
        <f t="shared" si="2"/>
        <v>311</v>
      </c>
      <c r="H13" s="23" t="str">
        <f>IF(I13&lt;&gt;"",$E13&amp;($F13)&amp;COUNTIF($E$2:$E13,E13)+999,"")</f>
        <v/>
      </c>
      <c r="I13" s="24"/>
      <c r="M13" s="4"/>
      <c r="O13" s="5">
        <f>IF(Q13&gt;110,_xlfn.AGGREGATE(3,3,$P$2:$P13),0)</f>
        <v>9</v>
      </c>
      <c r="P13" s="6" t="s">
        <v>4</v>
      </c>
      <c r="Q13" s="17">
        <v>12000</v>
      </c>
    </row>
    <row r="14" spans="1:17" x14ac:dyDescent="0.25">
      <c r="D14" s="23" t="s">
        <v>16</v>
      </c>
      <c r="E14" s="23">
        <f t="shared" si="1"/>
        <v>3</v>
      </c>
      <c r="F14" s="23">
        <f>IFERROR(COUNTIF($D$2:$D14,$D14)+9,0)</f>
        <v>12</v>
      </c>
      <c r="G14" s="23" t="str">
        <f t="shared" si="2"/>
        <v>312</v>
      </c>
      <c r="H14" s="23" t="str">
        <f>IF(I14&lt;&gt;"",$E14&amp;($F14)&amp;COUNTIF($E$2:$E14,E14)+999,"")</f>
        <v/>
      </c>
      <c r="I14" s="24"/>
      <c r="O14" s="1">
        <f>IF(Q14&gt;110,_xlfn.AGGREGATE(3,3,$P$2:$P14),0)</f>
        <v>9</v>
      </c>
      <c r="Q14" s="15">
        <v>12001</v>
      </c>
    </row>
    <row r="15" spans="1:17" x14ac:dyDescent="0.25">
      <c r="D15" s="23" t="s">
        <v>16</v>
      </c>
      <c r="E15" s="23">
        <f t="shared" si="1"/>
        <v>3</v>
      </c>
      <c r="F15" s="23">
        <f>IFERROR(COUNTIF($D$2:$D15,$D15)+9,0)</f>
        <v>13</v>
      </c>
      <c r="G15" s="23" t="str">
        <f t="shared" si="2"/>
        <v>313</v>
      </c>
      <c r="H15" s="23" t="str">
        <f>IF(I15&lt;&gt;"",$E15&amp;($F15)&amp;COUNTIF($E$2:$E15,E15)+999,"")</f>
        <v/>
      </c>
      <c r="I15" s="24"/>
      <c r="O15" s="1">
        <f>IF(Q15&gt;110,_xlfn.AGGREGATE(3,3,$P$2:$P15),0)</f>
        <v>9</v>
      </c>
      <c r="Q15" s="15">
        <v>12002</v>
      </c>
    </row>
    <row r="16" spans="1:17" x14ac:dyDescent="0.25">
      <c r="D16" s="23" t="s">
        <v>16</v>
      </c>
      <c r="E16" s="23">
        <f t="shared" si="1"/>
        <v>3</v>
      </c>
      <c r="F16" s="23">
        <f>IFERROR(COUNTIF($D$2:$D16,$D16)+9,0)</f>
        <v>14</v>
      </c>
      <c r="G16" s="23" t="str">
        <f t="shared" si="2"/>
        <v>314</v>
      </c>
      <c r="H16" s="23" t="str">
        <f>IF(I16&lt;&gt;"",$E16&amp;($F16)&amp;COUNTIF($E$2:$E16,E16)+999,"")</f>
        <v/>
      </c>
      <c r="I16" s="24"/>
      <c r="O16" s="1">
        <f>IF(Q16&gt;110,_xlfn.AGGREGATE(3,3,$P$2:$P16),0)</f>
        <v>9</v>
      </c>
      <c r="Q16" s="15">
        <v>12003</v>
      </c>
    </row>
    <row r="17" spans="4:17" x14ac:dyDescent="0.25">
      <c r="D17" s="23" t="s">
        <v>14</v>
      </c>
      <c r="E17" s="23">
        <f t="shared" si="1"/>
        <v>1</v>
      </c>
      <c r="F17" s="23">
        <f>IFERROR(COUNTIF($D$2:$D17,$D17)+9,0)</f>
        <v>17</v>
      </c>
      <c r="G17" s="23" t="str">
        <f t="shared" si="2"/>
        <v>117</v>
      </c>
      <c r="H17" s="23" t="str">
        <f>IF(I17&lt;&gt;"",$E17&amp;($F17)&amp;COUNTIF($E$2:$E17,E17)+999,"")</f>
        <v/>
      </c>
      <c r="I17" s="24"/>
      <c r="O17" s="1">
        <f>IF(Q17&gt;110,_xlfn.AGGREGATE(3,3,$P$2:$P17),0)</f>
        <v>9</v>
      </c>
      <c r="Q17" s="15">
        <v>12004</v>
      </c>
    </row>
    <row r="18" spans="4:17" x14ac:dyDescent="0.25">
      <c r="D18" s="23" t="s">
        <v>14</v>
      </c>
      <c r="E18" s="23">
        <f t="shared" si="1"/>
        <v>1</v>
      </c>
      <c r="F18" s="23">
        <f>IFERROR(COUNTIF($D$2:$D18,$D18)+9,0)</f>
        <v>18</v>
      </c>
      <c r="G18" s="23" t="str">
        <f t="shared" si="2"/>
        <v>118</v>
      </c>
      <c r="H18" s="23" t="str">
        <f>IF(I18&lt;&gt;"",$E18&amp;($F18)&amp;COUNTIF($E$2:$E18,E18)+999,"")</f>
        <v/>
      </c>
      <c r="I18" s="24"/>
      <c r="O18" s="5">
        <f>IF(Q18&gt;110,_xlfn.AGGREGATE(3,3,$P$2:$P18),0)</f>
        <v>10</v>
      </c>
      <c r="P18" s="6" t="s">
        <v>8</v>
      </c>
      <c r="Q18" s="17">
        <v>12005</v>
      </c>
    </row>
    <row r="19" spans="4:17" x14ac:dyDescent="0.25">
      <c r="O19" s="5">
        <f>IF(Q19&gt;110,_xlfn.AGGREGATE(3,3,$P$2:$P19),0)</f>
        <v>0</v>
      </c>
      <c r="P19" s="6" t="s">
        <v>10</v>
      </c>
      <c r="Q19" s="17">
        <v>2</v>
      </c>
    </row>
    <row r="20" spans="4:17" x14ac:dyDescent="0.25">
      <c r="O20" s="5">
        <f>IF(Q20&gt;110,_xlfn.AGGREGATE(3,3,$P$2:$P20),0)</f>
        <v>0</v>
      </c>
      <c r="P20" s="6" t="s">
        <v>9</v>
      </c>
      <c r="Q20" s="17">
        <v>21</v>
      </c>
    </row>
    <row r="21" spans="4:17" x14ac:dyDescent="0.25">
      <c r="O21" s="1">
        <f>IF(Q21&gt;110,_xlfn.AGGREGATE(3,3,$P$2:$P21),0)</f>
        <v>12</v>
      </c>
      <c r="Q21" s="15">
        <v>21000</v>
      </c>
    </row>
    <row r="22" spans="4:17" x14ac:dyDescent="0.25">
      <c r="O22" s="1">
        <f>IF(Q22&gt;110,_xlfn.AGGREGATE(3,3,$P$2:$P22),0)</f>
        <v>12</v>
      </c>
      <c r="Q22" s="15">
        <v>21001</v>
      </c>
    </row>
    <row r="23" spans="4:17" x14ac:dyDescent="0.25">
      <c r="O23" s="1">
        <f>IF(Q23&gt;110,_xlfn.AGGREGATE(3,3,$P$2:$P23),0)</f>
        <v>12</v>
      </c>
      <c r="Q23" s="15">
        <v>21002</v>
      </c>
    </row>
    <row r="24" spans="4:17" x14ac:dyDescent="0.25">
      <c r="O24" s="1">
        <f>IF(Q24&gt;110,_xlfn.AGGREGATE(3,3,$P$2:$P24),0)</f>
        <v>12</v>
      </c>
      <c r="Q24" s="15">
        <v>21003</v>
      </c>
    </row>
    <row r="25" spans="4:17" x14ac:dyDescent="0.25">
      <c r="O25" s="1">
        <f>IF(Q25&gt;110,_xlfn.AGGREGATE(3,3,$P$2:$P25),0)</f>
        <v>0</v>
      </c>
      <c r="P25" t="s">
        <v>9</v>
      </c>
      <c r="Q25" s="15">
        <v>22</v>
      </c>
    </row>
    <row r="26" spans="4:17" x14ac:dyDescent="0.25">
      <c r="O26" s="1">
        <f>IF(Q26&gt;110,_xlfn.AGGREGATE(3,3,$P$2:$P26),0)</f>
        <v>13</v>
      </c>
      <c r="Q26" s="15">
        <v>22000</v>
      </c>
    </row>
    <row r="27" spans="4:17" x14ac:dyDescent="0.25">
      <c r="O27" s="1">
        <f>IF(Q27&gt;110,_xlfn.AGGREGATE(3,3,$P$2:$P27),0)</f>
        <v>13</v>
      </c>
      <c r="Q27" s="15">
        <v>22001</v>
      </c>
    </row>
    <row r="28" spans="4:17" ht="15.75" thickBot="1" x14ac:dyDescent="0.3">
      <c r="O28" s="1">
        <f>IF(Q28&gt;110,_xlfn.AGGREGATE(3,3,$P$2:$P28),0)</f>
        <v>13</v>
      </c>
      <c r="Q28" s="15">
        <v>22002</v>
      </c>
    </row>
    <row r="29" spans="4:17" ht="14.45" customHeight="1" x14ac:dyDescent="0.25">
      <c r="K29" s="4"/>
      <c r="L29" s="4"/>
      <c r="M29" s="4"/>
      <c r="O29" s="9">
        <f>IF(Q29&gt;110,_xlfn.AGGREGATE(3,3,$P$2:$P29),0)</f>
        <v>14</v>
      </c>
      <c r="P29" s="10" t="s">
        <v>0</v>
      </c>
      <c r="Q29" s="18">
        <v>22003</v>
      </c>
    </row>
    <row r="30" spans="4:17" x14ac:dyDescent="0.25">
      <c r="K30" s="4"/>
      <c r="L30" s="4"/>
      <c r="M30" s="4"/>
      <c r="O30" s="11">
        <f>IF(Q30&gt;110,_xlfn.AGGREGATE(3,3,$P$2:$P30),0)</f>
        <v>15</v>
      </c>
      <c r="P30" s="12" t="s">
        <v>12</v>
      </c>
      <c r="Q30" s="19">
        <v>22004</v>
      </c>
    </row>
    <row r="31" spans="4:17" x14ac:dyDescent="0.25">
      <c r="K31" s="4"/>
      <c r="L31" s="4"/>
      <c r="M31" s="4"/>
      <c r="O31" s="11">
        <f>IF(Q31&gt;110,_xlfn.AGGREGATE(3,3,$P$2:$P31),0)</f>
        <v>0</v>
      </c>
      <c r="P31" s="12" t="s">
        <v>10</v>
      </c>
      <c r="Q31" s="20">
        <v>3</v>
      </c>
    </row>
    <row r="32" spans="4:17" x14ac:dyDescent="0.25">
      <c r="K32" s="4"/>
      <c r="L32" s="4"/>
      <c r="M32" s="4"/>
      <c r="O32" s="11">
        <f>IF(Q32&gt;110,_xlfn.AGGREGATE(3,3,$P$2:$P32),0)</f>
        <v>0</v>
      </c>
      <c r="P32" s="12" t="s">
        <v>9</v>
      </c>
      <c r="Q32" s="20">
        <v>31</v>
      </c>
    </row>
    <row r="33" spans="1:17" ht="15.75" thickBo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O33" s="13">
        <f>IF(Q33&gt;110,_xlfn.AGGREGATE(3,3,$P$2:$P33),0)</f>
        <v>18</v>
      </c>
      <c r="P33" s="14" t="s">
        <v>11</v>
      </c>
      <c r="Q33" s="21">
        <v>31000</v>
      </c>
    </row>
    <row r="34" spans="1:17" x14ac:dyDescent="0.25">
      <c r="O34" s="1">
        <f>IF(Q34&gt;110,_xlfn.AGGREGATE(3,3,$P$2:$P34),0)</f>
        <v>18</v>
      </c>
      <c r="Q34" s="15">
        <v>31001</v>
      </c>
    </row>
    <row r="35" spans="1:17" x14ac:dyDescent="0.25">
      <c r="O35" s="1">
        <f>IF(Q35&gt;110,_xlfn.AGGREGATE(3,3,$P$2:$P35),0)</f>
        <v>18</v>
      </c>
      <c r="Q35" s="15">
        <v>31002</v>
      </c>
    </row>
    <row r="36" spans="1:17" x14ac:dyDescent="0.25">
      <c r="O36" s="1">
        <f>IF(Q36&gt;110,_xlfn.AGGREGATE(3,3,$P$2:$P36),0)</f>
        <v>19</v>
      </c>
      <c r="P36" t="s">
        <v>6</v>
      </c>
      <c r="Q36" s="22">
        <v>31003</v>
      </c>
    </row>
    <row r="37" spans="1:17" x14ac:dyDescent="0.25">
      <c r="O37" s="1">
        <f>IF(Q37&gt;110,_xlfn.AGGREGATE(3,3,$P$2:$P37),0)</f>
        <v>0</v>
      </c>
      <c r="P37" t="s">
        <v>9</v>
      </c>
      <c r="Q37" s="15">
        <v>32</v>
      </c>
    </row>
    <row r="38" spans="1:17" x14ac:dyDescent="0.25">
      <c r="O38" s="1">
        <f>IF(Q38&gt;110,_xlfn.AGGREGATE(3,3,$P$2:$P38),0)</f>
        <v>21</v>
      </c>
      <c r="P38" t="s">
        <v>7</v>
      </c>
      <c r="Q38" s="15">
        <v>32000</v>
      </c>
    </row>
    <row r="39" spans="1:17" x14ac:dyDescent="0.25">
      <c r="O39" s="1">
        <f>IF(Q39&gt;110,_xlfn.AGGREGATE(3,3,$P$2:$P39),0)</f>
        <v>21</v>
      </c>
      <c r="Q39" s="15">
        <v>32001</v>
      </c>
    </row>
    <row r="40" spans="1:17" x14ac:dyDescent="0.25">
      <c r="O40" s="1">
        <f>IF(Q40&gt;110,_xlfn.AGGREGATE(3,3,$P$2:$P40),0)</f>
        <v>21</v>
      </c>
      <c r="Q40" s="15">
        <v>32010</v>
      </c>
    </row>
    <row r="41" spans="1:17" x14ac:dyDescent="0.25">
      <c r="O41" s="1">
        <f>IF(Q41&gt;110,_xlfn.AGGREGATE(3,3,$P$2:$P41),0)</f>
        <v>0</v>
      </c>
      <c r="P41" t="s">
        <v>9</v>
      </c>
      <c r="Q41" s="15">
        <v>33</v>
      </c>
    </row>
    <row r="42" spans="1:17" x14ac:dyDescent="0.25">
      <c r="O42" s="1">
        <f>IF(Q42&gt;110,_xlfn.AGGREGATE(3,3,$P$2:$P42),0)</f>
        <v>22</v>
      </c>
      <c r="Q42" s="15">
        <v>33000</v>
      </c>
    </row>
    <row r="43" spans="1:17" x14ac:dyDescent="0.25">
      <c r="O43" s="1">
        <f>IF(Q43&gt;110,_xlfn.AGGREGATE(3,3,$P$2:$P43),0)</f>
        <v>22</v>
      </c>
      <c r="Q43" s="15">
        <v>33001</v>
      </c>
    </row>
    <row r="44" spans="1:17" x14ac:dyDescent="0.25">
      <c r="O44" s="1">
        <f>IF(Q44&gt;110,_xlfn.AGGREGATE(3,3,$P$2:$P44),0)</f>
        <v>0</v>
      </c>
      <c r="P44" t="s">
        <v>9</v>
      </c>
      <c r="Q44" s="15">
        <v>34</v>
      </c>
    </row>
    <row r="45" spans="1:17" x14ac:dyDescent="0.25">
      <c r="O45" s="1">
        <f>IF(Q45&gt;110,_xlfn.AGGREGATE(3,3,$P$2:$P45),0)</f>
        <v>23</v>
      </c>
      <c r="Q45" s="15">
        <v>34000</v>
      </c>
    </row>
    <row r="46" spans="1:17" x14ac:dyDescent="0.25">
      <c r="O46" s="1">
        <f>IF(Q46&gt;110,_xlfn.AGGREGATE(3,3,$P$2:$P46),0)</f>
        <v>23</v>
      </c>
      <c r="Q46" s="15">
        <v>34001</v>
      </c>
    </row>
    <row r="47" spans="1:17" x14ac:dyDescent="0.25">
      <c r="O47" s="1">
        <f>IF(Q47&gt;110,_xlfn.AGGREGATE(3,3,$P$2:$P47),0)</f>
        <v>23</v>
      </c>
      <c r="Q47" s="15">
        <v>34002</v>
      </c>
    </row>
    <row r="48" spans="1:17" x14ac:dyDescent="0.25">
      <c r="O48" s="1">
        <f>IF(Q48&gt;110,_xlfn.AGGREGATE(3,3,$P$2:$P48),0)</f>
        <v>23</v>
      </c>
      <c r="Q48" s="15">
        <v>34003</v>
      </c>
    </row>
    <row r="49" spans="15:17" x14ac:dyDescent="0.25">
      <c r="O49" s="1">
        <f>IF(Q49&gt;110,_xlfn.AGGREGATE(3,3,$P$2:$P49),0)</f>
        <v>23</v>
      </c>
      <c r="Q49" s="15">
        <v>34004</v>
      </c>
    </row>
    <row r="50" spans="15:17" x14ac:dyDescent="0.25">
      <c r="O50" s="1">
        <f>IF(Q50&gt;110,_xlfn.AGGREGATE(3,3,$P$2:$P50),0)</f>
        <v>23</v>
      </c>
      <c r="Q50" s="15">
        <v>34005</v>
      </c>
    </row>
    <row r="51" spans="15:17" x14ac:dyDescent="0.25">
      <c r="O51" s="1">
        <f>IF(Q51&gt;110,_xlfn.AGGREGATE(3,3,$P$2:$P51),0)</f>
        <v>0</v>
      </c>
      <c r="P51" t="s">
        <v>9</v>
      </c>
      <c r="Q51" s="15">
        <v>35</v>
      </c>
    </row>
    <row r="52" spans="15:17" x14ac:dyDescent="0.25">
      <c r="O52" s="1">
        <f>IF(Q52&gt;110,_xlfn.AGGREGATE(3,3,$P$2:$P52),0)</f>
        <v>24</v>
      </c>
      <c r="Q52" s="15">
        <v>35000</v>
      </c>
    </row>
    <row r="53" spans="15:17" x14ac:dyDescent="0.25">
      <c r="O53" s="1">
        <f>IF(Q53&gt;110,_xlfn.AGGREGATE(3,3,$P$2:$P53),0)</f>
        <v>24</v>
      </c>
      <c r="Q53" s="15">
        <v>35001</v>
      </c>
    </row>
    <row r="54" spans="15:17" x14ac:dyDescent="0.25">
      <c r="O54" s="1">
        <f>IF(Q54&gt;110,_xlfn.AGGREGATE(3,3,$P$2:$P54),0)</f>
        <v>24</v>
      </c>
      <c r="Q54" s="15">
        <v>35002</v>
      </c>
    </row>
    <row r="55" spans="15:17" x14ac:dyDescent="0.25">
      <c r="O55" s="1">
        <f>IF(Q55&gt;110,_xlfn.AGGREGATE(3,3,$P$2:$P55),0)</f>
        <v>0</v>
      </c>
      <c r="P55" t="s">
        <v>10</v>
      </c>
      <c r="Q55" s="15">
        <v>4</v>
      </c>
    </row>
    <row r="56" spans="15:17" x14ac:dyDescent="0.25">
      <c r="O56" s="1">
        <f>IF(Q56&gt;110,_xlfn.AGGREGATE(3,3,$P$2:$P56),0)</f>
        <v>0</v>
      </c>
      <c r="P56" t="s">
        <v>9</v>
      </c>
      <c r="Q56" s="15">
        <v>41</v>
      </c>
    </row>
    <row r="57" spans="15:17" x14ac:dyDescent="0.25">
      <c r="O57" s="1">
        <f>IF(Q57&gt;110,_xlfn.AGGREGATE(3,3,$P$2:$P57),0)</f>
        <v>26</v>
      </c>
      <c r="Q57" s="15">
        <v>41000</v>
      </c>
    </row>
    <row r="58" spans="15:17" x14ac:dyDescent="0.25">
      <c r="O58" s="1">
        <f>IF(Q58&gt;110,_xlfn.AGGREGATE(3,3,$P$2:$P58),0)</f>
        <v>26</v>
      </c>
      <c r="Q58" s="15">
        <v>41001</v>
      </c>
    </row>
    <row r="59" spans="15:17" x14ac:dyDescent="0.25">
      <c r="O59" s="1">
        <f>IF(Q59&gt;110,_xlfn.AGGREGATE(3,3,$P$2:$P59),0)</f>
        <v>26</v>
      </c>
      <c r="Q59" s="15">
        <v>41002</v>
      </c>
    </row>
    <row r="60" spans="15:17" x14ac:dyDescent="0.25">
      <c r="O60" s="1">
        <f>IF(Q60&gt;110,_xlfn.AGGREGATE(3,3,$P$2:$P60),0)</f>
        <v>26</v>
      </c>
      <c r="Q60" s="15">
        <v>41003</v>
      </c>
    </row>
    <row r="61" spans="15:17" x14ac:dyDescent="0.25">
      <c r="O61" s="1">
        <f>IF(Q61&gt;110,_xlfn.AGGREGATE(3,3,$P$2:$P61),0)</f>
        <v>0</v>
      </c>
      <c r="Q61" s="15">
        <v>42</v>
      </c>
    </row>
    <row r="62" spans="15:17" x14ac:dyDescent="0.25">
      <c r="O62" s="1">
        <f>IF(Q62&gt;110,_xlfn.AGGREGATE(3,3,$P$2:$P62),0)</f>
        <v>26</v>
      </c>
      <c r="Q62" s="15">
        <v>42000</v>
      </c>
    </row>
    <row r="63" spans="15:17" x14ac:dyDescent="0.25">
      <c r="O63" s="1">
        <f>IF(Q63&gt;110,_xlfn.AGGREGATE(3,3,$P$2:$P63),0)</f>
        <v>26</v>
      </c>
      <c r="Q63" s="15">
        <v>42001</v>
      </c>
    </row>
    <row r="64" spans="15:17" x14ac:dyDescent="0.25">
      <c r="O64" s="1">
        <f>IF(Q64&gt;110,_xlfn.AGGREGATE(3,3,$P$2:$P64),0)</f>
        <v>26</v>
      </c>
      <c r="Q64" s="15">
        <v>42002</v>
      </c>
    </row>
    <row r="65" spans="15:17" x14ac:dyDescent="0.25">
      <c r="O65" s="1">
        <f>IF(Q65&gt;110,_xlfn.AGGREGATE(3,3,$P$2:$P65),0)</f>
        <v>0</v>
      </c>
      <c r="P65" t="s">
        <v>10</v>
      </c>
      <c r="Q65" s="15">
        <v>5</v>
      </c>
    </row>
    <row r="66" spans="15:17" x14ac:dyDescent="0.25">
      <c r="O66" s="1">
        <f>IF(Q66&gt;110,_xlfn.AGGREGATE(3,3,$P$2:$P66),0)</f>
        <v>0</v>
      </c>
      <c r="Q66" s="15">
        <v>51</v>
      </c>
    </row>
    <row r="67" spans="15:17" x14ac:dyDescent="0.25">
      <c r="O67" s="1">
        <f>IF(Q67&gt;110,_xlfn.AGGREGATE(3,3,$P$2:$P67),0)</f>
        <v>27</v>
      </c>
      <c r="Q67" s="15">
        <v>51000</v>
      </c>
    </row>
    <row r="68" spans="15:17" x14ac:dyDescent="0.25">
      <c r="O68" s="1">
        <f>IF(Q68&gt;110,_xlfn.AGGREGATE(3,3,$P$2:$P68),0)</f>
        <v>27</v>
      </c>
      <c r="Q68" s="15">
        <v>51001</v>
      </c>
    </row>
    <row r="69" spans="15:17" x14ac:dyDescent="0.25">
      <c r="O69" s="1">
        <f>IF(Q69&gt;110,_xlfn.AGGREGATE(3,3,$P$2:$P69),0)</f>
        <v>0</v>
      </c>
      <c r="Q69" s="15">
        <v>52</v>
      </c>
    </row>
    <row r="70" spans="15:17" x14ac:dyDescent="0.25">
      <c r="O70" s="1">
        <f>IF(Q70&gt;110,_xlfn.AGGREGATE(3,3,$P$2:$P70),0)</f>
        <v>27</v>
      </c>
      <c r="Q70" s="15">
        <v>52000</v>
      </c>
    </row>
    <row r="71" spans="15:17" x14ac:dyDescent="0.25">
      <c r="O71" s="1">
        <f>IF(Q71&gt;110,_xlfn.AGGREGATE(3,3,$P$2:$P71),0)</f>
        <v>27</v>
      </c>
      <c r="Q71" s="15">
        <v>52001</v>
      </c>
    </row>
    <row r="72" spans="15:17" x14ac:dyDescent="0.25">
      <c r="O72" s="1">
        <f>IF(Q72&gt;110,_xlfn.AGGREGATE(3,3,$P$2:$P72),0)</f>
        <v>27</v>
      </c>
      <c r="Q72" s="15">
        <v>52002</v>
      </c>
    </row>
    <row r="73" spans="15:17" x14ac:dyDescent="0.25">
      <c r="O73" s="1">
        <f>IF(Q73&gt;110,_xlfn.AGGREGATE(3,3,$P$2:$P73),0)</f>
        <v>27</v>
      </c>
      <c r="Q73" s="15">
        <v>52003</v>
      </c>
    </row>
    <row r="74" spans="15:17" x14ac:dyDescent="0.25">
      <c r="O74" s="1">
        <f>IF(Q74&gt;110,_xlfn.AGGREGATE(3,3,$P$2:$P74),0)</f>
        <v>0</v>
      </c>
      <c r="Q74" s="15">
        <v>53</v>
      </c>
    </row>
    <row r="75" spans="15:17" x14ac:dyDescent="0.25">
      <c r="O75" s="1">
        <f>IF(Q75&gt;110,_xlfn.AGGREGATE(3,3,$P$2:$P75),0)</f>
        <v>27</v>
      </c>
      <c r="Q75" s="15">
        <v>53000</v>
      </c>
    </row>
    <row r="76" spans="15:17" x14ac:dyDescent="0.25">
      <c r="O76" s="1">
        <f>IF(Q76&gt;110,_xlfn.AGGREGATE(3,3,$P$2:$P76),0)</f>
        <v>27</v>
      </c>
      <c r="Q76" s="15">
        <v>53001</v>
      </c>
    </row>
    <row r="77" spans="15:17" x14ac:dyDescent="0.25">
      <c r="O77" s="1">
        <f>IF(Q77&gt;110,_xlfn.AGGREGATE(3,3,$P$2:$P77),0)</f>
        <v>27</v>
      </c>
      <c r="Q77" s="15">
        <v>53002</v>
      </c>
    </row>
    <row r="78" spans="15:17" x14ac:dyDescent="0.25">
      <c r="O78" s="1">
        <f>IF(Q78&gt;110,_xlfn.AGGREGATE(3,3,$P$2:$P78),0)</f>
        <v>27</v>
      </c>
      <c r="Q78" s="15">
        <v>53003</v>
      </c>
    </row>
    <row r="79" spans="15:17" x14ac:dyDescent="0.25">
      <c r="O79" s="1">
        <f>IF(Q79&gt;110,_xlfn.AGGREGATE(3,3,$P$2:$P79),0)</f>
        <v>27</v>
      </c>
      <c r="Q79" s="15">
        <v>53004</v>
      </c>
    </row>
  </sheetData>
  <autoFilter ref="D1:I13" xr:uid="{78E13238-EABE-4E22-B3B3-B0EF538B71CF}"/>
  <dataConsolidate/>
  <dataValidations count="1">
    <dataValidation type="list" allowBlank="1" showInputMessage="1" showErrorMessage="1" sqref="D2:D18" xr:uid="{D6C00B58-BEC6-4AEC-B3CC-CF5F46A77F56}">
      <formula1>$A$2:$A$10</formula1>
    </dataValidation>
  </dataValidations>
  <pageMargins left="0.7" right="0.7" top="0.75" bottom="0.75" header="0.3" footer="0.3"/>
  <pageSetup paperSize="9" orientation="portrait" horizontalDpi="30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abdo khaled</cp:lastModifiedBy>
  <dcterms:created xsi:type="dcterms:W3CDTF">2015-06-05T18:17:20Z</dcterms:created>
  <dcterms:modified xsi:type="dcterms:W3CDTF">2024-11-05T09:06:31Z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2024-11-04T20:55:02Z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f925f1ed-ae5e-4e1a-9c53-62c6564f4e29</vt:lpwstr>
  </property>
  <property fmtid="{D5CDD505-2E9C-101B-9397-08002B2CF9AE}" pid="7" name="MSIP_Label_defa4170-0d19-0005-0004-bc88714345d2_ActionId">
    <vt:lpwstr>e76dabb8-a2cd-4dcb-bed5-4ea6a0111a41</vt:lpwstr>
  </property>
  <property fmtid="{D5CDD505-2E9C-101B-9397-08002B2CF9AE}" pid="8" name="MSIP_Label_defa4170-0d19-0005-0004-bc88714345d2_ContentBits">
    <vt:lpwstr>0</vt:lpwstr>
  </property>
</Properties>
</file>