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med\Downloads\"/>
    </mc:Choice>
  </mc:AlternateContent>
  <xr:revisionPtr revIDLastSave="0" documentId="13_ncr:1_{3A09DAEA-19D5-4614-A93D-76D913763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رئيسية " sheetId="7" r:id="rId1"/>
    <sheet name="كشف التلامي الحاضرين صفحة 1" sheetId="1" r:id="rId2"/>
    <sheet name="كشف التلامي الحاضرين صفحة 2" sheetId="2" r:id="rId3"/>
    <sheet name="الدخول و الخروج خلال الشهر" sheetId="4" r:id="rId4"/>
    <sheet name="المعلومات العامة" sheetId="6" r:id="rId5"/>
  </sheets>
  <definedNames>
    <definedName name="_xlnm.Print_Area" localSheetId="3">'الدخول و الخروج خلال الشهر'!$A$1:$I$43</definedName>
    <definedName name="_xlnm.Print_Area" localSheetId="1">'كشف التلامي الحاضرين صفحة 1'!$A$1:$V$35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G10" i="2"/>
  <c r="N32" i="1"/>
  <c r="P32" i="1" s="1"/>
  <c r="O32" i="1"/>
  <c r="Q11" i="1"/>
  <c r="H16" i="4"/>
  <c r="H17" i="4"/>
  <c r="C14" i="4"/>
  <c r="C15" i="4"/>
  <c r="C16" i="4"/>
  <c r="C17" i="4"/>
  <c r="C18" i="4"/>
  <c r="C19" i="4"/>
  <c r="C20" i="4"/>
  <c r="C21" i="4"/>
  <c r="C22" i="4"/>
  <c r="C23" i="4"/>
  <c r="C24" i="4"/>
  <c r="C25" i="4"/>
  <c r="D14" i="4"/>
  <c r="E14" i="4" s="1"/>
  <c r="F14" i="4" s="1"/>
  <c r="D15" i="4"/>
  <c r="E15" i="4" s="1"/>
  <c r="F15" i="4" s="1"/>
  <c r="D16" i="4"/>
  <c r="D17" i="4"/>
  <c r="D18" i="4"/>
  <c r="D19" i="4"/>
  <c r="D20" i="4"/>
  <c r="D21" i="4"/>
  <c r="E21" i="4" s="1"/>
  <c r="F21" i="4" s="1"/>
  <c r="D22" i="4"/>
  <c r="E22" i="4" s="1"/>
  <c r="F22" i="4" s="1"/>
  <c r="D23" i="4"/>
  <c r="D24" i="4"/>
  <c r="E24" i="4" s="1"/>
  <c r="F24" i="4" s="1"/>
  <c r="D25" i="4"/>
  <c r="E25" i="4" s="1"/>
  <c r="F25" i="4" s="1"/>
  <c r="E16" i="4"/>
  <c r="F16" i="4" s="1"/>
  <c r="E17" i="4"/>
  <c r="F17" i="4" s="1"/>
  <c r="E18" i="4"/>
  <c r="F18" i="4" s="1"/>
  <c r="E19" i="4"/>
  <c r="F19" i="4" s="1"/>
  <c r="E20" i="4"/>
  <c r="F20" i="4" s="1"/>
  <c r="E23" i="4"/>
  <c r="F23" i="4" s="1"/>
  <c r="D13" i="4"/>
  <c r="E9" i="4"/>
  <c r="G5" i="4"/>
  <c r="P4" i="1"/>
  <c r="R2" i="1"/>
  <c r="H4" i="2"/>
  <c r="J2" i="2"/>
  <c r="H11" i="2"/>
  <c r="G11" i="2"/>
  <c r="F11" i="2"/>
  <c r="E11" i="2"/>
  <c r="H9" i="2"/>
  <c r="G9" i="2"/>
  <c r="F9" i="2"/>
  <c r="E9" i="2"/>
  <c r="H31" i="4"/>
  <c r="H32" i="4"/>
  <c r="H33" i="4"/>
  <c r="H34" i="4"/>
  <c r="H35" i="4"/>
  <c r="H36" i="4"/>
  <c r="H37" i="4"/>
  <c r="H38" i="4"/>
  <c r="H39" i="4"/>
  <c r="H40" i="4"/>
  <c r="H41" i="4"/>
  <c r="H42" i="4"/>
  <c r="G31" i="4"/>
  <c r="G32" i="4"/>
  <c r="G33" i="4"/>
  <c r="G34" i="4"/>
  <c r="G35" i="4"/>
  <c r="G36" i="4"/>
  <c r="G37" i="4"/>
  <c r="G38" i="4"/>
  <c r="G39" i="4"/>
  <c r="G40" i="4"/>
  <c r="G41" i="4"/>
  <c r="G42" i="4"/>
  <c r="F31" i="4"/>
  <c r="F32" i="4"/>
  <c r="F33" i="4"/>
  <c r="F34" i="4"/>
  <c r="F35" i="4"/>
  <c r="F36" i="4"/>
  <c r="F37" i="4"/>
  <c r="F38" i="4"/>
  <c r="F39" i="4"/>
  <c r="F40" i="4"/>
  <c r="F41" i="4"/>
  <c r="F42" i="4"/>
  <c r="D31" i="4"/>
  <c r="D32" i="4"/>
  <c r="D33" i="4"/>
  <c r="D34" i="4"/>
  <c r="D35" i="4"/>
  <c r="D36" i="4"/>
  <c r="D37" i="4"/>
  <c r="D38" i="4"/>
  <c r="D39" i="4"/>
  <c r="D40" i="4"/>
  <c r="D41" i="4"/>
  <c r="D42" i="4"/>
  <c r="C42" i="4"/>
  <c r="E42" i="4" s="1"/>
  <c r="C31" i="4"/>
  <c r="E31" i="4" s="1"/>
  <c r="C32" i="4"/>
  <c r="E32" i="4" s="1"/>
  <c r="C33" i="4"/>
  <c r="E33" i="4" s="1"/>
  <c r="C34" i="4"/>
  <c r="E34" i="4" s="1"/>
  <c r="C35" i="4"/>
  <c r="E35" i="4" s="1"/>
  <c r="C36" i="4"/>
  <c r="E36" i="4" s="1"/>
  <c r="C37" i="4"/>
  <c r="E37" i="4" s="1"/>
  <c r="C38" i="4"/>
  <c r="E38" i="4" s="1"/>
  <c r="C39" i="4"/>
  <c r="E39" i="4" s="1"/>
  <c r="C40" i="4"/>
  <c r="E40" i="4" s="1"/>
  <c r="C41" i="4"/>
  <c r="E41" i="4" s="1"/>
  <c r="H30" i="4"/>
  <c r="G30" i="4"/>
  <c r="F30" i="4"/>
  <c r="D30" i="4"/>
  <c r="C30" i="4"/>
  <c r="E30" i="4" s="1"/>
  <c r="S22" i="1"/>
  <c r="R22" i="1"/>
  <c r="Q22" i="1"/>
  <c r="P22" i="1"/>
  <c r="S21" i="1"/>
  <c r="R21" i="1"/>
  <c r="Q21" i="1"/>
  <c r="Q24" i="1" s="1"/>
  <c r="O31" i="1" s="1"/>
  <c r="P21" i="1"/>
  <c r="P24" i="1" s="1"/>
  <c r="N31" i="1" s="1"/>
  <c r="H22" i="1"/>
  <c r="J22" i="1" s="1"/>
  <c r="G22" i="1"/>
  <c r="F22" i="1"/>
  <c r="E22" i="1"/>
  <c r="H21" i="1"/>
  <c r="J21" i="1" s="1"/>
  <c r="G21" i="1"/>
  <c r="F21" i="1"/>
  <c r="E21" i="1"/>
  <c r="E24" i="1" s="1"/>
  <c r="N30" i="1" s="1"/>
  <c r="F14" i="6"/>
  <c r="S11" i="1"/>
  <c r="R11" i="1"/>
  <c r="P11" i="1"/>
  <c r="T11" i="1" s="1"/>
  <c r="S10" i="1"/>
  <c r="R10" i="1"/>
  <c r="Q10" i="1"/>
  <c r="P10" i="1"/>
  <c r="S9" i="1"/>
  <c r="U9" i="1" s="1"/>
  <c r="R9" i="1"/>
  <c r="Q9" i="1"/>
  <c r="P9" i="1"/>
  <c r="T9" i="1" s="1"/>
  <c r="H13" i="1"/>
  <c r="G13" i="1"/>
  <c r="F13" i="1"/>
  <c r="E13" i="1"/>
  <c r="H12" i="1"/>
  <c r="G12" i="1"/>
  <c r="F12" i="1"/>
  <c r="E12" i="1"/>
  <c r="H11" i="1"/>
  <c r="G11" i="1"/>
  <c r="F11" i="1"/>
  <c r="E11" i="1"/>
  <c r="H9" i="1"/>
  <c r="G9" i="1"/>
  <c r="F9" i="1"/>
  <c r="E9" i="1"/>
  <c r="G20" i="6"/>
  <c r="H20" i="6"/>
  <c r="I20" i="6"/>
  <c r="J20" i="6"/>
  <c r="J21" i="6" s="1"/>
  <c r="K20" i="6"/>
  <c r="L20" i="6"/>
  <c r="M20" i="6"/>
  <c r="N20" i="6"/>
  <c r="O20" i="6"/>
  <c r="P20" i="6"/>
  <c r="Q20" i="6"/>
  <c r="R20" i="6"/>
  <c r="S20" i="6"/>
  <c r="T20" i="6"/>
  <c r="U20" i="6"/>
  <c r="V20" i="6"/>
  <c r="R23" i="1" s="1"/>
  <c r="T23" i="1" s="1"/>
  <c r="W20" i="6"/>
  <c r="F20" i="6"/>
  <c r="G17" i="6"/>
  <c r="H17" i="6"/>
  <c r="I17" i="6"/>
  <c r="I21" i="6" s="1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G23" i="1" s="1"/>
  <c r="I23" i="1" s="1"/>
  <c r="W17" i="6"/>
  <c r="H23" i="1" s="1"/>
  <c r="J23" i="1" s="1"/>
  <c r="F17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R12" i="1" s="1"/>
  <c r="T12" i="1" s="1"/>
  <c r="W14" i="6"/>
  <c r="S12" i="1" s="1"/>
  <c r="U12" i="1" s="1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G14" i="1" s="1"/>
  <c r="I14" i="1" s="1"/>
  <c r="W10" i="6"/>
  <c r="H14" i="1" s="1"/>
  <c r="J14" i="1" s="1"/>
  <c r="F10" i="6"/>
  <c r="S24" i="1"/>
  <c r="R31" i="1" s="1"/>
  <c r="F24" i="1"/>
  <c r="O30" i="1" s="1"/>
  <c r="C15" i="1"/>
  <c r="D15" i="1"/>
  <c r="I21" i="1"/>
  <c r="O14" i="1"/>
  <c r="N14" i="1"/>
  <c r="J11" i="2" l="1"/>
  <c r="G24" i="4"/>
  <c r="H24" i="4" s="1"/>
  <c r="G20" i="4"/>
  <c r="H20" i="4" s="1"/>
  <c r="G22" i="4"/>
  <c r="H22" i="4" s="1"/>
  <c r="G18" i="4"/>
  <c r="H18" i="4" s="1"/>
  <c r="G14" i="4"/>
  <c r="H14" i="4" s="1"/>
  <c r="G16" i="4"/>
  <c r="G23" i="4"/>
  <c r="H23" i="4" s="1"/>
  <c r="G19" i="4"/>
  <c r="H19" i="4" s="1"/>
  <c r="G15" i="4"/>
  <c r="H15" i="4" s="1"/>
  <c r="G25" i="4"/>
  <c r="H25" i="4" s="1"/>
  <c r="G21" i="4"/>
  <c r="H21" i="4" s="1"/>
  <c r="G17" i="4"/>
  <c r="G21" i="6"/>
  <c r="L21" i="6"/>
  <c r="T21" i="1"/>
  <c r="T24" i="1" s="1"/>
  <c r="T22" i="1"/>
  <c r="M21" i="6"/>
  <c r="N21" i="6"/>
  <c r="U21" i="6"/>
  <c r="S21" i="6"/>
  <c r="T21" i="6"/>
  <c r="R21" i="6"/>
  <c r="W21" i="6"/>
  <c r="Q21" i="6"/>
  <c r="P21" i="6"/>
  <c r="O21" i="6"/>
  <c r="K21" i="6"/>
  <c r="F21" i="6"/>
  <c r="H21" i="6"/>
  <c r="J9" i="2"/>
  <c r="I9" i="2"/>
  <c r="I11" i="2"/>
  <c r="K11" i="2" s="1"/>
  <c r="I11" i="1"/>
  <c r="R24" i="1"/>
  <c r="Q31" i="1" s="1"/>
  <c r="T31" i="1" s="1"/>
  <c r="S23" i="1"/>
  <c r="U23" i="1" s="1"/>
  <c r="V23" i="1" s="1"/>
  <c r="J9" i="1"/>
  <c r="V21" i="6"/>
  <c r="U22" i="1"/>
  <c r="V22" i="1" s="1"/>
  <c r="U21" i="1"/>
  <c r="K23" i="1"/>
  <c r="H24" i="1"/>
  <c r="R30" i="1" s="1"/>
  <c r="G24" i="1"/>
  <c r="Q30" i="1" s="1"/>
  <c r="T30" i="1" s="1"/>
  <c r="I22" i="1"/>
  <c r="K22" i="1" s="1"/>
  <c r="J24" i="1"/>
  <c r="V12" i="1"/>
  <c r="J11" i="1"/>
  <c r="K11" i="1" s="1"/>
  <c r="I9" i="1"/>
  <c r="J13" i="1"/>
  <c r="P14" i="1"/>
  <c r="N29" i="1" s="1"/>
  <c r="J12" i="1"/>
  <c r="U11" i="1"/>
  <c r="V11" i="1" s="1"/>
  <c r="R14" i="1"/>
  <c r="Q29" i="1" s="1"/>
  <c r="S14" i="1"/>
  <c r="R29" i="1" s="1"/>
  <c r="U10" i="1"/>
  <c r="Q14" i="1"/>
  <c r="O29" i="1" s="1"/>
  <c r="T10" i="1"/>
  <c r="V9" i="1"/>
  <c r="I13" i="1"/>
  <c r="Q32" i="1"/>
  <c r="T32" i="1" s="1"/>
  <c r="K14" i="1"/>
  <c r="G15" i="1"/>
  <c r="Q28" i="1" s="1"/>
  <c r="F15" i="1"/>
  <c r="O28" i="1" s="1"/>
  <c r="H15" i="1"/>
  <c r="R28" i="1" s="1"/>
  <c r="I12" i="1"/>
  <c r="E15" i="1"/>
  <c r="N28" i="1" s="1"/>
  <c r="K21" i="1"/>
  <c r="P31" i="1"/>
  <c r="U31" i="1"/>
  <c r="P30" i="1"/>
  <c r="S31" i="1" l="1"/>
  <c r="I24" i="1"/>
  <c r="K9" i="2"/>
  <c r="S30" i="1"/>
  <c r="K9" i="1"/>
  <c r="K13" i="1"/>
  <c r="J15" i="1"/>
  <c r="R32" i="1"/>
  <c r="U32" i="1" s="1"/>
  <c r="V32" i="1" s="1"/>
  <c r="K12" i="1"/>
  <c r="U24" i="1"/>
  <c r="V21" i="1"/>
  <c r="V24" i="1" s="1"/>
  <c r="U30" i="1"/>
  <c r="V30" i="1" s="1"/>
  <c r="F8" i="2"/>
  <c r="F10" i="2" s="1"/>
  <c r="F12" i="2" s="1"/>
  <c r="P29" i="1"/>
  <c r="E8" i="2"/>
  <c r="E10" i="2" s="1"/>
  <c r="E12" i="2" s="1"/>
  <c r="T29" i="1"/>
  <c r="S29" i="1"/>
  <c r="O33" i="1"/>
  <c r="U14" i="1"/>
  <c r="Q33" i="1"/>
  <c r="G8" i="2" s="1"/>
  <c r="V10" i="1"/>
  <c r="V14" i="1" s="1"/>
  <c r="U29" i="1"/>
  <c r="T14" i="1"/>
  <c r="T28" i="1"/>
  <c r="N33" i="1"/>
  <c r="P28" i="1"/>
  <c r="P33" i="1" s="1"/>
  <c r="S28" i="1"/>
  <c r="R33" i="1"/>
  <c r="H8" i="2" s="1"/>
  <c r="U28" i="1"/>
  <c r="I15" i="1"/>
  <c r="K24" i="1"/>
  <c r="V31" i="1"/>
  <c r="K15" i="1" l="1"/>
  <c r="J8" i="2"/>
  <c r="J10" i="2" s="1"/>
  <c r="J12" i="2" s="1"/>
  <c r="H10" i="2"/>
  <c r="H12" i="2" s="1"/>
  <c r="S33" i="1"/>
  <c r="I8" i="2"/>
  <c r="S32" i="1"/>
  <c r="G12" i="2"/>
  <c r="U33" i="1"/>
  <c r="T33" i="1"/>
  <c r="V29" i="1"/>
  <c r="V28" i="1"/>
  <c r="K8" i="2" l="1"/>
  <c r="K10" i="2" s="1"/>
  <c r="K12" i="2" s="1"/>
  <c r="I10" i="2"/>
  <c r="I12" i="2" s="1"/>
  <c r="V33" i="1"/>
  <c r="C13" i="4" l="1"/>
  <c r="E13" i="4" l="1"/>
  <c r="F13" i="4" s="1"/>
  <c r="G13" i="4" s="1"/>
  <c r="H1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</author>
  </authors>
  <commentList>
    <comment ref="J27" authorId="0" shapeId="0" xr:uid="{704E29B0-8C1B-42B6-9C10-1AFBEC11F679}">
      <text>
        <r>
          <rPr>
            <b/>
            <sz val="9"/>
            <color indexed="81"/>
            <rFont val="Tahoma"/>
            <family val="2"/>
          </rPr>
          <t xml:space="preserve">ahmed:
</t>
        </r>
        <r>
          <rPr>
            <b/>
            <sz val="14"/>
            <color indexed="81"/>
            <rFont val="Tahoma"/>
            <family val="2"/>
          </rPr>
          <t>هنا يتم ادراج التلاميذ القادمون من مؤسسات أخر و المغادرون من المؤسسة إلى مؤسسات أخر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R27" authorId="0" shapeId="0" xr:uid="{33128EAC-B1C5-4C77-AC2C-FFD4C0F804A9}">
      <text>
        <r>
          <rPr>
            <b/>
            <sz val="9"/>
            <color indexed="81"/>
            <rFont val="Tahoma"/>
            <family val="2"/>
          </rPr>
          <t>ahmed: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 xml:space="preserve">هنا يتم اختيار الشهر الخاص بالكشف و السنة الدراسية  فقط لا غير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</author>
  </authors>
  <commentList>
    <comment ref="J2" authorId="0" shapeId="0" xr:uid="{F41C24EE-C43D-4C7E-89AE-4598936028D2}">
      <text>
        <r>
          <rPr>
            <b/>
            <sz val="9"/>
            <color indexed="81"/>
            <rFont val="Tahoma"/>
            <family val="2"/>
          </rPr>
          <t>ahmed:</t>
        </r>
        <r>
          <rPr>
            <sz val="9"/>
            <color indexed="81"/>
            <rFont val="Tahoma"/>
            <family val="2"/>
          </rPr>
          <t xml:space="preserve">
لا تكتب أي شيء هنا سوف يملء من الصفحة الاولي </t>
        </r>
      </text>
    </comment>
    <comment ref="H4" authorId="0" shapeId="0" xr:uid="{22546CD6-F76F-4575-B035-A183E3349252}">
      <text>
        <r>
          <rPr>
            <b/>
            <sz val="9"/>
            <color indexed="81"/>
            <rFont val="Tahoma"/>
            <family val="2"/>
          </rPr>
          <t>ahmed:</t>
        </r>
        <r>
          <rPr>
            <sz val="9"/>
            <color indexed="81"/>
            <rFont val="Tahoma"/>
            <family val="2"/>
          </rPr>
          <t xml:space="preserve">
يتم ملء الخانة في هذه الصفحة تلقائيا  من صفحة الرئيسية 
</t>
        </r>
      </text>
    </comment>
  </commentList>
</comments>
</file>

<file path=xl/sharedStrings.xml><?xml version="1.0" encoding="utf-8"?>
<sst xmlns="http://schemas.openxmlformats.org/spreadsheetml/2006/main" count="285" uniqueCount="132">
  <si>
    <t xml:space="preserve">القسم </t>
  </si>
  <si>
    <t xml:space="preserve">سنـــوات الاولي متوسط </t>
  </si>
  <si>
    <t>المجموع العام</t>
  </si>
  <si>
    <t>المجموع</t>
  </si>
  <si>
    <t>نصف داخلي</t>
  </si>
  <si>
    <t>خارجي</t>
  </si>
  <si>
    <t xml:space="preserve">المجموع </t>
  </si>
  <si>
    <t>1م1</t>
  </si>
  <si>
    <t>1م2</t>
  </si>
  <si>
    <t>1م3</t>
  </si>
  <si>
    <t>المعيدين</t>
  </si>
  <si>
    <t>2م1</t>
  </si>
  <si>
    <t>2م2</t>
  </si>
  <si>
    <t xml:space="preserve">سنـــوات الثانية  متوسط </t>
  </si>
  <si>
    <t xml:space="preserve">سنـــوات الثالثة متوسط </t>
  </si>
  <si>
    <t xml:space="preserve">سنـــوات الرابعة متوسط </t>
  </si>
  <si>
    <t xml:space="preserve">جميــع الاقســـــــــــــــــام </t>
  </si>
  <si>
    <t xml:space="preserve">السنـــوات الاولي متوسط </t>
  </si>
  <si>
    <t xml:space="preserve">السنوات الثانية متوسط </t>
  </si>
  <si>
    <t xml:space="preserve">السنوات الثالثة متوسط </t>
  </si>
  <si>
    <t xml:space="preserve">السنوات الرابعة متوسط </t>
  </si>
  <si>
    <t xml:space="preserve">المعيدين </t>
  </si>
  <si>
    <t xml:space="preserve">المجموع الكلي للمؤسســـة </t>
  </si>
  <si>
    <t xml:space="preserve">الداخليون </t>
  </si>
  <si>
    <t>الداخليون</t>
  </si>
  <si>
    <t>ذكور</t>
  </si>
  <si>
    <t>إناث</t>
  </si>
  <si>
    <t>3م1</t>
  </si>
  <si>
    <t>3م2</t>
  </si>
  <si>
    <t>4م1</t>
  </si>
  <si>
    <t>4م2</t>
  </si>
  <si>
    <t>مجموع</t>
  </si>
  <si>
    <t>النصف داخلي</t>
  </si>
  <si>
    <t>الخارجيـــون</t>
  </si>
  <si>
    <t xml:space="preserve">المجموع العام </t>
  </si>
  <si>
    <t xml:space="preserve">متوسطــة سماعيني معمر تاجرونـــــــــــة </t>
  </si>
  <si>
    <t xml:space="preserve">ولايـــــــــــــة الاغــــــــواط </t>
  </si>
  <si>
    <t xml:space="preserve">النصف داخليين </t>
  </si>
  <si>
    <t xml:space="preserve">الخارجيون </t>
  </si>
  <si>
    <t xml:space="preserve">ذكـــور </t>
  </si>
  <si>
    <t xml:space="preserve">الخروج خلال الشهــــــــــــــر </t>
  </si>
  <si>
    <t xml:space="preserve">إنــــاث </t>
  </si>
  <si>
    <t xml:space="preserve">متوسطة سماعيني معمر تاجرونة </t>
  </si>
  <si>
    <t xml:space="preserve">الاغـــــــــــــــــــــــواط </t>
  </si>
  <si>
    <t xml:space="preserve">كشف أعداد التلاميذ الحاضرين إلى نهايـــة شهر </t>
  </si>
  <si>
    <t xml:space="preserve">الصفحة الثانية </t>
  </si>
  <si>
    <t xml:space="preserve">منجز من طـــرف </t>
  </si>
  <si>
    <t xml:space="preserve">المستشار في التربيــــــــــة </t>
  </si>
  <si>
    <t xml:space="preserve">المقتصد </t>
  </si>
  <si>
    <t xml:space="preserve">مدير المؤسســة </t>
  </si>
  <si>
    <t xml:space="preserve">تاجرونة في </t>
  </si>
  <si>
    <t>جانفي  2020</t>
  </si>
  <si>
    <t>فيفري  2020</t>
  </si>
  <si>
    <t xml:space="preserve">الجمهورية الجزائرية الديمقراطية الشعبية </t>
  </si>
  <si>
    <t xml:space="preserve">وزارة التربية الوطنية </t>
  </si>
  <si>
    <t xml:space="preserve">الدخول خلال الشهر </t>
  </si>
  <si>
    <t xml:space="preserve">مديرية التربية لولاية الاغواط </t>
  </si>
  <si>
    <t xml:space="preserve">دخول و خروج خلال الشهر </t>
  </si>
  <si>
    <t xml:space="preserve">الرقم </t>
  </si>
  <si>
    <t>الاسم و اللقب</t>
  </si>
  <si>
    <t>تاريخ الميلاد</t>
  </si>
  <si>
    <t xml:space="preserve">الصفـة </t>
  </si>
  <si>
    <t>تاريخ الخروج</t>
  </si>
  <si>
    <t>المؤسسة الاصلية و الولاية</t>
  </si>
  <si>
    <t>تاريخ الدخول</t>
  </si>
  <si>
    <t xml:space="preserve">الخروج خلال الشهر </t>
  </si>
  <si>
    <t xml:space="preserve">خارجي </t>
  </si>
  <si>
    <t>سبب الخروج و الجهة المستقبلة</t>
  </si>
  <si>
    <t>الصفحة 01</t>
  </si>
  <si>
    <t xml:space="preserve">الصفحة الثالثة </t>
  </si>
  <si>
    <t xml:space="preserve">الدخول خلال الشهـــر  </t>
  </si>
  <si>
    <t>الحاضرون في نهايــــة الشهر السابق</t>
  </si>
  <si>
    <t xml:space="preserve">الحاضرون في آخر الشهر الحالي </t>
  </si>
  <si>
    <t>جامد خليل</t>
  </si>
  <si>
    <t>2م3</t>
  </si>
  <si>
    <t>سبتمبر /2022</t>
  </si>
  <si>
    <t>أكتوبر /2022</t>
  </si>
  <si>
    <t>نوفمبر /2022</t>
  </si>
  <si>
    <t>ديسمبر /2022</t>
  </si>
  <si>
    <t>جانفي 2023</t>
  </si>
  <si>
    <t>فيفري 2023</t>
  </si>
  <si>
    <t>مارس /2023</t>
  </si>
  <si>
    <t>أفريل /2023</t>
  </si>
  <si>
    <t>مــاي 2023</t>
  </si>
  <si>
    <t>جوان /2023</t>
  </si>
  <si>
    <t>ديسمبر</t>
  </si>
  <si>
    <t>1م4</t>
  </si>
  <si>
    <t>سبتمبر</t>
  </si>
  <si>
    <t>أكتوبر</t>
  </si>
  <si>
    <t>نوفمبر</t>
  </si>
  <si>
    <t>مارس</t>
  </si>
  <si>
    <t>جانفي</t>
  </si>
  <si>
    <t>عدد التلاميذ</t>
  </si>
  <si>
    <t>المنتقلون</t>
  </si>
  <si>
    <t>الكل</t>
  </si>
  <si>
    <t>فيفري</t>
  </si>
  <si>
    <t>أفريل</t>
  </si>
  <si>
    <t xml:space="preserve">ماي </t>
  </si>
  <si>
    <t xml:space="preserve">السنة الدراسية </t>
  </si>
  <si>
    <t>2024/2025</t>
  </si>
  <si>
    <t>2025/2026</t>
  </si>
  <si>
    <t>2026/2027</t>
  </si>
  <si>
    <t>2027/2028</t>
  </si>
  <si>
    <t>2029/2030</t>
  </si>
  <si>
    <t>2028/2029</t>
  </si>
  <si>
    <t>كشف التلاميذ الحاضرين إلى نهايــــة لشهـــر</t>
  </si>
  <si>
    <t>داخلي</t>
  </si>
  <si>
    <t>المعيدون</t>
  </si>
  <si>
    <t>أولى 2</t>
  </si>
  <si>
    <t>أولى 3</t>
  </si>
  <si>
    <t>أولى 4</t>
  </si>
  <si>
    <t>ثانية 2</t>
  </si>
  <si>
    <t>ثانية 3</t>
  </si>
  <si>
    <t>ثالثة 2</t>
  </si>
  <si>
    <t>رابعة 1</t>
  </si>
  <si>
    <t>الأقسام</t>
  </si>
  <si>
    <t>مجموع عام</t>
  </si>
  <si>
    <t>السنة الدراسية :</t>
  </si>
  <si>
    <t>شنافي أحمد</t>
  </si>
  <si>
    <t xml:space="preserve">الخروج  خلال الشهـــر  </t>
  </si>
  <si>
    <t>الشهر</t>
  </si>
  <si>
    <t>ن/ د</t>
  </si>
  <si>
    <t xml:space="preserve">سماعيني معمر </t>
  </si>
  <si>
    <t xml:space="preserve">تحويل </t>
  </si>
  <si>
    <t>دربالي قمقام</t>
  </si>
  <si>
    <t>الاغواط</t>
  </si>
  <si>
    <r>
      <rPr>
        <sz val="22"/>
        <color theme="0"/>
        <rFont val="Calibri"/>
        <family val="2"/>
        <scheme val="minor"/>
      </rPr>
      <t>من تصميم و برمجة : شنافي أحمد</t>
    </r>
    <r>
      <rPr>
        <sz val="22"/>
        <color rgb="FFFF0000"/>
        <rFont val="Calibri"/>
        <family val="2"/>
        <scheme val="minor"/>
      </rPr>
      <t xml:space="preserve"> </t>
    </r>
  </si>
  <si>
    <t xml:space="preserve">تاريخ تحرير الكشف </t>
  </si>
  <si>
    <t>ى 1</t>
  </si>
  <si>
    <t>ة 1</t>
  </si>
  <si>
    <t>ثة 1</t>
  </si>
  <si>
    <t> 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</si>
</sst>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&quot;€&quot;_-;\-* #,##0.00\ &quot;€&quot;_-;_-* &quot;-&quot;??\ &quot;€&quot;_-;_-@_-"/>
  </numFmts>
  <fonts count="4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Jannaltregular"/>
    </font>
    <font>
      <sz val="18"/>
      <color rgb="FFFF0000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4"/>
      <color indexed="81"/>
      <name val="Tahoma"/>
      <family val="2"/>
    </font>
    <font>
      <b/>
      <sz val="14"/>
      <color theme="0"/>
      <name val="Jannaltregular"/>
      <charset val="178"/>
    </font>
    <font>
      <b/>
      <sz val="14"/>
      <color theme="1"/>
      <name val="Jannaltregular"/>
      <charset val="178"/>
    </font>
    <font>
      <b/>
      <sz val="16"/>
      <color theme="1"/>
      <name val="Jannaltregular"/>
      <charset val="178"/>
    </font>
    <font>
      <b/>
      <sz val="16"/>
      <color theme="1"/>
      <name val="Calibri"/>
      <family val="2"/>
      <charset val="178"/>
      <scheme val="minor"/>
    </font>
    <font>
      <b/>
      <sz val="18"/>
      <color theme="1"/>
      <name val="Jannaltregular"/>
      <charset val="178"/>
    </font>
    <font>
      <b/>
      <sz val="14"/>
      <color theme="1" tint="4.9989318521683403E-2"/>
      <name val="Jannaltregular"/>
      <charset val="178"/>
    </font>
    <font>
      <sz val="18"/>
      <color theme="1"/>
      <name val="Jannaltregular"/>
    </font>
    <font>
      <b/>
      <sz val="18"/>
      <color theme="1"/>
      <name val="Calibri"/>
      <family val="2"/>
      <charset val="178"/>
      <scheme val="minor"/>
    </font>
    <font>
      <b/>
      <sz val="20"/>
      <color theme="1"/>
      <name val="Jannaltregular"/>
    </font>
    <font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theme="1"/>
      <name val="Jannaltregular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F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B0BE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theme="6" tint="-0.49998474074526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1" fillId="3" borderId="0" xfId="0" applyFont="1" applyFill="1"/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8" borderId="1" xfId="0" applyFont="1" applyFill="1" applyBorder="1"/>
    <xf numFmtId="0" fontId="13" fillId="0" borderId="0" xfId="0" applyFont="1"/>
    <xf numFmtId="0" fontId="3" fillId="0" borderId="0" xfId="0" applyFont="1"/>
    <xf numFmtId="0" fontId="2" fillId="8" borderId="1" xfId="0" applyFont="1" applyFill="1" applyBorder="1" applyAlignment="1">
      <alignment wrapText="1"/>
    </xf>
    <xf numFmtId="0" fontId="0" fillId="9" borderId="0" xfId="0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7" fontId="2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hidden="1"/>
    </xf>
    <xf numFmtId="0" fontId="7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0" fillId="5" borderId="1" xfId="0" applyFill="1" applyBorder="1" applyProtection="1"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6" fillId="7" borderId="1" xfId="0" applyFont="1" applyFill="1" applyBorder="1" applyProtection="1">
      <protection hidden="1"/>
    </xf>
    <xf numFmtId="0" fontId="14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6" fillId="3" borderId="0" xfId="0" applyFon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14" fontId="7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8" fillId="5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right"/>
      <protection hidden="1"/>
    </xf>
    <xf numFmtId="0" fontId="9" fillId="12" borderId="6" xfId="0" applyFont="1" applyFill="1" applyBorder="1" applyAlignment="1" applyProtection="1">
      <alignment horizontal="center" vertical="center"/>
      <protection hidden="1"/>
    </xf>
    <xf numFmtId="0" fontId="8" fillId="12" borderId="6" xfId="0" applyFont="1" applyFill="1" applyBorder="1" applyAlignment="1" applyProtection="1">
      <alignment horizontal="center" vertical="center"/>
      <protection hidden="1"/>
    </xf>
    <xf numFmtId="0" fontId="5" fillId="12" borderId="6" xfId="0" applyFont="1" applyFill="1" applyBorder="1" applyAlignment="1" applyProtection="1">
      <alignment horizontal="center" vertical="center"/>
      <protection hidden="1"/>
    </xf>
    <xf numFmtId="49" fontId="15" fillId="0" borderId="0" xfId="0" applyNumberFormat="1" applyFont="1" applyAlignment="1">
      <alignment vertical="center"/>
    </xf>
    <xf numFmtId="0" fontId="0" fillId="13" borderId="0" xfId="0" applyFill="1" applyAlignment="1">
      <alignment horizontal="center" vertical="center"/>
    </xf>
    <xf numFmtId="0" fontId="0" fillId="14" borderId="0" xfId="0" applyFill="1"/>
    <xf numFmtId="14" fontId="0" fillId="0" borderId="0" xfId="0" applyNumberFormat="1"/>
    <xf numFmtId="0" fontId="4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49" fontId="15" fillId="0" borderId="0" xfId="0" applyNumberFormat="1" applyFont="1" applyAlignment="1" applyProtection="1">
      <alignment vertical="center"/>
      <protection hidden="1"/>
    </xf>
    <xf numFmtId="17" fontId="24" fillId="0" borderId="0" xfId="0" applyNumberFormat="1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26" fillId="0" borderId="14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9" borderId="0" xfId="0" applyFill="1" applyAlignment="1" applyProtection="1">
      <alignment horizontal="center" vertical="center"/>
      <protection hidden="1"/>
    </xf>
    <xf numFmtId="0" fontId="27" fillId="11" borderId="1" xfId="0" applyFont="1" applyFill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0" fontId="37" fillId="15" borderId="1" xfId="0" applyFont="1" applyFill="1" applyBorder="1" applyAlignment="1" applyProtection="1">
      <alignment horizontal="center" vertical="center" wrapText="1"/>
      <protection locked="0"/>
    </xf>
    <xf numFmtId="0" fontId="37" fillId="8" borderId="1" xfId="0" applyFont="1" applyFill="1" applyBorder="1" applyAlignment="1" applyProtection="1">
      <alignment horizontal="center" vertical="center" wrapText="1"/>
      <protection locked="0"/>
    </xf>
    <xf numFmtId="0" fontId="37" fillId="16" borderId="1" xfId="0" applyFont="1" applyFill="1" applyBorder="1" applyAlignment="1" applyProtection="1">
      <alignment horizontal="center" vertical="center" wrapText="1"/>
      <protection locked="0"/>
    </xf>
    <xf numFmtId="0" fontId="37" fillId="17" borderId="1" xfId="0" applyFont="1" applyFill="1" applyBorder="1" applyAlignment="1" applyProtection="1">
      <alignment horizontal="center" vertical="center" wrapText="1"/>
      <protection locked="0"/>
    </xf>
    <xf numFmtId="0" fontId="5" fillId="19" borderId="1" xfId="0" applyFont="1" applyFill="1" applyBorder="1" applyAlignment="1" applyProtection="1">
      <alignment horizontal="center" vertical="center"/>
      <protection locked="0"/>
    </xf>
    <xf numFmtId="17" fontId="40" fillId="0" borderId="0" xfId="0" applyNumberFormat="1" applyFont="1" applyProtection="1">
      <protection hidden="1"/>
    </xf>
    <xf numFmtId="0" fontId="41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2" fillId="8" borderId="21" xfId="0" applyFont="1" applyFill="1" applyBorder="1" applyAlignment="1" applyProtection="1">
      <alignment wrapText="1"/>
      <protection hidden="1"/>
    </xf>
    <xf numFmtId="0" fontId="0" fillId="0" borderId="21" xfId="0" applyBorder="1" applyProtection="1">
      <protection locked="0"/>
    </xf>
    <xf numFmtId="0" fontId="0" fillId="0" borderId="21" xfId="0" applyBorder="1" applyProtection="1">
      <protection hidden="1"/>
    </xf>
    <xf numFmtId="14" fontId="0" fillId="0" borderId="21" xfId="0" applyNumberFormat="1" applyBorder="1" applyProtection="1">
      <protection hidden="1"/>
    </xf>
    <xf numFmtId="14" fontId="0" fillId="0" borderId="21" xfId="0" applyNumberFormat="1" applyBorder="1" applyAlignment="1" applyProtection="1">
      <alignment horizontal="center" vertical="center"/>
      <protection hidden="1"/>
    </xf>
    <xf numFmtId="0" fontId="2" fillId="8" borderId="21" xfId="0" applyFont="1" applyFill="1" applyBorder="1" applyProtection="1">
      <protection hidden="1"/>
    </xf>
    <xf numFmtId="0" fontId="42" fillId="14" borderId="0" xfId="0" applyFont="1" applyFill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 vertical="center"/>
      <protection hidden="1"/>
    </xf>
    <xf numFmtId="0" fontId="6" fillId="7" borderId="3" xfId="0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8" fillId="5" borderId="6" xfId="0" applyFont="1" applyFill="1" applyBorder="1" applyAlignment="1" applyProtection="1">
      <alignment horizontal="center" vertical="center"/>
      <protection hidden="1"/>
    </xf>
    <xf numFmtId="0" fontId="5" fillId="12" borderId="11" xfId="0" applyFont="1" applyFill="1" applyBorder="1" applyAlignment="1" applyProtection="1">
      <alignment horizontal="center" vertical="center"/>
      <protection hidden="1"/>
    </xf>
    <xf numFmtId="0" fontId="5" fillId="12" borderId="12" xfId="0" applyFont="1" applyFill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11" xfId="0" applyFont="1" applyBorder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horizontal="right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0" fontId="8" fillId="12" borderId="6" xfId="0" applyFont="1" applyFill="1" applyBorder="1" applyAlignment="1" applyProtection="1">
      <alignment horizontal="center" vertical="center"/>
      <protection hidden="1"/>
    </xf>
    <xf numFmtId="0" fontId="5" fillId="5" borderId="11" xfId="0" applyFont="1" applyFill="1" applyBorder="1" applyAlignment="1" applyProtection="1">
      <alignment horizontal="center" vertical="center"/>
      <protection hidden="1"/>
    </xf>
    <xf numFmtId="0" fontId="5" fillId="5" borderId="12" xfId="0" applyFont="1" applyFill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8" fillId="12" borderId="11" xfId="0" applyFont="1" applyFill="1" applyBorder="1" applyAlignment="1" applyProtection="1">
      <alignment horizontal="center" vertical="center"/>
      <protection hidden="1"/>
    </xf>
    <xf numFmtId="0" fontId="8" fillId="12" borderId="12" xfId="0" applyFont="1" applyFill="1" applyBorder="1" applyAlignment="1" applyProtection="1">
      <alignment horizontal="center" vertical="center"/>
      <protection hidden="1"/>
    </xf>
    <xf numFmtId="17" fontId="23" fillId="0" borderId="7" xfId="0" applyNumberFormat="1" applyFont="1" applyBorder="1" applyAlignment="1" applyProtection="1">
      <alignment horizontal="center" vertical="center"/>
      <protection hidden="1"/>
    </xf>
    <xf numFmtId="17" fontId="23" fillId="0" borderId="8" xfId="0" applyNumberFormat="1" applyFont="1" applyBorder="1" applyAlignment="1" applyProtection="1">
      <alignment horizontal="center" vertical="center"/>
      <protection hidden="1"/>
    </xf>
    <xf numFmtId="17" fontId="23" fillId="0" borderId="14" xfId="0" applyNumberFormat="1" applyFont="1" applyBorder="1" applyAlignment="1" applyProtection="1">
      <alignment horizontal="center" vertical="center"/>
      <protection hidden="1"/>
    </xf>
    <xf numFmtId="17" fontId="23" fillId="0" borderId="15" xfId="0" applyNumberFormat="1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center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0" fontId="26" fillId="0" borderId="7" xfId="0" applyFont="1" applyBorder="1" applyAlignment="1" applyProtection="1">
      <alignment horizontal="center" vertical="center"/>
      <protection hidden="1"/>
    </xf>
    <xf numFmtId="0" fontId="26" fillId="0" borderId="8" xfId="0" applyFont="1" applyBorder="1" applyAlignment="1" applyProtection="1">
      <alignment horizontal="center" vertical="center"/>
      <protection hidden="1"/>
    </xf>
    <xf numFmtId="0" fontId="26" fillId="0" borderId="13" xfId="0" applyFont="1" applyBorder="1" applyAlignment="1" applyProtection="1">
      <alignment horizontal="center" vertical="center"/>
      <protection hidden="1"/>
    </xf>
    <xf numFmtId="164" fontId="25" fillId="5" borderId="0" xfId="1" applyFont="1" applyFill="1" applyBorder="1" applyAlignment="1" applyProtection="1">
      <alignment horizontal="center" vertical="center"/>
      <protection hidden="1"/>
    </xf>
    <xf numFmtId="164" fontId="25" fillId="5" borderId="16" xfId="1" applyFont="1" applyFill="1" applyBorder="1" applyAlignment="1" applyProtection="1">
      <alignment horizontal="center" vertical="center"/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8" fillId="5" borderId="12" xfId="0" applyFont="1" applyFill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hidden="1"/>
    </xf>
    <xf numFmtId="0" fontId="9" fillId="3" borderId="12" xfId="0" applyFont="1" applyFill="1" applyBorder="1" applyAlignment="1" applyProtection="1">
      <alignment horizontal="center" vertical="center"/>
      <protection hidden="1"/>
    </xf>
    <xf numFmtId="0" fontId="7" fillId="7" borderId="4" xfId="0" applyFont="1" applyFill="1" applyBorder="1" applyAlignment="1" applyProtection="1">
      <alignment horizontal="center" vertical="center"/>
      <protection hidden="1"/>
    </xf>
    <xf numFmtId="0" fontId="7" fillId="7" borderId="5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4" fontId="7" fillId="0" borderId="0" xfId="0" applyNumberFormat="1" applyFont="1" applyAlignment="1" applyProtection="1">
      <alignment horizontal="center" vertical="center"/>
      <protection hidden="1"/>
    </xf>
    <xf numFmtId="17" fontId="5" fillId="0" borderId="17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4" fontId="0" fillId="0" borderId="21" xfId="0" applyNumberForma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0" fillId="8" borderId="21" xfId="0" applyFont="1" applyFill="1" applyBorder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17" fontId="14" fillId="0" borderId="0" xfId="0" applyNumberFormat="1" applyFont="1" applyAlignment="1" applyProtection="1">
      <alignment horizontal="center" vertical="center"/>
      <protection hidden="1"/>
    </xf>
    <xf numFmtId="0" fontId="20" fillId="8" borderId="21" xfId="0" applyFont="1" applyFill="1" applyBorder="1" applyAlignment="1" applyProtection="1">
      <alignment horizontal="center"/>
      <protection hidden="1"/>
    </xf>
    <xf numFmtId="0" fontId="39" fillId="10" borderId="1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wrapText="1"/>
    </xf>
    <xf numFmtId="0" fontId="20" fillId="8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/>
      <protection locked="0"/>
    </xf>
    <xf numFmtId="0" fontId="25" fillId="0" borderId="0" xfId="0" applyFont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3" fillId="3" borderId="0" xfId="0" applyFont="1" applyFill="1" applyAlignment="1" applyProtection="1">
      <alignment horizontal="center"/>
      <protection hidden="1"/>
    </xf>
    <xf numFmtId="0" fontId="39" fillId="19" borderId="1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/>
    </xf>
    <xf numFmtId="0" fontId="20" fillId="8" borderId="3" xfId="0" applyFont="1" applyFill="1" applyBorder="1" applyAlignment="1">
      <alignment horizontal="center"/>
    </xf>
    <xf numFmtId="0" fontId="0" fillId="13" borderId="2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39" fillId="10" borderId="4" xfId="0" applyFont="1" applyFill="1" applyBorder="1" applyAlignment="1">
      <alignment horizontal="center" vertical="center" wrapText="1"/>
    </xf>
    <xf numFmtId="0" fontId="39" fillId="10" borderId="4" xfId="0" applyFont="1" applyFill="1" applyBorder="1" applyAlignment="1">
      <alignment horizontal="center" vertical="center" wrapText="1"/>
    </xf>
    <xf numFmtId="0" fontId="39" fillId="19" borderId="4" xfId="0" applyFont="1" applyFill="1" applyBorder="1" applyAlignment="1">
      <alignment horizontal="center" vertical="center" wrapText="1"/>
    </xf>
    <xf numFmtId="0" fontId="44" fillId="20" borderId="1" xfId="0" applyFont="1" applyFill="1" applyBorder="1" applyAlignment="1">
      <alignment horizontal="center" vertical="center" wrapText="1"/>
    </xf>
    <xf numFmtId="0" fontId="44" fillId="11" borderId="1" xfId="0" applyFont="1" applyFill="1" applyBorder="1" applyAlignment="1">
      <alignment horizontal="center" vertical="center" wrapText="1"/>
    </xf>
    <xf numFmtId="0" fontId="31" fillId="18" borderId="23" xfId="0" applyFont="1" applyFill="1" applyBorder="1" applyAlignment="1">
      <alignment horizontal="center" vertical="center" wrapText="1"/>
    </xf>
    <xf numFmtId="0" fontId="31" fillId="18" borderId="23" xfId="0" applyFont="1" applyFill="1" applyBorder="1" applyAlignment="1" applyProtection="1">
      <alignment horizontal="center" vertical="center" wrapText="1"/>
      <protection locked="0"/>
    </xf>
    <xf numFmtId="0" fontId="36" fillId="19" borderId="23" xfId="0" applyFont="1" applyFill="1" applyBorder="1" applyAlignment="1" applyProtection="1">
      <alignment horizontal="center" vertical="center" wrapText="1"/>
      <protection locked="0"/>
    </xf>
    <xf numFmtId="0" fontId="35" fillId="3" borderId="23" xfId="0" applyFont="1" applyFill="1" applyBorder="1" applyAlignment="1">
      <alignment horizontal="center" vertical="center" wrapText="1"/>
    </xf>
    <xf numFmtId="0" fontId="35" fillId="3" borderId="23" xfId="0" applyFont="1" applyFill="1" applyBorder="1" applyAlignment="1" applyProtection="1">
      <alignment horizontal="center" vertical="center" wrapText="1"/>
      <protection locked="0"/>
    </xf>
    <xf numFmtId="0" fontId="32" fillId="12" borderId="23" xfId="0" applyFont="1" applyFill="1" applyBorder="1" applyAlignment="1">
      <alignment horizontal="center" vertical="center" wrapText="1"/>
    </xf>
    <xf numFmtId="0" fontId="35" fillId="12" borderId="23" xfId="0" applyFont="1" applyFill="1" applyBorder="1" applyAlignment="1" applyProtection="1">
      <alignment horizontal="center" vertical="center" wrapText="1"/>
      <protection locked="0"/>
    </xf>
    <xf numFmtId="0" fontId="32" fillId="19" borderId="23" xfId="0" applyFont="1" applyFill="1" applyBorder="1" applyAlignment="1" applyProtection="1">
      <alignment horizontal="center" vertical="center" wrapText="1"/>
      <protection locked="0"/>
    </xf>
    <xf numFmtId="0" fontId="33" fillId="12" borderId="5" xfId="0" applyFont="1" applyFill="1" applyBorder="1" applyAlignment="1">
      <alignment horizontal="center" vertical="center" wrapText="1"/>
    </xf>
    <xf numFmtId="0" fontId="38" fillId="12" borderId="5" xfId="0" applyFont="1" applyFill="1" applyBorder="1" applyAlignment="1" applyProtection="1">
      <alignment horizontal="center"/>
      <protection locked="0"/>
    </xf>
    <xf numFmtId="0" fontId="34" fillId="19" borderId="5" xfId="0" applyFont="1" applyFill="1" applyBorder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 vertical="center"/>
    </xf>
  </cellXfs>
  <cellStyles count="2">
    <cellStyle name="Currency" xfId="1" builtinId="4"/>
    <cellStyle name="عادي" xfId="0" builtinId="0"/>
  </cellStyles>
  <dxfs count="0"/>
  <tableStyles count="1" defaultTableStyle="TableStyleMedium2" defaultPivotStyle="PivotStyleLight16">
    <tableStyle name="Invisible" pivot="0" table="0" count="0" xr9:uid="{62CEE9E7-1B0D-43FF-B94B-0071735080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575;&#1604;&#1583;&#1582;&#1608;&#1604; &#1608; &#1575;&#1604;&#1582;&#1585;&#1608;&#1580; &#1582;&#1604;&#1575;&#1604; &#1575;&#1604;&#1588;&#1607;&#1585;'!A1"/><Relationship Id="rId13" Type="http://schemas.openxmlformats.org/officeDocument/2006/relationships/image" Target="../media/image8.png"/><Relationship Id="rId18" Type="http://schemas.openxmlformats.org/officeDocument/2006/relationships/image" Target="../media/image13.png"/><Relationship Id="rId3" Type="http://schemas.openxmlformats.org/officeDocument/2006/relationships/image" Target="../media/image2.svg"/><Relationship Id="rId7" Type="http://schemas.openxmlformats.org/officeDocument/2006/relationships/hyperlink" Target="#'&#1603;&#1588;&#1601; &#1575;&#1604;&#1578;&#1604;&#1575;&#1605;&#1610; &#1575;&#1604;&#1581;&#1575;&#1590;&#1585;&#1610;&#1606; &#1589;&#1601;&#1581;&#1577; 1'!R2"/><Relationship Id="rId12" Type="http://schemas.openxmlformats.org/officeDocument/2006/relationships/image" Target="../media/image7.png"/><Relationship Id="rId17" Type="http://schemas.openxmlformats.org/officeDocument/2006/relationships/image" Target="../media/image12.svg"/><Relationship Id="rId2" Type="http://schemas.openxmlformats.org/officeDocument/2006/relationships/image" Target="../media/image1.png"/><Relationship Id="rId16" Type="http://schemas.openxmlformats.org/officeDocument/2006/relationships/image" Target="../media/image11.png"/><Relationship Id="rId1" Type="http://schemas.openxmlformats.org/officeDocument/2006/relationships/hyperlink" Target="#'&#1603;&#1588;&#1601; &#1575;&#1604;&#1578;&#1604;&#1575;&#1605;&#1610; &#1575;&#1604;&#1581;&#1575;&#1590;&#1585;&#1610;&#1606; &#1589;&#1601;&#1581;&#1577; 2'!A1"/><Relationship Id="rId6" Type="http://schemas.openxmlformats.org/officeDocument/2006/relationships/image" Target="../media/image4.svg"/><Relationship Id="rId11" Type="http://schemas.openxmlformats.org/officeDocument/2006/relationships/hyperlink" Target="#'&#1603;&#1588;&#1601; &#1575;&#1604;&#1578;&#1604;&#1575;&#1605;&#1610; &#1575;&#1604;&#1581;&#1575;&#1590;&#1585;&#1610;&#1606; &#1589;&#1601;&#1581;&#1577; 1'!A1"/><Relationship Id="rId5" Type="http://schemas.openxmlformats.org/officeDocument/2006/relationships/image" Target="../media/image3.png"/><Relationship Id="rId15" Type="http://schemas.openxmlformats.org/officeDocument/2006/relationships/image" Target="../media/image10.svg"/><Relationship Id="rId10" Type="http://schemas.openxmlformats.org/officeDocument/2006/relationships/image" Target="../media/image6.svg"/><Relationship Id="rId19" Type="http://schemas.openxmlformats.org/officeDocument/2006/relationships/image" Target="../media/image14.svg"/><Relationship Id="rId4" Type="http://schemas.openxmlformats.org/officeDocument/2006/relationships/hyperlink" Target="#'&#1575;&#1604;&#1605;&#1593;&#1604;&#1608;&#1605;&#1575;&#1578; &#1575;&#1604;&#1593;&#1575;&#1605;&#1577;'!A1"/><Relationship Id="rId9" Type="http://schemas.openxmlformats.org/officeDocument/2006/relationships/image" Target="../media/image5.png"/><Relationship Id="rId14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svg"/><Relationship Id="rId2" Type="http://schemas.openxmlformats.org/officeDocument/2006/relationships/image" Target="../media/image15.png"/><Relationship Id="rId1" Type="http://schemas.openxmlformats.org/officeDocument/2006/relationships/hyperlink" Target="#'&#1575;&#1604;&#1585;&#1574;&#1610;&#1587;&#1610;&#1577; 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svg"/><Relationship Id="rId2" Type="http://schemas.openxmlformats.org/officeDocument/2006/relationships/image" Target="../media/image17.png"/><Relationship Id="rId1" Type="http://schemas.openxmlformats.org/officeDocument/2006/relationships/hyperlink" Target="#'&#1575;&#1604;&#1585;&#1574;&#1610;&#1587;&#1610;&#1577;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svg"/><Relationship Id="rId2" Type="http://schemas.openxmlformats.org/officeDocument/2006/relationships/image" Target="../media/image19.png"/><Relationship Id="rId1" Type="http://schemas.openxmlformats.org/officeDocument/2006/relationships/hyperlink" Target="#'&#1575;&#1604;&#1585;&#1574;&#1610;&#1587;&#1610;&#1577; 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svg"/><Relationship Id="rId2" Type="http://schemas.openxmlformats.org/officeDocument/2006/relationships/image" Target="../media/image21.png"/><Relationship Id="rId1" Type="http://schemas.openxmlformats.org/officeDocument/2006/relationships/hyperlink" Target="#'&#1575;&#1604;&#1585;&#1574;&#1610;&#1587;&#1610;&#1577; '!A1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323849</xdr:colOff>
      <xdr:row>6</xdr:row>
      <xdr:rowOff>161925</xdr:rowOff>
    </xdr:from>
    <xdr:to>
      <xdr:col>21</xdr:col>
      <xdr:colOff>161925</xdr:colOff>
      <xdr:row>11</xdr:row>
      <xdr:rowOff>0</xdr:rowOff>
    </xdr:to>
    <xdr:sp macro="" textlink="">
      <xdr:nvSpPr>
        <xdr:cNvPr id="3" name="مستطيل: زوايا مستديرة 2">
          <a:hlinkClick xmlns:r="http://schemas.openxmlformats.org/officeDocument/2006/relationships" r:id="rId1" tooltip="اضغط هنا من فضلك"/>
          <a:extLst>
            <a:ext uri="{FF2B5EF4-FFF2-40B4-BE49-F238E27FC236}">
              <a16:creationId xmlns:a16="http://schemas.microsoft.com/office/drawing/2014/main" id="{2F1CEDFC-ACEC-490D-82EB-5514B7B00D87}"/>
            </a:ext>
          </a:extLst>
        </xdr:cNvPr>
        <xdr:cNvSpPr/>
      </xdr:nvSpPr>
      <xdr:spPr>
        <a:xfrm>
          <a:off x="1057275" y="1304925"/>
          <a:ext cx="5934076" cy="790575"/>
        </a:xfrm>
        <a:prstGeom prst="roundRect">
          <a:avLst/>
        </a:prstGeom>
        <a:effectLst>
          <a:outerShdw blurRad="40000" dist="20000" dir="5400000" rotWithShape="0">
            <a:srgbClr val="000000">
              <a:alpha val="38000"/>
            </a:srgbClr>
          </a:outerShdw>
          <a:reflection blurRad="6350" stA="50000" endA="300" endPos="55500" dist="50800" dir="5400000" sy="-100000" algn="bl" rotWithShape="0"/>
        </a:effectLst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DZ" sz="2800" b="1" kern="1200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كشف التلاميذ الحاضرين الصفحة الثانية </a:t>
          </a:r>
          <a:endParaRPr lang="en-US" sz="2800" b="1" kern="1200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a:endParaRPr>
        </a:p>
      </xdr:txBody>
    </xdr:sp>
    <xdr:clientData/>
  </xdr:twoCellAnchor>
  <xdr:oneCellAnchor>
    <xdr:from>
      <xdr:col>3</xdr:col>
      <xdr:colOff>247651</xdr:colOff>
      <xdr:row>2</xdr:row>
      <xdr:rowOff>60504</xdr:rowOff>
    </xdr:from>
    <xdr:ext cx="10487025" cy="682174"/>
    <xdr:sp macro="" textlink="">
      <xdr:nvSpPr>
        <xdr:cNvPr id="6" name="مستطيل 5">
          <a:extLst>
            <a:ext uri="{FF2B5EF4-FFF2-40B4-BE49-F238E27FC236}">
              <a16:creationId xmlns:a16="http://schemas.microsoft.com/office/drawing/2014/main" id="{7BDED775-74B2-1BD0-6B62-0714A36EFE0B}"/>
            </a:ext>
          </a:extLst>
        </xdr:cNvPr>
        <xdr:cNvSpPr/>
      </xdr:nvSpPr>
      <xdr:spPr>
        <a:xfrm>
          <a:off x="1819274" y="441504"/>
          <a:ext cx="10487025" cy="682174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ar-DZ" sz="4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برنامج</a:t>
          </a:r>
          <a:r>
            <a:rPr lang="ar-DZ" sz="40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كشف التلاميذ الحاضرين لمتوسطة سماعيني معمر </a:t>
          </a:r>
          <a:endParaRPr lang="ar-SA" sz="40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twoCellAnchor editAs="oneCell">
    <xdr:from>
      <xdr:col>19</xdr:col>
      <xdr:colOff>552450</xdr:colOff>
      <xdr:row>6</xdr:row>
      <xdr:rowOff>85725</xdr:rowOff>
    </xdr:from>
    <xdr:to>
      <xdr:col>21</xdr:col>
      <xdr:colOff>247650</xdr:colOff>
      <xdr:row>11</xdr:row>
      <xdr:rowOff>47625</xdr:rowOff>
    </xdr:to>
    <xdr:pic>
      <xdr:nvPicPr>
        <xdr:cNvPr id="10" name="رسم 9" descr="حافظة مع شطب بعض المهام خطوط عريضة">
          <a:extLst>
            <a:ext uri="{FF2B5EF4-FFF2-40B4-BE49-F238E27FC236}">
              <a16:creationId xmlns:a16="http://schemas.microsoft.com/office/drawing/2014/main" id="{B2122274-6B86-6A97-E284-72DBA6F3D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71550" y="1228725"/>
          <a:ext cx="914400" cy="914400"/>
        </a:xfrm>
        <a:prstGeom prst="rect">
          <a:avLst/>
        </a:prstGeom>
      </xdr:spPr>
    </xdr:pic>
    <xdr:clientData/>
  </xdr:twoCellAnchor>
  <xdr:twoCellAnchor>
    <xdr:from>
      <xdr:col>11</xdr:col>
      <xdr:colOff>171450</xdr:colOff>
      <xdr:row>15</xdr:row>
      <xdr:rowOff>1</xdr:rowOff>
    </xdr:from>
    <xdr:to>
      <xdr:col>21</xdr:col>
      <xdr:colOff>152400</xdr:colOff>
      <xdr:row>19</xdr:row>
      <xdr:rowOff>95251</xdr:rowOff>
    </xdr:to>
    <xdr:grpSp>
      <xdr:nvGrpSpPr>
        <xdr:cNvPr id="13" name="مجموعة 12">
          <a:extLst>
            <a:ext uri="{FF2B5EF4-FFF2-40B4-BE49-F238E27FC236}">
              <a16:creationId xmlns:a16="http://schemas.microsoft.com/office/drawing/2014/main" id="{C4623F4E-F385-42FC-FD6A-AF506B99B540}"/>
            </a:ext>
          </a:extLst>
        </xdr:cNvPr>
        <xdr:cNvGrpSpPr/>
      </xdr:nvGrpSpPr>
      <xdr:grpSpPr>
        <a:xfrm>
          <a:off x="1066800" y="2857501"/>
          <a:ext cx="6076950" cy="857250"/>
          <a:chOff x="1657350" y="2857501"/>
          <a:chExt cx="5486400" cy="857250"/>
        </a:xfrm>
      </xdr:grpSpPr>
      <xdr:sp macro="" textlink="">
        <xdr:nvSpPr>
          <xdr:cNvPr id="5" name="مستطيل: زوايا مستديرة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3072E94-BA81-4DD8-B147-71794E05AC1C}"/>
              </a:ext>
            </a:extLst>
          </xdr:cNvPr>
          <xdr:cNvSpPr/>
        </xdr:nvSpPr>
        <xdr:spPr>
          <a:xfrm>
            <a:off x="1657350" y="2886075"/>
            <a:ext cx="5486400" cy="790575"/>
          </a:xfrm>
          <a:prstGeom prst="roundRect">
            <a:avLst/>
          </a:prstGeom>
          <a:solidFill>
            <a:schemeClr val="accent5"/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 rtl="1"/>
            <a:r>
              <a:rPr lang="ar-DZ" sz="4000" b="1" kern="1200"/>
              <a:t>المعلومات</a:t>
            </a:r>
            <a:r>
              <a:rPr lang="ar-DZ" sz="4000" b="1" kern="1200" baseline="0"/>
              <a:t> العامة </a:t>
            </a:r>
            <a:endParaRPr lang="en-US" sz="4000" b="1" kern="1200"/>
          </a:p>
        </xdr:txBody>
      </xdr:sp>
      <xdr:pic>
        <xdr:nvPicPr>
          <xdr:cNvPr id="12" name="رسم 11" descr="الكرة الأرضية - آسيا مع تعبئة خالصة">
            <a:extLst>
              <a:ext uri="{FF2B5EF4-FFF2-40B4-BE49-F238E27FC236}">
                <a16:creationId xmlns:a16="http://schemas.microsoft.com/office/drawing/2014/main" id="{84E43411-3CA3-748E-1112-E341745738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695450" y="2857501"/>
            <a:ext cx="857250" cy="857250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314325</xdr:colOff>
      <xdr:row>6</xdr:row>
      <xdr:rowOff>133121</xdr:rowOff>
    </xdr:from>
    <xdr:to>
      <xdr:col>11</xdr:col>
      <xdr:colOff>209550</xdr:colOff>
      <xdr:row>18</xdr:row>
      <xdr:rowOff>171450</xdr:rowOff>
    </xdr:to>
    <xdr:grpSp>
      <xdr:nvGrpSpPr>
        <xdr:cNvPr id="11" name="مجموعة 10">
          <a:extLst>
            <a:ext uri="{FF2B5EF4-FFF2-40B4-BE49-F238E27FC236}">
              <a16:creationId xmlns:a16="http://schemas.microsoft.com/office/drawing/2014/main" id="{6EC13B47-BB09-C0CF-C15F-F76726085FCA}"/>
            </a:ext>
          </a:extLst>
        </xdr:cNvPr>
        <xdr:cNvGrpSpPr/>
      </xdr:nvGrpSpPr>
      <xdr:grpSpPr>
        <a:xfrm>
          <a:off x="7105650" y="1276121"/>
          <a:ext cx="5743575" cy="2324329"/>
          <a:chOff x="7134225" y="1266826"/>
          <a:chExt cx="5743575" cy="2352675"/>
        </a:xfrm>
      </xdr:grpSpPr>
      <xdr:sp macro="" textlink="">
        <xdr:nvSpPr>
          <xdr:cNvPr id="2" name="مستطيل: زوايا مستديرة 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5D9EDEB3-160F-896D-9B80-1528A65A410F}"/>
              </a:ext>
            </a:extLst>
          </xdr:cNvPr>
          <xdr:cNvSpPr/>
        </xdr:nvSpPr>
        <xdr:spPr>
          <a:xfrm>
            <a:off x="7134225" y="1266826"/>
            <a:ext cx="5743575" cy="790575"/>
          </a:xfrm>
          <a:prstGeom prst="roundRect">
            <a:avLst/>
          </a:prstGeom>
          <a:effectLst>
            <a:outerShdw blurRad="40000" dist="20000" dir="5400000" rotWithShape="0">
              <a:srgbClr val="000000">
                <a:alpha val="38000"/>
              </a:srgbClr>
            </a:outerShdw>
            <a:reflection blurRad="6350" stA="50000" endA="300" endPos="55500" dist="50800" dir="5400000" sy="-100000" algn="bl" rotWithShape="0"/>
          </a:effectLst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 rtl="1"/>
            <a:r>
              <a:rPr lang="ar-DZ" sz="2800" kern="1200"/>
              <a:t>كشف التلاميذ الحاضرين الصفحة الاولي </a:t>
            </a:r>
            <a:endParaRPr lang="en-US" sz="2800" kern="1200"/>
          </a:p>
        </xdr:txBody>
      </xdr:sp>
      <xdr:sp macro="" textlink="">
        <xdr:nvSpPr>
          <xdr:cNvPr id="4" name="مستطيل: زوايا مستديرة 3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AF69C0A0-CE2F-4402-8202-60E9D9990204}"/>
              </a:ext>
            </a:extLst>
          </xdr:cNvPr>
          <xdr:cNvSpPr/>
        </xdr:nvSpPr>
        <xdr:spPr>
          <a:xfrm>
            <a:off x="7305675" y="2876551"/>
            <a:ext cx="5495925" cy="742950"/>
          </a:xfrm>
          <a:prstGeom prst="roundRect">
            <a:avLst/>
          </a:prstGeom>
        </xdr:spPr>
        <xdr:style>
          <a:lnRef idx="2">
            <a:schemeClr val="accent4">
              <a:shade val="15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 rtl="1"/>
            <a:r>
              <a:rPr lang="ar-DZ" sz="3600" b="1" kern="1200"/>
              <a:t>صفحة الدخول و الخروج</a:t>
            </a:r>
            <a:endParaRPr lang="en-US" sz="3600" b="1" kern="1200"/>
          </a:p>
        </xdr:txBody>
      </xdr:sp>
      <xdr:pic>
        <xdr:nvPicPr>
          <xdr:cNvPr id="9" name="رسم 8" descr="ديستانسينج اجتماعي خطوط عريضة">
            <a:extLst>
              <a:ext uri="{FF2B5EF4-FFF2-40B4-BE49-F238E27FC236}">
                <a16:creationId xmlns:a16="http://schemas.microsoft.com/office/drawing/2014/main" id="{157F2F7D-2B97-15B7-1E89-EB2D75588B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7410450" y="2847975"/>
            <a:ext cx="752475" cy="752475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314325</xdr:colOff>
      <xdr:row>6</xdr:row>
      <xdr:rowOff>133350</xdr:rowOff>
    </xdr:from>
    <xdr:to>
      <xdr:col>11</xdr:col>
      <xdr:colOff>104881</xdr:colOff>
      <xdr:row>10</xdr:row>
      <xdr:rowOff>124274</xdr:rowOff>
    </xdr:to>
    <xdr:pic>
      <xdr:nvPicPr>
        <xdr:cNvPr id="14" name="صورة 13" descr="شارة الموظف خطوط عريضة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B771E8F-8C20-B6BC-237D-F70CAD985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210319" y="1276350"/>
          <a:ext cx="762106" cy="752924"/>
        </a:xfrm>
        <a:prstGeom prst="rect">
          <a:avLst/>
        </a:prstGeom>
      </xdr:spPr>
    </xdr:pic>
    <xdr:clientData/>
  </xdr:twoCellAnchor>
  <xdr:oneCellAnchor>
    <xdr:from>
      <xdr:col>2</xdr:col>
      <xdr:colOff>123824</xdr:colOff>
      <xdr:row>30</xdr:row>
      <xdr:rowOff>49531</xdr:rowOff>
    </xdr:from>
    <xdr:ext cx="3810000" cy="45719"/>
    <xdr:sp macro="" textlink="">
      <xdr:nvSpPr>
        <xdr:cNvPr id="19" name="مربع نص 18">
          <a:extLst>
            <a:ext uri="{FF2B5EF4-FFF2-40B4-BE49-F238E27FC236}">
              <a16:creationId xmlns:a16="http://schemas.microsoft.com/office/drawing/2014/main" id="{BC5664B7-1B02-3D0D-208E-29D6AE64B49B}"/>
            </a:ext>
          </a:extLst>
        </xdr:cNvPr>
        <xdr:cNvSpPr txBox="1"/>
      </xdr:nvSpPr>
      <xdr:spPr>
        <a:xfrm flipV="1">
          <a:off x="9229726" y="6259831"/>
          <a:ext cx="38100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900"/>
        </a:p>
      </xdr:txBody>
    </xdr:sp>
    <xdr:clientData/>
  </xdr:oneCellAnchor>
  <xdr:twoCellAnchor editAs="absolute">
    <xdr:from>
      <xdr:col>2</xdr:col>
      <xdr:colOff>0</xdr:colOff>
      <xdr:row>20</xdr:row>
      <xdr:rowOff>0</xdr:rowOff>
    </xdr:from>
    <xdr:to>
      <xdr:col>8</xdr:col>
      <xdr:colOff>152932</xdr:colOff>
      <xdr:row>30</xdr:row>
      <xdr:rowOff>95598</xdr:rowOff>
    </xdr:to>
    <xdr:pic>
      <xdr:nvPicPr>
        <xdr:cNvPr id="20" name="صورة 19">
          <a:extLst>
            <a:ext uri="{FF2B5EF4-FFF2-40B4-BE49-F238E27FC236}">
              <a16:creationId xmlns:a16="http://schemas.microsoft.com/office/drawing/2014/main" id="{D8261C50-D31F-12AD-733E-1E4BA72F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53018" y="3810000"/>
          <a:ext cx="3810532" cy="2495898"/>
        </a:xfrm>
        <a:prstGeom prst="rect">
          <a:avLst/>
        </a:prstGeom>
      </xdr:spPr>
    </xdr:pic>
    <xdr:clientData/>
  </xdr:twoCellAnchor>
  <xdr:twoCellAnchor editAs="oneCell">
    <xdr:from>
      <xdr:col>17</xdr:col>
      <xdr:colOff>85725</xdr:colOff>
      <xdr:row>35</xdr:row>
      <xdr:rowOff>9525</xdr:rowOff>
    </xdr:from>
    <xdr:to>
      <xdr:col>18</xdr:col>
      <xdr:colOff>228600</xdr:colOff>
      <xdr:row>35</xdr:row>
      <xdr:rowOff>657225</xdr:rowOff>
    </xdr:to>
    <xdr:pic>
      <xdr:nvPicPr>
        <xdr:cNvPr id="22" name="رسم 21" descr="ذكاء اصطناعي خطوط عريضة">
          <a:extLst>
            <a:ext uri="{FF2B5EF4-FFF2-40B4-BE49-F238E27FC236}">
              <a16:creationId xmlns:a16="http://schemas.microsoft.com/office/drawing/2014/main" id="{EF887B17-4842-6D1B-D4F5-DCDE616C6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2819400" y="7172325"/>
          <a:ext cx="752475" cy="6477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34</xdr:row>
      <xdr:rowOff>161925</xdr:rowOff>
    </xdr:from>
    <xdr:to>
      <xdr:col>11</xdr:col>
      <xdr:colOff>307200</xdr:colOff>
      <xdr:row>35</xdr:row>
      <xdr:rowOff>638175</xdr:rowOff>
    </xdr:to>
    <xdr:pic>
      <xdr:nvPicPr>
        <xdr:cNvPr id="24" name="رسم 23" descr="ميكانيكي سيارات خطوط عريضة">
          <a:extLst>
            <a:ext uri="{FF2B5EF4-FFF2-40B4-BE49-F238E27FC236}">
              <a16:creationId xmlns:a16="http://schemas.microsoft.com/office/drawing/2014/main" id="{56CB4FA5-F425-9B4A-1A78-FFA8E46EE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7008000" y="7429500"/>
          <a:ext cx="802500" cy="66675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33</xdr:row>
      <xdr:rowOff>9525</xdr:rowOff>
    </xdr:from>
    <xdr:to>
      <xdr:col>17</xdr:col>
      <xdr:colOff>590550</xdr:colOff>
      <xdr:row>33</xdr:row>
      <xdr:rowOff>561975</xdr:rowOff>
    </xdr:to>
    <xdr:pic>
      <xdr:nvPicPr>
        <xdr:cNvPr id="8" name="رسم 7" descr="حافظة خطوط عريضة">
          <a:extLst>
            <a:ext uri="{FF2B5EF4-FFF2-40B4-BE49-F238E27FC236}">
              <a16:creationId xmlns:a16="http://schemas.microsoft.com/office/drawing/2014/main" id="{99FA521B-10DF-3BE1-8474-50FFC4843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3067050" y="6619875"/>
          <a:ext cx="552450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119062</xdr:colOff>
      <xdr:row>0</xdr:row>
      <xdr:rowOff>123824</xdr:rowOff>
    </xdr:from>
    <xdr:to>
      <xdr:col>26</xdr:col>
      <xdr:colOff>238123</xdr:colOff>
      <xdr:row>7</xdr:row>
      <xdr:rowOff>35719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B17464D1-A54C-B6B2-CDDE-5BE5A7D7C726}"/>
            </a:ext>
          </a:extLst>
        </xdr:cNvPr>
        <xdr:cNvGrpSpPr/>
      </xdr:nvGrpSpPr>
      <xdr:grpSpPr>
        <a:xfrm>
          <a:off x="369095" y="123824"/>
          <a:ext cx="2547936" cy="2102645"/>
          <a:chOff x="369095" y="123824"/>
          <a:chExt cx="2547936" cy="2102645"/>
        </a:xfrm>
      </xdr:grpSpPr>
      <xdr:sp macro="" textlink="">
        <xdr:nvSpPr>
          <xdr:cNvPr id="4" name="مستطيل مستدير الزوايا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69095" y="123824"/>
            <a:ext cx="2547936" cy="2102645"/>
          </a:xfrm>
          <a:prstGeom prst="roundRect">
            <a:avLst/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 rtl="1"/>
            <a:r>
              <a:rPr lang="ar-DZ" sz="2800" b="1" cap="none" spc="50">
                <a:ln w="9525" cmpd="sng">
                  <a:solidFill>
                    <a:schemeClr val="accent1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</a:rPr>
              <a:t>الرجوع إلى</a:t>
            </a:r>
            <a:r>
              <a:rPr lang="ar-DZ" sz="2800" b="1" cap="none" spc="50" baseline="0">
                <a:ln w="9525" cmpd="sng">
                  <a:solidFill>
                    <a:schemeClr val="accent1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</a:rPr>
              <a:t> الصفحة الرئيسية </a:t>
            </a:r>
            <a:endParaRPr lang="en-US" sz="28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endParaRPr>
          </a:p>
        </xdr:txBody>
      </xdr:sp>
      <xdr:pic>
        <xdr:nvPicPr>
          <xdr:cNvPr id="3" name="رسم 2" descr="السهم: انعطاف أفقي خطوط عريضة">
            <a:extLst>
              <a:ext uri="{FF2B5EF4-FFF2-40B4-BE49-F238E27FC236}">
                <a16:creationId xmlns:a16="http://schemas.microsoft.com/office/drawing/2014/main" id="{8DA8CEA0-6A5F-0A78-DD5F-6394029823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95375" y="1083469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3</xdr:row>
      <xdr:rowOff>38099</xdr:rowOff>
    </xdr:from>
    <xdr:to>
      <xdr:col>14</xdr:col>
      <xdr:colOff>381000</xdr:colOff>
      <xdr:row>7</xdr:row>
      <xdr:rowOff>104775</xdr:rowOff>
    </xdr:to>
    <xdr:sp macro="[0]!الطباعة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0" y="828674"/>
          <a:ext cx="2038350" cy="1276351"/>
        </a:xfrm>
        <a:prstGeom prst="roundRect">
          <a:avLst/>
        </a:prstGeom>
        <a:effectLst>
          <a:glow rad="228600">
            <a:schemeClr val="accent2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DZ" sz="2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الصفحة الرئيسية </a:t>
          </a:r>
          <a:endParaRPr lang="en-US" sz="2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twoCellAnchor>
  <xdr:twoCellAnchor editAs="oneCell">
    <xdr:from>
      <xdr:col>12</xdr:col>
      <xdr:colOff>114300</xdr:colOff>
      <xdr:row>5</xdr:row>
      <xdr:rowOff>9524</xdr:rowOff>
    </xdr:from>
    <xdr:to>
      <xdr:col>13</xdr:col>
      <xdr:colOff>352425</xdr:colOff>
      <xdr:row>7</xdr:row>
      <xdr:rowOff>30856</xdr:rowOff>
    </xdr:to>
    <xdr:pic>
      <xdr:nvPicPr>
        <xdr:cNvPr id="4" name="رسم 3" descr="السهم: انعطاف عمودي خطوط عريضة">
          <a:extLst>
            <a:ext uri="{FF2B5EF4-FFF2-40B4-BE49-F238E27FC236}">
              <a16:creationId xmlns:a16="http://schemas.microsoft.com/office/drawing/2014/main" id="{182FE79C-798F-EE77-FECA-67581863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6775" y="1333499"/>
          <a:ext cx="847725" cy="6976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5</xdr:row>
      <xdr:rowOff>38098</xdr:rowOff>
    </xdr:from>
    <xdr:to>
      <xdr:col>14</xdr:col>
      <xdr:colOff>457200</xdr:colOff>
      <xdr:row>12</xdr:row>
      <xdr:rowOff>247649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A4F4955B-3BA4-404D-A8DA-EBD2A5C2EAE5}"/>
            </a:ext>
          </a:extLst>
        </xdr:cNvPr>
        <xdr:cNvGrpSpPr/>
      </xdr:nvGrpSpPr>
      <xdr:grpSpPr>
        <a:xfrm>
          <a:off x="495300" y="1266823"/>
          <a:ext cx="3219450" cy="1790701"/>
          <a:chOff x="485775" y="2209798"/>
          <a:chExt cx="3219450" cy="1790701"/>
        </a:xfrm>
      </xdr:grpSpPr>
      <xdr:sp macro="[0]!الطباعة" textlink="">
        <xdr:nvSpPr>
          <xdr:cNvPr id="2" name="مستطيل مستدير الزوايا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SpPr/>
        </xdr:nvSpPr>
        <xdr:spPr>
          <a:xfrm>
            <a:off x="485775" y="2209798"/>
            <a:ext cx="3219450" cy="1790701"/>
          </a:xfrm>
          <a:prstGeom prst="roundRect">
            <a:avLst/>
          </a:prstGeom>
          <a:ln/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 rtl="1"/>
            <a:r>
              <a:rPr lang="ar-DZ" sz="2800" b="1" cap="none" spc="0">
                <a:ln w="0"/>
                <a:solidFill>
                  <a:schemeClr val="tx1">
                    <a:lumMod val="95000"/>
                    <a:lumOff val="5000"/>
                  </a:schemeClr>
                </a:solidFill>
                <a:effectLst>
                  <a:reflection blurRad="6350" stA="53000" endA="300" endPos="35500" dir="5400000" sy="-90000" algn="bl" rotWithShape="0"/>
                </a:effectLst>
              </a:rPr>
              <a:t>الرجوع</a:t>
            </a:r>
            <a:r>
              <a:rPr lang="ar-DZ" sz="2800" b="1" cap="none" spc="0" baseline="0">
                <a:ln w="0"/>
                <a:solidFill>
                  <a:schemeClr val="tx1">
                    <a:lumMod val="95000"/>
                    <a:lumOff val="5000"/>
                  </a:schemeClr>
                </a:solidFill>
                <a:effectLst>
                  <a:reflection blurRad="6350" stA="53000" endA="300" endPos="35500" dir="5400000" sy="-90000" algn="bl" rotWithShape="0"/>
                </a:effectLst>
              </a:rPr>
              <a:t> إلى الصفحة الرئيسية </a:t>
            </a:r>
            <a:endParaRPr lang="en-US" sz="1600" b="1" cap="none" spc="0">
              <a:ln w="0"/>
              <a:solidFill>
                <a:schemeClr val="tx1">
                  <a:lumMod val="95000"/>
                  <a:lumOff val="5000"/>
                </a:schemeClr>
              </a:solidFill>
              <a:effectLst>
                <a:reflection blurRad="6350" stA="53000" endA="300" endPos="35500" dir="5400000" sy="-90000" algn="bl" rotWithShape="0"/>
              </a:effectLst>
            </a:endParaRPr>
          </a:p>
        </xdr:txBody>
      </xdr:sp>
      <xdr:pic>
        <xdr:nvPicPr>
          <xdr:cNvPr id="4" name="رسم 3" descr="السهم: انعطاف أفقي خطوط عريضة">
            <a:extLst>
              <a:ext uri="{FF2B5EF4-FFF2-40B4-BE49-F238E27FC236}">
                <a16:creationId xmlns:a16="http://schemas.microsoft.com/office/drawing/2014/main" id="{D6ABC17A-5C8E-8B0B-0FE6-9DB0835BA8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695450" y="3009900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3</xdr:row>
      <xdr:rowOff>342900</xdr:rowOff>
    </xdr:from>
    <xdr:to>
      <xdr:col>3</xdr:col>
      <xdr:colOff>381001</xdr:colOff>
      <xdr:row>6</xdr:row>
      <xdr:rowOff>266700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799C0BAA-E2DC-B037-48BE-CCD1AB9A9CF5}"/>
            </a:ext>
          </a:extLst>
        </xdr:cNvPr>
        <xdr:cNvGrpSpPr/>
      </xdr:nvGrpSpPr>
      <xdr:grpSpPr>
        <a:xfrm>
          <a:off x="9988667474" y="600075"/>
          <a:ext cx="2143125" cy="762000"/>
          <a:chOff x="9988667474" y="361950"/>
          <a:chExt cx="2143125" cy="942975"/>
        </a:xfrm>
      </xdr:grpSpPr>
      <xdr:sp macro="" textlink="">
        <xdr:nvSpPr>
          <xdr:cNvPr id="2" name="مستطيل: زوايا مستديرة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FE4880C-51A3-09CD-894D-EBE44DA6CFD3}"/>
              </a:ext>
            </a:extLst>
          </xdr:cNvPr>
          <xdr:cNvSpPr/>
        </xdr:nvSpPr>
        <xdr:spPr>
          <a:xfrm>
            <a:off x="9988667474" y="361950"/>
            <a:ext cx="2143125" cy="942975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 rtl="1"/>
            <a:r>
              <a:rPr lang="ar-DZ" sz="1800" b="1" kern="1200"/>
              <a:t>الرجوع إلى الرئيسية </a:t>
            </a:r>
            <a:endParaRPr lang="en-US" sz="1800" b="1" kern="1200"/>
          </a:p>
        </xdr:txBody>
      </xdr:sp>
      <xdr:pic>
        <xdr:nvPicPr>
          <xdr:cNvPr id="4" name="رسم 3" descr="تحديث مع تعبئة خالصة">
            <a:extLst>
              <a:ext uri="{FF2B5EF4-FFF2-40B4-BE49-F238E27FC236}">
                <a16:creationId xmlns:a16="http://schemas.microsoft.com/office/drawing/2014/main" id="{F5062DA2-B494-4DE0-B6F6-3DFD7963E9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989439000" y="742950"/>
            <a:ext cx="542925" cy="54292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247832</xdr:colOff>
      <xdr:row>9</xdr:row>
      <xdr:rowOff>305465</xdr:rowOff>
    </xdr:from>
    <xdr:to>
      <xdr:col>3</xdr:col>
      <xdr:colOff>333616</xdr:colOff>
      <xdr:row>11</xdr:row>
      <xdr:rowOff>180497</xdr:rowOff>
    </xdr:to>
    <xdr:sp macro="" textlink="">
      <xdr:nvSpPr>
        <xdr:cNvPr id="7" name="سهم: مخطط إلى اليمين 6">
          <a:extLst>
            <a:ext uri="{FF2B5EF4-FFF2-40B4-BE49-F238E27FC236}">
              <a16:creationId xmlns:a16="http://schemas.microsoft.com/office/drawing/2014/main" id="{4123545A-3885-25FA-40B9-B88B41E02112}"/>
            </a:ext>
          </a:extLst>
        </xdr:cNvPr>
        <xdr:cNvSpPr/>
      </xdr:nvSpPr>
      <xdr:spPr>
        <a:xfrm rot="10800000">
          <a:off x="9988714859" y="2467640"/>
          <a:ext cx="1304984" cy="484632"/>
        </a:xfrm>
        <a:prstGeom prst="strip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oneCellAnchor>
    <xdr:from>
      <xdr:col>0</xdr:col>
      <xdr:colOff>164938</xdr:colOff>
      <xdr:row>12</xdr:row>
      <xdr:rowOff>74792</xdr:rowOff>
    </xdr:from>
    <xdr:ext cx="2139945" cy="725308"/>
    <xdr:sp macro="" textlink="">
      <xdr:nvSpPr>
        <xdr:cNvPr id="8" name="مستطيل 7">
          <a:extLst>
            <a:ext uri="{FF2B5EF4-FFF2-40B4-BE49-F238E27FC236}">
              <a16:creationId xmlns:a16="http://schemas.microsoft.com/office/drawing/2014/main" id="{A3DC94E4-E1CD-78EC-479D-4DB67A862C4F}"/>
            </a:ext>
          </a:extLst>
        </xdr:cNvPr>
        <xdr:cNvSpPr/>
      </xdr:nvSpPr>
      <xdr:spPr>
        <a:xfrm>
          <a:off x="9988572392" y="3141842"/>
          <a:ext cx="2139945" cy="725308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يتم</a:t>
          </a:r>
          <a:r>
            <a:rPr lang="ar-D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جلب المعلومات من </a:t>
          </a:r>
        </a:p>
        <a:p>
          <a:pPr algn="ctr"/>
          <a:r>
            <a:rPr lang="ar-D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ايقونة أنظر الصورة </a:t>
          </a:r>
          <a:r>
            <a:rPr lang="fr-F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190499</xdr:colOff>
      <xdr:row>14</xdr:row>
      <xdr:rowOff>104775</xdr:rowOff>
    </xdr:from>
    <xdr:to>
      <xdr:col>3</xdr:col>
      <xdr:colOff>380999</xdr:colOff>
      <xdr:row>20</xdr:row>
      <xdr:rowOff>76200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8E38C0A2-494D-A8AD-649C-05EA7E8B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67476" y="3762375"/>
          <a:ext cx="201930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18</xdr:row>
      <xdr:rowOff>161925</xdr:rowOff>
    </xdr:from>
    <xdr:to>
      <xdr:col>3</xdr:col>
      <xdr:colOff>342900</xdr:colOff>
      <xdr:row>23</xdr:row>
      <xdr:rowOff>166396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4AFA2C59-0DAC-9EEA-84DF-82CACC36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05575" y="5057775"/>
          <a:ext cx="2066925" cy="1156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D835511-F2A7-400B-917E-859151B7AF51}">
  <we:reference id="wa200004935" version="6.0.0.0" store="en-US" storeType="OMEX"/>
  <we:alternateReferences>
    <we:reference id="WA200004935" version="6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_xldudf_FORMULABOT_CLASSIFY</we:customFunctionIds>
        <we:customFunctionIds>_xldudf_FORMULABOT_EXTRACT</we:customFunctionIds>
        <we:customFunctionIds>_xldudf_FORMULABOT_SENTIMENT</we:customFunctionIds>
        <we:customFunctionIds>_xldudf_FORMULABOT_INFO</we:customFunctionIds>
        <we:customFunctionIds>_xldudf_FORMULABOT_FREEFORM</we:customFunctionIds>
        <we:customFunctionIds>_xldudf_FORMULABOT_INFER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AAFA-D977-48CF-BD75-FB84C153052E}">
  <sheetPr>
    <tabColor theme="3" tint="0.39997558519241921"/>
  </sheetPr>
  <dimension ref="B1:AH36"/>
  <sheetViews>
    <sheetView showGridLines="0" rightToLeft="1" tabSelected="1" topLeftCell="B4" workbookViewId="0">
      <selection activeCell="F33" sqref="F33"/>
    </sheetView>
  </sheetViews>
  <sheetFormatPr defaultColWidth="0" defaultRowHeight="15" zeroHeight="1"/>
  <cols>
    <col min="1" max="1" width="9.140625" hidden="1" customWidth="1"/>
    <col min="2" max="2" width="8.28515625" customWidth="1"/>
    <col min="3" max="10" width="9.140625" customWidth="1"/>
    <col min="11" max="11" width="14.5703125" customWidth="1"/>
    <col min="12" max="23" width="9.140625" customWidth="1"/>
    <col min="24" max="16384" width="9.140625" hidden="1"/>
  </cols>
  <sheetData>
    <row r="1" spans="2:34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34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2"/>
    </row>
    <row r="5" spans="2:34">
      <c r="B5" s="4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</row>
    <row r="6" spans="2:34"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2"/>
    </row>
    <row r="7" spans="2:34">
      <c r="B7" s="42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2"/>
    </row>
    <row r="8" spans="2:34">
      <c r="B8" s="42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</row>
    <row r="9" spans="2:34">
      <c r="B9" s="42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</row>
    <row r="10" spans="2:34"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2"/>
    </row>
    <row r="11" spans="2:34">
      <c r="B11" s="42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2"/>
    </row>
    <row r="12" spans="2:34"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</row>
    <row r="13" spans="2:34"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</row>
    <row r="14" spans="2:34">
      <c r="B14" s="4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2"/>
    </row>
    <row r="15" spans="2:34"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2:34"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2"/>
    </row>
    <row r="17" spans="2:23">
      <c r="B17" s="42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2"/>
    </row>
    <row r="18" spans="2:23"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2"/>
    </row>
    <row r="19" spans="2:23"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/>
    </row>
    <row r="20" spans="2:23">
      <c r="B20" s="42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</row>
    <row r="21" spans="2:23"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</row>
    <row r="22" spans="2:23"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</row>
    <row r="23" spans="2:23">
      <c r="B23" s="42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</row>
    <row r="24" spans="2:23"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2"/>
    </row>
    <row r="25" spans="2:23"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2"/>
    </row>
    <row r="26" spans="2:23">
      <c r="B26" s="42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2"/>
    </row>
    <row r="27" spans="2:23" ht="23.25">
      <c r="B27" s="42"/>
      <c r="C27" s="41"/>
      <c r="D27" s="41"/>
      <c r="E27" s="41"/>
      <c r="F27" s="41"/>
      <c r="G27" s="41"/>
      <c r="H27" s="41"/>
      <c r="I27" s="41"/>
      <c r="J27" s="79"/>
      <c r="K27" s="80"/>
      <c r="L27" s="83" t="s">
        <v>37</v>
      </c>
      <c r="M27" s="84"/>
      <c r="N27" s="83" t="s">
        <v>38</v>
      </c>
      <c r="O27" s="84"/>
      <c r="P27" s="41"/>
      <c r="Q27" s="41"/>
      <c r="R27" s="78" t="s">
        <v>120</v>
      </c>
      <c r="S27" s="78"/>
      <c r="T27" s="77" t="s">
        <v>91</v>
      </c>
      <c r="U27" s="77"/>
      <c r="V27" s="77"/>
      <c r="W27" s="42"/>
    </row>
    <row r="28" spans="2:23" ht="23.25">
      <c r="B28" s="42"/>
      <c r="C28" s="41"/>
      <c r="D28" s="41"/>
      <c r="E28" s="41"/>
      <c r="F28" s="41"/>
      <c r="G28" s="41"/>
      <c r="H28" s="41"/>
      <c r="I28" s="41"/>
      <c r="J28" s="81"/>
      <c r="K28" s="82"/>
      <c r="L28" s="17" t="s">
        <v>39</v>
      </c>
      <c r="M28" s="17" t="s">
        <v>41</v>
      </c>
      <c r="N28" s="17" t="s">
        <v>39</v>
      </c>
      <c r="O28" s="17" t="s">
        <v>41</v>
      </c>
      <c r="P28" s="41"/>
      <c r="Q28" s="41"/>
      <c r="R28" s="78" t="s">
        <v>98</v>
      </c>
      <c r="S28" s="78"/>
      <c r="T28" s="77" t="s">
        <v>99</v>
      </c>
      <c r="U28" s="77"/>
      <c r="V28" s="77"/>
      <c r="W28" s="42"/>
    </row>
    <row r="29" spans="2:23" ht="26.25">
      <c r="B29" s="42"/>
      <c r="C29" s="41"/>
      <c r="D29" s="41"/>
      <c r="E29" s="41"/>
      <c r="F29" s="41"/>
      <c r="G29" s="41"/>
      <c r="H29" s="41"/>
      <c r="I29" s="41"/>
      <c r="J29" s="85" t="s">
        <v>70</v>
      </c>
      <c r="K29" s="86"/>
      <c r="L29" s="20"/>
      <c r="M29" s="20"/>
      <c r="N29" s="20"/>
      <c r="O29" s="20"/>
      <c r="P29" s="41"/>
      <c r="Q29" s="41"/>
      <c r="R29" s="41"/>
      <c r="S29" s="41"/>
      <c r="T29" s="41"/>
      <c r="U29" s="41"/>
      <c r="V29" s="41"/>
      <c r="W29" s="42"/>
    </row>
    <row r="30" spans="2:23" ht="26.25">
      <c r="B30" s="42"/>
      <c r="C30" s="41"/>
      <c r="D30" s="41"/>
      <c r="E30" s="41"/>
      <c r="F30" s="41"/>
      <c r="G30" s="41"/>
      <c r="H30" s="41"/>
      <c r="I30" s="41"/>
      <c r="J30" s="85" t="s">
        <v>119</v>
      </c>
      <c r="K30" s="86"/>
      <c r="L30" s="22"/>
      <c r="M30" s="22"/>
      <c r="N30" s="22"/>
      <c r="O30" s="22"/>
      <c r="P30" s="41"/>
      <c r="Q30" s="41"/>
      <c r="R30" s="41"/>
      <c r="S30" s="41"/>
      <c r="T30" s="41"/>
      <c r="U30" s="41"/>
      <c r="V30" s="41"/>
      <c r="W30" s="42"/>
    </row>
    <row r="31" spans="2:23">
      <c r="B31" s="42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</row>
    <row r="32" spans="2:23">
      <c r="B32" s="42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</row>
    <row r="33" spans="2:23" ht="1.5" customHeight="1">
      <c r="B33" s="42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</row>
    <row r="34" spans="2:23" ht="51.75" customHeight="1"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168" t="s">
        <v>127</v>
      </c>
      <c r="O34" s="169"/>
      <c r="P34" s="169"/>
      <c r="Q34" s="169"/>
      <c r="R34" s="169"/>
      <c r="S34" s="170"/>
      <c r="T34" s="187">
        <v>45575</v>
      </c>
      <c r="U34" s="166"/>
      <c r="V34" s="167"/>
      <c r="W34" s="42"/>
    </row>
    <row r="35" spans="2:23">
      <c r="B35" s="42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</row>
    <row r="36" spans="2:23" ht="52.5" customHeight="1">
      <c r="B36" s="42"/>
      <c r="C36" s="42"/>
      <c r="D36" s="42"/>
      <c r="E36" s="42"/>
      <c r="F36" s="42"/>
      <c r="G36" s="42"/>
      <c r="H36" s="76" t="s">
        <v>126</v>
      </c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42"/>
    </row>
  </sheetData>
  <mergeCells count="12">
    <mergeCell ref="H36:V36"/>
    <mergeCell ref="T27:V27"/>
    <mergeCell ref="R28:S28"/>
    <mergeCell ref="T28:V28"/>
    <mergeCell ref="J27:K28"/>
    <mergeCell ref="L27:M27"/>
    <mergeCell ref="N27:O27"/>
    <mergeCell ref="J29:K29"/>
    <mergeCell ref="J30:K30"/>
    <mergeCell ref="R27:S27"/>
    <mergeCell ref="T34:V34"/>
    <mergeCell ref="N34:S3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214" yWindow="757" count="2">
        <x14:dataValidation type="list" allowBlank="1" showInputMessage="1" showErrorMessage="1" errorTitle="خطأ" error="لا يسمح لك بالكتابة هنا فقط اختر السنة الدراسية من السهم من فضلك" xr:uid="{E82514B4-2F79-4F2D-A7A9-1335FA751B3C}">
          <x14:formula1>
            <xm:f>'المعلومات العامة'!$P$25:$P$35</xm:f>
          </x14:formula1>
          <xm:sqref>T27:V27</xm:sqref>
        </x14:dataValidation>
        <x14:dataValidation type="list" errorStyle="warning" allowBlank="1" showInputMessage="1" showErrorMessage="1" errorTitle="خطأ" error="لا يسمح لك بالكتابة هنا فقط اختر السنة الدراسية من السهم من فضلك" promptTitle="اختر السنوات من السهم" xr:uid="{A4557EEF-A40B-4A6B-A016-F7E85C0104BC}">
          <x14:formula1>
            <xm:f>'المعلومات العامة'!$Q$25:$Q$31</xm:f>
          </x14:formula1>
          <xm:sqref>T28:V28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theme="4" tint="-0.499984740745262"/>
  </sheetPr>
  <dimension ref="A1:AA37"/>
  <sheetViews>
    <sheetView rightToLeft="1" view="pageBreakPreview" topLeftCell="A2" zoomScale="80" zoomScaleNormal="100" zoomScaleSheetLayoutView="80" workbookViewId="0">
      <selection activeCell="Y14" sqref="Y14:Y19"/>
    </sheetView>
  </sheetViews>
  <sheetFormatPr defaultColWidth="0" defaultRowHeight="15" zeroHeight="1"/>
  <cols>
    <col min="1" max="1" width="7.42578125" customWidth="1"/>
    <col min="2" max="2" width="10.85546875" customWidth="1"/>
    <col min="3" max="3" width="6.140625" customWidth="1"/>
    <col min="4" max="4" width="5.7109375" customWidth="1"/>
    <col min="5" max="5" width="7.7109375" customWidth="1"/>
    <col min="6" max="6" width="5.42578125" customWidth="1"/>
    <col min="7" max="7" width="6.28515625" customWidth="1"/>
    <col min="8" max="8" width="7.28515625" customWidth="1"/>
    <col min="9" max="9" width="7.85546875" customWidth="1"/>
    <col min="10" max="10" width="9.140625" customWidth="1"/>
    <col min="11" max="11" width="9.85546875" customWidth="1"/>
    <col min="12" max="12" width="7.28515625" customWidth="1"/>
    <col min="13" max="13" width="9" customWidth="1"/>
    <col min="14" max="27" width="9.140625" customWidth="1"/>
    <col min="28" max="16384" width="9.140625" hidden="1"/>
  </cols>
  <sheetData>
    <row r="1" spans="2:25" ht="27.75" customHeight="1" thickBot="1">
      <c r="B1" s="105" t="s">
        <v>35</v>
      </c>
      <c r="C1" s="105"/>
      <c r="D1" s="105"/>
      <c r="E1" s="105"/>
      <c r="F1" s="105"/>
      <c r="G1" s="105"/>
      <c r="H1" s="105"/>
      <c r="I1" s="25"/>
      <c r="J1" s="25"/>
      <c r="K1" s="25"/>
      <c r="L1" s="25"/>
      <c r="M1" s="25"/>
      <c r="N1" s="25"/>
      <c r="O1" s="25"/>
      <c r="P1" s="25"/>
      <c r="Q1" s="99"/>
      <c r="R1" s="99"/>
      <c r="S1" s="99"/>
      <c r="T1" s="99"/>
      <c r="U1" s="25"/>
      <c r="V1" s="25"/>
    </row>
    <row r="2" spans="2:25" ht="33.75" customHeight="1" thickBot="1">
      <c r="B2" s="106" t="s">
        <v>36</v>
      </c>
      <c r="C2" s="106"/>
      <c r="D2" s="106"/>
      <c r="E2" s="106"/>
      <c r="F2" s="106"/>
      <c r="G2" s="106"/>
      <c r="H2" s="106"/>
      <c r="I2" s="25"/>
      <c r="J2" s="25"/>
      <c r="K2" s="25"/>
      <c r="L2" s="25"/>
      <c r="M2" s="25"/>
      <c r="N2" s="119" t="s">
        <v>98</v>
      </c>
      <c r="O2" s="120"/>
      <c r="P2" s="120"/>
      <c r="Q2" s="121"/>
      <c r="R2" s="122" t="str">
        <f>'الرئيسية '!T28</f>
        <v>2024/2025</v>
      </c>
      <c r="S2" s="123"/>
      <c r="T2" s="124"/>
      <c r="U2" s="25"/>
      <c r="V2" s="25"/>
    </row>
    <row r="3" spans="2:25" ht="10.5" customHeight="1" thickBot="1">
      <c r="B3" s="65"/>
      <c r="C3" s="65"/>
      <c r="D3" s="65"/>
      <c r="E3" s="65"/>
      <c r="F3" s="65"/>
      <c r="G3" s="65"/>
      <c r="H3" s="65"/>
      <c r="I3" s="25"/>
      <c r="J3" s="25"/>
      <c r="K3" s="25"/>
      <c r="L3" s="25"/>
      <c r="M3" s="25"/>
      <c r="N3" s="51"/>
      <c r="O3" s="51"/>
      <c r="P3" s="51"/>
      <c r="Q3" s="51"/>
      <c r="R3" s="49"/>
      <c r="S3" s="49"/>
      <c r="T3" s="50"/>
      <c r="U3" s="25"/>
      <c r="V3" s="25"/>
    </row>
    <row r="4" spans="2:25" ht="39" customHeight="1" thickBot="1">
      <c r="B4" s="25"/>
      <c r="C4" s="25"/>
      <c r="D4" s="25"/>
      <c r="E4" s="25"/>
      <c r="F4" s="25"/>
      <c r="G4" s="125" t="s">
        <v>105</v>
      </c>
      <c r="H4" s="125"/>
      <c r="I4" s="125"/>
      <c r="J4" s="125"/>
      <c r="K4" s="125"/>
      <c r="L4" s="125"/>
      <c r="M4" s="125"/>
      <c r="N4" s="125"/>
      <c r="O4" s="126"/>
      <c r="P4" s="115" t="str">
        <f>'الرئيسية '!T27</f>
        <v>جانفي</v>
      </c>
      <c r="Q4" s="116"/>
      <c r="R4" s="117"/>
      <c r="S4" s="118"/>
      <c r="T4" s="25"/>
      <c r="U4" s="25"/>
      <c r="V4" s="25"/>
      <c r="X4" s="8"/>
    </row>
    <row r="5" spans="2:25" ht="6" customHeight="1" thickBot="1">
      <c r="B5" s="25"/>
      <c r="C5" s="25"/>
      <c r="D5" s="25"/>
      <c r="E5" s="25"/>
      <c r="F5" s="25"/>
      <c r="G5" s="25"/>
      <c r="H5" s="25"/>
      <c r="I5" s="66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X5" s="8"/>
    </row>
    <row r="6" spans="2:25" s="1" customFormat="1" ht="20.25" customHeight="1" thickTop="1" thickBot="1">
      <c r="B6" s="90" t="s">
        <v>0</v>
      </c>
      <c r="C6" s="90" t="s">
        <v>1</v>
      </c>
      <c r="D6" s="90"/>
      <c r="E6" s="90"/>
      <c r="F6" s="90"/>
      <c r="G6" s="90"/>
      <c r="H6" s="90"/>
      <c r="I6" s="90"/>
      <c r="J6" s="90"/>
      <c r="K6" s="98" t="s">
        <v>2</v>
      </c>
      <c r="L6" s="67"/>
      <c r="M6" s="103" t="s">
        <v>0</v>
      </c>
      <c r="N6" s="89" t="s">
        <v>13</v>
      </c>
      <c r="O6" s="89"/>
      <c r="P6" s="89"/>
      <c r="Q6" s="89"/>
      <c r="R6" s="89"/>
      <c r="S6" s="89"/>
      <c r="T6" s="89"/>
      <c r="U6" s="89"/>
      <c r="V6" s="98" t="s">
        <v>2</v>
      </c>
      <c r="X6" s="2"/>
      <c r="Y6" s="5"/>
    </row>
    <row r="7" spans="2:25" s="1" customFormat="1" ht="34.5" customHeight="1" thickTop="1" thickBot="1">
      <c r="B7" s="90"/>
      <c r="C7" s="90" t="s">
        <v>24</v>
      </c>
      <c r="D7" s="90"/>
      <c r="E7" s="91" t="s">
        <v>4</v>
      </c>
      <c r="F7" s="91"/>
      <c r="G7" s="90" t="s">
        <v>5</v>
      </c>
      <c r="H7" s="90"/>
      <c r="I7" s="90" t="s">
        <v>6</v>
      </c>
      <c r="J7" s="90"/>
      <c r="K7" s="98"/>
      <c r="L7" s="67"/>
      <c r="M7" s="103"/>
      <c r="N7" s="90" t="s">
        <v>24</v>
      </c>
      <c r="O7" s="90"/>
      <c r="P7" s="90" t="s">
        <v>4</v>
      </c>
      <c r="Q7" s="90"/>
      <c r="R7" s="90" t="s">
        <v>5</v>
      </c>
      <c r="S7" s="90"/>
      <c r="T7" s="90" t="s">
        <v>6</v>
      </c>
      <c r="U7" s="90"/>
      <c r="V7" s="98"/>
      <c r="X7" s="2"/>
      <c r="Y7" s="5"/>
    </row>
    <row r="8" spans="2:25" ht="22.5" thickTop="1" thickBot="1">
      <c r="B8" s="90"/>
      <c r="C8" s="16" t="s">
        <v>25</v>
      </c>
      <c r="D8" s="16" t="s">
        <v>26</v>
      </c>
      <c r="E8" s="16" t="s">
        <v>25</v>
      </c>
      <c r="F8" s="16" t="s">
        <v>26</v>
      </c>
      <c r="G8" s="16" t="s">
        <v>25</v>
      </c>
      <c r="H8" s="16" t="s">
        <v>26</v>
      </c>
      <c r="I8" s="16" t="s">
        <v>25</v>
      </c>
      <c r="J8" s="16" t="s">
        <v>26</v>
      </c>
      <c r="K8" s="98"/>
      <c r="L8" s="25"/>
      <c r="M8" s="103"/>
      <c r="N8" s="16" t="s">
        <v>25</v>
      </c>
      <c r="O8" s="16" t="s">
        <v>26</v>
      </c>
      <c r="P8" s="16" t="s">
        <v>25</v>
      </c>
      <c r="Q8" s="16" t="s">
        <v>26</v>
      </c>
      <c r="R8" s="16" t="s">
        <v>25</v>
      </c>
      <c r="S8" s="16" t="s">
        <v>26</v>
      </c>
      <c r="T8" s="16" t="s">
        <v>25</v>
      </c>
      <c r="U8" s="16" t="s">
        <v>26</v>
      </c>
      <c r="V8" s="98"/>
      <c r="X8" s="4"/>
      <c r="Y8" s="9"/>
    </row>
    <row r="9" spans="2:25" ht="24.75" thickTop="1" thickBot="1">
      <c r="B9" s="100" t="s">
        <v>7</v>
      </c>
      <c r="C9" s="93"/>
      <c r="D9" s="93"/>
      <c r="E9" s="95">
        <f>'المعلومات العامة'!M6</f>
        <v>13</v>
      </c>
      <c r="F9" s="95">
        <f>'المعلومات العامة'!N6</f>
        <v>12</v>
      </c>
      <c r="G9" s="95">
        <f>'المعلومات العامة'!P6</f>
        <v>5</v>
      </c>
      <c r="H9" s="95">
        <f>'المعلومات العامة'!Q6</f>
        <v>2</v>
      </c>
      <c r="I9" s="95">
        <f>C9+E9+G9</f>
        <v>18</v>
      </c>
      <c r="J9" s="95">
        <f>D9+F9+H9</f>
        <v>14</v>
      </c>
      <c r="K9" s="109">
        <f>I9+J9</f>
        <v>32</v>
      </c>
      <c r="L9" s="25"/>
      <c r="M9" s="68" t="s">
        <v>11</v>
      </c>
      <c r="N9" s="37"/>
      <c r="O9" s="37"/>
      <c r="P9" s="34">
        <f>'المعلومات العامة'!M11</f>
        <v>9</v>
      </c>
      <c r="Q9" s="34">
        <f>'المعلومات العامة'!N11</f>
        <v>17</v>
      </c>
      <c r="R9" s="34">
        <f>'المعلومات العامة'!P11</f>
        <v>4</v>
      </c>
      <c r="S9" s="34">
        <f>'المعلومات العامة'!Q11</f>
        <v>0</v>
      </c>
      <c r="T9" s="34">
        <f>N9+P9+R9</f>
        <v>13</v>
      </c>
      <c r="U9" s="34">
        <f>O9+Q9+S9</f>
        <v>17</v>
      </c>
      <c r="V9" s="35">
        <f>T9+U9</f>
        <v>30</v>
      </c>
      <c r="X9" s="3"/>
      <c r="Y9" s="9"/>
    </row>
    <row r="10" spans="2:25" ht="21.75" customHeight="1" thickTop="1" thickBot="1">
      <c r="B10" s="101"/>
      <c r="C10" s="94"/>
      <c r="D10" s="94"/>
      <c r="E10" s="96"/>
      <c r="F10" s="96"/>
      <c r="G10" s="96"/>
      <c r="H10" s="96"/>
      <c r="I10" s="96"/>
      <c r="J10" s="96"/>
      <c r="K10" s="110"/>
      <c r="L10" s="25"/>
      <c r="M10" s="68" t="s">
        <v>12</v>
      </c>
      <c r="N10" s="38"/>
      <c r="O10" s="38"/>
      <c r="P10" s="69">
        <f>'المعلومات العامة'!M12</f>
        <v>12</v>
      </c>
      <c r="Q10" s="69">
        <f>'المعلومات العامة'!N12</f>
        <v>18</v>
      </c>
      <c r="R10" s="69">
        <f>'المعلومات العامة'!P12</f>
        <v>3</v>
      </c>
      <c r="S10" s="69">
        <f>'المعلومات العامة'!Q12</f>
        <v>0</v>
      </c>
      <c r="T10" s="34">
        <f t="shared" ref="T10:T11" si="0">N10+P10+R10</f>
        <v>15</v>
      </c>
      <c r="U10" s="34">
        <f t="shared" ref="U10:U11" si="1">O10+Q10+S10</f>
        <v>18</v>
      </c>
      <c r="V10" s="35">
        <f>T10+U10</f>
        <v>33</v>
      </c>
      <c r="X10" s="3"/>
      <c r="Y10" s="9"/>
    </row>
    <row r="11" spans="2:25" ht="24.75" thickTop="1" thickBot="1">
      <c r="B11" s="36" t="s">
        <v>8</v>
      </c>
      <c r="C11" s="39"/>
      <c r="D11" s="39"/>
      <c r="E11" s="16">
        <f>'المعلومات العامة'!M7</f>
        <v>12</v>
      </c>
      <c r="F11" s="16">
        <f>'المعلومات العامة'!N7</f>
        <v>10</v>
      </c>
      <c r="G11" s="16">
        <f>'المعلومات العامة'!P7</f>
        <v>7</v>
      </c>
      <c r="H11" s="16">
        <f>'المعلومات العامة'!Q7</f>
        <v>3</v>
      </c>
      <c r="I11" s="16">
        <f t="shared" ref="I11:J14" si="2">C11+E11+G11</f>
        <v>19</v>
      </c>
      <c r="J11" s="16">
        <f t="shared" si="2"/>
        <v>13</v>
      </c>
      <c r="K11" s="33">
        <f>I11+J11</f>
        <v>32</v>
      </c>
      <c r="L11" s="25"/>
      <c r="M11" s="68" t="s">
        <v>74</v>
      </c>
      <c r="N11" s="38"/>
      <c r="O11" s="38"/>
      <c r="P11" s="69">
        <f>'المعلومات العامة'!M13</f>
        <v>13</v>
      </c>
      <c r="Q11" s="69">
        <f>'المعلومات العامة'!N13</f>
        <v>16</v>
      </c>
      <c r="R11" s="69">
        <f>'المعلومات العامة'!P13</f>
        <v>3</v>
      </c>
      <c r="S11" s="69">
        <f>'المعلومات العامة'!Q13</f>
        <v>0</v>
      </c>
      <c r="T11" s="34">
        <f t="shared" si="0"/>
        <v>16</v>
      </c>
      <c r="U11" s="34">
        <f t="shared" si="1"/>
        <v>16</v>
      </c>
      <c r="V11" s="35">
        <f>T11+U11</f>
        <v>32</v>
      </c>
      <c r="X11" s="3"/>
      <c r="Y11" s="9"/>
    </row>
    <row r="12" spans="2:25" ht="22.5" thickTop="1" thickBot="1">
      <c r="B12" s="36" t="s">
        <v>9</v>
      </c>
      <c r="C12" s="39"/>
      <c r="D12" s="39"/>
      <c r="E12" s="16">
        <f>'المعلومات العامة'!M8</f>
        <v>13</v>
      </c>
      <c r="F12" s="16">
        <f>'المعلومات العامة'!N8</f>
        <v>11</v>
      </c>
      <c r="G12" s="16">
        <f>'المعلومات العامة'!P8</f>
        <v>6</v>
      </c>
      <c r="H12" s="16">
        <f>'المعلومات العامة'!Q8</f>
        <v>3</v>
      </c>
      <c r="I12" s="16">
        <f t="shared" ref="I12" si="3">C12+E12+G12</f>
        <v>19</v>
      </c>
      <c r="J12" s="16">
        <f t="shared" ref="J12" si="4">D12+F12+H12</f>
        <v>14</v>
      </c>
      <c r="K12" s="33">
        <f>I12+J12</f>
        <v>33</v>
      </c>
      <c r="L12" s="25"/>
      <c r="M12" s="111" t="s">
        <v>10</v>
      </c>
      <c r="N12" s="113"/>
      <c r="O12" s="113"/>
      <c r="P12" s="87">
        <v>0</v>
      </c>
      <c r="Q12" s="87">
        <v>0</v>
      </c>
      <c r="R12" s="87">
        <f>'المعلومات العامة'!V14</f>
        <v>10</v>
      </c>
      <c r="S12" s="87">
        <f>'المعلومات العامة'!W14</f>
        <v>0</v>
      </c>
      <c r="T12" s="129">
        <f>N13+P12+R12</f>
        <v>10</v>
      </c>
      <c r="U12" s="131">
        <f>O13+Q12+S12</f>
        <v>0</v>
      </c>
      <c r="V12" s="127">
        <f>T12+U12</f>
        <v>10</v>
      </c>
      <c r="X12" s="3"/>
      <c r="Y12" s="9"/>
    </row>
    <row r="13" spans="2:25" ht="22.5" thickTop="1" thickBot="1">
      <c r="B13" s="36" t="s">
        <v>86</v>
      </c>
      <c r="C13" s="39"/>
      <c r="D13" s="39"/>
      <c r="E13" s="16">
        <f>'المعلومات العامة'!M9</f>
        <v>12</v>
      </c>
      <c r="F13" s="16">
        <f>'المعلومات العامة'!N9</f>
        <v>11</v>
      </c>
      <c r="G13" s="16">
        <f>'المعلومات العامة'!P9</f>
        <v>6</v>
      </c>
      <c r="H13" s="16">
        <f>'المعلومات العامة'!Q9</f>
        <v>3</v>
      </c>
      <c r="I13" s="16">
        <f t="shared" si="2"/>
        <v>18</v>
      </c>
      <c r="J13" s="16">
        <f t="shared" si="2"/>
        <v>14</v>
      </c>
      <c r="K13" s="33">
        <f>I13+J13</f>
        <v>32</v>
      </c>
      <c r="L13" s="25"/>
      <c r="M13" s="112"/>
      <c r="N13" s="114"/>
      <c r="O13" s="114"/>
      <c r="P13" s="88"/>
      <c r="Q13" s="88"/>
      <c r="R13" s="88"/>
      <c r="S13" s="88"/>
      <c r="T13" s="130"/>
      <c r="U13" s="132"/>
      <c r="V13" s="128"/>
      <c r="X13" s="3"/>
      <c r="Y13" s="9"/>
    </row>
    <row r="14" spans="2:25" ht="22.5" thickTop="1" thickBot="1">
      <c r="B14" s="36" t="s">
        <v>10</v>
      </c>
      <c r="C14" s="39"/>
      <c r="D14" s="39"/>
      <c r="E14" s="16">
        <v>0</v>
      </c>
      <c r="F14" s="16">
        <v>0</v>
      </c>
      <c r="G14" s="16">
        <f>'المعلومات العامة'!V10</f>
        <v>24</v>
      </c>
      <c r="H14" s="16">
        <f>'المعلومات العامة'!W10</f>
        <v>11</v>
      </c>
      <c r="I14" s="16">
        <f t="shared" si="2"/>
        <v>24</v>
      </c>
      <c r="J14" s="16">
        <f t="shared" si="2"/>
        <v>11</v>
      </c>
      <c r="K14" s="33">
        <f>I14+J14</f>
        <v>35</v>
      </c>
      <c r="L14" s="25"/>
      <c r="M14" s="107" t="s">
        <v>6</v>
      </c>
      <c r="N14" s="108">
        <f t="shared" ref="N14:O14" si="5">N9+N11-N13</f>
        <v>0</v>
      </c>
      <c r="O14" s="108">
        <f t="shared" si="5"/>
        <v>0</v>
      </c>
      <c r="P14" s="92">
        <f>P9+P10+P11</f>
        <v>34</v>
      </c>
      <c r="Q14" s="92">
        <f t="shared" ref="Q14:U14" si="6">Q9+Q10+Q11</f>
        <v>51</v>
      </c>
      <c r="R14" s="92">
        <f t="shared" si="6"/>
        <v>10</v>
      </c>
      <c r="S14" s="92">
        <f t="shared" si="6"/>
        <v>0</v>
      </c>
      <c r="T14" s="92">
        <f t="shared" si="6"/>
        <v>44</v>
      </c>
      <c r="U14" s="92">
        <f t="shared" si="6"/>
        <v>51</v>
      </c>
      <c r="V14" s="92">
        <f>V9+V10+V11-V13</f>
        <v>95</v>
      </c>
      <c r="X14" s="3"/>
      <c r="Y14" s="9"/>
    </row>
    <row r="15" spans="2:25" ht="20.25" customHeight="1" thickTop="1" thickBot="1">
      <c r="B15" s="36" t="s">
        <v>3</v>
      </c>
      <c r="C15" s="39">
        <f>C9+C11+C13-C14</f>
        <v>0</v>
      </c>
      <c r="D15" s="39">
        <f>D9+D11+D13-D14</f>
        <v>0</v>
      </c>
      <c r="E15" s="33">
        <f>E9+E11+E12+E13</f>
        <v>50</v>
      </c>
      <c r="F15" s="33">
        <f t="shared" ref="F15:J15" si="7">F9+F11+F12+F13</f>
        <v>44</v>
      </c>
      <c r="G15" s="33">
        <f t="shared" si="7"/>
        <v>24</v>
      </c>
      <c r="H15" s="33">
        <f t="shared" si="7"/>
        <v>11</v>
      </c>
      <c r="I15" s="33">
        <f t="shared" si="7"/>
        <v>74</v>
      </c>
      <c r="J15" s="33">
        <f t="shared" si="7"/>
        <v>55</v>
      </c>
      <c r="K15" s="33">
        <f>K9+K11+K12+K13</f>
        <v>129</v>
      </c>
      <c r="L15" s="25"/>
      <c r="M15" s="107"/>
      <c r="N15" s="108"/>
      <c r="O15" s="108"/>
      <c r="P15" s="92"/>
      <c r="Q15" s="92"/>
      <c r="R15" s="92"/>
      <c r="S15" s="92"/>
      <c r="T15" s="92"/>
      <c r="U15" s="92"/>
      <c r="V15" s="92"/>
      <c r="X15" s="3"/>
      <c r="Y15" s="9"/>
    </row>
    <row r="16" spans="2:25" ht="6" customHeight="1" thickTop="1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X16" s="3"/>
      <c r="Y16" s="9"/>
    </row>
    <row r="17" spans="2:25" ht="6" customHeight="1" thickBot="1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X17" s="8"/>
    </row>
    <row r="18" spans="2:25" ht="19.5" customHeight="1" thickTop="1" thickBot="1">
      <c r="B18" s="103" t="s">
        <v>0</v>
      </c>
      <c r="C18" s="89" t="s">
        <v>14</v>
      </c>
      <c r="D18" s="89"/>
      <c r="E18" s="89"/>
      <c r="F18" s="89"/>
      <c r="G18" s="89"/>
      <c r="H18" s="89"/>
      <c r="I18" s="89"/>
      <c r="J18" s="89"/>
      <c r="K18" s="98" t="s">
        <v>2</v>
      </c>
      <c r="L18" s="67"/>
      <c r="M18" s="89" t="s">
        <v>0</v>
      </c>
      <c r="N18" s="89" t="s">
        <v>15</v>
      </c>
      <c r="O18" s="89"/>
      <c r="P18" s="89"/>
      <c r="Q18" s="89"/>
      <c r="R18" s="89"/>
      <c r="S18" s="89"/>
      <c r="T18" s="89"/>
      <c r="U18" s="89"/>
      <c r="V18" s="98" t="s">
        <v>2</v>
      </c>
      <c r="X18" s="8"/>
    </row>
    <row r="19" spans="2:25" ht="45" customHeight="1" thickTop="1" thickBot="1">
      <c r="B19" s="103"/>
      <c r="C19" s="91" t="s">
        <v>24</v>
      </c>
      <c r="D19" s="91"/>
      <c r="E19" s="91" t="s">
        <v>4</v>
      </c>
      <c r="F19" s="91"/>
      <c r="G19" s="91" t="s">
        <v>5</v>
      </c>
      <c r="H19" s="91"/>
      <c r="I19" s="91" t="s">
        <v>6</v>
      </c>
      <c r="J19" s="91"/>
      <c r="K19" s="98"/>
      <c r="L19" s="67"/>
      <c r="M19" s="89"/>
      <c r="N19" s="90" t="s">
        <v>24</v>
      </c>
      <c r="O19" s="90"/>
      <c r="P19" s="90" t="s">
        <v>4</v>
      </c>
      <c r="Q19" s="90"/>
      <c r="R19" s="90" t="s">
        <v>5</v>
      </c>
      <c r="S19" s="90"/>
      <c r="T19" s="90" t="s">
        <v>6</v>
      </c>
      <c r="U19" s="90"/>
      <c r="V19" s="98"/>
      <c r="X19" s="8"/>
    </row>
    <row r="20" spans="2:25" ht="22.5" thickTop="1" thickBot="1">
      <c r="B20" s="103"/>
      <c r="C20" s="16" t="s">
        <v>25</v>
      </c>
      <c r="D20" s="16" t="s">
        <v>26</v>
      </c>
      <c r="E20" s="16" t="s">
        <v>25</v>
      </c>
      <c r="F20" s="16" t="s">
        <v>26</v>
      </c>
      <c r="G20" s="16" t="s">
        <v>25</v>
      </c>
      <c r="H20" s="16" t="s">
        <v>26</v>
      </c>
      <c r="I20" s="16" t="s">
        <v>25</v>
      </c>
      <c r="J20" s="16" t="s">
        <v>26</v>
      </c>
      <c r="K20" s="98"/>
      <c r="L20" s="25"/>
      <c r="M20" s="89"/>
      <c r="N20" s="16" t="s">
        <v>25</v>
      </c>
      <c r="O20" s="16" t="s">
        <v>26</v>
      </c>
      <c r="P20" s="16" t="s">
        <v>25</v>
      </c>
      <c r="Q20" s="16" t="s">
        <v>26</v>
      </c>
      <c r="R20" s="16" t="s">
        <v>25</v>
      </c>
      <c r="S20" s="16" t="s">
        <v>26</v>
      </c>
      <c r="T20" s="16" t="s">
        <v>25</v>
      </c>
      <c r="U20" s="16" t="s">
        <v>26</v>
      </c>
      <c r="V20" s="98"/>
    </row>
    <row r="21" spans="2:25" ht="22.5" thickTop="1" thickBot="1">
      <c r="B21" s="31" t="s">
        <v>27</v>
      </c>
      <c r="C21" s="39"/>
      <c r="D21" s="39"/>
      <c r="E21" s="16">
        <f>'المعلومات العامة'!M15</f>
        <v>15</v>
      </c>
      <c r="F21" s="16">
        <f>'المعلومات العامة'!N15</f>
        <v>18</v>
      </c>
      <c r="G21" s="16">
        <f>'المعلومات العامة'!P15</f>
        <v>0</v>
      </c>
      <c r="H21" s="16">
        <f>'المعلومات العامة'!Q15</f>
        <v>2</v>
      </c>
      <c r="I21" s="16">
        <f t="shared" ref="I21:J23" si="8">C21+E21+G21</f>
        <v>15</v>
      </c>
      <c r="J21" s="16">
        <f t="shared" si="8"/>
        <v>20</v>
      </c>
      <c r="K21" s="16">
        <f>I21+J21</f>
        <v>35</v>
      </c>
      <c r="L21" s="25"/>
      <c r="M21" s="16" t="s">
        <v>29</v>
      </c>
      <c r="N21" s="39"/>
      <c r="O21" s="39"/>
      <c r="P21" s="16">
        <f>'المعلومات العامة'!M18</f>
        <v>12</v>
      </c>
      <c r="Q21" s="16">
        <f>'المعلومات العامة'!N18</f>
        <v>14</v>
      </c>
      <c r="R21" s="16">
        <f>'المعلومات العامة'!P18</f>
        <v>0</v>
      </c>
      <c r="S21" s="16">
        <f>'المعلومات العامة'!Q18</f>
        <v>0</v>
      </c>
      <c r="T21" s="16">
        <f t="shared" ref="T21:U23" si="9">N21+P21+R21</f>
        <v>12</v>
      </c>
      <c r="U21" s="16">
        <f t="shared" si="9"/>
        <v>14</v>
      </c>
      <c r="V21" s="16">
        <f>T21+U21</f>
        <v>26</v>
      </c>
      <c r="Y21" s="12"/>
    </row>
    <row r="22" spans="2:25" ht="22.5" thickTop="1" thickBot="1">
      <c r="B22" s="31" t="s">
        <v>28</v>
      </c>
      <c r="C22" s="39"/>
      <c r="D22" s="39"/>
      <c r="E22" s="16">
        <f>'المعلومات العامة'!M16</f>
        <v>15</v>
      </c>
      <c r="F22" s="16">
        <f>'المعلومات العامة'!N16</f>
        <v>19</v>
      </c>
      <c r="G22" s="16">
        <f>'المعلومات العامة'!P16</f>
        <v>1</v>
      </c>
      <c r="H22" s="16">
        <f>'المعلومات العامة'!Q16</f>
        <v>2</v>
      </c>
      <c r="I22" s="16">
        <f t="shared" si="8"/>
        <v>16</v>
      </c>
      <c r="J22" s="16">
        <f t="shared" si="8"/>
        <v>21</v>
      </c>
      <c r="K22" s="16">
        <f>I22+J22</f>
        <v>37</v>
      </c>
      <c r="L22" s="25"/>
      <c r="M22" s="16" t="s">
        <v>30</v>
      </c>
      <c r="N22" s="39"/>
      <c r="O22" s="39"/>
      <c r="P22" s="16">
        <f>'المعلومات العامة'!M19</f>
        <v>14</v>
      </c>
      <c r="Q22" s="16">
        <f>'المعلومات العامة'!N19</f>
        <v>14</v>
      </c>
      <c r="R22" s="16">
        <f>'المعلومات العامة'!P19</f>
        <v>0</v>
      </c>
      <c r="S22" s="16">
        <f>'المعلومات العامة'!Q19</f>
        <v>0</v>
      </c>
      <c r="T22" s="16">
        <f t="shared" si="9"/>
        <v>14</v>
      </c>
      <c r="U22" s="16">
        <f t="shared" si="9"/>
        <v>14</v>
      </c>
      <c r="V22" s="16">
        <f>T22+U22</f>
        <v>28</v>
      </c>
      <c r="Y22" s="13"/>
    </row>
    <row r="23" spans="2:25" ht="22.5" thickTop="1" thickBot="1">
      <c r="B23" s="31" t="s">
        <v>10</v>
      </c>
      <c r="C23" s="39"/>
      <c r="D23" s="39"/>
      <c r="E23" s="16">
        <v>0</v>
      </c>
      <c r="F23" s="16">
        <v>0</v>
      </c>
      <c r="G23" s="16">
        <f>'المعلومات العامة'!V17</f>
        <v>1</v>
      </c>
      <c r="H23" s="16">
        <f>'المعلومات العامة'!W17</f>
        <v>4</v>
      </c>
      <c r="I23" s="16">
        <f t="shared" si="8"/>
        <v>1</v>
      </c>
      <c r="J23" s="16">
        <f t="shared" si="8"/>
        <v>4</v>
      </c>
      <c r="K23" s="16">
        <f>I23+J23</f>
        <v>5</v>
      </c>
      <c r="L23" s="25"/>
      <c r="M23" s="31" t="s">
        <v>10</v>
      </c>
      <c r="N23" s="39"/>
      <c r="O23" s="39"/>
      <c r="P23" s="39">
        <v>0</v>
      </c>
      <c r="Q23" s="39">
        <v>0</v>
      </c>
      <c r="R23" s="16">
        <f>'المعلومات العامة'!V20</f>
        <v>0</v>
      </c>
      <c r="S23" s="16">
        <f>'المعلومات العامة'!W20</f>
        <v>0</v>
      </c>
      <c r="T23" s="16">
        <f t="shared" si="9"/>
        <v>0</v>
      </c>
      <c r="U23" s="16">
        <f t="shared" si="9"/>
        <v>0</v>
      </c>
      <c r="V23" s="16">
        <f>T23+U23</f>
        <v>0</v>
      </c>
      <c r="Y23" s="12"/>
    </row>
    <row r="24" spans="2:25" ht="22.5" thickTop="1" thickBot="1">
      <c r="B24" s="31" t="s">
        <v>3</v>
      </c>
      <c r="C24" s="39"/>
      <c r="D24" s="39"/>
      <c r="E24" s="16">
        <f>E21+E22</f>
        <v>30</v>
      </c>
      <c r="F24" s="16">
        <f t="shared" ref="F24:J24" si="10">F21+F22</f>
        <v>37</v>
      </c>
      <c r="G24" s="16">
        <f t="shared" si="10"/>
        <v>1</v>
      </c>
      <c r="H24" s="16">
        <f t="shared" si="10"/>
        <v>4</v>
      </c>
      <c r="I24" s="16">
        <f t="shared" si="10"/>
        <v>31</v>
      </c>
      <c r="J24" s="16">
        <f t="shared" si="10"/>
        <v>41</v>
      </c>
      <c r="K24" s="16">
        <f>K21+K22</f>
        <v>72</v>
      </c>
      <c r="L24" s="25"/>
      <c r="M24" s="31" t="s">
        <v>6</v>
      </c>
      <c r="N24" s="39"/>
      <c r="O24" s="39"/>
      <c r="P24" s="16">
        <f>P21+P22</f>
        <v>26</v>
      </c>
      <c r="Q24" s="16">
        <f t="shared" ref="Q24:U24" si="11">Q21+Q22</f>
        <v>28</v>
      </c>
      <c r="R24" s="16">
        <f t="shared" si="11"/>
        <v>0</v>
      </c>
      <c r="S24" s="16">
        <f t="shared" si="11"/>
        <v>0</v>
      </c>
      <c r="T24" s="16">
        <f t="shared" si="11"/>
        <v>26</v>
      </c>
      <c r="U24" s="16">
        <f t="shared" si="11"/>
        <v>28</v>
      </c>
      <c r="V24" s="16">
        <f>V21+V22</f>
        <v>54</v>
      </c>
      <c r="Y24" s="13"/>
    </row>
    <row r="25" spans="2:25" ht="10.5" customHeight="1" thickTop="1" thickBot="1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Y25" s="12"/>
    </row>
    <row r="26" spans="2:25" ht="22.5" thickTop="1" thickBot="1">
      <c r="B26" s="104" t="s">
        <v>16</v>
      </c>
      <c r="C26" s="104"/>
      <c r="D26" s="104"/>
      <c r="E26" s="104"/>
      <c r="F26" s="104"/>
      <c r="G26" s="104"/>
      <c r="H26" s="104"/>
      <c r="I26" s="104"/>
      <c r="J26" s="104"/>
      <c r="K26" s="97" t="s">
        <v>23</v>
      </c>
      <c r="L26" s="97"/>
      <c r="M26" s="97"/>
      <c r="N26" s="97" t="s">
        <v>32</v>
      </c>
      <c r="O26" s="97"/>
      <c r="P26" s="97"/>
      <c r="Q26" s="97" t="s">
        <v>33</v>
      </c>
      <c r="R26" s="97"/>
      <c r="S26" s="97"/>
      <c r="T26" s="97" t="s">
        <v>34</v>
      </c>
      <c r="U26" s="97"/>
      <c r="V26" s="97"/>
      <c r="Y26" s="12"/>
    </row>
    <row r="27" spans="2:25" ht="22.5" thickTop="1" thickBot="1">
      <c r="B27" s="104"/>
      <c r="C27" s="104"/>
      <c r="D27" s="104"/>
      <c r="E27" s="104"/>
      <c r="F27" s="104"/>
      <c r="G27" s="104"/>
      <c r="H27" s="104"/>
      <c r="I27" s="104"/>
      <c r="J27" s="104"/>
      <c r="K27" s="16" t="s">
        <v>25</v>
      </c>
      <c r="L27" s="16" t="s">
        <v>26</v>
      </c>
      <c r="M27" s="16" t="s">
        <v>31</v>
      </c>
      <c r="N27" s="16" t="s">
        <v>25</v>
      </c>
      <c r="O27" s="16" t="s">
        <v>26</v>
      </c>
      <c r="P27" s="16" t="s">
        <v>31</v>
      </c>
      <c r="Q27" s="16" t="s">
        <v>25</v>
      </c>
      <c r="R27" s="16" t="s">
        <v>26</v>
      </c>
      <c r="S27" s="16" t="s">
        <v>31</v>
      </c>
      <c r="T27" s="16" t="s">
        <v>25</v>
      </c>
      <c r="U27" s="16" t="s">
        <v>26</v>
      </c>
      <c r="V27" s="16" t="s">
        <v>31</v>
      </c>
      <c r="Y27" s="13"/>
    </row>
    <row r="28" spans="2:25" ht="22.5" thickTop="1" thickBot="1">
      <c r="B28" s="102" t="s">
        <v>17</v>
      </c>
      <c r="C28" s="102"/>
      <c r="D28" s="102"/>
      <c r="E28" s="102"/>
      <c r="F28" s="102"/>
      <c r="G28" s="102"/>
      <c r="H28" s="102"/>
      <c r="I28" s="102"/>
      <c r="J28" s="102"/>
      <c r="K28" s="39"/>
      <c r="L28" s="39"/>
      <c r="M28" s="39"/>
      <c r="N28" s="16">
        <f>E15</f>
        <v>50</v>
      </c>
      <c r="O28" s="16">
        <f>F15</f>
        <v>44</v>
      </c>
      <c r="P28" s="16">
        <f>N28+O28</f>
        <v>94</v>
      </c>
      <c r="Q28" s="16">
        <f>G15</f>
        <v>24</v>
      </c>
      <c r="R28" s="16">
        <f>H15</f>
        <v>11</v>
      </c>
      <c r="S28" s="16">
        <f>R28+Q28</f>
        <v>35</v>
      </c>
      <c r="T28" s="16">
        <f>Q28+N28</f>
        <v>74</v>
      </c>
      <c r="U28" s="16">
        <f>O28+R28</f>
        <v>55</v>
      </c>
      <c r="V28" s="16">
        <f>U28+T28</f>
        <v>129</v>
      </c>
      <c r="Y28" s="12"/>
    </row>
    <row r="29" spans="2:25" ht="22.5" thickTop="1" thickBot="1">
      <c r="B29" s="102" t="s">
        <v>18</v>
      </c>
      <c r="C29" s="102"/>
      <c r="D29" s="102"/>
      <c r="E29" s="102"/>
      <c r="F29" s="102"/>
      <c r="G29" s="102"/>
      <c r="H29" s="102"/>
      <c r="I29" s="102"/>
      <c r="J29" s="102"/>
      <c r="K29" s="39"/>
      <c r="L29" s="39"/>
      <c r="M29" s="39"/>
      <c r="N29" s="16">
        <f>P14</f>
        <v>34</v>
      </c>
      <c r="O29" s="16">
        <f>Q14</f>
        <v>51</v>
      </c>
      <c r="P29" s="16">
        <f>N29+O29</f>
        <v>85</v>
      </c>
      <c r="Q29" s="16">
        <f>R14</f>
        <v>10</v>
      </c>
      <c r="R29" s="16">
        <f>S14</f>
        <v>0</v>
      </c>
      <c r="S29" s="16">
        <f>R29+Q29</f>
        <v>10</v>
      </c>
      <c r="T29" s="16">
        <f>Q29+N29</f>
        <v>44</v>
      </c>
      <c r="U29" s="16">
        <f>O29+R29</f>
        <v>51</v>
      </c>
      <c r="V29" s="16">
        <f>U29+T29</f>
        <v>95</v>
      </c>
      <c r="Y29" s="12"/>
    </row>
    <row r="30" spans="2:25" ht="22.5" thickTop="1" thickBot="1">
      <c r="B30" s="102" t="s">
        <v>19</v>
      </c>
      <c r="C30" s="102"/>
      <c r="D30" s="102"/>
      <c r="E30" s="102"/>
      <c r="F30" s="102"/>
      <c r="G30" s="102"/>
      <c r="H30" s="102"/>
      <c r="I30" s="102"/>
      <c r="J30" s="102"/>
      <c r="K30" s="39"/>
      <c r="L30" s="39"/>
      <c r="M30" s="39"/>
      <c r="N30" s="16">
        <f>E24</f>
        <v>30</v>
      </c>
      <c r="O30" s="16">
        <f>F24</f>
        <v>37</v>
      </c>
      <c r="P30" s="16">
        <f>N30+O30</f>
        <v>67</v>
      </c>
      <c r="Q30" s="16">
        <f>G24</f>
        <v>1</v>
      </c>
      <c r="R30" s="16">
        <f>H24</f>
        <v>4</v>
      </c>
      <c r="S30" s="16">
        <f>R30+Q30</f>
        <v>5</v>
      </c>
      <c r="T30" s="16">
        <f>Q30+N30</f>
        <v>31</v>
      </c>
      <c r="U30" s="16">
        <f>O30+R30</f>
        <v>41</v>
      </c>
      <c r="V30" s="16">
        <f t="shared" ref="V30:V32" si="12">U30+T30</f>
        <v>72</v>
      </c>
      <c r="Y30" s="12"/>
    </row>
    <row r="31" spans="2:25" ht="22.5" thickTop="1" thickBot="1">
      <c r="B31" s="102" t="s">
        <v>20</v>
      </c>
      <c r="C31" s="102"/>
      <c r="D31" s="102"/>
      <c r="E31" s="102"/>
      <c r="F31" s="102"/>
      <c r="G31" s="102"/>
      <c r="H31" s="102"/>
      <c r="I31" s="102"/>
      <c r="J31" s="102"/>
      <c r="K31" s="39"/>
      <c r="L31" s="39"/>
      <c r="M31" s="39"/>
      <c r="N31" s="16">
        <f>P24</f>
        <v>26</v>
      </c>
      <c r="O31" s="16">
        <f>Q24</f>
        <v>28</v>
      </c>
      <c r="P31" s="16">
        <f>N31+O31</f>
        <v>54</v>
      </c>
      <c r="Q31" s="16">
        <f>R24</f>
        <v>0</v>
      </c>
      <c r="R31" s="16">
        <f>S24</f>
        <v>0</v>
      </c>
      <c r="S31" s="16">
        <f>R31+Q31</f>
        <v>0</v>
      </c>
      <c r="T31" s="16">
        <f>Q31+N31</f>
        <v>26</v>
      </c>
      <c r="U31" s="16">
        <f>O31+R31</f>
        <v>28</v>
      </c>
      <c r="V31" s="16">
        <f t="shared" si="12"/>
        <v>54</v>
      </c>
    </row>
    <row r="32" spans="2:25" ht="22.5" thickTop="1" thickBot="1">
      <c r="B32" s="102" t="s">
        <v>21</v>
      </c>
      <c r="C32" s="102"/>
      <c r="D32" s="102"/>
      <c r="E32" s="102"/>
      <c r="F32" s="102"/>
      <c r="G32" s="102"/>
      <c r="H32" s="102"/>
      <c r="I32" s="102"/>
      <c r="J32" s="102"/>
      <c r="K32" s="39"/>
      <c r="L32" s="39"/>
      <c r="M32" s="39"/>
      <c r="N32" s="16">
        <f>P25</f>
        <v>0</v>
      </c>
      <c r="O32" s="16">
        <f>Q25</f>
        <v>0</v>
      </c>
      <c r="P32" s="16">
        <f>N32+O32</f>
        <v>0</v>
      </c>
      <c r="Q32" s="16">
        <f>G14+R12+G23+R23</f>
        <v>35</v>
      </c>
      <c r="R32" s="16">
        <f>H14+S12+H23+S23</f>
        <v>15</v>
      </c>
      <c r="S32" s="16">
        <f>R32+Q32</f>
        <v>50</v>
      </c>
      <c r="T32" s="16">
        <f>Q32+N32</f>
        <v>35</v>
      </c>
      <c r="U32" s="16">
        <f>O32+R32</f>
        <v>15</v>
      </c>
      <c r="V32" s="16">
        <f t="shared" si="12"/>
        <v>50</v>
      </c>
    </row>
    <row r="33" spans="2:22" ht="22.5" thickTop="1" thickBot="1">
      <c r="B33" s="102" t="s">
        <v>22</v>
      </c>
      <c r="C33" s="102"/>
      <c r="D33" s="102"/>
      <c r="E33" s="102"/>
      <c r="F33" s="102"/>
      <c r="G33" s="102"/>
      <c r="H33" s="102"/>
      <c r="I33" s="102"/>
      <c r="J33" s="102"/>
      <c r="K33" s="39"/>
      <c r="L33" s="39"/>
      <c r="M33" s="39"/>
      <c r="N33" s="16">
        <f>N28+N29+N30+N31</f>
        <v>140</v>
      </c>
      <c r="O33" s="16">
        <f t="shared" ref="O33:U33" si="13">O28+O29+O30+O31</f>
        <v>160</v>
      </c>
      <c r="P33" s="16">
        <f t="shared" si="13"/>
        <v>300</v>
      </c>
      <c r="Q33" s="16">
        <f t="shared" si="13"/>
        <v>35</v>
      </c>
      <c r="R33" s="16">
        <f t="shared" si="13"/>
        <v>15</v>
      </c>
      <c r="S33" s="16">
        <f t="shared" si="13"/>
        <v>50</v>
      </c>
      <c r="T33" s="16">
        <f t="shared" si="13"/>
        <v>175</v>
      </c>
      <c r="U33" s="16">
        <f t="shared" si="13"/>
        <v>175</v>
      </c>
      <c r="V33" s="16">
        <f>V28+V29+V30+V31</f>
        <v>350</v>
      </c>
    </row>
    <row r="34" spans="2:22" ht="15.75" thickTop="1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2:22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52" t="s">
        <v>68</v>
      </c>
      <c r="U35" s="25"/>
      <c r="V35" s="25"/>
    </row>
    <row r="36" spans="2:22"/>
    <row r="37" spans="2:22"/>
  </sheetData>
  <dataConsolidate>
    <dataRefs count="2">
      <dataRef ref="N30" sheet="كشف التلامي الحاضرين صفحة 1"/>
      <dataRef ref="E8" sheet="كشف التلامي الحاضرين صفحة 2"/>
    </dataRefs>
  </dataConsolidate>
  <mergeCells count="76">
    <mergeCell ref="U12:U13"/>
    <mergeCell ref="P12:P13"/>
    <mergeCell ref="B1:H1"/>
    <mergeCell ref="B2:H2"/>
    <mergeCell ref="M14:M15"/>
    <mergeCell ref="N14:N15"/>
    <mergeCell ref="O14:O15"/>
    <mergeCell ref="K9:K10"/>
    <mergeCell ref="F9:F10"/>
    <mergeCell ref="G9:G10"/>
    <mergeCell ref="H9:H10"/>
    <mergeCell ref="I9:I10"/>
    <mergeCell ref="J9:J10"/>
    <mergeCell ref="M12:M13"/>
    <mergeCell ref="N12:N13"/>
    <mergeCell ref="O12:O13"/>
    <mergeCell ref="N2:Q2"/>
    <mergeCell ref="G4:O4"/>
    <mergeCell ref="B9:B10"/>
    <mergeCell ref="B33:J33"/>
    <mergeCell ref="K6:K8"/>
    <mergeCell ref="V6:V8"/>
    <mergeCell ref="K18:K20"/>
    <mergeCell ref="B18:B20"/>
    <mergeCell ref="B6:B8"/>
    <mergeCell ref="M6:M8"/>
    <mergeCell ref="B26:J27"/>
    <mergeCell ref="B28:J28"/>
    <mergeCell ref="B29:J29"/>
    <mergeCell ref="B30:J30"/>
    <mergeCell ref="B31:J31"/>
    <mergeCell ref="B32:J32"/>
    <mergeCell ref="R19:S19"/>
    <mergeCell ref="V14:V15"/>
    <mergeCell ref="K26:M26"/>
    <mergeCell ref="M18:M20"/>
    <mergeCell ref="V18:V20"/>
    <mergeCell ref="P19:Q19"/>
    <mergeCell ref="Q1:T1"/>
    <mergeCell ref="P4:S4"/>
    <mergeCell ref="R2:T2"/>
    <mergeCell ref="P14:P15"/>
    <mergeCell ref="Q14:Q15"/>
    <mergeCell ref="R14:R15"/>
    <mergeCell ref="S14:S15"/>
    <mergeCell ref="T14:T15"/>
    <mergeCell ref="V12:V13"/>
    <mergeCell ref="R12:R13"/>
    <mergeCell ref="S12:S13"/>
    <mergeCell ref="T12:T13"/>
    <mergeCell ref="N19:O19"/>
    <mergeCell ref="T19:U19"/>
    <mergeCell ref="T26:V26"/>
    <mergeCell ref="Q26:S26"/>
    <mergeCell ref="N26:P26"/>
    <mergeCell ref="E9:E10"/>
    <mergeCell ref="C19:D19"/>
    <mergeCell ref="E19:F19"/>
    <mergeCell ref="G19:H19"/>
    <mergeCell ref="I19:J19"/>
    <mergeCell ref="Q12:Q13"/>
    <mergeCell ref="C18:J18"/>
    <mergeCell ref="N18:U18"/>
    <mergeCell ref="C6:J6"/>
    <mergeCell ref="C7:D7"/>
    <mergeCell ref="E7:F7"/>
    <mergeCell ref="G7:H7"/>
    <mergeCell ref="I7:J7"/>
    <mergeCell ref="N6:U6"/>
    <mergeCell ref="N7:O7"/>
    <mergeCell ref="P7:Q7"/>
    <mergeCell ref="R7:S7"/>
    <mergeCell ref="T7:U7"/>
    <mergeCell ref="U14:U15"/>
    <mergeCell ref="C9:C10"/>
    <mergeCell ref="D9:D10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colBreaks count="1" manualBreakCount="1">
    <brk id="22" max="3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F2C470-AFF1-4B8B-BAFA-B85876CFE236}">
          <x14:formula1>
            <xm:f>'المعلومات العامة'!$Q$25:$Q$30</xm:f>
          </x14:formula1>
          <xm:sqref>R3:T3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theme="7" tint="-0.499984740745262"/>
  </sheetPr>
  <dimension ref="A1:O21"/>
  <sheetViews>
    <sheetView showGridLines="0" showRowColHeaders="0" rightToLeft="1" view="pageBreakPreview" zoomScaleNormal="100" zoomScaleSheetLayoutView="100" workbookViewId="0"/>
  </sheetViews>
  <sheetFormatPr defaultColWidth="0" defaultRowHeight="15" zeroHeight="1"/>
  <cols>
    <col min="1" max="1" width="1.42578125" customWidth="1"/>
    <col min="2" max="2" width="30.42578125" customWidth="1"/>
    <col min="3" max="3" width="11.42578125" customWidth="1"/>
    <col min="4" max="4" width="8.7109375" customWidth="1"/>
    <col min="5" max="5" width="9.140625" customWidth="1"/>
    <col min="6" max="6" width="10.42578125" customWidth="1"/>
    <col min="7" max="7" width="7.7109375" customWidth="1"/>
    <col min="8" max="8" width="9.42578125" customWidth="1"/>
    <col min="9" max="9" width="9.140625" customWidth="1"/>
    <col min="10" max="10" width="9" customWidth="1"/>
    <col min="11" max="11" width="15.85546875" customWidth="1"/>
    <col min="12" max="15" width="9.140625" customWidth="1"/>
    <col min="16" max="16384" width="9.140625" hidden="1"/>
  </cols>
  <sheetData>
    <row r="1" spans="2:14"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2:14" ht="23.25">
      <c r="B2" s="137" t="s">
        <v>42</v>
      </c>
      <c r="C2" s="137"/>
      <c r="D2" s="25"/>
      <c r="E2" s="25"/>
      <c r="F2" s="25"/>
      <c r="G2" s="140" t="s">
        <v>117</v>
      </c>
      <c r="H2" s="140"/>
      <c r="I2" s="140"/>
      <c r="J2" s="140" t="str">
        <f>'الرئيسية '!T28</f>
        <v>2024/2025</v>
      </c>
      <c r="K2" s="140"/>
    </row>
    <row r="3" spans="2:14" ht="24" thickBot="1">
      <c r="B3" s="105" t="s">
        <v>43</v>
      </c>
      <c r="C3" s="105"/>
      <c r="D3" s="25"/>
      <c r="E3" s="25"/>
      <c r="F3" s="25"/>
      <c r="G3" s="25"/>
      <c r="H3" s="25"/>
      <c r="I3" s="25"/>
      <c r="J3" s="25"/>
      <c r="K3" s="25"/>
    </row>
    <row r="4" spans="2:14" ht="26.25" customHeight="1" thickTop="1" thickBot="1">
      <c r="B4" s="25"/>
      <c r="C4" s="135" t="s">
        <v>44</v>
      </c>
      <c r="D4" s="136"/>
      <c r="E4" s="136"/>
      <c r="F4" s="136"/>
      <c r="G4" s="136"/>
      <c r="H4" s="144" t="str">
        <f>'الرئيسية '!T27</f>
        <v>جانفي</v>
      </c>
      <c r="I4" s="145"/>
      <c r="J4" s="145"/>
      <c r="K4" s="45"/>
      <c r="N4" s="6"/>
    </row>
    <row r="5" spans="2:14" ht="15.75" thickTop="1">
      <c r="B5" s="25"/>
      <c r="C5" s="25"/>
      <c r="D5" s="25"/>
      <c r="E5" s="25"/>
      <c r="F5" s="25"/>
      <c r="G5" s="25"/>
      <c r="H5" s="25"/>
      <c r="I5" s="25"/>
      <c r="J5" s="25"/>
      <c r="K5" s="25"/>
      <c r="N5" s="6"/>
    </row>
    <row r="6" spans="2:14" ht="21">
      <c r="B6" s="138"/>
      <c r="C6" s="83" t="s">
        <v>23</v>
      </c>
      <c r="D6" s="84"/>
      <c r="E6" s="83" t="s">
        <v>37</v>
      </c>
      <c r="F6" s="84"/>
      <c r="G6" s="83" t="s">
        <v>38</v>
      </c>
      <c r="H6" s="84"/>
      <c r="I6" s="83" t="s">
        <v>3</v>
      </c>
      <c r="J6" s="84"/>
      <c r="K6" s="133" t="s">
        <v>2</v>
      </c>
      <c r="N6" s="5" t="s">
        <v>51</v>
      </c>
    </row>
    <row r="7" spans="2:14" ht="32.25" customHeight="1">
      <c r="B7" s="139"/>
      <c r="C7" s="17" t="s">
        <v>39</v>
      </c>
      <c r="D7" s="17" t="s">
        <v>41</v>
      </c>
      <c r="E7" s="17" t="s">
        <v>39</v>
      </c>
      <c r="F7" s="17" t="s">
        <v>41</v>
      </c>
      <c r="G7" s="17" t="s">
        <v>39</v>
      </c>
      <c r="H7" s="17" t="s">
        <v>41</v>
      </c>
      <c r="I7" s="17" t="s">
        <v>39</v>
      </c>
      <c r="J7" s="17" t="s">
        <v>41</v>
      </c>
      <c r="K7" s="134"/>
      <c r="N7" s="5" t="s">
        <v>52</v>
      </c>
    </row>
    <row r="8" spans="2:14" ht="26.25" customHeight="1">
      <c r="B8" s="18" t="s">
        <v>71</v>
      </c>
      <c r="C8" s="19"/>
      <c r="D8" s="19"/>
      <c r="E8" s="20">
        <f>SUM('كشف التلامي الحاضرين صفحة 1'!N28:N32)</f>
        <v>140</v>
      </c>
      <c r="F8" s="20">
        <f>SUM('كشف التلامي الحاضرين صفحة 1'!O28:O32)</f>
        <v>160</v>
      </c>
      <c r="G8" s="20">
        <f>'كشف التلامي الحاضرين صفحة 1'!Q33</f>
        <v>35</v>
      </c>
      <c r="H8" s="20">
        <f>'كشف التلامي الحاضرين صفحة 1'!R33</f>
        <v>15</v>
      </c>
      <c r="I8" s="20">
        <f>G8+E8</f>
        <v>175</v>
      </c>
      <c r="J8" s="20">
        <f>H8+F8</f>
        <v>175</v>
      </c>
      <c r="K8" s="20">
        <f>J8+I8</f>
        <v>350</v>
      </c>
      <c r="M8" s="9"/>
      <c r="N8" s="12" t="s">
        <v>75</v>
      </c>
    </row>
    <row r="9" spans="2:14" ht="26.25">
      <c r="B9" s="21" t="s">
        <v>70</v>
      </c>
      <c r="C9" s="19"/>
      <c r="D9" s="19"/>
      <c r="E9" s="22">
        <f>'الرئيسية '!L29</f>
        <v>0</v>
      </c>
      <c r="F9" s="22">
        <f>'الرئيسية '!M29</f>
        <v>0</v>
      </c>
      <c r="G9" s="22">
        <f>'الرئيسية '!N29</f>
        <v>0</v>
      </c>
      <c r="H9" s="22">
        <f>'الرئيسية '!O29</f>
        <v>0</v>
      </c>
      <c r="I9" s="22">
        <f>E9+G9</f>
        <v>0</v>
      </c>
      <c r="J9" s="22">
        <f>G9+E9</f>
        <v>0</v>
      </c>
      <c r="K9" s="22">
        <f>J9+I9</f>
        <v>0</v>
      </c>
      <c r="M9" s="9"/>
      <c r="N9" s="13" t="s">
        <v>76</v>
      </c>
    </row>
    <row r="10" spans="2:14" ht="23.25">
      <c r="B10" s="18" t="s">
        <v>6</v>
      </c>
      <c r="C10" s="19"/>
      <c r="D10" s="19"/>
      <c r="E10" s="23">
        <f>E8+E9</f>
        <v>140</v>
      </c>
      <c r="F10" s="23">
        <f t="shared" ref="F10:K10" si="0">F8+F9</f>
        <v>160</v>
      </c>
      <c r="G10" s="23">
        <f t="shared" si="0"/>
        <v>35</v>
      </c>
      <c r="H10" s="23">
        <f t="shared" si="0"/>
        <v>15</v>
      </c>
      <c r="I10" s="24">
        <f>G10+E10</f>
        <v>175</v>
      </c>
      <c r="J10" s="23">
        <f t="shared" si="0"/>
        <v>175</v>
      </c>
      <c r="K10" s="23">
        <f t="shared" si="0"/>
        <v>350</v>
      </c>
      <c r="M10" s="9"/>
      <c r="N10" s="12" t="s">
        <v>77</v>
      </c>
    </row>
    <row r="11" spans="2:14" ht="23.25">
      <c r="B11" s="21" t="s">
        <v>40</v>
      </c>
      <c r="C11" s="19"/>
      <c r="D11" s="19"/>
      <c r="E11" s="23">
        <f>'الرئيسية '!L30</f>
        <v>0</v>
      </c>
      <c r="F11" s="23">
        <f>'الرئيسية '!M30</f>
        <v>0</v>
      </c>
      <c r="G11" s="23">
        <f>'الرئيسية '!N30</f>
        <v>0</v>
      </c>
      <c r="H11" s="23">
        <f>'الرئيسية '!O30</f>
        <v>0</v>
      </c>
      <c r="I11" s="23">
        <f>G11+E11</f>
        <v>0</v>
      </c>
      <c r="J11" s="23">
        <f>H11+F11</f>
        <v>0</v>
      </c>
      <c r="K11" s="23">
        <f>J11+I11</f>
        <v>0</v>
      </c>
      <c r="M11" s="9"/>
      <c r="N11" s="13" t="s">
        <v>78</v>
      </c>
    </row>
    <row r="12" spans="2:14" ht="23.25">
      <c r="B12" s="21" t="s">
        <v>72</v>
      </c>
      <c r="C12" s="19"/>
      <c r="D12" s="19"/>
      <c r="E12" s="23">
        <f>E10-E11</f>
        <v>140</v>
      </c>
      <c r="F12" s="23">
        <f t="shared" ref="F12:J12" si="1">F10-F11</f>
        <v>160</v>
      </c>
      <c r="G12" s="23">
        <f t="shared" si="1"/>
        <v>35</v>
      </c>
      <c r="H12" s="23">
        <f t="shared" si="1"/>
        <v>15</v>
      </c>
      <c r="I12" s="23">
        <f t="shared" si="1"/>
        <v>175</v>
      </c>
      <c r="J12" s="23">
        <f t="shared" si="1"/>
        <v>175</v>
      </c>
      <c r="K12" s="23">
        <f>K10-K11</f>
        <v>350</v>
      </c>
      <c r="M12" s="9"/>
      <c r="N12" s="12" t="s">
        <v>79</v>
      </c>
    </row>
    <row r="13" spans="2:14" ht="21">
      <c r="B13" s="25"/>
      <c r="C13" s="25"/>
      <c r="D13" s="25"/>
      <c r="E13" s="25"/>
      <c r="F13" s="25"/>
      <c r="G13" s="25"/>
      <c r="H13" s="25"/>
      <c r="I13" s="25"/>
      <c r="J13" s="25"/>
      <c r="K13" s="25"/>
      <c r="M13" s="9"/>
      <c r="N13" s="12" t="s">
        <v>80</v>
      </c>
    </row>
    <row r="14" spans="2:14" ht="21">
      <c r="B14" s="26" t="s">
        <v>46</v>
      </c>
      <c r="C14" s="25"/>
      <c r="D14" s="25"/>
      <c r="E14" s="25"/>
      <c r="F14" s="25"/>
      <c r="G14" s="25"/>
      <c r="H14" s="27" t="s">
        <v>50</v>
      </c>
      <c r="I14" s="143">
        <f>'الرئيسية '!T34</f>
        <v>45575</v>
      </c>
      <c r="J14" s="142"/>
      <c r="K14" s="25"/>
      <c r="M14" s="9"/>
      <c r="N14" s="13" t="s">
        <v>81</v>
      </c>
    </row>
    <row r="15" spans="2:14" ht="21">
      <c r="B15" s="26"/>
      <c r="C15" s="25"/>
      <c r="D15" s="25"/>
      <c r="E15" s="25"/>
      <c r="F15" s="25"/>
      <c r="G15" s="25"/>
      <c r="H15" s="27"/>
      <c r="I15" s="28"/>
      <c r="J15" s="29"/>
      <c r="K15" s="25"/>
      <c r="M15" s="9"/>
      <c r="N15" s="12" t="s">
        <v>82</v>
      </c>
    </row>
    <row r="16" spans="2:14" ht="21">
      <c r="B16" s="26" t="s">
        <v>47</v>
      </c>
      <c r="C16" s="25"/>
      <c r="D16" s="25"/>
      <c r="E16" s="30" t="s">
        <v>48</v>
      </c>
      <c r="F16" s="25"/>
      <c r="G16" s="25"/>
      <c r="H16" s="25"/>
      <c r="I16" s="142" t="s">
        <v>49</v>
      </c>
      <c r="J16" s="142"/>
      <c r="K16" s="25"/>
      <c r="M16" s="9"/>
      <c r="N16" s="12" t="s">
        <v>83</v>
      </c>
    </row>
    <row r="17" spans="2:14" ht="23.25">
      <c r="B17" s="25"/>
      <c r="C17" s="25"/>
      <c r="D17" s="99"/>
      <c r="E17" s="99"/>
      <c r="F17" s="99"/>
      <c r="G17" s="25"/>
      <c r="H17" s="141" t="s">
        <v>73</v>
      </c>
      <c r="I17" s="141"/>
      <c r="J17" s="141"/>
      <c r="K17" s="25"/>
      <c r="M17" s="9"/>
      <c r="N17" s="12" t="s">
        <v>84</v>
      </c>
    </row>
    <row r="18" spans="2:14"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2:14"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2:14">
      <c r="B20" s="25"/>
      <c r="C20" s="25"/>
      <c r="D20" s="25"/>
      <c r="E20" s="25"/>
      <c r="F20" s="25"/>
      <c r="G20" s="25"/>
      <c r="H20" s="25"/>
      <c r="I20" s="25"/>
      <c r="J20" s="25"/>
      <c r="K20" s="52" t="s">
        <v>45</v>
      </c>
    </row>
    <row r="21" spans="2:14"/>
  </sheetData>
  <dataConsolidate/>
  <mergeCells count="16">
    <mergeCell ref="D17:F17"/>
    <mergeCell ref="H17:J17"/>
    <mergeCell ref="I16:J16"/>
    <mergeCell ref="I14:J14"/>
    <mergeCell ref="H4:J4"/>
    <mergeCell ref="K6:K7"/>
    <mergeCell ref="C4:G4"/>
    <mergeCell ref="B2:C2"/>
    <mergeCell ref="B3:C3"/>
    <mergeCell ref="B6:B7"/>
    <mergeCell ref="C6:D6"/>
    <mergeCell ref="E6:F6"/>
    <mergeCell ref="G6:H6"/>
    <mergeCell ref="I6:J6"/>
    <mergeCell ref="G2:I2"/>
    <mergeCell ref="J2:K2"/>
  </mergeCells>
  <dataValidations count="2">
    <dataValidation type="list" allowBlank="1" showInputMessage="1" showErrorMessage="1" sqref="L10" xr:uid="{00000000-0002-0000-0100-000000000000}">
      <formula1>$N$6:$N$14</formula1>
    </dataValidation>
    <dataValidation allowBlank="1" showInputMessage="1" showErrorMessage="1" errorTitle="عفوا" error="لا يمكنك الكتابة هنا فقط اختر التاريخ هنا " sqref="H4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98" orientation="landscape" r:id="rId1"/>
  <colBreaks count="1" manualBreakCount="1">
    <brk id="11" max="1048575" man="1"/>
  </colBreaks>
  <ignoredErrors>
    <ignoredError sqref="I9:I10 K10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>
    <tabColor theme="9" tint="-0.499984740745262"/>
  </sheetPr>
  <dimension ref="A1:O48"/>
  <sheetViews>
    <sheetView showGridLines="0" rightToLeft="1" view="pageBreakPreview" zoomScaleNormal="100" zoomScaleSheetLayoutView="100" workbookViewId="0">
      <selection activeCell="C13" sqref="C13"/>
    </sheetView>
  </sheetViews>
  <sheetFormatPr defaultColWidth="0" defaultRowHeight="15" zeroHeight="1"/>
  <cols>
    <col min="1" max="1" width="2.42578125" customWidth="1"/>
    <col min="2" max="2" width="5.7109375" customWidth="1"/>
    <col min="3" max="3" width="12.42578125" customWidth="1"/>
    <col min="4" max="4" width="12.7109375" customWidth="1"/>
    <col min="5" max="5" width="8" customWidth="1"/>
    <col min="6" max="6" width="11.140625" customWidth="1"/>
    <col min="7" max="7" width="16" customWidth="1"/>
    <col min="8" max="8" width="9.140625" customWidth="1"/>
    <col min="9" max="9" width="8.85546875" customWidth="1"/>
    <col min="10" max="14" width="9.140625" customWidth="1"/>
    <col min="15" max="15" width="14.28515625" customWidth="1"/>
    <col min="16" max="16384" width="9.140625" hidden="1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5" ht="18.75">
      <c r="A2" s="25"/>
      <c r="B2" s="25"/>
      <c r="C2" s="146" t="s">
        <v>53</v>
      </c>
      <c r="D2" s="146"/>
      <c r="E2" s="146"/>
      <c r="F2" s="146"/>
      <c r="G2" s="146"/>
      <c r="H2" s="25"/>
      <c r="I2" s="25"/>
      <c r="J2" s="25"/>
    </row>
    <row r="3" spans="1:15" ht="18.75">
      <c r="A3" s="25"/>
      <c r="B3" s="25"/>
      <c r="C3" s="44"/>
      <c r="D3" s="146" t="s">
        <v>54</v>
      </c>
      <c r="E3" s="146"/>
      <c r="F3" s="146"/>
      <c r="G3" s="44"/>
      <c r="H3" s="25"/>
      <c r="I3" s="25"/>
      <c r="J3" s="25"/>
    </row>
    <row r="4" spans="1:15" ht="18.75">
      <c r="A4" s="25"/>
      <c r="B4" s="25"/>
      <c r="C4" s="25"/>
      <c r="D4" s="99"/>
      <c r="E4" s="99"/>
      <c r="F4" s="99"/>
      <c r="G4" s="146" t="s">
        <v>98</v>
      </c>
      <c r="H4" s="146"/>
      <c r="I4" s="146"/>
      <c r="J4" s="25"/>
    </row>
    <row r="5" spans="1:15" ht="25.5" customHeight="1">
      <c r="A5" s="25"/>
      <c r="B5" s="148" t="s">
        <v>56</v>
      </c>
      <c r="C5" s="148"/>
      <c r="D5" s="148"/>
      <c r="E5" s="25"/>
      <c r="F5" s="25"/>
      <c r="G5" s="152" t="str">
        <f>'الرئيسية '!T28</f>
        <v>2024/2025</v>
      </c>
      <c r="H5" s="152"/>
      <c r="I5" s="152"/>
      <c r="J5" s="25"/>
    </row>
    <row r="6" spans="1:15" ht="15.75">
      <c r="A6" s="25"/>
      <c r="B6" s="149" t="s">
        <v>42</v>
      </c>
      <c r="C6" s="149"/>
      <c r="D6" s="149"/>
      <c r="E6" s="25"/>
      <c r="F6" s="25"/>
      <c r="G6" s="25"/>
      <c r="H6" s="25"/>
      <c r="I6" s="25"/>
      <c r="J6" s="25"/>
    </row>
    <row r="7" spans="1:15" ht="7.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O7" s="6"/>
    </row>
    <row r="8" spans="1:15" ht="26.25">
      <c r="A8" s="25"/>
      <c r="B8" s="25"/>
      <c r="C8" s="153" t="s">
        <v>57</v>
      </c>
      <c r="D8" s="153"/>
      <c r="E8" s="153"/>
      <c r="F8" s="153"/>
      <c r="G8" s="153"/>
      <c r="H8" s="153"/>
      <c r="I8" s="46"/>
      <c r="J8" s="46"/>
      <c r="K8" s="40"/>
      <c r="O8" s="5"/>
    </row>
    <row r="9" spans="1:15" ht="28.5">
      <c r="A9" s="25"/>
      <c r="B9" s="25"/>
      <c r="C9" s="25"/>
      <c r="D9" s="25"/>
      <c r="E9" s="154" t="str">
        <f>'الرئيسية '!T27</f>
        <v>جانفي</v>
      </c>
      <c r="F9" s="153"/>
      <c r="G9" s="47"/>
      <c r="H9" s="25"/>
      <c r="I9" s="25"/>
      <c r="J9" s="25"/>
      <c r="O9" s="5"/>
    </row>
    <row r="10" spans="1:15" s="8" customFormat="1" ht="21">
      <c r="A10" s="25"/>
      <c r="B10" s="150" t="s">
        <v>55</v>
      </c>
      <c r="C10" s="150"/>
      <c r="D10" s="150"/>
      <c r="E10" s="25"/>
      <c r="F10" s="25"/>
      <c r="G10" s="48"/>
      <c r="H10" s="25"/>
      <c r="I10" s="25"/>
      <c r="J10" s="25"/>
      <c r="K10" s="9"/>
      <c r="L10" s="9"/>
      <c r="M10" s="9"/>
      <c r="N10" s="13"/>
    </row>
    <row r="11" spans="1:15" s="8" customFormat="1" ht="4.5" customHeight="1">
      <c r="A11" s="25"/>
      <c r="B11" s="25"/>
      <c r="C11" s="25"/>
      <c r="D11" s="25"/>
      <c r="E11" s="25"/>
      <c r="F11" s="25"/>
      <c r="G11" s="25"/>
      <c r="H11" s="25"/>
      <c r="I11" s="25"/>
      <c r="J11"/>
      <c r="K11" s="9"/>
      <c r="L11" s="9"/>
      <c r="M11" s="9"/>
      <c r="N11" s="13"/>
    </row>
    <row r="12" spans="1:15" s="8" customFormat="1" ht="21">
      <c r="A12" s="25"/>
      <c r="B12" s="70" t="s">
        <v>58</v>
      </c>
      <c r="C12" s="70" t="s">
        <v>59</v>
      </c>
      <c r="D12" s="70" t="s">
        <v>60</v>
      </c>
      <c r="E12" s="70" t="s">
        <v>0</v>
      </c>
      <c r="F12" s="70" t="s">
        <v>61</v>
      </c>
      <c r="G12" s="70" t="s">
        <v>64</v>
      </c>
      <c r="H12" s="151" t="s">
        <v>63</v>
      </c>
      <c r="I12" s="151"/>
      <c r="J12"/>
      <c r="K12" s="9"/>
      <c r="L12" s="9"/>
      <c r="M12" s="9"/>
      <c r="N12" s="13"/>
    </row>
    <row r="13" spans="1:15" s="8" customFormat="1" ht="21">
      <c r="A13" s="25"/>
      <c r="B13" s="71"/>
      <c r="C13" s="72" t="str">
        <f>IF(B13="","",VLOOKUP(B13,'المعلومات العامة'!E26:L37,2,FALSE))</f>
        <v/>
      </c>
      <c r="D13" s="73" t="str">
        <f>IF(B13="","",VLOOKUP(B13,'المعلومات العامة'!E26:L37,3,FALSE))</f>
        <v/>
      </c>
      <c r="E13" s="72" t="str">
        <f>IF(D13="","",VLOOKUP(D13,'المعلومات العامة'!G26:N37,2,FALSE))</f>
        <v/>
      </c>
      <c r="F13" s="72" t="str">
        <f>IF(E13="","",VLOOKUP(E13,'المعلومات العامة'!H26:O37,2,FALSE))</f>
        <v/>
      </c>
      <c r="G13" s="74" t="str">
        <f>IF(F13="","",VLOOKUP(F13,'المعلومات العامة'!I26:P37,2,FALSE))</f>
        <v/>
      </c>
      <c r="H13" s="147" t="str">
        <f>IF(G13="","",VLOOKUP(G13,'المعلومات العامة'!J26:Q37,2,FALSE))</f>
        <v/>
      </c>
      <c r="I13" s="147"/>
      <c r="J13"/>
      <c r="K13" s="9"/>
      <c r="L13" s="9"/>
      <c r="M13" s="9"/>
      <c r="N13" s="13"/>
    </row>
    <row r="14" spans="1:15" s="8" customFormat="1" ht="21">
      <c r="A14" s="25"/>
      <c r="B14" s="71"/>
      <c r="C14" s="72" t="str">
        <f>IF(B14="","",VLOOKUP(B14,'المعلومات العامة'!E27:L38,2,FALSE))</f>
        <v/>
      </c>
      <c r="D14" s="73" t="str">
        <f>IF(B14="","",VLOOKUP(B14,'المعلومات العامة'!E27:L38,3,FALSE))</f>
        <v/>
      </c>
      <c r="E14" s="72" t="str">
        <f>IF(D14="","",VLOOKUP(D14,'المعلومات العامة'!G27:N38,2,FALSE))</f>
        <v/>
      </c>
      <c r="F14" s="72" t="str">
        <f>IF(E14="","",VLOOKUP(E14,'المعلومات العامة'!H27:O38,2,FALSE))</f>
        <v/>
      </c>
      <c r="G14" s="73" t="str">
        <f>IF(F14="","",VLOOKUP(F14,'المعلومات العامة'!I27:P41,2,FALSE))</f>
        <v/>
      </c>
      <c r="H14" s="147" t="str">
        <f>IF(G14="","",VLOOKUP(G14,'المعلومات العامة'!J27:Q38,2,FALSE))</f>
        <v/>
      </c>
      <c r="I14" s="147"/>
      <c r="J14"/>
      <c r="K14" s="9"/>
      <c r="L14" s="9"/>
      <c r="M14" s="9"/>
      <c r="N14" s="12"/>
    </row>
    <row r="15" spans="1:15" s="8" customFormat="1" ht="21">
      <c r="A15" s="25"/>
      <c r="B15" s="71"/>
      <c r="C15" s="72" t="str">
        <f>IF(B15="","",VLOOKUP(B15,'المعلومات العامة'!E28:L39,2,FALSE))</f>
        <v/>
      </c>
      <c r="D15" s="73" t="str">
        <f>IF(B15="","",VLOOKUP(B15,'المعلومات العامة'!E28:L39,3,FALSE))</f>
        <v/>
      </c>
      <c r="E15" s="72" t="str">
        <f>IF(D15="","",VLOOKUP(D15,'المعلومات العامة'!G28:N39,2,FALSE))</f>
        <v/>
      </c>
      <c r="F15" s="72" t="str">
        <f>IF(E15="","",VLOOKUP(E15,'المعلومات العامة'!H28:O39,2,FALSE))</f>
        <v/>
      </c>
      <c r="G15" s="73" t="str">
        <f>IF(F15="","",VLOOKUP(F15,'المعلومات العامة'!I28:P42,2,FALSE))</f>
        <v/>
      </c>
      <c r="H15" s="147" t="str">
        <f>IF(G15="","",VLOOKUP(G15,'المعلومات العامة'!J28:Q39,2,FALSE))</f>
        <v/>
      </c>
      <c r="I15" s="147"/>
      <c r="J15"/>
      <c r="K15" s="9"/>
      <c r="L15" s="9"/>
      <c r="M15" s="9"/>
      <c r="N15" s="12"/>
    </row>
    <row r="16" spans="1:15" s="8" customFormat="1" ht="21">
      <c r="A16" s="25"/>
      <c r="B16" s="71"/>
      <c r="C16" s="72" t="str">
        <f>IF(B16="","",VLOOKUP(B16,'المعلومات العامة'!E29:L40,2,FALSE))</f>
        <v/>
      </c>
      <c r="D16" s="73" t="str">
        <f>IF(B16="","",VLOOKUP(B16,'المعلومات العامة'!E29:L40,3,FALSE))</f>
        <v/>
      </c>
      <c r="E16" s="72" t="str">
        <f>IF(D16="","",VLOOKUP(D16,'المعلومات العامة'!G29:N40,2,FALSE))</f>
        <v/>
      </c>
      <c r="F16" s="72" t="str">
        <f>IF(E16="","",VLOOKUP(E16,'المعلومات العامة'!H29:O40,2,FALSE))</f>
        <v/>
      </c>
      <c r="G16" s="73" t="str">
        <f>IF(F16="","",VLOOKUP(F16,'المعلومات العامة'!I29:P43,2,FALSE))</f>
        <v/>
      </c>
      <c r="H16" s="147" t="str">
        <f>IF(G16="","",VLOOKUP(G16,'المعلومات العامة'!J29:Q40,2,FALSE))</f>
        <v/>
      </c>
      <c r="I16" s="147"/>
      <c r="J16"/>
      <c r="K16" s="9"/>
      <c r="L16" s="9"/>
      <c r="M16" s="9"/>
      <c r="N16" s="13"/>
    </row>
    <row r="17" spans="1:15" s="8" customFormat="1" ht="21">
      <c r="A17" s="25"/>
      <c r="B17" s="71"/>
      <c r="C17" s="72" t="str">
        <f>IF(B17="","",VLOOKUP(B17,'المعلومات العامة'!E30:L41,2,FALSE))</f>
        <v/>
      </c>
      <c r="D17" s="73" t="str">
        <f>IF(B17="","",VLOOKUP(B17,'المعلومات العامة'!E30:L41,3,FALSE))</f>
        <v/>
      </c>
      <c r="E17" s="72" t="str">
        <f>IF(D17="","",VLOOKUP(D17,'المعلومات العامة'!G30:N41,2,FALSE))</f>
        <v/>
      </c>
      <c r="F17" s="72" t="str">
        <f>IF(E17="","",VLOOKUP(E17,'المعلومات العامة'!H30:O41,2,FALSE))</f>
        <v/>
      </c>
      <c r="G17" s="73" t="str">
        <f>IF(F17="","",VLOOKUP(F17,'المعلومات العامة'!I30:P44,2,FALSE))</f>
        <v/>
      </c>
      <c r="H17" s="147" t="str">
        <f>IF(G17="","",VLOOKUP(G17,'المعلومات العامة'!J30:Q41,2,FALSE))</f>
        <v/>
      </c>
      <c r="I17" s="147"/>
      <c r="J17"/>
      <c r="K17" s="9"/>
      <c r="L17" s="9"/>
      <c r="M17" s="9"/>
      <c r="N17" s="12"/>
    </row>
    <row r="18" spans="1:15" s="8" customFormat="1" ht="21">
      <c r="A18" s="25"/>
      <c r="B18" s="71"/>
      <c r="C18" s="72" t="str">
        <f>IF(B18="","",VLOOKUP(B18,'المعلومات العامة'!E31:L42,2,FALSE))</f>
        <v/>
      </c>
      <c r="D18" s="73" t="str">
        <f>IF(B18="","",VLOOKUP(B18,'المعلومات العامة'!E31:L42,3,FALSE))</f>
        <v/>
      </c>
      <c r="E18" s="72" t="str">
        <f>IF(D18="","",VLOOKUP(D18,'المعلومات العامة'!G31:N42,2,FALSE))</f>
        <v/>
      </c>
      <c r="F18" s="72" t="str">
        <f>IF(E18="","",VLOOKUP(E18,'المعلومات العامة'!H31:O42,2,FALSE))</f>
        <v/>
      </c>
      <c r="G18" s="73" t="str">
        <f>IF(F18="","",VLOOKUP(F18,'المعلومات العامة'!I31:P45,2,FALSE))</f>
        <v/>
      </c>
      <c r="H18" s="147" t="str">
        <f>IF(G18="","",VLOOKUP(G18,'المعلومات العامة'!J31:Q42,2,FALSE))</f>
        <v/>
      </c>
      <c r="I18" s="147"/>
      <c r="J18"/>
      <c r="K18" s="9"/>
      <c r="L18" s="9"/>
      <c r="M18" s="9"/>
      <c r="N18" s="12"/>
    </row>
    <row r="19" spans="1:15" s="8" customFormat="1" ht="21">
      <c r="A19" s="25"/>
      <c r="B19" s="71"/>
      <c r="C19" s="72" t="str">
        <f>IF(B19="","",VLOOKUP(B19,'المعلومات العامة'!E32:L43,2,FALSE))</f>
        <v/>
      </c>
      <c r="D19" s="73" t="str">
        <f>IF(B19="","",VLOOKUP(B19,'المعلومات العامة'!E32:L43,3,FALSE))</f>
        <v/>
      </c>
      <c r="E19" s="72" t="str">
        <f>IF(D19="","",VLOOKUP(D19,'المعلومات العامة'!G32:N43,2,FALSE))</f>
        <v/>
      </c>
      <c r="F19" s="72" t="str">
        <f>IF(E19="","",VLOOKUP(E19,'المعلومات العامة'!H32:O43,2,FALSE))</f>
        <v/>
      </c>
      <c r="G19" s="73" t="str">
        <f>IF(F19="","",VLOOKUP(F19,'المعلومات العامة'!I32:P46,2,FALSE))</f>
        <v/>
      </c>
      <c r="H19" s="147" t="str">
        <f>IF(G19="","",VLOOKUP(G19,'المعلومات العامة'!J32:Q43,2,FALSE))</f>
        <v/>
      </c>
      <c r="I19" s="147"/>
      <c r="J19"/>
      <c r="K19" s="9"/>
      <c r="L19" s="9"/>
      <c r="M19" s="9"/>
      <c r="N19" s="12"/>
    </row>
    <row r="20" spans="1:15" s="8" customFormat="1" ht="21">
      <c r="A20" s="25"/>
      <c r="B20" s="71"/>
      <c r="C20" s="72" t="str">
        <f>IF(B20="","",VLOOKUP(B20,'المعلومات العامة'!E33:L44,2,FALSE))</f>
        <v/>
      </c>
      <c r="D20" s="73" t="str">
        <f>IF(B20="","",VLOOKUP(B20,'المعلومات العامة'!E33:L44,3,FALSE))</f>
        <v/>
      </c>
      <c r="E20" s="72" t="str">
        <f>IF(D20="","",VLOOKUP(D20,'المعلومات العامة'!G33:N44,2,FALSE))</f>
        <v/>
      </c>
      <c r="F20" s="72" t="str">
        <f>IF(E20="","",VLOOKUP(E20,'المعلومات العامة'!H33:O44,2,FALSE))</f>
        <v/>
      </c>
      <c r="G20" s="73" t="str">
        <f>IF(F20="","",VLOOKUP(F20,'المعلومات العامة'!I33:P47,2,FALSE))</f>
        <v/>
      </c>
      <c r="H20" s="147" t="str">
        <f>IF(G20="","",VLOOKUP(G20,'المعلومات العامة'!J33:Q44,2,FALSE))</f>
        <v/>
      </c>
      <c r="I20" s="147"/>
      <c r="J20"/>
      <c r="K20" s="9"/>
      <c r="L20" s="9"/>
      <c r="M20" s="9"/>
      <c r="N20" s="12"/>
    </row>
    <row r="21" spans="1:15" s="8" customFormat="1">
      <c r="A21" s="25"/>
      <c r="B21" s="71"/>
      <c r="C21" s="72" t="str">
        <f>IF(B21="","",VLOOKUP(B21,'المعلومات العامة'!E34:L45,2,FALSE))</f>
        <v/>
      </c>
      <c r="D21" s="73" t="str">
        <f>IF(B21="","",VLOOKUP(B21,'المعلومات العامة'!E34:L45,3,FALSE))</f>
        <v/>
      </c>
      <c r="E21" s="72" t="str">
        <f>IF(D21="","",VLOOKUP(D21,'المعلومات العامة'!G34:N45,2,FALSE))</f>
        <v/>
      </c>
      <c r="F21" s="72" t="str">
        <f>IF(E21="","",VLOOKUP(E21,'المعلومات العامة'!H34:O45,2,FALSE))</f>
        <v/>
      </c>
      <c r="G21" s="73" t="str">
        <f>IF(F21="","",VLOOKUP(F21,'المعلومات العامة'!I34:P48,2,FALSE))</f>
        <v/>
      </c>
      <c r="H21" s="147" t="str">
        <f>IF(G21="","",VLOOKUP(G21,'المعلومات العامة'!J34:Q45,2,FALSE))</f>
        <v/>
      </c>
      <c r="I21" s="147"/>
      <c r="J21"/>
      <c r="K21" s="9"/>
      <c r="L21" s="9"/>
      <c r="M21" s="9"/>
      <c r="N21" s="15"/>
    </row>
    <row r="22" spans="1:15" s="8" customFormat="1">
      <c r="A22" s="25"/>
      <c r="B22" s="71"/>
      <c r="C22" s="72" t="str">
        <f>IF(B22="","",VLOOKUP(B22,'المعلومات العامة'!E35:L46,2,FALSE))</f>
        <v/>
      </c>
      <c r="D22" s="73" t="str">
        <f>IF(B22="","",VLOOKUP(B22,'المعلومات العامة'!E35:L46,3,FALSE))</f>
        <v/>
      </c>
      <c r="E22" s="72" t="str">
        <f>IF(D22="","",VLOOKUP(D22,'المعلومات العامة'!G35:N46,2,FALSE))</f>
        <v/>
      </c>
      <c r="F22" s="72" t="str">
        <f>IF(E22="","",VLOOKUP(E22,'المعلومات العامة'!H35:O46,2,FALSE))</f>
        <v/>
      </c>
      <c r="G22" s="73" t="str">
        <f>IF(F22="","",VLOOKUP(F22,'المعلومات العامة'!I35:P49,2,FALSE))</f>
        <v/>
      </c>
      <c r="H22" s="147" t="str">
        <f>IF(G22="","",VLOOKUP(G22,'المعلومات العامة'!J35:Q46,2,FALSE))</f>
        <v/>
      </c>
      <c r="I22" s="147"/>
      <c r="J22"/>
      <c r="K22" s="9"/>
      <c r="L22" s="9"/>
      <c r="M22" s="9"/>
      <c r="N22" s="5"/>
    </row>
    <row r="23" spans="1:15" s="8" customFormat="1">
      <c r="A23" s="25"/>
      <c r="B23" s="71"/>
      <c r="C23" s="72" t="str">
        <f>IF(B23="","",VLOOKUP(B23,'المعلومات العامة'!E36:L47,2,FALSE))</f>
        <v/>
      </c>
      <c r="D23" s="73" t="str">
        <f>IF(B23="","",VLOOKUP(B23,'المعلومات العامة'!E36:L47,3,FALSE))</f>
        <v/>
      </c>
      <c r="E23" s="72" t="str">
        <f>IF(D23="","",VLOOKUP(D23,'المعلومات العامة'!G36:N47,2,FALSE))</f>
        <v/>
      </c>
      <c r="F23" s="72" t="str">
        <f>IF(E23="","",VLOOKUP(E23,'المعلومات العامة'!H36:O47,2,FALSE))</f>
        <v/>
      </c>
      <c r="G23" s="73" t="str">
        <f>IF(F23="","",VLOOKUP(F23,'المعلومات العامة'!I36:P50,2,FALSE))</f>
        <v/>
      </c>
      <c r="H23" s="147" t="str">
        <f>IF(G23="","",VLOOKUP(G23,'المعلومات العامة'!J36:Q47,2,FALSE))</f>
        <v/>
      </c>
      <c r="I23" s="147"/>
      <c r="J23"/>
      <c r="K23"/>
      <c r="L23"/>
      <c r="M23"/>
      <c r="O23" s="14"/>
    </row>
    <row r="24" spans="1:15" s="8" customFormat="1">
      <c r="A24" s="25"/>
      <c r="B24" s="71"/>
      <c r="C24" s="72" t="str">
        <f>IF(B24="","",VLOOKUP(B24,'المعلومات العامة'!E37:L48,2,FALSE))</f>
        <v/>
      </c>
      <c r="D24" s="73" t="str">
        <f>IF(B24="","",VLOOKUP(B24,'المعلومات العامة'!E37:L48,3,FALSE))</f>
        <v/>
      </c>
      <c r="E24" s="72" t="str">
        <f>IF(D24="","",VLOOKUP(D24,'المعلومات العامة'!G37:N48,2,FALSE))</f>
        <v/>
      </c>
      <c r="F24" s="72" t="str">
        <f>IF(E24="","",VLOOKUP(E24,'المعلومات العامة'!H37:O48,2,FALSE))</f>
        <v/>
      </c>
      <c r="G24" s="73" t="str">
        <f>IF(F24="","",VLOOKUP(F24,'المعلومات العامة'!I37:P51,2,FALSE))</f>
        <v/>
      </c>
      <c r="H24" s="147" t="str">
        <f>IF(G24="","",VLOOKUP(G24,'المعلومات العامة'!J37:Q48,2,FALSE))</f>
        <v/>
      </c>
      <c r="I24" s="147"/>
      <c r="J24"/>
      <c r="K24"/>
      <c r="L24"/>
      <c r="M24"/>
    </row>
    <row r="25" spans="1:15">
      <c r="A25" s="25"/>
      <c r="B25" s="71"/>
      <c r="C25" s="72" t="str">
        <f>IF(B25="","",VLOOKUP(B25,'المعلومات العامة'!E38:L49,2,FALSE))</f>
        <v/>
      </c>
      <c r="D25" s="73" t="str">
        <f>IF(B25="","",VLOOKUP(B25,'المعلومات العامة'!E38:L49,3,FALSE))</f>
        <v/>
      </c>
      <c r="E25" s="72" t="str">
        <f>IF(D25="","",VLOOKUP(D25,'المعلومات العامة'!G38:N49,2,FALSE))</f>
        <v/>
      </c>
      <c r="F25" s="72" t="str">
        <f>IF(E25="","",VLOOKUP(E25,'المعلومات العامة'!H38:O49,2,FALSE))</f>
        <v/>
      </c>
      <c r="G25" s="73" t="str">
        <f>IF(F25="","",VLOOKUP(F25,'المعلومات العامة'!I41:P52,2,FALSE))</f>
        <v/>
      </c>
      <c r="H25" s="147" t="str">
        <f>IF(G25="","",VLOOKUP(G25,'المعلومات العامة'!J38:Q49,2,FALSE))</f>
        <v/>
      </c>
      <c r="I25" s="147"/>
      <c r="M25" s="9"/>
      <c r="N25" s="9"/>
    </row>
    <row r="26" spans="1:15">
      <c r="A26" s="25"/>
      <c r="B26" s="25"/>
      <c r="C26" s="25"/>
      <c r="D26" s="25"/>
      <c r="E26" s="25"/>
      <c r="F26" s="25"/>
      <c r="G26" s="25"/>
      <c r="H26" s="25"/>
      <c r="I26" s="25"/>
      <c r="M26" s="9"/>
      <c r="N26" s="9"/>
    </row>
    <row r="27" spans="1:15" ht="18.75">
      <c r="A27" s="25"/>
      <c r="B27" s="150" t="s">
        <v>65</v>
      </c>
      <c r="C27" s="150"/>
      <c r="D27" s="150"/>
      <c r="E27" s="25"/>
      <c r="F27" s="25"/>
      <c r="G27" s="25"/>
      <c r="H27" s="25"/>
      <c r="I27" s="25"/>
      <c r="M27" s="9"/>
      <c r="N27" s="9"/>
    </row>
    <row r="28" spans="1:15">
      <c r="A28" s="25"/>
      <c r="B28" s="25"/>
      <c r="C28" s="25"/>
      <c r="D28" s="25"/>
      <c r="E28" s="25"/>
      <c r="F28" s="25"/>
      <c r="G28" s="25"/>
      <c r="H28" s="25"/>
      <c r="I28" s="25"/>
      <c r="M28" s="9"/>
      <c r="N28" s="9"/>
    </row>
    <row r="29" spans="1:15">
      <c r="A29" s="25"/>
      <c r="B29" s="75" t="s">
        <v>58</v>
      </c>
      <c r="C29" s="75" t="s">
        <v>59</v>
      </c>
      <c r="D29" s="75" t="s">
        <v>60</v>
      </c>
      <c r="E29" s="75" t="s">
        <v>0</v>
      </c>
      <c r="F29" s="75" t="s">
        <v>61</v>
      </c>
      <c r="G29" s="75" t="s">
        <v>62</v>
      </c>
      <c r="H29" s="155" t="s">
        <v>67</v>
      </c>
      <c r="I29" s="155"/>
      <c r="M29" s="9"/>
      <c r="N29" s="9"/>
    </row>
    <row r="30" spans="1:15">
      <c r="A30" s="25"/>
      <c r="B30" s="71"/>
      <c r="C30" s="72" t="str">
        <f>IF(B30="","",VLOOKUP(B30,'المعلومات العامة'!$E$45:$L$57,2,FALSE))</f>
        <v/>
      </c>
      <c r="D30" s="73" t="str">
        <f>IF(B30="","",VLOOKUP(B30,'المعلومات العامة'!$E$45:$L$57,3,FALSE))</f>
        <v/>
      </c>
      <c r="E30" s="73" t="str">
        <f>IF(C30="","",VLOOKUP(B30,'المعلومات العامة'!$E$45:$L$57,4,FALSE))</f>
        <v/>
      </c>
      <c r="F30" s="73" t="str">
        <f>IF(B30="","",VLOOKUP(B30,'المعلومات العامة'!$E$45:$L$57,5,FALSE))</f>
        <v/>
      </c>
      <c r="G30" s="73" t="str">
        <f>IF(B30="","",VLOOKUP(B30,'المعلومات العامة'!$E$45:$L$57,6,FALSE))</f>
        <v/>
      </c>
      <c r="H30" s="147" t="str">
        <f>IF(B30="","",VLOOKUP(B30,'المعلومات العامة'!$E$45:$L$57,7,FALSE))</f>
        <v/>
      </c>
      <c r="I30" s="147"/>
      <c r="M30" s="9"/>
      <c r="N30" s="9"/>
    </row>
    <row r="31" spans="1:15">
      <c r="A31" s="25"/>
      <c r="B31" s="71"/>
      <c r="C31" s="72" t="str">
        <f>IF(B31="","",VLOOKUP(B31,'المعلومات العامة'!$E$45:$L$57,2,FALSE))</f>
        <v/>
      </c>
      <c r="D31" s="73" t="str">
        <f>IF(B31="","",VLOOKUP(B31,'المعلومات العامة'!$E$45:$L$57,3,FALSE))</f>
        <v/>
      </c>
      <c r="E31" s="73" t="str">
        <f>IF(C31="","",VLOOKUP(B31,'المعلومات العامة'!$E$45:$L$57,4,FALSE))</f>
        <v/>
      </c>
      <c r="F31" s="73" t="str">
        <f>IF(B31="","",VLOOKUP(B31,'المعلومات العامة'!$E$45:$L$57,5,FALSE))</f>
        <v/>
      </c>
      <c r="G31" s="73" t="str">
        <f>IF(B31="","",VLOOKUP(B31,'المعلومات العامة'!$E$45:$L$57,6,FALSE))</f>
        <v/>
      </c>
      <c r="H31" s="147" t="str">
        <f>IF(B31="","",VLOOKUP(B31,'المعلومات العامة'!$E$45:$L$57,7,FALSE))</f>
        <v/>
      </c>
      <c r="I31" s="147"/>
      <c r="M31" s="9"/>
      <c r="N31" s="9"/>
    </row>
    <row r="32" spans="1:15">
      <c r="A32" s="25"/>
      <c r="B32" s="71"/>
      <c r="C32" s="72" t="str">
        <f>IF(B32="","",VLOOKUP(B32,'المعلومات العامة'!$E$45:$L$57,2,FALSE))</f>
        <v/>
      </c>
      <c r="D32" s="73" t="str">
        <f>IF(B32="","",VLOOKUP(B32,'المعلومات العامة'!$E$45:$L$57,3,FALSE))</f>
        <v/>
      </c>
      <c r="E32" s="73" t="str">
        <f>IF(C32="","",VLOOKUP(B32,'المعلومات العامة'!$E$45:$L$57,4,FALSE))</f>
        <v/>
      </c>
      <c r="F32" s="73" t="str">
        <f>IF(B32="","",VLOOKUP(B32,'المعلومات العامة'!$E$45:$L$57,5,FALSE))</f>
        <v/>
      </c>
      <c r="G32" s="73" t="str">
        <f>IF(B32="","",VLOOKUP(B32,'المعلومات العامة'!$E$45:$L$57,6,FALSE))</f>
        <v/>
      </c>
      <c r="H32" s="147" t="str">
        <f>IF(B32="","",VLOOKUP(B32,'المعلومات العامة'!$E$45:$L$57,7,FALSE))</f>
        <v/>
      </c>
      <c r="I32" s="147"/>
      <c r="M32" s="9"/>
      <c r="N32" s="9"/>
    </row>
    <row r="33" spans="1:14">
      <c r="A33" s="25"/>
      <c r="B33" s="71"/>
      <c r="C33" s="72" t="str">
        <f>IF(B33="","",VLOOKUP(B33,'المعلومات العامة'!$E$45:$L$57,2,FALSE))</f>
        <v/>
      </c>
      <c r="D33" s="73" t="str">
        <f>IF(B33="","",VLOOKUP(B33,'المعلومات العامة'!$E$45:$L$57,3,FALSE))</f>
        <v/>
      </c>
      <c r="E33" s="73" t="str">
        <f>IF(C33="","",VLOOKUP(B33,'المعلومات العامة'!$E$45:$L$57,4,FALSE))</f>
        <v/>
      </c>
      <c r="F33" s="73" t="str">
        <f>IF(B33="","",VLOOKUP(B33,'المعلومات العامة'!$E$45:$L$57,5,FALSE))</f>
        <v/>
      </c>
      <c r="G33" s="73" t="str">
        <f>IF(B33="","",VLOOKUP(B33,'المعلومات العامة'!$E$45:$L$57,6,FALSE))</f>
        <v/>
      </c>
      <c r="H33" s="147" t="str">
        <f>IF(B33="","",VLOOKUP(B33,'المعلومات العامة'!$E$45:$L$57,7,FALSE))</f>
        <v/>
      </c>
      <c r="I33" s="147"/>
      <c r="M33" s="9"/>
      <c r="N33" s="9"/>
    </row>
    <row r="34" spans="1:14">
      <c r="A34" s="25"/>
      <c r="B34" s="71"/>
      <c r="C34" s="72" t="str">
        <f>IF(B34="","",VLOOKUP(B34,'المعلومات العامة'!$E$45:$L$57,2,FALSE))</f>
        <v/>
      </c>
      <c r="D34" s="73" t="str">
        <f>IF(B34="","",VLOOKUP(B34,'المعلومات العامة'!$E$45:$L$57,3,FALSE))</f>
        <v/>
      </c>
      <c r="E34" s="73" t="str">
        <f>IF(C34="","",VLOOKUP(B34,'المعلومات العامة'!$E$45:$L$57,4,FALSE))</f>
        <v/>
      </c>
      <c r="F34" s="73" t="str">
        <f>IF(B34="","",VLOOKUP(B34,'المعلومات العامة'!$E$45:$L$57,5,FALSE))</f>
        <v/>
      </c>
      <c r="G34" s="73" t="str">
        <f>IF(B34="","",VLOOKUP(B34,'المعلومات العامة'!$E$45:$L$57,6,FALSE))</f>
        <v/>
      </c>
      <c r="H34" s="147" t="str">
        <f>IF(B34="","",VLOOKUP(B34,'المعلومات العامة'!$E$45:$L$57,7,FALSE))</f>
        <v/>
      </c>
      <c r="I34" s="147"/>
      <c r="M34" s="9"/>
      <c r="N34" s="9" t="s">
        <v>29</v>
      </c>
    </row>
    <row r="35" spans="1:14">
      <c r="A35" s="25"/>
      <c r="B35" s="71"/>
      <c r="C35" s="72" t="str">
        <f>IF(B35="","",VLOOKUP(B35,'المعلومات العامة'!$E$45:$L$57,2,FALSE))</f>
        <v/>
      </c>
      <c r="D35" s="73" t="str">
        <f>IF(B35="","",VLOOKUP(B35,'المعلومات العامة'!$E$45:$L$57,3,FALSE))</f>
        <v/>
      </c>
      <c r="E35" s="73" t="str">
        <f>IF(C35="","",VLOOKUP(B35,'المعلومات العامة'!$E$45:$L$57,4,FALSE))</f>
        <v/>
      </c>
      <c r="F35" s="73" t="str">
        <f>IF(B35="","",VLOOKUP(B35,'المعلومات العامة'!$E$45:$L$57,5,FALSE))</f>
        <v/>
      </c>
      <c r="G35" s="73" t="str">
        <f>IF(B35="","",VLOOKUP(B35,'المعلومات العامة'!$E$45:$L$57,6,FALSE))</f>
        <v/>
      </c>
      <c r="H35" s="147" t="str">
        <f>IF(B35="","",VLOOKUP(B35,'المعلومات العامة'!$E$45:$L$57,7,FALSE))</f>
        <v/>
      </c>
      <c r="I35" s="147"/>
      <c r="M35" s="9"/>
      <c r="N35" s="9" t="s">
        <v>30</v>
      </c>
    </row>
    <row r="36" spans="1:14">
      <c r="A36" s="25"/>
      <c r="B36" s="71"/>
      <c r="C36" s="72" t="str">
        <f>IF(B36="","",VLOOKUP(B36,'المعلومات العامة'!$E$45:$L$57,2,FALSE))</f>
        <v/>
      </c>
      <c r="D36" s="73" t="str">
        <f>IF(B36="","",VLOOKUP(B36,'المعلومات العامة'!$E$45:$L$57,3,FALSE))</f>
        <v/>
      </c>
      <c r="E36" s="73" t="str">
        <f>IF(C36="","",VLOOKUP(B36,'المعلومات العامة'!$E$45:$L$57,4,FALSE))</f>
        <v/>
      </c>
      <c r="F36" s="73" t="str">
        <f>IF(B36="","",VLOOKUP(B36,'المعلومات العامة'!$E$45:$L$57,5,FALSE))</f>
        <v/>
      </c>
      <c r="G36" s="73" t="str">
        <f>IF(B36="","",VLOOKUP(B36,'المعلومات العامة'!$E$45:$L$57,6,FALSE))</f>
        <v/>
      </c>
      <c r="H36" s="147" t="str">
        <f>IF(B36="","",VLOOKUP(B36,'المعلومات العامة'!$E$45:$L$57,7,FALSE))</f>
        <v/>
      </c>
      <c r="I36" s="147"/>
    </row>
    <row r="37" spans="1:14">
      <c r="A37" s="25"/>
      <c r="B37" s="71"/>
      <c r="C37" s="72" t="str">
        <f>IF(B37="","",VLOOKUP(B37,'المعلومات العامة'!$E$45:$L$57,2,FALSE))</f>
        <v/>
      </c>
      <c r="D37" s="73" t="str">
        <f>IF(B37="","",VLOOKUP(B37,'المعلومات العامة'!$E$45:$L$57,3,FALSE))</f>
        <v/>
      </c>
      <c r="E37" s="73" t="str">
        <f>IF(C37="","",VLOOKUP(B37,'المعلومات العامة'!$E$45:$L$57,4,FALSE))</f>
        <v/>
      </c>
      <c r="F37" s="73" t="str">
        <f>IF(B37="","",VLOOKUP(B37,'المعلومات العامة'!$E$45:$L$57,5,FALSE))</f>
        <v/>
      </c>
      <c r="G37" s="73" t="str">
        <f>IF(B37="","",VLOOKUP(B37,'المعلومات العامة'!$E$45:$L$57,6,FALSE))</f>
        <v/>
      </c>
      <c r="H37" s="147" t="str">
        <f>IF(B37="","",VLOOKUP(B37,'المعلومات العامة'!$E$45:$L$57,7,FALSE))</f>
        <v/>
      </c>
      <c r="I37" s="147"/>
    </row>
    <row r="38" spans="1:14">
      <c r="A38" s="25"/>
      <c r="B38" s="71"/>
      <c r="C38" s="72" t="str">
        <f>IF(B38="","",VLOOKUP(B38,'المعلومات العامة'!$E$45:$L$57,2,FALSE))</f>
        <v/>
      </c>
      <c r="D38" s="73" t="str">
        <f>IF(B38="","",VLOOKUP(B38,'المعلومات العامة'!$E$45:$L$57,3,FALSE))</f>
        <v/>
      </c>
      <c r="E38" s="73" t="str">
        <f>IF(C38="","",VLOOKUP(B38,'المعلومات العامة'!$E$45:$L$57,4,FALSE))</f>
        <v/>
      </c>
      <c r="F38" s="73" t="str">
        <f>IF(B38="","",VLOOKUP(B38,'المعلومات العامة'!$E$45:$L$57,5,FALSE))</f>
        <v/>
      </c>
      <c r="G38" s="73" t="str">
        <f>IF(B38="","",VLOOKUP(B38,'المعلومات العامة'!$E$45:$L$57,6,FALSE))</f>
        <v/>
      </c>
      <c r="H38" s="147" t="str">
        <f>IF(B38="","",VLOOKUP(B38,'المعلومات العامة'!$E$45:$L$57,7,FALSE))</f>
        <v/>
      </c>
      <c r="I38" s="147"/>
    </row>
    <row r="39" spans="1:14">
      <c r="A39" s="25"/>
      <c r="B39" s="71"/>
      <c r="C39" s="72" t="str">
        <f>IF(B39="","",VLOOKUP(B39,'المعلومات العامة'!$E$45:$L$57,2,FALSE))</f>
        <v/>
      </c>
      <c r="D39" s="73" t="str">
        <f>IF(B39="","",VLOOKUP(B39,'المعلومات العامة'!$E$45:$L$57,3,FALSE))</f>
        <v/>
      </c>
      <c r="E39" s="73" t="str">
        <f>IF(C39="","",VLOOKUP(B39,'المعلومات العامة'!$E$45:$L$57,4,FALSE))</f>
        <v/>
      </c>
      <c r="F39" s="73" t="str">
        <f>IF(B39="","",VLOOKUP(B39,'المعلومات العامة'!$E$45:$L$57,5,FALSE))</f>
        <v/>
      </c>
      <c r="G39" s="73" t="str">
        <f>IF(B39="","",VLOOKUP(B39,'المعلومات العامة'!$E$45:$L$57,6,FALSE))</f>
        <v/>
      </c>
      <c r="H39" s="147" t="str">
        <f>IF(B39="","",VLOOKUP(B39,'المعلومات العامة'!$E$45:$L$57,7,FALSE))</f>
        <v/>
      </c>
      <c r="I39" s="147"/>
    </row>
    <row r="40" spans="1:14">
      <c r="A40" s="25"/>
      <c r="B40" s="71"/>
      <c r="C40" s="72" t="str">
        <f>IF(B40="","",VLOOKUP(B40,'المعلومات العامة'!$E$45:$L$57,2,FALSE))</f>
        <v/>
      </c>
      <c r="D40" s="73" t="str">
        <f>IF(B40="","",VLOOKUP(B40,'المعلومات العامة'!$E$45:$L$57,3,FALSE))</f>
        <v/>
      </c>
      <c r="E40" s="73" t="str">
        <f>IF(C40="","",VLOOKUP(B40,'المعلومات العامة'!$E$45:$L$57,4,FALSE))</f>
        <v/>
      </c>
      <c r="F40" s="73" t="str">
        <f>IF(B40="","",VLOOKUP(B40,'المعلومات العامة'!$E$45:$L$57,5,FALSE))</f>
        <v/>
      </c>
      <c r="G40" s="73" t="str">
        <f>IF(B40="","",VLOOKUP(B40,'المعلومات العامة'!$E$45:$L$57,6,FALSE))</f>
        <v/>
      </c>
      <c r="H40" s="147" t="str">
        <f>IF(B40="","",VLOOKUP(B40,'المعلومات العامة'!$E$45:$L$57,7,FALSE))</f>
        <v/>
      </c>
      <c r="I40" s="147"/>
    </row>
    <row r="41" spans="1:14">
      <c r="A41" s="25"/>
      <c r="B41" s="71"/>
      <c r="C41" s="72" t="str">
        <f>IF(B41="","",VLOOKUP(B41,'المعلومات العامة'!$E$45:$L$57,2,FALSE))</f>
        <v/>
      </c>
      <c r="D41" s="73" t="str">
        <f>IF(B41="","",VLOOKUP(B41,'المعلومات العامة'!$E$45:$L$57,3,FALSE))</f>
        <v/>
      </c>
      <c r="E41" s="73" t="str">
        <f>IF(C41="","",VLOOKUP(B41,'المعلومات العامة'!$E$45:$L$57,4,FALSE))</f>
        <v/>
      </c>
      <c r="F41" s="73" t="str">
        <f>IF(B41="","",VLOOKUP(B41,'المعلومات العامة'!$E$45:$L$57,5,FALSE))</f>
        <v/>
      </c>
      <c r="G41" s="73" t="str">
        <f>IF(B41="","",VLOOKUP(B41,'المعلومات العامة'!$E$45:$L$57,6,FALSE))</f>
        <v/>
      </c>
      <c r="H41" s="147" t="str">
        <f>IF(B41="","",VLOOKUP(B41,'المعلومات العامة'!$E$45:$L$57,7,FALSE))</f>
        <v/>
      </c>
      <c r="I41" s="147"/>
    </row>
    <row r="42" spans="1:14">
      <c r="A42" s="25"/>
      <c r="B42" s="71"/>
      <c r="C42" s="72" t="str">
        <f>IF(B42="","",VLOOKUP(B42,'المعلومات العامة'!$E$45:$L$57,2,FALSE))</f>
        <v/>
      </c>
      <c r="D42" s="73" t="str">
        <f>IF(B42="","",VLOOKUP(B42,'المعلومات العامة'!$E$45:$L$57,3,FALSE))</f>
        <v/>
      </c>
      <c r="E42" s="73" t="str">
        <f>IF(C42="","",VLOOKUP(B42,'المعلومات العامة'!$E$45:$L$57,4,FALSE))</f>
        <v/>
      </c>
      <c r="F42" s="73" t="str">
        <f>IF(B42="","",VLOOKUP(B42,'المعلومات العامة'!$E$45:$L$57,5,FALSE))</f>
        <v/>
      </c>
      <c r="G42" s="73" t="str">
        <f>IF(B42="","",VLOOKUP(B42,'المعلومات العامة'!$E$45:$L$57,6,FALSE))</f>
        <v/>
      </c>
      <c r="H42" s="147" t="str">
        <f>IF(B42="","",VLOOKUP(B42,'المعلومات العامة'!$E$45:$L$57,7,FALSE))</f>
        <v/>
      </c>
      <c r="I42" s="147"/>
    </row>
    <row r="43" spans="1:14">
      <c r="I43" s="11" t="s">
        <v>69</v>
      </c>
    </row>
    <row r="44" spans="1:14"/>
    <row r="45" spans="1:14"/>
    <row r="46" spans="1:14"/>
    <row r="47" spans="1:14"/>
    <row r="48" spans="1:14"/>
  </sheetData>
  <mergeCells count="39">
    <mergeCell ref="C8:H8"/>
    <mergeCell ref="E9:F9"/>
    <mergeCell ref="H41:I41"/>
    <mergeCell ref="H42:I42"/>
    <mergeCell ref="B27:D27"/>
    <mergeCell ref="H35:I35"/>
    <mergeCell ref="H36:I36"/>
    <mergeCell ref="H37:I37"/>
    <mergeCell ref="H38:I38"/>
    <mergeCell ref="H39:I39"/>
    <mergeCell ref="H40:I40"/>
    <mergeCell ref="H29:I29"/>
    <mergeCell ref="H30:I30"/>
    <mergeCell ref="H31:I31"/>
    <mergeCell ref="H32:I32"/>
    <mergeCell ref="H33:I33"/>
    <mergeCell ref="H34:I34"/>
    <mergeCell ref="H20:I20"/>
    <mergeCell ref="H21:I21"/>
    <mergeCell ref="H22:I22"/>
    <mergeCell ref="H23:I23"/>
    <mergeCell ref="H24:I24"/>
    <mergeCell ref="H25:I25"/>
    <mergeCell ref="C2:G2"/>
    <mergeCell ref="D4:F4"/>
    <mergeCell ref="G4:I4"/>
    <mergeCell ref="D3:F3"/>
    <mergeCell ref="H19:I19"/>
    <mergeCell ref="B5:D5"/>
    <mergeCell ref="B6:D6"/>
    <mergeCell ref="B10:D10"/>
    <mergeCell ref="H12:I12"/>
    <mergeCell ref="H13:I13"/>
    <mergeCell ref="H14:I14"/>
    <mergeCell ref="H15:I15"/>
    <mergeCell ref="H16:I16"/>
    <mergeCell ref="H17:I17"/>
    <mergeCell ref="H18:I18"/>
    <mergeCell ref="G5:I5"/>
  </mergeCells>
  <pageMargins left="0.7" right="0.7" top="0.75" bottom="0.75" header="0.3" footer="0.3"/>
  <pageSetup paperSize="9" scale="9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33B6-B9E7-4DE3-86D0-B2E4DD367524}">
  <sheetPr>
    <tabColor theme="8" tint="0.39997558519241921"/>
  </sheetPr>
  <dimension ref="E2:W57"/>
  <sheetViews>
    <sheetView rightToLeft="1" topLeftCell="A12" workbookViewId="0">
      <selection activeCell="O27" sqref="O27"/>
    </sheetView>
  </sheetViews>
  <sheetFormatPr defaultRowHeight="15"/>
  <cols>
    <col min="5" max="5" width="15.42578125" customWidth="1"/>
    <col min="6" max="6" width="17.140625" customWidth="1"/>
    <col min="7" max="7" width="17.28515625" customWidth="1"/>
    <col min="10" max="10" width="15.7109375" bestFit="1" customWidth="1"/>
    <col min="12" max="12" width="12" customWidth="1"/>
    <col min="14" max="14" width="12" customWidth="1"/>
    <col min="16" max="16" width="16.28515625" customWidth="1"/>
    <col min="17" max="17" width="15.140625" customWidth="1"/>
  </cols>
  <sheetData>
    <row r="2" spans="5:23" ht="5.25" customHeight="1"/>
    <row r="3" spans="5:23" hidden="1"/>
    <row r="4" spans="5:23" ht="30.75" customHeight="1">
      <c r="E4" s="156" t="s">
        <v>115</v>
      </c>
      <c r="F4" s="156" t="s">
        <v>92</v>
      </c>
      <c r="G4" s="156"/>
      <c r="H4" s="156"/>
      <c r="I4" s="163" t="s">
        <v>106</v>
      </c>
      <c r="J4" s="163"/>
      <c r="K4" s="163"/>
      <c r="L4" s="156" t="s">
        <v>4</v>
      </c>
      <c r="M4" s="156"/>
      <c r="N4" s="156"/>
      <c r="O4" s="156" t="s">
        <v>5</v>
      </c>
      <c r="P4" s="156"/>
      <c r="Q4" s="156"/>
      <c r="R4" s="156" t="s">
        <v>93</v>
      </c>
      <c r="S4" s="156"/>
      <c r="T4" s="156"/>
      <c r="U4" s="156" t="s">
        <v>107</v>
      </c>
      <c r="V4" s="156"/>
      <c r="W4" s="156"/>
    </row>
    <row r="5" spans="5:23" ht="26.25">
      <c r="E5" s="171"/>
      <c r="F5" s="172" t="s">
        <v>94</v>
      </c>
      <c r="G5" s="172" t="s">
        <v>25</v>
      </c>
      <c r="H5" s="172" t="s">
        <v>26</v>
      </c>
      <c r="I5" s="173" t="s">
        <v>94</v>
      </c>
      <c r="J5" s="173" t="s">
        <v>25</v>
      </c>
      <c r="K5" s="173" t="s">
        <v>26</v>
      </c>
      <c r="L5" s="172" t="s">
        <v>94</v>
      </c>
      <c r="M5" s="172" t="s">
        <v>25</v>
      </c>
      <c r="N5" s="172" t="s">
        <v>26</v>
      </c>
      <c r="O5" s="172" t="s">
        <v>94</v>
      </c>
      <c r="P5" s="172" t="s">
        <v>25</v>
      </c>
      <c r="Q5" s="172" t="s">
        <v>26</v>
      </c>
      <c r="R5" s="172" t="s">
        <v>94</v>
      </c>
      <c r="S5" s="172" t="s">
        <v>25</v>
      </c>
      <c r="T5" s="172" t="s">
        <v>26</v>
      </c>
      <c r="U5" s="172" t="s">
        <v>94</v>
      </c>
      <c r="V5" s="172" t="s">
        <v>25</v>
      </c>
      <c r="W5" s="172" t="s">
        <v>26</v>
      </c>
    </row>
    <row r="6" spans="5:23">
      <c r="E6" s="174" t="s">
        <v>128</v>
      </c>
      <c r="F6" s="174">
        <v>32</v>
      </c>
      <c r="G6" s="174">
        <v>18</v>
      </c>
      <c r="H6" s="174">
        <v>14</v>
      </c>
      <c r="I6" s="174">
        <v>0</v>
      </c>
      <c r="J6" s="174">
        <v>0</v>
      </c>
      <c r="K6" s="174">
        <v>0</v>
      </c>
      <c r="L6" s="174">
        <v>25</v>
      </c>
      <c r="M6" s="174">
        <v>13</v>
      </c>
      <c r="N6" s="174">
        <v>12</v>
      </c>
      <c r="O6" s="174">
        <v>7</v>
      </c>
      <c r="P6" s="174">
        <v>5</v>
      </c>
      <c r="Q6" s="174">
        <v>2</v>
      </c>
      <c r="R6" s="174">
        <v>25</v>
      </c>
      <c r="S6" s="174">
        <v>13</v>
      </c>
      <c r="T6" s="174">
        <v>12</v>
      </c>
      <c r="U6" s="174">
        <v>7</v>
      </c>
      <c r="V6" s="174">
        <v>5</v>
      </c>
      <c r="W6" s="174">
        <v>2</v>
      </c>
    </row>
    <row r="7" spans="5:23">
      <c r="E7" s="175" t="s">
        <v>108</v>
      </c>
      <c r="F7" s="175">
        <v>32</v>
      </c>
      <c r="G7" s="175">
        <v>19</v>
      </c>
      <c r="H7" s="175">
        <v>13</v>
      </c>
      <c r="I7" s="175">
        <v>0</v>
      </c>
      <c r="J7" s="175">
        <v>0</v>
      </c>
      <c r="K7" s="175">
        <v>0</v>
      </c>
      <c r="L7" s="175">
        <v>22</v>
      </c>
      <c r="M7" s="175">
        <v>12</v>
      </c>
      <c r="N7" s="175">
        <v>10</v>
      </c>
      <c r="O7" s="175">
        <v>10</v>
      </c>
      <c r="P7" s="175">
        <v>7</v>
      </c>
      <c r="Q7" s="175">
        <v>3</v>
      </c>
      <c r="R7" s="175">
        <v>22</v>
      </c>
      <c r="S7" s="175">
        <v>12</v>
      </c>
      <c r="T7" s="175">
        <v>10</v>
      </c>
      <c r="U7" s="175">
        <v>10</v>
      </c>
      <c r="V7" s="175">
        <v>7</v>
      </c>
      <c r="W7" s="175">
        <v>3</v>
      </c>
    </row>
    <row r="8" spans="5:23">
      <c r="E8" s="175" t="s">
        <v>109</v>
      </c>
      <c r="F8" s="175">
        <v>33</v>
      </c>
      <c r="G8" s="175">
        <v>19</v>
      </c>
      <c r="H8" s="175">
        <v>14</v>
      </c>
      <c r="I8" s="175">
        <v>0</v>
      </c>
      <c r="J8" s="175">
        <v>0</v>
      </c>
      <c r="K8" s="175">
        <v>0</v>
      </c>
      <c r="L8" s="175">
        <v>24</v>
      </c>
      <c r="M8" s="175">
        <v>13</v>
      </c>
      <c r="N8" s="175">
        <v>11</v>
      </c>
      <c r="O8" s="175">
        <v>9</v>
      </c>
      <c r="P8" s="175">
        <v>6</v>
      </c>
      <c r="Q8" s="175">
        <v>3</v>
      </c>
      <c r="R8" s="175">
        <v>24</v>
      </c>
      <c r="S8" s="175">
        <v>13</v>
      </c>
      <c r="T8" s="175">
        <v>11</v>
      </c>
      <c r="U8" s="175">
        <v>9</v>
      </c>
      <c r="V8" s="175">
        <v>6</v>
      </c>
      <c r="W8" s="175">
        <v>3</v>
      </c>
    </row>
    <row r="9" spans="5:23">
      <c r="E9" s="175" t="s">
        <v>110</v>
      </c>
      <c r="F9" s="175">
        <v>32</v>
      </c>
      <c r="G9" s="175">
        <v>18</v>
      </c>
      <c r="H9" s="175">
        <v>14</v>
      </c>
      <c r="I9" s="175">
        <v>0</v>
      </c>
      <c r="J9" s="175">
        <v>0</v>
      </c>
      <c r="K9" s="175">
        <v>0</v>
      </c>
      <c r="L9" s="175">
        <v>23</v>
      </c>
      <c r="M9" s="175">
        <v>12</v>
      </c>
      <c r="N9" s="175">
        <v>11</v>
      </c>
      <c r="O9" s="175">
        <v>9</v>
      </c>
      <c r="P9" s="175">
        <v>6</v>
      </c>
      <c r="Q9" s="175">
        <v>3</v>
      </c>
      <c r="R9" s="175">
        <v>23</v>
      </c>
      <c r="S9" s="175">
        <v>12</v>
      </c>
      <c r="T9" s="175">
        <v>11</v>
      </c>
      <c r="U9" s="175">
        <v>9</v>
      </c>
      <c r="V9" s="175">
        <v>6</v>
      </c>
      <c r="W9" s="175">
        <v>3</v>
      </c>
    </row>
    <row r="10" spans="5:23" ht="24.75" customHeight="1">
      <c r="E10" s="176" t="s">
        <v>6</v>
      </c>
      <c r="F10" s="177">
        <f>SUM(F6:F9)</f>
        <v>129</v>
      </c>
      <c r="G10" s="177">
        <f t="shared" ref="G10:W10" si="0">SUM(G6:G9)</f>
        <v>74</v>
      </c>
      <c r="H10" s="177">
        <f t="shared" si="0"/>
        <v>55</v>
      </c>
      <c r="I10" s="178">
        <f t="shared" si="0"/>
        <v>0</v>
      </c>
      <c r="J10" s="178">
        <f t="shared" si="0"/>
        <v>0</v>
      </c>
      <c r="K10" s="178">
        <f t="shared" si="0"/>
        <v>0</v>
      </c>
      <c r="L10" s="177">
        <f t="shared" si="0"/>
        <v>94</v>
      </c>
      <c r="M10" s="177">
        <f t="shared" si="0"/>
        <v>50</v>
      </c>
      <c r="N10" s="177">
        <f t="shared" si="0"/>
        <v>44</v>
      </c>
      <c r="O10" s="177">
        <f t="shared" si="0"/>
        <v>35</v>
      </c>
      <c r="P10" s="177">
        <f t="shared" si="0"/>
        <v>24</v>
      </c>
      <c r="Q10" s="177">
        <f t="shared" si="0"/>
        <v>11</v>
      </c>
      <c r="R10" s="177">
        <f t="shared" si="0"/>
        <v>94</v>
      </c>
      <c r="S10" s="177">
        <f t="shared" si="0"/>
        <v>50</v>
      </c>
      <c r="T10" s="177">
        <f t="shared" si="0"/>
        <v>44</v>
      </c>
      <c r="U10" s="177">
        <f t="shared" si="0"/>
        <v>35</v>
      </c>
      <c r="V10" s="177">
        <f t="shared" si="0"/>
        <v>24</v>
      </c>
      <c r="W10" s="177">
        <f t="shared" si="0"/>
        <v>11</v>
      </c>
    </row>
    <row r="11" spans="5:23">
      <c r="E11" s="175" t="s">
        <v>129</v>
      </c>
      <c r="F11" s="175">
        <v>30</v>
      </c>
      <c r="G11" s="175">
        <v>13</v>
      </c>
      <c r="H11" s="175">
        <v>17</v>
      </c>
      <c r="I11" s="175">
        <v>0</v>
      </c>
      <c r="J11" s="175">
        <v>0</v>
      </c>
      <c r="K11" s="175">
        <v>0</v>
      </c>
      <c r="L11" s="175">
        <v>26</v>
      </c>
      <c r="M11" s="175">
        <v>9</v>
      </c>
      <c r="N11" s="175">
        <v>17</v>
      </c>
      <c r="O11" s="175">
        <v>4</v>
      </c>
      <c r="P11" s="175">
        <v>4</v>
      </c>
      <c r="Q11" s="175">
        <v>0</v>
      </c>
      <c r="R11" s="175">
        <v>26</v>
      </c>
      <c r="S11" s="175">
        <v>9</v>
      </c>
      <c r="T11" s="175">
        <v>17</v>
      </c>
      <c r="U11" s="175">
        <v>4</v>
      </c>
      <c r="V11" s="175">
        <v>4</v>
      </c>
      <c r="W11" s="175">
        <v>0</v>
      </c>
    </row>
    <row r="12" spans="5:23">
      <c r="E12" s="175" t="s">
        <v>111</v>
      </c>
      <c r="F12" s="175">
        <v>33</v>
      </c>
      <c r="G12" s="175">
        <v>15</v>
      </c>
      <c r="H12" s="175">
        <v>18</v>
      </c>
      <c r="I12" s="175">
        <v>0</v>
      </c>
      <c r="J12" s="175">
        <v>0</v>
      </c>
      <c r="K12" s="175">
        <v>0</v>
      </c>
      <c r="L12" s="175">
        <v>30</v>
      </c>
      <c r="M12" s="175">
        <v>12</v>
      </c>
      <c r="N12" s="175">
        <v>18</v>
      </c>
      <c r="O12" s="175">
        <v>3</v>
      </c>
      <c r="P12" s="175">
        <v>3</v>
      </c>
      <c r="Q12" s="175">
        <v>0</v>
      </c>
      <c r="R12" s="175">
        <v>30</v>
      </c>
      <c r="S12" s="175">
        <v>12</v>
      </c>
      <c r="T12" s="175">
        <v>18</v>
      </c>
      <c r="U12" s="175">
        <v>3</v>
      </c>
      <c r="V12" s="175">
        <v>3</v>
      </c>
      <c r="W12" s="175">
        <v>0</v>
      </c>
    </row>
    <row r="13" spans="5:23">
      <c r="E13" s="175" t="s">
        <v>112</v>
      </c>
      <c r="F13" s="175">
        <v>32</v>
      </c>
      <c r="G13" s="175">
        <v>16</v>
      </c>
      <c r="H13" s="175">
        <v>16</v>
      </c>
      <c r="I13" s="175">
        <v>0</v>
      </c>
      <c r="J13" s="175">
        <v>0</v>
      </c>
      <c r="K13" s="175">
        <v>0</v>
      </c>
      <c r="L13" s="175">
        <v>29</v>
      </c>
      <c r="M13" s="175">
        <v>13</v>
      </c>
      <c r="N13" s="175">
        <v>16</v>
      </c>
      <c r="O13" s="175">
        <v>3</v>
      </c>
      <c r="P13" s="175">
        <v>3</v>
      </c>
      <c r="Q13" s="175">
        <v>0</v>
      </c>
      <c r="R13" s="175">
        <v>29</v>
      </c>
      <c r="S13" s="175">
        <v>13</v>
      </c>
      <c r="T13" s="175">
        <v>16</v>
      </c>
      <c r="U13" s="175">
        <v>3</v>
      </c>
      <c r="V13" s="175">
        <v>3</v>
      </c>
      <c r="W13" s="175">
        <v>0</v>
      </c>
    </row>
    <row r="14" spans="5:23" ht="23.25">
      <c r="E14" s="179" t="s">
        <v>6</v>
      </c>
      <c r="F14" s="180">
        <f>SUM(F11:F13)</f>
        <v>95</v>
      </c>
      <c r="G14" s="180">
        <f t="shared" ref="G14:W14" si="1">SUM(G11:G13)</f>
        <v>44</v>
      </c>
      <c r="H14" s="180">
        <f t="shared" si="1"/>
        <v>51</v>
      </c>
      <c r="I14" s="180">
        <f t="shared" si="1"/>
        <v>0</v>
      </c>
      <c r="J14" s="180">
        <f t="shared" si="1"/>
        <v>0</v>
      </c>
      <c r="K14" s="180">
        <f t="shared" si="1"/>
        <v>0</v>
      </c>
      <c r="L14" s="180">
        <f t="shared" si="1"/>
        <v>85</v>
      </c>
      <c r="M14" s="180">
        <f t="shared" si="1"/>
        <v>34</v>
      </c>
      <c r="N14" s="180">
        <f t="shared" si="1"/>
        <v>51</v>
      </c>
      <c r="O14" s="180">
        <f t="shared" si="1"/>
        <v>10</v>
      </c>
      <c r="P14" s="180">
        <f t="shared" si="1"/>
        <v>10</v>
      </c>
      <c r="Q14" s="180">
        <f t="shared" si="1"/>
        <v>0</v>
      </c>
      <c r="R14" s="180">
        <f t="shared" si="1"/>
        <v>85</v>
      </c>
      <c r="S14" s="180">
        <f t="shared" si="1"/>
        <v>34</v>
      </c>
      <c r="T14" s="180">
        <f t="shared" si="1"/>
        <v>51</v>
      </c>
      <c r="U14" s="180">
        <f t="shared" si="1"/>
        <v>10</v>
      </c>
      <c r="V14" s="180">
        <f t="shared" si="1"/>
        <v>10</v>
      </c>
      <c r="W14" s="180">
        <f t="shared" si="1"/>
        <v>0</v>
      </c>
    </row>
    <row r="15" spans="5:23">
      <c r="E15" s="175" t="s">
        <v>130</v>
      </c>
      <c r="F15" s="175">
        <v>35</v>
      </c>
      <c r="G15" s="175">
        <v>15</v>
      </c>
      <c r="H15" s="175">
        <v>20</v>
      </c>
      <c r="I15" s="175">
        <v>0</v>
      </c>
      <c r="J15" s="175">
        <v>0</v>
      </c>
      <c r="K15" s="175">
        <v>0</v>
      </c>
      <c r="L15" s="175">
        <v>33</v>
      </c>
      <c r="M15" s="175">
        <v>15</v>
      </c>
      <c r="N15" s="175">
        <v>18</v>
      </c>
      <c r="O15" s="175">
        <v>2</v>
      </c>
      <c r="P15" s="175">
        <v>0</v>
      </c>
      <c r="Q15" s="175">
        <v>2</v>
      </c>
      <c r="R15" s="175">
        <v>33</v>
      </c>
      <c r="S15" s="175">
        <v>15</v>
      </c>
      <c r="T15" s="175">
        <v>18</v>
      </c>
      <c r="U15" s="175">
        <v>2</v>
      </c>
      <c r="V15" s="175">
        <v>0</v>
      </c>
      <c r="W15" s="175">
        <v>2</v>
      </c>
    </row>
    <row r="16" spans="5:23">
      <c r="E16" s="175" t="s">
        <v>113</v>
      </c>
      <c r="F16" s="175">
        <v>37</v>
      </c>
      <c r="G16" s="175">
        <v>16</v>
      </c>
      <c r="H16" s="175">
        <v>21</v>
      </c>
      <c r="I16" s="175">
        <v>0</v>
      </c>
      <c r="J16" s="175">
        <v>0</v>
      </c>
      <c r="K16" s="175">
        <v>0</v>
      </c>
      <c r="L16" s="175">
        <v>34</v>
      </c>
      <c r="M16" s="175">
        <v>15</v>
      </c>
      <c r="N16" s="175">
        <v>19</v>
      </c>
      <c r="O16" s="175">
        <v>3</v>
      </c>
      <c r="P16" s="175">
        <v>1</v>
      </c>
      <c r="Q16" s="175">
        <v>2</v>
      </c>
      <c r="R16" s="175">
        <v>34</v>
      </c>
      <c r="S16" s="175">
        <v>15</v>
      </c>
      <c r="T16" s="175">
        <v>19</v>
      </c>
      <c r="U16" s="175">
        <v>3</v>
      </c>
      <c r="V16" s="175">
        <v>1</v>
      </c>
      <c r="W16" s="175">
        <v>2</v>
      </c>
    </row>
    <row r="17" spans="5:23" ht="27.75" customHeight="1">
      <c r="E17" s="181" t="s">
        <v>6</v>
      </c>
      <c r="F17" s="182">
        <f>SUM(F15:F16)</f>
        <v>72</v>
      </c>
      <c r="G17" s="182">
        <f t="shared" ref="G17:W17" si="2">SUM(G15:G16)</f>
        <v>31</v>
      </c>
      <c r="H17" s="182">
        <f t="shared" si="2"/>
        <v>41</v>
      </c>
      <c r="I17" s="183">
        <f t="shared" si="2"/>
        <v>0</v>
      </c>
      <c r="J17" s="183">
        <f t="shared" si="2"/>
        <v>0</v>
      </c>
      <c r="K17" s="183">
        <f t="shared" si="2"/>
        <v>0</v>
      </c>
      <c r="L17" s="182">
        <f t="shared" si="2"/>
        <v>67</v>
      </c>
      <c r="M17" s="182">
        <f t="shared" si="2"/>
        <v>30</v>
      </c>
      <c r="N17" s="182">
        <f t="shared" si="2"/>
        <v>37</v>
      </c>
      <c r="O17" s="182">
        <f t="shared" si="2"/>
        <v>5</v>
      </c>
      <c r="P17" s="182">
        <f t="shared" si="2"/>
        <v>1</v>
      </c>
      <c r="Q17" s="182">
        <f t="shared" si="2"/>
        <v>4</v>
      </c>
      <c r="R17" s="182">
        <f t="shared" si="2"/>
        <v>67</v>
      </c>
      <c r="S17" s="182">
        <f t="shared" si="2"/>
        <v>30</v>
      </c>
      <c r="T17" s="182">
        <f t="shared" si="2"/>
        <v>37</v>
      </c>
      <c r="U17" s="182">
        <f t="shared" si="2"/>
        <v>5</v>
      </c>
      <c r="V17" s="182">
        <f t="shared" si="2"/>
        <v>1</v>
      </c>
      <c r="W17" s="182">
        <f t="shared" si="2"/>
        <v>4</v>
      </c>
    </row>
    <row r="18" spans="5:23">
      <c r="E18" s="175" t="s">
        <v>114</v>
      </c>
      <c r="F18" s="175">
        <v>26</v>
      </c>
      <c r="G18" s="175">
        <v>12</v>
      </c>
      <c r="H18" s="175">
        <v>14</v>
      </c>
      <c r="I18" s="175">
        <v>0</v>
      </c>
      <c r="J18" s="175">
        <v>0</v>
      </c>
      <c r="K18" s="175">
        <v>0</v>
      </c>
      <c r="L18" s="175">
        <v>26</v>
      </c>
      <c r="M18" s="175">
        <v>12</v>
      </c>
      <c r="N18" s="175">
        <v>14</v>
      </c>
      <c r="O18" s="175">
        <v>0</v>
      </c>
      <c r="P18" s="175">
        <v>0</v>
      </c>
      <c r="Q18" s="175">
        <v>0</v>
      </c>
      <c r="R18" s="175">
        <v>26</v>
      </c>
      <c r="S18" s="175">
        <v>12</v>
      </c>
      <c r="T18" s="175">
        <v>14</v>
      </c>
      <c r="U18" s="175">
        <v>0</v>
      </c>
      <c r="V18" s="175">
        <v>0</v>
      </c>
      <c r="W18" s="175">
        <v>0</v>
      </c>
    </row>
    <row r="19" spans="5:23">
      <c r="E19" s="175" t="s">
        <v>131</v>
      </c>
      <c r="F19" s="175">
        <v>28</v>
      </c>
      <c r="G19" s="175">
        <v>14</v>
      </c>
      <c r="H19" s="175">
        <v>14</v>
      </c>
      <c r="I19" s="175">
        <v>0</v>
      </c>
      <c r="J19" s="175">
        <v>0</v>
      </c>
      <c r="K19" s="175">
        <v>0</v>
      </c>
      <c r="L19" s="175">
        <v>28</v>
      </c>
      <c r="M19" s="175">
        <v>14</v>
      </c>
      <c r="N19" s="175">
        <v>14</v>
      </c>
      <c r="O19" s="175">
        <v>0</v>
      </c>
      <c r="P19" s="175">
        <v>0</v>
      </c>
      <c r="Q19" s="175">
        <v>0</v>
      </c>
      <c r="R19" s="175">
        <v>28</v>
      </c>
      <c r="S19" s="175">
        <v>14</v>
      </c>
      <c r="T19" s="175">
        <v>14</v>
      </c>
      <c r="U19" s="175">
        <v>0</v>
      </c>
      <c r="V19" s="175">
        <v>0</v>
      </c>
      <c r="W19" s="175">
        <v>0</v>
      </c>
    </row>
    <row r="20" spans="5:23" ht="23.25">
      <c r="E20" s="184" t="s">
        <v>6</v>
      </c>
      <c r="F20" s="185">
        <f>SUM(F18:F19)</f>
        <v>54</v>
      </c>
      <c r="G20" s="185">
        <f t="shared" ref="G20:W20" si="3">SUM(G18:G19)</f>
        <v>26</v>
      </c>
      <c r="H20" s="185">
        <f t="shared" si="3"/>
        <v>28</v>
      </c>
      <c r="I20" s="186">
        <f t="shared" si="3"/>
        <v>0</v>
      </c>
      <c r="J20" s="186">
        <f t="shared" si="3"/>
        <v>0</v>
      </c>
      <c r="K20" s="186">
        <f t="shared" si="3"/>
        <v>0</v>
      </c>
      <c r="L20" s="185">
        <f t="shared" si="3"/>
        <v>54</v>
      </c>
      <c r="M20" s="185">
        <f t="shared" si="3"/>
        <v>26</v>
      </c>
      <c r="N20" s="185">
        <f t="shared" si="3"/>
        <v>28</v>
      </c>
      <c r="O20" s="185">
        <f t="shared" si="3"/>
        <v>0</v>
      </c>
      <c r="P20" s="185">
        <f t="shared" si="3"/>
        <v>0</v>
      </c>
      <c r="Q20" s="185">
        <f t="shared" si="3"/>
        <v>0</v>
      </c>
      <c r="R20" s="185">
        <f t="shared" si="3"/>
        <v>54</v>
      </c>
      <c r="S20" s="185">
        <f t="shared" si="3"/>
        <v>26</v>
      </c>
      <c r="T20" s="185">
        <f t="shared" si="3"/>
        <v>28</v>
      </c>
      <c r="U20" s="185">
        <f t="shared" si="3"/>
        <v>0</v>
      </c>
      <c r="V20" s="185">
        <f t="shared" si="3"/>
        <v>0</v>
      </c>
      <c r="W20" s="185">
        <f t="shared" si="3"/>
        <v>0</v>
      </c>
    </row>
    <row r="21" spans="5:23" ht="22.5" customHeight="1">
      <c r="E21" s="53" t="s">
        <v>116</v>
      </c>
      <c r="F21" s="56">
        <f>SUM(F20,F17,F14,F10)</f>
        <v>350</v>
      </c>
      <c r="G21" s="56">
        <f t="shared" ref="G21:W21" si="4">SUM(G20,G17,G14,G10)</f>
        <v>175</v>
      </c>
      <c r="H21" s="56">
        <f t="shared" si="4"/>
        <v>175</v>
      </c>
      <c r="I21" s="60">
        <f t="shared" si="4"/>
        <v>0</v>
      </c>
      <c r="J21" s="60">
        <f t="shared" si="4"/>
        <v>0</v>
      </c>
      <c r="K21" s="60">
        <f t="shared" si="4"/>
        <v>0</v>
      </c>
      <c r="L21" s="57">
        <f t="shared" si="4"/>
        <v>300</v>
      </c>
      <c r="M21" s="57">
        <f t="shared" si="4"/>
        <v>140</v>
      </c>
      <c r="N21" s="57">
        <f t="shared" si="4"/>
        <v>160</v>
      </c>
      <c r="O21" s="58">
        <f t="shared" si="4"/>
        <v>50</v>
      </c>
      <c r="P21" s="58">
        <f t="shared" si="4"/>
        <v>35</v>
      </c>
      <c r="Q21" s="58">
        <f t="shared" si="4"/>
        <v>15</v>
      </c>
      <c r="R21" s="59">
        <f t="shared" si="4"/>
        <v>300</v>
      </c>
      <c r="S21" s="59">
        <f t="shared" si="4"/>
        <v>140</v>
      </c>
      <c r="T21" s="59">
        <f t="shared" si="4"/>
        <v>160</v>
      </c>
      <c r="U21" s="59">
        <f t="shared" si="4"/>
        <v>50</v>
      </c>
      <c r="V21" s="59">
        <f t="shared" si="4"/>
        <v>35</v>
      </c>
      <c r="W21" s="59">
        <f t="shared" si="4"/>
        <v>15</v>
      </c>
    </row>
    <row r="23" spans="5:23" ht="15" customHeight="1">
      <c r="E23" s="160" t="s">
        <v>55</v>
      </c>
      <c r="F23" s="160"/>
      <c r="G23" s="160"/>
      <c r="H23" s="160"/>
      <c r="I23" s="160"/>
      <c r="J23" s="160"/>
      <c r="K23" s="160"/>
      <c r="L23" s="160"/>
    </row>
    <row r="24" spans="5:23" ht="15" customHeight="1">
      <c r="E24" s="161"/>
      <c r="F24" s="161"/>
      <c r="G24" s="161"/>
      <c r="H24" s="161"/>
      <c r="I24" s="161"/>
      <c r="J24" s="161"/>
      <c r="K24" s="161"/>
      <c r="L24" s="161"/>
    </row>
    <row r="25" spans="5:23" ht="23.25">
      <c r="E25" s="10" t="s">
        <v>58</v>
      </c>
      <c r="F25" s="10" t="s">
        <v>59</v>
      </c>
      <c r="G25" s="10" t="s">
        <v>60</v>
      </c>
      <c r="H25" s="10" t="s">
        <v>0</v>
      </c>
      <c r="I25" s="10" t="s">
        <v>61</v>
      </c>
      <c r="J25" s="10" t="s">
        <v>64</v>
      </c>
      <c r="K25" s="157" t="s">
        <v>63</v>
      </c>
      <c r="L25" s="158"/>
      <c r="P25" s="61" t="s">
        <v>87</v>
      </c>
      <c r="Q25" s="62" t="s">
        <v>99</v>
      </c>
    </row>
    <row r="26" spans="5:23" ht="23.25">
      <c r="E26" s="54">
        <v>1</v>
      </c>
      <c r="F26" s="54" t="s">
        <v>118</v>
      </c>
      <c r="G26" s="55">
        <v>32398</v>
      </c>
      <c r="H26" s="54" t="s">
        <v>7</v>
      </c>
      <c r="I26" s="54" t="s">
        <v>121</v>
      </c>
      <c r="J26" s="55">
        <v>45658</v>
      </c>
      <c r="K26" s="159" t="s">
        <v>122</v>
      </c>
      <c r="L26" s="159"/>
      <c r="P26" s="63" t="s">
        <v>88</v>
      </c>
      <c r="Q26" s="62" t="s">
        <v>100</v>
      </c>
    </row>
    <row r="27" spans="5:23" ht="23.25">
      <c r="E27" s="54">
        <v>2</v>
      </c>
      <c r="F27" s="54" t="s">
        <v>124</v>
      </c>
      <c r="G27" s="55">
        <v>45690</v>
      </c>
      <c r="H27" s="54" t="s">
        <v>12</v>
      </c>
      <c r="I27" s="54" t="s">
        <v>121</v>
      </c>
      <c r="J27" s="55">
        <v>46055</v>
      </c>
      <c r="K27" s="159" t="s">
        <v>125</v>
      </c>
      <c r="L27" s="159"/>
      <c r="P27" s="63" t="s">
        <v>89</v>
      </c>
      <c r="Q27" s="62" t="s">
        <v>101</v>
      </c>
      <c r="R27" s="3" t="s">
        <v>7</v>
      </c>
      <c r="S27" s="162"/>
      <c r="T27" s="162"/>
      <c r="U27" s="3" t="s">
        <v>66</v>
      </c>
    </row>
    <row r="28" spans="5:23" ht="23.25">
      <c r="E28" s="54"/>
      <c r="F28" s="54"/>
      <c r="G28" s="55"/>
      <c r="H28" s="54"/>
      <c r="I28" s="54"/>
      <c r="J28" s="55"/>
      <c r="K28" s="159"/>
      <c r="L28" s="159"/>
      <c r="P28" s="63" t="s">
        <v>85</v>
      </c>
      <c r="Q28" s="62" t="s">
        <v>102</v>
      </c>
      <c r="R28" s="3" t="s">
        <v>8</v>
      </c>
      <c r="S28" s="162"/>
      <c r="T28" s="162"/>
      <c r="U28" s="3" t="s">
        <v>121</v>
      </c>
    </row>
    <row r="29" spans="5:23" ht="23.25">
      <c r="E29" s="54"/>
      <c r="F29" s="54"/>
      <c r="G29" s="55"/>
      <c r="H29" s="54"/>
      <c r="I29" s="54"/>
      <c r="J29" s="55"/>
      <c r="K29" s="159"/>
      <c r="L29" s="159"/>
      <c r="P29" s="63" t="s">
        <v>91</v>
      </c>
      <c r="Q29" s="62" t="s">
        <v>104</v>
      </c>
      <c r="R29" s="3" t="s">
        <v>9</v>
      </c>
      <c r="S29" s="162"/>
      <c r="T29" s="162"/>
      <c r="U29" s="3"/>
    </row>
    <row r="30" spans="5:23" ht="23.25">
      <c r="E30" s="54"/>
      <c r="F30" s="54"/>
      <c r="G30" s="55"/>
      <c r="H30" s="54"/>
      <c r="I30" s="54"/>
      <c r="J30" s="55"/>
      <c r="K30" s="159"/>
      <c r="L30" s="159"/>
      <c r="P30" s="63" t="s">
        <v>95</v>
      </c>
      <c r="Q30" s="62" t="s">
        <v>103</v>
      </c>
      <c r="R30" s="3" t="s">
        <v>86</v>
      </c>
      <c r="S30" s="162"/>
      <c r="T30" s="162"/>
      <c r="U30" s="3"/>
    </row>
    <row r="31" spans="5:23" ht="23.25">
      <c r="E31" s="54"/>
      <c r="F31" s="54"/>
      <c r="G31" s="55"/>
      <c r="H31" s="54"/>
      <c r="I31" s="54"/>
      <c r="J31" s="55"/>
      <c r="K31" s="159"/>
      <c r="L31" s="159"/>
      <c r="P31" s="63" t="s">
        <v>90</v>
      </c>
      <c r="Q31" s="64"/>
      <c r="R31" s="3" t="s">
        <v>11</v>
      </c>
      <c r="S31" s="162"/>
      <c r="T31" s="162"/>
      <c r="U31" s="3"/>
    </row>
    <row r="32" spans="5:23" ht="23.25">
      <c r="E32" s="54"/>
      <c r="F32" s="54"/>
      <c r="G32" s="55"/>
      <c r="H32" s="54"/>
      <c r="I32" s="54"/>
      <c r="J32" s="55"/>
      <c r="K32" s="159"/>
      <c r="L32" s="159"/>
      <c r="P32" s="63" t="s">
        <v>96</v>
      </c>
      <c r="Q32" s="64"/>
      <c r="R32" s="3" t="s">
        <v>12</v>
      </c>
      <c r="S32" s="162"/>
      <c r="T32" s="162"/>
      <c r="U32" s="3"/>
    </row>
    <row r="33" spans="5:21" ht="23.25">
      <c r="E33" s="54"/>
      <c r="F33" s="54"/>
      <c r="G33" s="55"/>
      <c r="H33" s="54"/>
      <c r="I33" s="54"/>
      <c r="J33" s="55"/>
      <c r="K33" s="159"/>
      <c r="L33" s="159"/>
      <c r="P33" s="63" t="s">
        <v>97</v>
      </c>
      <c r="Q33" s="64"/>
      <c r="R33" s="3" t="s">
        <v>74</v>
      </c>
      <c r="S33" s="162"/>
      <c r="T33" s="162"/>
      <c r="U33" s="3"/>
    </row>
    <row r="34" spans="5:21" ht="21">
      <c r="E34" s="54"/>
      <c r="F34" s="54"/>
      <c r="G34" s="55"/>
      <c r="H34" s="54"/>
      <c r="I34" s="54"/>
      <c r="J34" s="55"/>
      <c r="K34" s="159"/>
      <c r="L34" s="159"/>
      <c r="R34" s="3" t="s">
        <v>27</v>
      </c>
      <c r="S34" s="162"/>
      <c r="T34" s="162"/>
      <c r="U34" s="3"/>
    </row>
    <row r="35" spans="5:21" ht="21">
      <c r="E35" s="54"/>
      <c r="F35" s="54"/>
      <c r="G35" s="55"/>
      <c r="H35" s="54"/>
      <c r="I35" s="54"/>
      <c r="J35" s="55"/>
      <c r="K35" s="159"/>
      <c r="L35" s="159"/>
      <c r="R35" s="3" t="s">
        <v>28</v>
      </c>
      <c r="S35" s="162"/>
      <c r="T35" s="162"/>
      <c r="U35" s="3"/>
    </row>
    <row r="36" spans="5:21" ht="21">
      <c r="E36" s="54"/>
      <c r="F36" s="54"/>
      <c r="G36" s="55"/>
      <c r="H36" s="54"/>
      <c r="I36" s="54"/>
      <c r="J36" s="55"/>
      <c r="K36" s="159"/>
      <c r="L36" s="159"/>
      <c r="R36" s="3" t="s">
        <v>29</v>
      </c>
      <c r="S36" s="162"/>
      <c r="T36" s="162"/>
      <c r="U36" s="3"/>
    </row>
    <row r="37" spans="5:21" ht="21">
      <c r="E37" s="54"/>
      <c r="F37" s="54"/>
      <c r="G37" s="55"/>
      <c r="H37" s="54"/>
      <c r="I37" s="54"/>
      <c r="J37" s="55"/>
      <c r="K37" s="159"/>
      <c r="L37" s="159"/>
      <c r="R37" s="3" t="s">
        <v>30</v>
      </c>
      <c r="S37" s="162"/>
      <c r="T37" s="162"/>
      <c r="U37" s="3"/>
    </row>
    <row r="38" spans="5:21">
      <c r="G38" s="43"/>
      <c r="J38" s="43"/>
      <c r="K38" s="32"/>
      <c r="L38" s="32"/>
      <c r="S38" s="99"/>
      <c r="T38" s="99"/>
    </row>
    <row r="39" spans="5:21" ht="22.5" customHeight="1">
      <c r="G39" s="43"/>
      <c r="J39" s="43"/>
      <c r="K39" s="32"/>
      <c r="L39" s="32"/>
      <c r="S39" s="99"/>
      <c r="T39" s="99"/>
    </row>
    <row r="40" spans="5:21">
      <c r="F40" s="160" t="s">
        <v>65</v>
      </c>
      <c r="G40" s="160"/>
      <c r="H40" s="160"/>
      <c r="I40" s="160"/>
      <c r="J40" s="160"/>
      <c r="K40" s="32"/>
      <c r="L40" s="32"/>
      <c r="S40" s="99"/>
      <c r="T40" s="99"/>
    </row>
    <row r="41" spans="5:21">
      <c r="F41" s="160"/>
      <c r="G41" s="160"/>
      <c r="H41" s="160"/>
      <c r="I41" s="160"/>
      <c r="J41" s="160"/>
      <c r="S41" s="99"/>
      <c r="T41" s="99"/>
    </row>
    <row r="42" spans="5:21">
      <c r="F42" s="160"/>
      <c r="G42" s="160"/>
      <c r="H42" s="160"/>
      <c r="I42" s="160"/>
      <c r="J42" s="160"/>
      <c r="S42" s="99"/>
      <c r="T42" s="99"/>
    </row>
    <row r="43" spans="5:21">
      <c r="S43" s="99"/>
      <c r="T43" s="99"/>
    </row>
    <row r="44" spans="5:21">
      <c r="E44" s="7" t="s">
        <v>58</v>
      </c>
      <c r="F44" s="7" t="s">
        <v>59</v>
      </c>
      <c r="G44" s="7" t="s">
        <v>60</v>
      </c>
      <c r="H44" s="7" t="s">
        <v>0</v>
      </c>
      <c r="I44" s="7" t="s">
        <v>61</v>
      </c>
      <c r="J44" s="7" t="s">
        <v>62</v>
      </c>
      <c r="K44" s="164" t="s">
        <v>67</v>
      </c>
      <c r="L44" s="165"/>
      <c r="S44" s="99"/>
      <c r="T44" s="99"/>
    </row>
    <row r="45" spans="5:21" ht="21">
      <c r="E45" s="54">
        <v>1</v>
      </c>
      <c r="F45" s="54" t="s">
        <v>118</v>
      </c>
      <c r="G45" s="55">
        <v>39448</v>
      </c>
      <c r="H45" s="54" t="s">
        <v>7</v>
      </c>
      <c r="I45" s="54" t="s">
        <v>121</v>
      </c>
      <c r="J45" s="55">
        <v>45292</v>
      </c>
      <c r="K45" s="159" t="s">
        <v>123</v>
      </c>
      <c r="L45" s="159"/>
    </row>
    <row r="46" spans="5:21" ht="21">
      <c r="E46" s="54">
        <v>2</v>
      </c>
      <c r="F46" s="54"/>
      <c r="G46" s="55"/>
      <c r="H46" s="54" t="s">
        <v>11</v>
      </c>
      <c r="I46" s="54"/>
      <c r="J46" s="55"/>
      <c r="K46" s="159"/>
      <c r="L46" s="159"/>
    </row>
    <row r="47" spans="5:21" ht="21">
      <c r="E47" s="54">
        <v>3</v>
      </c>
      <c r="F47" s="54"/>
      <c r="G47" s="55"/>
      <c r="H47" s="54"/>
      <c r="I47" s="54"/>
      <c r="J47" s="55"/>
      <c r="K47" s="159"/>
      <c r="L47" s="159"/>
    </row>
    <row r="48" spans="5:21" ht="21">
      <c r="E48" s="54"/>
      <c r="F48" s="54"/>
      <c r="G48" s="55"/>
      <c r="H48" s="54"/>
      <c r="I48" s="54"/>
      <c r="J48" s="55"/>
      <c r="K48" s="159"/>
      <c r="L48" s="159"/>
    </row>
    <row r="49" spans="5:12" ht="21">
      <c r="E49" s="54"/>
      <c r="F49" s="54"/>
      <c r="G49" s="55"/>
      <c r="H49" s="54"/>
      <c r="I49" s="54"/>
      <c r="J49" s="55"/>
      <c r="K49" s="159"/>
      <c r="L49" s="159"/>
    </row>
    <row r="50" spans="5:12" ht="21">
      <c r="E50" s="54"/>
      <c r="F50" s="54"/>
      <c r="G50" s="55"/>
      <c r="H50" s="54"/>
      <c r="I50" s="54"/>
      <c r="J50" s="55"/>
      <c r="K50" s="159"/>
      <c r="L50" s="159"/>
    </row>
    <row r="51" spans="5:12" ht="21">
      <c r="E51" s="54"/>
      <c r="F51" s="54"/>
      <c r="G51" s="55"/>
      <c r="H51" s="54"/>
      <c r="I51" s="54"/>
      <c r="J51" s="55"/>
      <c r="K51" s="159"/>
      <c r="L51" s="159"/>
    </row>
    <row r="52" spans="5:12" ht="21">
      <c r="E52" s="54"/>
      <c r="F52" s="54"/>
      <c r="G52" s="55"/>
      <c r="H52" s="54"/>
      <c r="I52" s="54"/>
      <c r="J52" s="55"/>
      <c r="K52" s="159"/>
      <c r="L52" s="159"/>
    </row>
    <row r="53" spans="5:12" ht="21">
      <c r="E53" s="54"/>
      <c r="F53" s="54"/>
      <c r="G53" s="55"/>
      <c r="H53" s="54"/>
      <c r="I53" s="54"/>
      <c r="J53" s="55"/>
      <c r="K53" s="159"/>
      <c r="L53" s="159"/>
    </row>
    <row r="54" spans="5:12" ht="21">
      <c r="E54" s="54"/>
      <c r="F54" s="54"/>
      <c r="G54" s="55"/>
      <c r="H54" s="54"/>
      <c r="I54" s="54"/>
      <c r="J54" s="55"/>
      <c r="K54" s="159"/>
      <c r="L54" s="159"/>
    </row>
    <row r="55" spans="5:12" ht="21">
      <c r="E55" s="54"/>
      <c r="F55" s="54"/>
      <c r="G55" s="55"/>
      <c r="H55" s="54"/>
      <c r="I55" s="54"/>
      <c r="J55" s="55"/>
      <c r="K55" s="159"/>
      <c r="L55" s="159"/>
    </row>
    <row r="56" spans="5:12" ht="21">
      <c r="E56" s="54"/>
      <c r="F56" s="54"/>
      <c r="G56" s="55"/>
      <c r="H56" s="54"/>
      <c r="I56" s="54"/>
      <c r="J56" s="55"/>
      <c r="K56" s="159"/>
      <c r="L56" s="159"/>
    </row>
    <row r="57" spans="5:12" ht="21">
      <c r="E57" s="54"/>
      <c r="F57" s="54"/>
      <c r="G57" s="55"/>
      <c r="H57" s="54"/>
      <c r="I57" s="54"/>
      <c r="J57" s="55"/>
      <c r="K57" s="159"/>
      <c r="L57" s="159"/>
    </row>
  </sheetData>
  <mergeCells count="54">
    <mergeCell ref="S38:T38"/>
    <mergeCell ref="S39:T39"/>
    <mergeCell ref="S40:T40"/>
    <mergeCell ref="S29:T29"/>
    <mergeCell ref="S30:T30"/>
    <mergeCell ref="S31:T31"/>
    <mergeCell ref="S32:T32"/>
    <mergeCell ref="S33:T33"/>
    <mergeCell ref="S34:T34"/>
    <mergeCell ref="K53:L53"/>
    <mergeCell ref="K54:L54"/>
    <mergeCell ref="K55:L55"/>
    <mergeCell ref="K56:L56"/>
    <mergeCell ref="K35:L35"/>
    <mergeCell ref="K36:L36"/>
    <mergeCell ref="K37:L37"/>
    <mergeCell ref="K34:L34"/>
    <mergeCell ref="S41:T41"/>
    <mergeCell ref="S42:T42"/>
    <mergeCell ref="S43:T43"/>
    <mergeCell ref="S44:T44"/>
    <mergeCell ref="S35:T35"/>
    <mergeCell ref="S36:T36"/>
    <mergeCell ref="S37:T37"/>
    <mergeCell ref="K57:L57"/>
    <mergeCell ref="F40:J42"/>
    <mergeCell ref="K47:L47"/>
    <mergeCell ref="K48:L48"/>
    <mergeCell ref="K49:L49"/>
    <mergeCell ref="K50:L50"/>
    <mergeCell ref="K51:L51"/>
    <mergeCell ref="K52:L52"/>
    <mergeCell ref="K44:L44"/>
    <mergeCell ref="K45:L45"/>
    <mergeCell ref="K46:L46"/>
    <mergeCell ref="K29:L29"/>
    <mergeCell ref="K30:L30"/>
    <mergeCell ref="K31:L31"/>
    <mergeCell ref="K32:L32"/>
    <mergeCell ref="K33:L33"/>
    <mergeCell ref="U4:W4"/>
    <mergeCell ref="K25:L25"/>
    <mergeCell ref="K26:L26"/>
    <mergeCell ref="K27:L27"/>
    <mergeCell ref="K28:L28"/>
    <mergeCell ref="E23:L24"/>
    <mergeCell ref="S27:T27"/>
    <mergeCell ref="S28:T28"/>
    <mergeCell ref="E4:E5"/>
    <mergeCell ref="F4:H4"/>
    <mergeCell ref="I4:K4"/>
    <mergeCell ref="L4:N4"/>
    <mergeCell ref="O4:Q4"/>
    <mergeCell ref="R4:T4"/>
  </mergeCells>
  <phoneticPr fontId="22" type="noConversion"/>
  <dataValidations count="4">
    <dataValidation type="list" allowBlank="1" showInputMessage="1" showErrorMessage="1" errorTitle="خطأ" error="اختر الاسم من السهم" sqref="H26:H37" xr:uid="{6DB338FC-A98E-49AE-9D09-551BF72CE445}">
      <formula1>$R$27:$R$37</formula1>
    </dataValidation>
    <dataValidation type="list" allowBlank="1" showInputMessage="1" showErrorMessage="1" errorTitle="خطأ" error="اختر الاسم من السهم" sqref="I26:I37" xr:uid="{0BD66A41-4DE9-4DB2-ACF0-024E1A814B14}">
      <formula1>$U$27:$U$28</formula1>
    </dataValidation>
    <dataValidation type="list" allowBlank="1" showInputMessage="1" showErrorMessage="1" sqref="H45:H57" xr:uid="{4F39FB9E-2A7C-474C-848A-3B5EE31C11CE}">
      <formula1>$R$27:$R$37</formula1>
    </dataValidation>
    <dataValidation type="list" allowBlank="1" showInputMessage="1" showErrorMessage="1" sqref="I45:I57" xr:uid="{25A4EAC6-2088-455C-995E-94B03C0FDAB0}">
      <formula1>$U$27:$U$28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Y i F W c h n g k i m A A A A 9 g A A A B I A H A B D b 2 5 m a W c v U G F j a 2 F n Z S 5 4 b W w g o h g A K K A U A A A A A A A A A A A A A A A A A A A A A A A A A A A A h Y 8 x D o I w G I W v Q r r T U j B R y U 8 Z d J T E x M Q Y t 6 Z W a I R i 2 m K 5 m 4 N H 8 g p i F H V z f N / 7 h v f u 1 x v k f V M H F 2 m s a n W G K I 5 Q I L V o D 0 q X G e r c M Z y h n M G a i x M v Z T D I 2 q a 9 P W S o c u 6 c E u K 9 x z 7 B r S l J H E W U 7 I r V R l S y 4 e g j q / 9 y q L R 1 X A u J G G x f Y 1 i M a T L B d D r H E Z A R Q q H 0 V 4 i H v c / 2 B 8 K i q 1 1 n J O M m X O 6 B j B H I + w N 7 A F B L A w Q U A A I A C A C d i I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Y i F W S i K R 7 g O A A A A E Q A A A B M A H A B G b 3 J t d W x h c y 9 T Z W N 0 a W 9 u M S 5 t I K I Y A C i g F A A A A A A A A A A A A A A A A A A A A A A A A A A A A C t O T S 7 J z M 9 T C I b Q h t Y A U E s B A i 0 A F A A C A A g A n Y i F W c h n g k i m A A A A 9 g A A A B I A A A A A A A A A A A A A A A A A A A A A A E N v b m Z p Z y 9 Q Y W N r Y W d l L n h t b F B L A Q I t A B Q A A g A I A J 2 I h V k P y u m r p A A A A O k A A A A T A A A A A A A A A A A A A A A A A P I A A A B b Q 2 9 u d G V u d F 9 U e X B l c 1 0 u e G 1 s U E s B A i 0 A F A A C A A g A n Y i F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S O + 8 x D U 6 l M l 2 g A m V n V w n 0 A A A A A A g A A A A A A E G Y A A A A B A A A g A A A A w k 5 S D j 6 + K a e y B i B f p / D z m N l / D D p R W / N l A h 9 Q x 8 q p d B Q A A A A A D o A A A A A C A A A g A A A A 6 M z 5 M l r G J A d H f K G z u c 1 4 9 O Q n Q u p + j 1 c y 0 + I G o Y l n u B B Q A A A A 3 Y l R h p y v P I X 8 H f f Z 8 p T + 4 3 m W Z e v 1 + 9 J H g 1 H H 4 h E s w 4 p F G 4 l F a l 0 N n 3 x d A R n u c n w Y 2 g K 9 S I 3 5 n Q 7 N C D Z m j l 5 j T X E 1 n Z 4 o z L R 4 g f p I W K v Y T 1 h A A A A A a F N D q G 5 q 4 0 a X u c q h b N t L w A L w p + D v 5 E L h b m v F N L 4 4 2 U 1 j b U Q u a D T K 4 4 O j V s D t 8 g Z e o q b r f j B h k k 1 O i / Y G 8 W t d l A = = < / D a t a M a s h u p > 
</file>

<file path=customXml/itemProps1.xml><?xml version="1.0" encoding="utf-8"?>
<ds:datastoreItem xmlns:ds="http://schemas.openxmlformats.org/officeDocument/2006/customXml" ds:itemID="{C5850A1F-9A99-4BF5-A897-FB5E33997B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2</vt:i4>
      </vt:variant>
    </vt:vector>
  </HeadingPairs>
  <TitlesOfParts>
    <vt:vector size="7" baseType="lpstr">
      <vt:lpstr>الرئيسية </vt:lpstr>
      <vt:lpstr>كشف التلامي الحاضرين صفحة 1</vt:lpstr>
      <vt:lpstr>كشف التلامي الحاضرين صفحة 2</vt:lpstr>
      <vt:lpstr>الدخول و الخروج خلال الشهر</vt:lpstr>
      <vt:lpstr>المعلومات العامة</vt:lpstr>
      <vt:lpstr>'الدخول و الخروج خلال الشهر'!Print_Area</vt:lpstr>
      <vt:lpstr>'كشف التلامي الحاضرين صفحة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ahmed chenafi</cp:lastModifiedBy>
  <cp:lastPrinted>2024-12-04T14:17:19Z</cp:lastPrinted>
  <dcterms:created xsi:type="dcterms:W3CDTF">2019-12-05T07:38:36Z</dcterms:created>
  <dcterms:modified xsi:type="dcterms:W3CDTF">2024-12-06T08:41:23Z</dcterms:modified>
</cp:coreProperties>
</file>