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 activeTab="5"/>
  </bookViews>
  <sheets>
    <sheet name="Sheet1" sheetId="1" r:id="rId1"/>
    <sheet name="emp" sheetId="2" r:id="rId2"/>
    <sheet name="site" sheetId="3" r:id="rId3"/>
    <sheet name="holiday" sheetId="4" r:id="rId4"/>
    <sheet name="دوام" sheetId="5" r:id="rId5"/>
    <sheet name="يومية" sheetId="6" r:id="rId6"/>
  </sheets>
  <definedNames>
    <definedName name="_xlnm._FilterDatabase" localSheetId="2" hidden="1">site!$A$1:$A$56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6" l="1" a="1"/>
  <c r="H4" i="6" s="1"/>
  <c r="H5" i="6" a="1"/>
  <c r="H5" i="6" s="1"/>
  <c r="H6" i="6" a="1"/>
  <c r="H6" i="6" s="1"/>
  <c r="H7" i="6" a="1"/>
  <c r="H7" i="6" s="1"/>
  <c r="H8" i="6" a="1"/>
  <c r="H8" i="6" s="1"/>
  <c r="H9" i="6" a="1"/>
  <c r="H9" i="6" s="1"/>
  <c r="H10" i="6" a="1"/>
  <c r="H10" i="6" s="1"/>
  <c r="H11" i="6" a="1"/>
  <c r="H11" i="6" s="1"/>
  <c r="H12" i="6" a="1"/>
  <c r="H12" i="6" s="1"/>
  <c r="H13" i="6" a="1"/>
  <c r="H13" i="6" s="1"/>
  <c r="H14" i="6" a="1"/>
  <c r="H14" i="6" s="1"/>
  <c r="H15" i="6" a="1"/>
  <c r="H15" i="6" s="1"/>
  <c r="H16" i="6" a="1"/>
  <c r="H16" i="6" s="1"/>
  <c r="H17" i="6" a="1"/>
  <c r="H17" i="6" s="1"/>
  <c r="H18" i="6" a="1"/>
  <c r="H18" i="6" s="1"/>
  <c r="H19" i="6" a="1"/>
  <c r="H19" i="6" s="1"/>
  <c r="H20" i="6" a="1"/>
  <c r="H20" i="6" s="1"/>
  <c r="H21" i="6" a="1"/>
  <c r="H21" i="6" s="1"/>
  <c r="H22" i="6" a="1"/>
  <c r="H22" i="6" s="1"/>
  <c r="H3" i="6" a="1"/>
  <c r="H3" i="6" s="1"/>
  <c r="F4" i="6" l="1" a="1"/>
  <c r="F4" i="6" s="1"/>
  <c r="F5" i="6" a="1"/>
  <c r="F5" i="6" s="1"/>
  <c r="F6" i="6" a="1"/>
  <c r="F6" i="6" s="1"/>
  <c r="F7" i="6" a="1"/>
  <c r="F7" i="6" s="1"/>
  <c r="F8" i="6" a="1"/>
  <c r="F8" i="6" s="1"/>
  <c r="F9" i="6" a="1"/>
  <c r="F9" i="6" s="1"/>
  <c r="F10" i="6" a="1"/>
  <c r="F10" i="6" s="1"/>
  <c r="F11" i="6" a="1"/>
  <c r="F11" i="6" s="1"/>
  <c r="F12" i="6" a="1"/>
  <c r="F12" i="6" s="1"/>
  <c r="F13" i="6" a="1"/>
  <c r="F13" i="6" s="1"/>
  <c r="F14" i="6" a="1"/>
  <c r="F14" i="6" s="1"/>
  <c r="F15" i="6" a="1"/>
  <c r="F15" i="6" s="1"/>
  <c r="F16" i="6" a="1"/>
  <c r="F16" i="6" s="1"/>
  <c r="F17" i="6" a="1"/>
  <c r="F17" i="6" s="1"/>
  <c r="F18" i="6" a="1"/>
  <c r="F18" i="6" s="1"/>
  <c r="F19" i="6" a="1"/>
  <c r="F19" i="6" s="1"/>
  <c r="F20" i="6" a="1"/>
  <c r="F20" i="6" s="1"/>
  <c r="F21" i="6" a="1"/>
  <c r="F21" i="6" s="1"/>
  <c r="F22" i="6" a="1"/>
  <c r="F22" i="6" s="1"/>
  <c r="F3" i="6" a="1"/>
  <c r="F3" i="6" s="1"/>
  <c r="F56" i="3" l="1"/>
  <c r="G56" i="3" s="1"/>
  <c r="D56" i="3" s="1"/>
  <c r="B56" i="3" s="1"/>
  <c r="F55" i="3"/>
  <c r="G55" i="3" s="1"/>
  <c r="D55" i="3" s="1"/>
  <c r="B55" i="3" s="1"/>
  <c r="F54" i="3"/>
  <c r="G54" i="3" s="1"/>
  <c r="D54" i="3" s="1"/>
  <c r="B54" i="3" s="1"/>
  <c r="G53" i="3"/>
  <c r="D53" i="3" s="1"/>
  <c r="B53" i="3" s="1"/>
  <c r="F53" i="3"/>
  <c r="F52" i="3"/>
  <c r="G52" i="3" s="1"/>
  <c r="D52" i="3" s="1"/>
  <c r="B52" i="3" s="1"/>
  <c r="F51" i="3"/>
  <c r="G51" i="3" s="1"/>
  <c r="D51" i="3" s="1"/>
  <c r="B51" i="3" s="1"/>
  <c r="F50" i="3"/>
  <c r="G50" i="3" s="1"/>
  <c r="D50" i="3" s="1"/>
  <c r="B50" i="3" s="1"/>
  <c r="F49" i="3"/>
  <c r="G49" i="3" s="1"/>
  <c r="D49" i="3" s="1"/>
  <c r="B49" i="3" s="1"/>
  <c r="F48" i="3"/>
  <c r="G48" i="3" s="1"/>
  <c r="D48" i="3" s="1"/>
  <c r="B48" i="3" s="1"/>
  <c r="F47" i="3"/>
  <c r="G47" i="3" s="1"/>
  <c r="D47" i="3" s="1"/>
  <c r="B47" i="3" s="1"/>
  <c r="F46" i="3"/>
  <c r="G46" i="3" s="1"/>
  <c r="D46" i="3" s="1"/>
  <c r="B46" i="3" s="1"/>
  <c r="F45" i="3"/>
  <c r="G45" i="3" s="1"/>
  <c r="D45" i="3" s="1"/>
  <c r="B45" i="3" s="1"/>
  <c r="F44" i="3"/>
  <c r="G44" i="3" s="1"/>
  <c r="D44" i="3" s="1"/>
  <c r="B44" i="3" s="1"/>
  <c r="F43" i="3"/>
  <c r="G43" i="3" s="1"/>
  <c r="D43" i="3" s="1"/>
  <c r="B43" i="3" s="1"/>
  <c r="F42" i="3"/>
  <c r="G42" i="3" s="1"/>
  <c r="D42" i="3" s="1"/>
  <c r="B42" i="3" s="1"/>
  <c r="F41" i="3"/>
  <c r="G41" i="3" s="1"/>
  <c r="D41" i="3" s="1"/>
  <c r="B41" i="3" s="1"/>
  <c r="F40" i="3"/>
  <c r="G40" i="3" s="1"/>
  <c r="D40" i="3" s="1"/>
  <c r="B40" i="3" s="1"/>
  <c r="F39" i="3"/>
  <c r="G39" i="3" s="1"/>
  <c r="D39" i="3" s="1"/>
  <c r="B39" i="3" s="1"/>
  <c r="F38" i="3"/>
  <c r="G38" i="3" s="1"/>
  <c r="D38" i="3" s="1"/>
  <c r="B38" i="3" s="1"/>
  <c r="G37" i="3"/>
  <c r="D37" i="3" s="1"/>
  <c r="B37" i="3" s="1"/>
  <c r="F37" i="3"/>
  <c r="F36" i="3"/>
  <c r="G36" i="3" s="1"/>
  <c r="D36" i="3" s="1"/>
  <c r="B36" i="3" s="1"/>
  <c r="F35" i="3"/>
  <c r="G35" i="3" s="1"/>
  <c r="D35" i="3" s="1"/>
  <c r="B35" i="3" s="1"/>
  <c r="F34" i="3"/>
  <c r="G34" i="3" s="1"/>
  <c r="D34" i="3" s="1"/>
  <c r="B34" i="3" s="1"/>
  <c r="F33" i="3"/>
  <c r="G33" i="3" s="1"/>
  <c r="D33" i="3" s="1"/>
  <c r="B33" i="3" s="1"/>
  <c r="F32" i="3"/>
  <c r="G32" i="3" s="1"/>
  <c r="D32" i="3" s="1"/>
  <c r="B32" i="3" s="1"/>
  <c r="F31" i="3"/>
  <c r="G31" i="3" s="1"/>
  <c r="D31" i="3" s="1"/>
  <c r="B31" i="3" s="1"/>
  <c r="F30" i="3"/>
  <c r="G30" i="3" s="1"/>
  <c r="D30" i="3" s="1"/>
  <c r="B30" i="3" s="1"/>
  <c r="F29" i="3"/>
  <c r="G29" i="3" s="1"/>
  <c r="D29" i="3" s="1"/>
  <c r="B29" i="3" s="1"/>
  <c r="F28" i="3"/>
  <c r="G28" i="3" s="1"/>
  <c r="D28" i="3" s="1"/>
  <c r="B28" i="3" s="1"/>
  <c r="F27" i="3"/>
  <c r="G27" i="3" s="1"/>
  <c r="D27" i="3" s="1"/>
  <c r="B27" i="3" s="1"/>
  <c r="F26" i="3"/>
  <c r="G26" i="3" s="1"/>
  <c r="D26" i="3" s="1"/>
  <c r="B26" i="3" s="1"/>
  <c r="F25" i="3"/>
  <c r="G25" i="3" s="1"/>
  <c r="D25" i="3" s="1"/>
  <c r="B25" i="3" s="1"/>
  <c r="F24" i="3"/>
  <c r="G24" i="3" s="1"/>
  <c r="D24" i="3" s="1"/>
  <c r="B24" i="3" s="1"/>
  <c r="F23" i="3"/>
  <c r="G23" i="3" s="1"/>
  <c r="D23" i="3" s="1"/>
  <c r="B23" i="3" s="1"/>
  <c r="F22" i="3"/>
  <c r="G22" i="3" s="1"/>
  <c r="D22" i="3" s="1"/>
  <c r="B22" i="3" s="1"/>
  <c r="F21" i="3"/>
  <c r="G21" i="3" s="1"/>
  <c r="D21" i="3" s="1"/>
  <c r="B21" i="3" s="1"/>
  <c r="F20" i="3"/>
  <c r="G20" i="3" s="1"/>
  <c r="D20" i="3" s="1"/>
  <c r="B20" i="3" s="1"/>
  <c r="F19" i="3"/>
  <c r="G19" i="3" s="1"/>
  <c r="D19" i="3" s="1"/>
  <c r="B19" i="3" s="1"/>
  <c r="F18" i="3"/>
  <c r="G18" i="3" s="1"/>
  <c r="D18" i="3" s="1"/>
  <c r="B18" i="3" s="1"/>
  <c r="F17" i="3"/>
  <c r="G17" i="3" s="1"/>
  <c r="D17" i="3" s="1"/>
  <c r="B17" i="3" s="1"/>
  <c r="F16" i="3"/>
  <c r="G16" i="3" s="1"/>
  <c r="D16" i="3" s="1"/>
  <c r="B16" i="3" s="1"/>
  <c r="F15" i="3"/>
  <c r="G15" i="3" s="1"/>
  <c r="D15" i="3" s="1"/>
  <c r="B15" i="3" s="1"/>
  <c r="F14" i="3"/>
  <c r="G14" i="3" s="1"/>
  <c r="D14" i="3" s="1"/>
  <c r="B14" i="3" s="1"/>
  <c r="F13" i="3"/>
  <c r="G13" i="3" s="1"/>
  <c r="D13" i="3" s="1"/>
  <c r="B13" i="3" s="1"/>
  <c r="F12" i="3"/>
  <c r="G12" i="3" s="1"/>
  <c r="D12" i="3" s="1"/>
  <c r="B12" i="3" s="1"/>
  <c r="F11" i="3"/>
  <c r="G11" i="3" s="1"/>
  <c r="D11" i="3" s="1"/>
  <c r="B11" i="3" s="1"/>
  <c r="F10" i="3"/>
  <c r="G10" i="3" s="1"/>
  <c r="D10" i="3" s="1"/>
  <c r="B10" i="3" s="1"/>
  <c r="F9" i="3"/>
  <c r="G9" i="3" s="1"/>
  <c r="D9" i="3" s="1"/>
  <c r="B9" i="3" s="1"/>
  <c r="F8" i="3"/>
  <c r="G8" i="3" s="1"/>
  <c r="D8" i="3" s="1"/>
  <c r="B8" i="3" s="1"/>
  <c r="F7" i="3"/>
  <c r="G7" i="3" s="1"/>
  <c r="D7" i="3" s="1"/>
  <c r="B7" i="3" s="1"/>
  <c r="F6" i="3"/>
  <c r="G6" i="3" s="1"/>
  <c r="D6" i="3" s="1"/>
  <c r="B6" i="3" s="1"/>
  <c r="F5" i="3"/>
  <c r="G5" i="3" s="1"/>
  <c r="D5" i="3" s="1"/>
  <c r="B5" i="3" s="1"/>
  <c r="F4" i="3"/>
  <c r="G4" i="3" s="1"/>
  <c r="D4" i="3" s="1"/>
  <c r="B4" i="3" s="1"/>
  <c r="F3" i="3"/>
  <c r="G3" i="3" s="1"/>
  <c r="D3" i="3" s="1"/>
  <c r="B3" i="3" s="1"/>
  <c r="F2" i="3"/>
  <c r="G2" i="3" s="1"/>
  <c r="D2" i="3" s="1"/>
  <c r="B2" i="3" s="1"/>
</calcChain>
</file>

<file path=xl/sharedStrings.xml><?xml version="1.0" encoding="utf-8"?>
<sst xmlns="http://schemas.openxmlformats.org/spreadsheetml/2006/main" count="283" uniqueCount="195">
  <si>
    <t>حسومات</t>
  </si>
  <si>
    <t>الاسم والشهرة</t>
  </si>
  <si>
    <t>المشروع</t>
  </si>
  <si>
    <t>عدد الساعات</t>
  </si>
  <si>
    <t>عدد الأيام</t>
  </si>
  <si>
    <t>أيام مواصلات</t>
  </si>
  <si>
    <t>محموع اولي</t>
  </si>
  <si>
    <t>حسم تأمين</t>
  </si>
  <si>
    <t>حسم سلف</t>
  </si>
  <si>
    <t>فرق نقل اجازات</t>
  </si>
  <si>
    <t>حسم ثياب</t>
  </si>
  <si>
    <t>حسم مسلكي</t>
  </si>
  <si>
    <t>زيادة خطأ</t>
  </si>
  <si>
    <t>مجموع نهائي</t>
  </si>
  <si>
    <t>ملاحظات</t>
  </si>
  <si>
    <t>دوام</t>
  </si>
  <si>
    <t>مروان نجم الدين</t>
  </si>
  <si>
    <t>بيروت 700</t>
  </si>
  <si>
    <t>M</t>
  </si>
  <si>
    <t>غسان عبود</t>
  </si>
  <si>
    <t>E</t>
  </si>
  <si>
    <t>أنور الجبيلي</t>
  </si>
  <si>
    <t>E+</t>
  </si>
  <si>
    <t>خالد الظريف</t>
  </si>
  <si>
    <t>N</t>
  </si>
  <si>
    <t>خالد مارديني</t>
  </si>
  <si>
    <t>محمد سبيتي</t>
  </si>
  <si>
    <t>وزارة الصحة</t>
  </si>
  <si>
    <t>حسين شعيتو</t>
  </si>
  <si>
    <t>عصام شعيتو</t>
  </si>
  <si>
    <t>احمد العتري</t>
  </si>
  <si>
    <t>دار العجزة</t>
  </si>
  <si>
    <t>محمد حمد</t>
  </si>
  <si>
    <t>يوسف كيالي</t>
  </si>
  <si>
    <t>شادي حمادي</t>
  </si>
  <si>
    <t>احمد الأحمد</t>
  </si>
  <si>
    <t>علي العلي</t>
  </si>
  <si>
    <t>فؤاد برجاوي</t>
  </si>
  <si>
    <t>زين العابدين ارناؤوط</t>
  </si>
  <si>
    <t>نور غاردن</t>
  </si>
  <si>
    <t>مياد شداد</t>
  </si>
  <si>
    <t>محمد الشيخ</t>
  </si>
  <si>
    <t>رباح غطاس</t>
  </si>
  <si>
    <t>احمد كمال الدين</t>
  </si>
  <si>
    <t>فادي شاتيلا</t>
  </si>
  <si>
    <t>عبد زيدان</t>
  </si>
  <si>
    <t>عماد ناصر الدين</t>
  </si>
  <si>
    <t>احمد قرفلي</t>
  </si>
  <si>
    <t>محمد شحاده</t>
  </si>
  <si>
    <t>هاني مدلل</t>
  </si>
  <si>
    <t>نور غاردن 1</t>
  </si>
  <si>
    <t>M+</t>
  </si>
  <si>
    <t>فادي شبو</t>
  </si>
  <si>
    <t>علي جلوان</t>
  </si>
  <si>
    <t>محمد شماعة</t>
  </si>
  <si>
    <t>هاني المعاز</t>
  </si>
  <si>
    <t>محمد بركات</t>
  </si>
  <si>
    <t>غاردن فيو</t>
  </si>
  <si>
    <t>عبد الناصر الحناوي</t>
  </si>
  <si>
    <t>شادي حداد</t>
  </si>
  <si>
    <t>رمضان شبارو</t>
  </si>
  <si>
    <t>احمد الحجي</t>
  </si>
  <si>
    <t>عماد خليفة</t>
  </si>
  <si>
    <t>رامز ارناؤوط</t>
  </si>
  <si>
    <t>مهدي عطية</t>
  </si>
  <si>
    <t>حسن دبوق</t>
  </si>
  <si>
    <t>بلال معروف</t>
  </si>
  <si>
    <t>بارك فيو</t>
  </si>
  <si>
    <t>خالد العانوتي</t>
  </si>
  <si>
    <t>احمد صيداوي</t>
  </si>
  <si>
    <t>محمد حسن عثمان</t>
  </si>
  <si>
    <t>عبد الله فخري</t>
  </si>
  <si>
    <t>مروان الكوش</t>
  </si>
  <si>
    <t>VOGO</t>
  </si>
  <si>
    <t>محمود خالد</t>
  </si>
  <si>
    <t>حمزة الأحمد</t>
  </si>
  <si>
    <t>محمود بيضون</t>
  </si>
  <si>
    <t>منير دلباني</t>
  </si>
  <si>
    <t>ناصر كيلاني</t>
  </si>
  <si>
    <t>محمد شويكي</t>
  </si>
  <si>
    <t>ربيع جمعة</t>
  </si>
  <si>
    <t>الصياد</t>
  </si>
  <si>
    <t>حسين جمول</t>
  </si>
  <si>
    <t>حمزة العسراوي</t>
  </si>
  <si>
    <t>موراي</t>
  </si>
  <si>
    <t>هيثم حجازي</t>
  </si>
  <si>
    <t>رمضان فخرو</t>
  </si>
  <si>
    <t>فادي غشام</t>
  </si>
  <si>
    <t>جفينور</t>
  </si>
  <si>
    <t>عيسى زيدان</t>
  </si>
  <si>
    <t>إبراهيم الجربي</t>
  </si>
  <si>
    <t>علي كساب</t>
  </si>
  <si>
    <t>حسن رزق الله دروبي</t>
  </si>
  <si>
    <t>هوريزون</t>
  </si>
  <si>
    <t>رمضان جدايل</t>
  </si>
  <si>
    <t>علي عوطه</t>
  </si>
  <si>
    <t>محد دبق</t>
  </si>
  <si>
    <t>هوشر</t>
  </si>
  <si>
    <t>طلعت الحاج</t>
  </si>
  <si>
    <t>عبد الله عيتاني</t>
  </si>
  <si>
    <t>محمد الرمش</t>
  </si>
  <si>
    <t>ريفييرا</t>
  </si>
  <si>
    <t>ناجي فاضل</t>
  </si>
  <si>
    <t>حسن فهد حمدان</t>
  </si>
  <si>
    <t>هادي فرحات</t>
  </si>
  <si>
    <t>دلفا</t>
  </si>
  <si>
    <t>خالد البنا</t>
  </si>
  <si>
    <t>علي الدهيني</t>
  </si>
  <si>
    <t>أسامة حجولا</t>
  </si>
  <si>
    <t>جهاد حسن</t>
  </si>
  <si>
    <t>محمود هاشم</t>
  </si>
  <si>
    <t>خليل دغمان</t>
  </si>
  <si>
    <t>منارة 587</t>
  </si>
  <si>
    <t>حسين شمص</t>
  </si>
  <si>
    <t>هلال صيرا</t>
  </si>
  <si>
    <t>حسين جواد</t>
  </si>
  <si>
    <t>عمر اصلان</t>
  </si>
  <si>
    <t>عادل مشيك</t>
  </si>
  <si>
    <t>محمد قباني</t>
  </si>
  <si>
    <t>كركاس</t>
  </si>
  <si>
    <t>علي جلول</t>
  </si>
  <si>
    <t>احمد نعماني</t>
  </si>
  <si>
    <t>إبراهيم الهاشمي</t>
  </si>
  <si>
    <t>ويفز تاور</t>
  </si>
  <si>
    <t>منير الدرزي</t>
  </si>
  <si>
    <t>عمارة الروشة</t>
  </si>
  <si>
    <t>زياد الكردي</t>
  </si>
  <si>
    <t>مازن مناصفي</t>
  </si>
  <si>
    <t>مصطفى عسيلي</t>
  </si>
  <si>
    <t>يونيفرسال</t>
  </si>
  <si>
    <t>حسين إبراهيم</t>
  </si>
  <si>
    <t>محمد حسنين</t>
  </si>
  <si>
    <t>وسيم المصري</t>
  </si>
  <si>
    <t>السراي</t>
  </si>
  <si>
    <t>التاريخ</t>
  </si>
  <si>
    <t>بيروت واي</t>
  </si>
  <si>
    <t>اوربان ماركت</t>
  </si>
  <si>
    <t>ARC</t>
  </si>
  <si>
    <t>بتي كافيه روشة</t>
  </si>
  <si>
    <t>في فردان</t>
  </si>
  <si>
    <t>اليسيا</t>
  </si>
  <si>
    <t>قريطم</t>
  </si>
  <si>
    <t>بيروت 2020</t>
  </si>
  <si>
    <t>ابراج بيروت</t>
  </si>
  <si>
    <t>عيادات</t>
  </si>
  <si>
    <t>صيفي رايز</t>
  </si>
  <si>
    <t>مبنى الزجاج</t>
  </si>
  <si>
    <t>سيوفي 4535</t>
  </si>
  <si>
    <t>بارك السيوفي</t>
  </si>
  <si>
    <t>الرميل</t>
  </si>
  <si>
    <t>البيال تنس</t>
  </si>
  <si>
    <t>كورتيارد</t>
  </si>
  <si>
    <t>سكاي لاين</t>
  </si>
  <si>
    <t>صن رايز</t>
  </si>
  <si>
    <t>كليمنصو 500</t>
  </si>
  <si>
    <t>مطعم تهنا</t>
  </si>
  <si>
    <t>لو بتي كافيه</t>
  </si>
  <si>
    <t>فوش 131</t>
  </si>
  <si>
    <t>حازميه 127</t>
  </si>
  <si>
    <t>مطاحن لبنان</t>
  </si>
  <si>
    <t xml:space="preserve"> عياد</t>
  </si>
  <si>
    <t>عبد الله رزيدانس 1 حازمية</t>
  </si>
  <si>
    <t>فرنش افنيو</t>
  </si>
  <si>
    <t>سيدم</t>
  </si>
  <si>
    <t>ملاعب قصقص</t>
  </si>
  <si>
    <t>قريطم تعزيز</t>
  </si>
  <si>
    <t>اللمبي غيت</t>
  </si>
  <si>
    <t>كومودور</t>
  </si>
  <si>
    <t>رليف</t>
  </si>
  <si>
    <t>معاش شهري</t>
  </si>
  <si>
    <t>سعر اليوم</t>
  </si>
  <si>
    <t>سعر الساعة</t>
  </si>
  <si>
    <t>بدل نقل</t>
  </si>
  <si>
    <t>بدل النقل شهري</t>
  </si>
  <si>
    <t>شهري</t>
  </si>
  <si>
    <t>حضور</t>
  </si>
  <si>
    <t>غياب</t>
  </si>
  <si>
    <t>سنوية</t>
  </si>
  <si>
    <t>مرضية</t>
  </si>
  <si>
    <t>وفاة</t>
  </si>
  <si>
    <t>يضاف بدل نقل 5$</t>
  </si>
  <si>
    <t>بدل نقل صفر</t>
  </si>
  <si>
    <t>ينقص بدل نقل -5$</t>
  </si>
  <si>
    <t>صباحي 8 ساعات عمل</t>
  </si>
  <si>
    <t>مسائي 8 ساعات عمل</t>
  </si>
  <si>
    <t>ليلي 8 ساعات عمل</t>
  </si>
  <si>
    <t>صباحي 12 ساعة عمل</t>
  </si>
  <si>
    <t>مسائي 12 ساعة عمل</t>
  </si>
  <si>
    <t xml:space="preserve">تاريخ </t>
  </si>
  <si>
    <t xml:space="preserve">سعر الساعة </t>
  </si>
  <si>
    <t xml:space="preserve">حضور </t>
  </si>
  <si>
    <t>نقل</t>
  </si>
  <si>
    <t>المطلوب عند الضغط على اسم المشروع جلب سعر الساعة في المشروع</t>
  </si>
  <si>
    <t xml:space="preserve">عند الضغط على الدوام جلب القيمة المقابلة له من جدول الدوامات </t>
  </si>
  <si>
    <t>كيفية تصفية البيانات نهاية الشهر وحساب  الرواتب وترحيله الى  شيت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</si>
</sst>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4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rightToLeft="1" workbookViewId="0">
      <selection activeCell="A3" sqref="A3"/>
    </sheetView>
  </sheetViews>
  <sheetFormatPr defaultRowHeight="14.25" x14ac:dyDescent="0.2"/>
  <cols>
    <col min="2" max="2" width="19.625" bestFit="1" customWidth="1"/>
  </cols>
  <sheetData>
    <row r="1" spans="1:16" ht="18.75" x14ac:dyDescent="0.3">
      <c r="G1" s="1"/>
      <c r="H1" s="20" t="s">
        <v>0</v>
      </c>
      <c r="I1" s="21"/>
      <c r="J1" s="21"/>
      <c r="K1" s="21"/>
      <c r="L1" s="22"/>
      <c r="M1" s="1"/>
      <c r="N1" s="1"/>
      <c r="O1" s="1"/>
      <c r="P1" s="1"/>
    </row>
    <row r="2" spans="1:16" ht="65.25" x14ac:dyDescent="0.2">
      <c r="A2" s="3" t="s">
        <v>134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5" t="s">
        <v>12</v>
      </c>
      <c r="N2" s="7" t="s">
        <v>13</v>
      </c>
      <c r="O2" s="4" t="s">
        <v>14</v>
      </c>
      <c r="P2" s="4" t="s">
        <v>15</v>
      </c>
    </row>
  </sheetData>
  <mergeCells count="1">
    <mergeCell ref="H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4"/>
  <sheetViews>
    <sheetView rightToLeft="1" workbookViewId="0">
      <selection activeCell="B2" sqref="B2"/>
    </sheetView>
  </sheetViews>
  <sheetFormatPr defaultRowHeight="14.25" x14ac:dyDescent="0.2"/>
  <cols>
    <col min="1" max="1" width="19.625" bestFit="1" customWidth="1"/>
  </cols>
  <sheetData>
    <row r="2" spans="1:1" ht="18.75" x14ac:dyDescent="0.3">
      <c r="A2" s="8" t="s">
        <v>16</v>
      </c>
    </row>
    <row r="3" spans="1:1" ht="18.75" x14ac:dyDescent="0.3">
      <c r="A3" s="8" t="s">
        <v>19</v>
      </c>
    </row>
    <row r="4" spans="1:1" ht="18.75" x14ac:dyDescent="0.3">
      <c r="A4" s="8" t="s">
        <v>21</v>
      </c>
    </row>
    <row r="5" spans="1:1" ht="18.75" x14ac:dyDescent="0.3">
      <c r="A5" s="8" t="s">
        <v>23</v>
      </c>
    </row>
    <row r="6" spans="1:1" ht="18.75" x14ac:dyDescent="0.3">
      <c r="A6" s="8" t="s">
        <v>25</v>
      </c>
    </row>
    <row r="7" spans="1:1" ht="18.75" x14ac:dyDescent="0.3">
      <c r="A7" s="8" t="s">
        <v>26</v>
      </c>
    </row>
    <row r="8" spans="1:1" ht="18.75" x14ac:dyDescent="0.3">
      <c r="A8" s="8" t="s">
        <v>28</v>
      </c>
    </row>
    <row r="9" spans="1:1" ht="18.75" x14ac:dyDescent="0.3">
      <c r="A9" s="8" t="s">
        <v>29</v>
      </c>
    </row>
    <row r="10" spans="1:1" ht="18.75" x14ac:dyDescent="0.3">
      <c r="A10" s="8" t="s">
        <v>30</v>
      </c>
    </row>
    <row r="11" spans="1:1" ht="18.75" x14ac:dyDescent="0.3">
      <c r="A11" s="8" t="s">
        <v>32</v>
      </c>
    </row>
    <row r="12" spans="1:1" ht="18.75" x14ac:dyDescent="0.3">
      <c r="A12" s="8" t="s">
        <v>33</v>
      </c>
    </row>
    <row r="13" spans="1:1" ht="18.75" x14ac:dyDescent="0.3">
      <c r="A13" s="8" t="s">
        <v>34</v>
      </c>
    </row>
    <row r="14" spans="1:1" ht="18.75" x14ac:dyDescent="0.3">
      <c r="A14" s="8" t="s">
        <v>35</v>
      </c>
    </row>
    <row r="15" spans="1:1" ht="18.75" x14ac:dyDescent="0.3">
      <c r="A15" s="8" t="s">
        <v>36</v>
      </c>
    </row>
    <row r="16" spans="1:1" ht="18.75" x14ac:dyDescent="0.3">
      <c r="A16" s="8" t="s">
        <v>37</v>
      </c>
    </row>
    <row r="17" spans="1:1" ht="18.75" x14ac:dyDescent="0.3">
      <c r="A17" s="8" t="s">
        <v>38</v>
      </c>
    </row>
    <row r="18" spans="1:1" ht="18.75" x14ac:dyDescent="0.3">
      <c r="A18" s="8" t="s">
        <v>40</v>
      </c>
    </row>
    <row r="19" spans="1:1" ht="18.75" x14ac:dyDescent="0.3">
      <c r="A19" s="8" t="s">
        <v>41</v>
      </c>
    </row>
    <row r="20" spans="1:1" ht="18.75" x14ac:dyDescent="0.3">
      <c r="A20" s="8" t="s">
        <v>42</v>
      </c>
    </row>
    <row r="21" spans="1:1" ht="18.75" x14ac:dyDescent="0.3">
      <c r="A21" s="8" t="s">
        <v>43</v>
      </c>
    </row>
    <row r="22" spans="1:1" ht="18.75" x14ac:dyDescent="0.3">
      <c r="A22" s="8" t="s">
        <v>44</v>
      </c>
    </row>
    <row r="23" spans="1:1" ht="18.75" x14ac:dyDescent="0.3">
      <c r="A23" s="8" t="s">
        <v>45</v>
      </c>
    </row>
    <row r="24" spans="1:1" ht="18.75" x14ac:dyDescent="0.3">
      <c r="A24" s="8" t="s">
        <v>46</v>
      </c>
    </row>
    <row r="25" spans="1:1" ht="18.75" x14ac:dyDescent="0.3">
      <c r="A25" s="8" t="s">
        <v>47</v>
      </c>
    </row>
    <row r="26" spans="1:1" ht="18.75" x14ac:dyDescent="0.3">
      <c r="A26" s="8" t="s">
        <v>48</v>
      </c>
    </row>
    <row r="27" spans="1:1" ht="18.75" x14ac:dyDescent="0.3">
      <c r="A27" s="8" t="s">
        <v>49</v>
      </c>
    </row>
    <row r="28" spans="1:1" ht="18.75" x14ac:dyDescent="0.3">
      <c r="A28" s="8" t="s">
        <v>52</v>
      </c>
    </row>
    <row r="29" spans="1:1" ht="18.75" x14ac:dyDescent="0.3">
      <c r="A29" s="8" t="s">
        <v>53</v>
      </c>
    </row>
    <row r="30" spans="1:1" ht="18.75" x14ac:dyDescent="0.3">
      <c r="A30" s="8" t="s">
        <v>54</v>
      </c>
    </row>
    <row r="31" spans="1:1" ht="18.75" x14ac:dyDescent="0.3">
      <c r="A31" s="8" t="s">
        <v>55</v>
      </c>
    </row>
    <row r="32" spans="1:1" ht="18.75" x14ac:dyDescent="0.3">
      <c r="A32" s="8" t="s">
        <v>56</v>
      </c>
    </row>
    <row r="33" spans="1:1" ht="18.75" x14ac:dyDescent="0.3">
      <c r="A33" s="8" t="s">
        <v>58</v>
      </c>
    </row>
    <row r="34" spans="1:1" ht="18.75" x14ac:dyDescent="0.3">
      <c r="A34" s="8" t="s">
        <v>59</v>
      </c>
    </row>
    <row r="35" spans="1:1" ht="18.75" x14ac:dyDescent="0.3">
      <c r="A35" s="8" t="s">
        <v>60</v>
      </c>
    </row>
    <row r="36" spans="1:1" ht="18.75" x14ac:dyDescent="0.3">
      <c r="A36" s="8" t="s">
        <v>61</v>
      </c>
    </row>
    <row r="37" spans="1:1" ht="18.75" x14ac:dyDescent="0.3">
      <c r="A37" s="8" t="s">
        <v>62</v>
      </c>
    </row>
    <row r="38" spans="1:1" ht="18.75" x14ac:dyDescent="0.3">
      <c r="A38" s="8" t="s">
        <v>63</v>
      </c>
    </row>
    <row r="39" spans="1:1" ht="18.75" x14ac:dyDescent="0.3">
      <c r="A39" s="8" t="s">
        <v>64</v>
      </c>
    </row>
    <row r="40" spans="1:1" ht="18.75" x14ac:dyDescent="0.3">
      <c r="A40" s="8" t="s">
        <v>65</v>
      </c>
    </row>
    <row r="41" spans="1:1" ht="18.75" x14ac:dyDescent="0.3">
      <c r="A41" s="8" t="s">
        <v>66</v>
      </c>
    </row>
    <row r="42" spans="1:1" ht="18.75" x14ac:dyDescent="0.3">
      <c r="A42" s="8" t="s">
        <v>68</v>
      </c>
    </row>
    <row r="43" spans="1:1" ht="18.75" x14ac:dyDescent="0.3">
      <c r="A43" s="8" t="s">
        <v>69</v>
      </c>
    </row>
    <row r="44" spans="1:1" ht="18.75" x14ac:dyDescent="0.3">
      <c r="A44" s="8" t="s">
        <v>70</v>
      </c>
    </row>
    <row r="45" spans="1:1" ht="18.75" x14ac:dyDescent="0.3">
      <c r="A45" s="8" t="s">
        <v>71</v>
      </c>
    </row>
    <row r="46" spans="1:1" ht="18.75" x14ac:dyDescent="0.3">
      <c r="A46" s="8" t="s">
        <v>72</v>
      </c>
    </row>
    <row r="47" spans="1:1" ht="18.75" x14ac:dyDescent="0.3">
      <c r="A47" s="8" t="s">
        <v>74</v>
      </c>
    </row>
    <row r="48" spans="1:1" ht="18.75" x14ac:dyDescent="0.3">
      <c r="A48" s="8" t="s">
        <v>75</v>
      </c>
    </row>
    <row r="49" spans="1:1" ht="18.75" x14ac:dyDescent="0.3">
      <c r="A49" s="8" t="s">
        <v>76</v>
      </c>
    </row>
    <row r="50" spans="1:1" ht="18.75" x14ac:dyDescent="0.3">
      <c r="A50" s="8" t="s">
        <v>77</v>
      </c>
    </row>
    <row r="51" spans="1:1" ht="18.75" x14ac:dyDescent="0.3">
      <c r="A51" s="8" t="s">
        <v>78</v>
      </c>
    </row>
    <row r="52" spans="1:1" ht="18.75" x14ac:dyDescent="0.3">
      <c r="A52" s="8" t="s">
        <v>79</v>
      </c>
    </row>
    <row r="53" spans="1:1" ht="18.75" x14ac:dyDescent="0.3">
      <c r="A53" s="8" t="s">
        <v>80</v>
      </c>
    </row>
    <row r="54" spans="1:1" ht="18.75" x14ac:dyDescent="0.3">
      <c r="A54" s="8" t="s">
        <v>82</v>
      </c>
    </row>
    <row r="55" spans="1:1" ht="18.75" x14ac:dyDescent="0.3">
      <c r="A55" s="8" t="s">
        <v>83</v>
      </c>
    </row>
    <row r="56" spans="1:1" ht="18.75" x14ac:dyDescent="0.3">
      <c r="A56" s="8" t="s">
        <v>85</v>
      </c>
    </row>
    <row r="57" spans="1:1" ht="18.75" x14ac:dyDescent="0.3">
      <c r="A57" s="8" t="s">
        <v>86</v>
      </c>
    </row>
    <row r="58" spans="1:1" ht="18.75" x14ac:dyDescent="0.3">
      <c r="A58" s="8" t="s">
        <v>87</v>
      </c>
    </row>
    <row r="59" spans="1:1" ht="18.75" x14ac:dyDescent="0.3">
      <c r="A59" s="8" t="s">
        <v>87</v>
      </c>
    </row>
    <row r="60" spans="1:1" ht="18.75" x14ac:dyDescent="0.3">
      <c r="A60" s="8" t="s">
        <v>89</v>
      </c>
    </row>
    <row r="61" spans="1:1" ht="18.75" x14ac:dyDescent="0.3">
      <c r="A61" s="8" t="s">
        <v>90</v>
      </c>
    </row>
    <row r="62" spans="1:1" ht="18.75" x14ac:dyDescent="0.3">
      <c r="A62" s="8" t="s">
        <v>91</v>
      </c>
    </row>
    <row r="63" spans="1:1" ht="18.75" x14ac:dyDescent="0.3">
      <c r="A63" s="8" t="s">
        <v>92</v>
      </c>
    </row>
    <row r="64" spans="1:1" ht="18.75" x14ac:dyDescent="0.3">
      <c r="A64" s="8" t="s">
        <v>94</v>
      </c>
    </row>
    <row r="65" spans="1:1" ht="18.75" x14ac:dyDescent="0.3">
      <c r="A65" s="8" t="s">
        <v>95</v>
      </c>
    </row>
    <row r="66" spans="1:1" ht="18.75" x14ac:dyDescent="0.3">
      <c r="A66" s="8" t="s">
        <v>96</v>
      </c>
    </row>
    <row r="67" spans="1:1" ht="18.75" x14ac:dyDescent="0.3">
      <c r="A67" s="8" t="s">
        <v>98</v>
      </c>
    </row>
    <row r="68" spans="1:1" ht="18.75" x14ac:dyDescent="0.3">
      <c r="A68" s="8" t="s">
        <v>99</v>
      </c>
    </row>
    <row r="69" spans="1:1" ht="18.75" x14ac:dyDescent="0.3">
      <c r="A69" s="8" t="s">
        <v>100</v>
      </c>
    </row>
    <row r="70" spans="1:1" ht="18.75" x14ac:dyDescent="0.3">
      <c r="A70" s="8" t="s">
        <v>102</v>
      </c>
    </row>
    <row r="71" spans="1:1" ht="18.75" x14ac:dyDescent="0.3">
      <c r="A71" s="8" t="s">
        <v>103</v>
      </c>
    </row>
    <row r="72" spans="1:1" ht="18.75" x14ac:dyDescent="0.3">
      <c r="A72" s="8" t="s">
        <v>104</v>
      </c>
    </row>
    <row r="73" spans="1:1" ht="18.75" x14ac:dyDescent="0.3">
      <c r="A73" s="8" t="s">
        <v>106</v>
      </c>
    </row>
    <row r="74" spans="1:1" ht="18.75" x14ac:dyDescent="0.3">
      <c r="A74" s="8" t="s">
        <v>107</v>
      </c>
    </row>
    <row r="75" spans="1:1" ht="18.75" x14ac:dyDescent="0.3">
      <c r="A75" s="8" t="s">
        <v>108</v>
      </c>
    </row>
    <row r="76" spans="1:1" ht="18.75" x14ac:dyDescent="0.3">
      <c r="A76" s="8" t="s">
        <v>109</v>
      </c>
    </row>
    <row r="77" spans="1:1" ht="18.75" x14ac:dyDescent="0.3">
      <c r="A77" s="8" t="s">
        <v>110</v>
      </c>
    </row>
    <row r="78" spans="1:1" ht="18.75" x14ac:dyDescent="0.3">
      <c r="A78" s="8" t="s">
        <v>111</v>
      </c>
    </row>
    <row r="79" spans="1:1" ht="18.75" x14ac:dyDescent="0.3">
      <c r="A79" s="8" t="s">
        <v>113</v>
      </c>
    </row>
    <row r="80" spans="1:1" ht="18.75" x14ac:dyDescent="0.3">
      <c r="A80" s="8" t="s">
        <v>114</v>
      </c>
    </row>
    <row r="81" spans="1:1" ht="18.75" x14ac:dyDescent="0.3">
      <c r="A81" s="8" t="s">
        <v>115</v>
      </c>
    </row>
    <row r="82" spans="1:1" ht="18.75" x14ac:dyDescent="0.3">
      <c r="A82" s="8" t="s">
        <v>116</v>
      </c>
    </row>
    <row r="83" spans="1:1" ht="18.75" x14ac:dyDescent="0.3">
      <c r="A83" s="8" t="s">
        <v>117</v>
      </c>
    </row>
    <row r="84" spans="1:1" ht="18.75" x14ac:dyDescent="0.3">
      <c r="A84" s="8" t="s">
        <v>118</v>
      </c>
    </row>
    <row r="85" spans="1:1" ht="18.75" x14ac:dyDescent="0.3">
      <c r="A85" s="8" t="s">
        <v>120</v>
      </c>
    </row>
    <row r="86" spans="1:1" ht="18.75" x14ac:dyDescent="0.3">
      <c r="A86" s="8" t="s">
        <v>121</v>
      </c>
    </row>
    <row r="87" spans="1:1" ht="18.75" x14ac:dyDescent="0.3">
      <c r="A87" s="8" t="s">
        <v>122</v>
      </c>
    </row>
    <row r="88" spans="1:1" ht="18.75" x14ac:dyDescent="0.3">
      <c r="A88" s="8" t="s">
        <v>124</v>
      </c>
    </row>
    <row r="89" spans="1:1" ht="18.75" x14ac:dyDescent="0.3">
      <c r="A89" s="8" t="s">
        <v>126</v>
      </c>
    </row>
    <row r="90" spans="1:1" ht="18.75" x14ac:dyDescent="0.3">
      <c r="A90" s="8" t="s">
        <v>127</v>
      </c>
    </row>
    <row r="91" spans="1:1" ht="18.75" x14ac:dyDescent="0.3">
      <c r="A91" s="8" t="s">
        <v>128</v>
      </c>
    </row>
    <row r="92" spans="1:1" ht="18.75" x14ac:dyDescent="0.3">
      <c r="A92" s="8" t="s">
        <v>130</v>
      </c>
    </row>
    <row r="93" spans="1:1" ht="18.75" x14ac:dyDescent="0.3">
      <c r="A93" s="8" t="s">
        <v>131</v>
      </c>
    </row>
    <row r="94" spans="1:1" ht="18.75" x14ac:dyDescent="0.3">
      <c r="A94" s="8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rightToLeft="1" zoomScale="160" zoomScaleNormal="160" workbookViewId="0">
      <selection activeCell="F1" sqref="F1"/>
    </sheetView>
  </sheetViews>
  <sheetFormatPr defaultRowHeight="14.25" x14ac:dyDescent="0.2"/>
  <cols>
    <col min="1" max="1" width="28" bestFit="1" customWidth="1"/>
    <col min="3" max="3" width="10" bestFit="1" customWidth="1"/>
  </cols>
  <sheetData>
    <row r="1" spans="1:7" ht="15" x14ac:dyDescent="0.25">
      <c r="A1" s="13" t="s">
        <v>2</v>
      </c>
      <c r="B1" t="s">
        <v>171</v>
      </c>
      <c r="C1" t="s">
        <v>169</v>
      </c>
      <c r="D1" t="s">
        <v>170</v>
      </c>
      <c r="E1" s="1" t="s">
        <v>172</v>
      </c>
      <c r="F1" t="s">
        <v>173</v>
      </c>
      <c r="G1" t="s">
        <v>174</v>
      </c>
    </row>
    <row r="2" spans="1:7" ht="20.25" x14ac:dyDescent="0.3">
      <c r="A2" s="9" t="s">
        <v>67</v>
      </c>
      <c r="B2" s="14">
        <f t="shared" ref="B2:B27" si="0">D2/8</f>
        <v>1.0576923076923077</v>
      </c>
      <c r="C2">
        <v>350</v>
      </c>
      <c r="D2">
        <f>G2/26</f>
        <v>8.4615384615384617</v>
      </c>
      <c r="E2" s="1">
        <v>5</v>
      </c>
      <c r="F2" s="1">
        <f>E2*26</f>
        <v>130</v>
      </c>
      <c r="G2">
        <f t="shared" ref="G2:G33" si="1">C2-F2</f>
        <v>220</v>
      </c>
    </row>
    <row r="3" spans="1:7" ht="20.25" x14ac:dyDescent="0.3">
      <c r="A3" s="9" t="s">
        <v>57</v>
      </c>
      <c r="B3" s="14">
        <f t="shared" si="0"/>
        <v>0.81730769230769229</v>
      </c>
      <c r="C3">
        <v>300</v>
      </c>
      <c r="D3">
        <f t="shared" ref="D3:D56" si="2">G3/26</f>
        <v>6.5384615384615383</v>
      </c>
      <c r="E3" s="1">
        <v>5</v>
      </c>
      <c r="F3" s="1">
        <f t="shared" ref="F3:F56" si="3">E3*26</f>
        <v>130</v>
      </c>
      <c r="G3">
        <f t="shared" si="1"/>
        <v>170</v>
      </c>
    </row>
    <row r="4" spans="1:7" ht="20.25" x14ac:dyDescent="0.3">
      <c r="A4" s="9" t="s">
        <v>39</v>
      </c>
      <c r="B4" s="14">
        <f t="shared" si="0"/>
        <v>1.0576923076923077</v>
      </c>
      <c r="C4">
        <v>350</v>
      </c>
      <c r="D4">
        <f t="shared" si="2"/>
        <v>8.4615384615384617</v>
      </c>
      <c r="E4" s="1">
        <v>5</v>
      </c>
      <c r="F4" s="1">
        <f t="shared" si="3"/>
        <v>130</v>
      </c>
      <c r="G4">
        <f t="shared" si="1"/>
        <v>220</v>
      </c>
    </row>
    <row r="5" spans="1:7" ht="20.25" x14ac:dyDescent="0.3">
      <c r="A5" s="9" t="s">
        <v>135</v>
      </c>
      <c r="B5" s="14">
        <f t="shared" si="0"/>
        <v>1.0576923076923077</v>
      </c>
      <c r="C5">
        <v>350</v>
      </c>
      <c r="D5">
        <f t="shared" si="2"/>
        <v>8.4615384615384617</v>
      </c>
      <c r="E5" s="1">
        <v>5</v>
      </c>
      <c r="F5" s="1">
        <f t="shared" si="3"/>
        <v>130</v>
      </c>
      <c r="G5">
        <f t="shared" si="1"/>
        <v>220</v>
      </c>
    </row>
    <row r="6" spans="1:7" ht="20.25" x14ac:dyDescent="0.3">
      <c r="A6" s="9" t="s">
        <v>136</v>
      </c>
      <c r="B6" s="14">
        <f t="shared" si="0"/>
        <v>1.0576923076923077</v>
      </c>
      <c r="C6">
        <v>350</v>
      </c>
      <c r="D6">
        <f t="shared" si="2"/>
        <v>8.4615384615384617</v>
      </c>
      <c r="E6" s="1">
        <v>5</v>
      </c>
      <c r="F6" s="1">
        <f t="shared" si="3"/>
        <v>130</v>
      </c>
      <c r="G6">
        <f t="shared" si="1"/>
        <v>220</v>
      </c>
    </row>
    <row r="7" spans="1:7" ht="20.25" x14ac:dyDescent="0.3">
      <c r="A7" s="9" t="s">
        <v>81</v>
      </c>
      <c r="B7" s="14">
        <f t="shared" si="0"/>
        <v>1.0576923076923077</v>
      </c>
      <c r="C7">
        <v>350</v>
      </c>
      <c r="D7">
        <f t="shared" si="2"/>
        <v>8.4615384615384617</v>
      </c>
      <c r="E7" s="1">
        <v>5</v>
      </c>
      <c r="F7" s="1">
        <f t="shared" si="3"/>
        <v>130</v>
      </c>
      <c r="G7">
        <f t="shared" si="1"/>
        <v>220</v>
      </c>
    </row>
    <row r="8" spans="1:7" ht="20.25" x14ac:dyDescent="0.3">
      <c r="A8" s="9" t="s">
        <v>84</v>
      </c>
      <c r="B8" s="14">
        <f t="shared" si="0"/>
        <v>1.2980769230769231</v>
      </c>
      <c r="C8">
        <v>400</v>
      </c>
      <c r="D8">
        <f t="shared" si="2"/>
        <v>10.384615384615385</v>
      </c>
      <c r="E8" s="1">
        <v>5</v>
      </c>
      <c r="F8" s="1">
        <f t="shared" si="3"/>
        <v>130</v>
      </c>
      <c r="G8">
        <f t="shared" si="1"/>
        <v>270</v>
      </c>
    </row>
    <row r="9" spans="1:7" ht="20.25" x14ac:dyDescent="0.3">
      <c r="A9" s="9" t="s">
        <v>97</v>
      </c>
      <c r="B9" s="14">
        <f t="shared" si="0"/>
        <v>1.0576923076923077</v>
      </c>
      <c r="C9">
        <v>350</v>
      </c>
      <c r="D9">
        <f t="shared" si="2"/>
        <v>8.4615384615384617</v>
      </c>
      <c r="E9" s="1">
        <v>5</v>
      </c>
      <c r="F9" s="1">
        <f t="shared" si="3"/>
        <v>130</v>
      </c>
      <c r="G9">
        <f t="shared" si="1"/>
        <v>220</v>
      </c>
    </row>
    <row r="10" spans="1:7" ht="20.25" x14ac:dyDescent="0.3">
      <c r="A10" s="9" t="s">
        <v>101</v>
      </c>
      <c r="B10" s="14">
        <f t="shared" si="0"/>
        <v>1.0576923076923077</v>
      </c>
      <c r="C10">
        <v>350</v>
      </c>
      <c r="D10">
        <f t="shared" si="2"/>
        <v>8.4615384615384617</v>
      </c>
      <c r="E10" s="1">
        <v>5</v>
      </c>
      <c r="F10" s="1">
        <f t="shared" si="3"/>
        <v>130</v>
      </c>
      <c r="G10">
        <f t="shared" si="1"/>
        <v>220</v>
      </c>
    </row>
    <row r="11" spans="1:7" ht="20.25" x14ac:dyDescent="0.3">
      <c r="A11" s="9" t="s">
        <v>105</v>
      </c>
      <c r="B11" s="14">
        <f t="shared" si="0"/>
        <v>1.0576923076923077</v>
      </c>
      <c r="C11">
        <v>350</v>
      </c>
      <c r="D11">
        <f t="shared" si="2"/>
        <v>8.4615384615384617</v>
      </c>
      <c r="E11" s="1">
        <v>5</v>
      </c>
      <c r="F11" s="1">
        <f t="shared" si="3"/>
        <v>130</v>
      </c>
      <c r="G11">
        <f t="shared" si="1"/>
        <v>220</v>
      </c>
    </row>
    <row r="12" spans="1:7" ht="20.25" x14ac:dyDescent="0.3">
      <c r="A12" s="10" t="s">
        <v>137</v>
      </c>
      <c r="B12" s="16">
        <f t="shared" si="0"/>
        <v>-0.625</v>
      </c>
      <c r="C12" s="15"/>
      <c r="D12" s="15">
        <f t="shared" si="2"/>
        <v>-5</v>
      </c>
      <c r="E12" s="17">
        <v>5</v>
      </c>
      <c r="F12" s="17">
        <f t="shared" si="3"/>
        <v>130</v>
      </c>
      <c r="G12" s="15">
        <f t="shared" si="1"/>
        <v>-130</v>
      </c>
    </row>
    <row r="13" spans="1:7" ht="20.25" x14ac:dyDescent="0.3">
      <c r="A13" s="9" t="s">
        <v>112</v>
      </c>
      <c r="B13" s="14">
        <f t="shared" si="0"/>
        <v>1.0576923076923077</v>
      </c>
      <c r="C13">
        <v>350</v>
      </c>
      <c r="D13">
        <f t="shared" si="2"/>
        <v>8.4615384615384617</v>
      </c>
      <c r="E13" s="1">
        <v>5</v>
      </c>
      <c r="F13" s="1">
        <f t="shared" si="3"/>
        <v>130</v>
      </c>
      <c r="G13">
        <f t="shared" si="1"/>
        <v>220</v>
      </c>
    </row>
    <row r="14" spans="1:7" ht="20.25" x14ac:dyDescent="0.3">
      <c r="A14" s="9" t="s">
        <v>17</v>
      </c>
      <c r="B14" s="14">
        <f t="shared" si="0"/>
        <v>1.2980769230769231</v>
      </c>
      <c r="C14">
        <v>400</v>
      </c>
      <c r="D14">
        <f t="shared" si="2"/>
        <v>10.384615384615385</v>
      </c>
      <c r="E14" s="1">
        <v>5</v>
      </c>
      <c r="F14" s="1">
        <f t="shared" si="3"/>
        <v>130</v>
      </c>
      <c r="G14">
        <f t="shared" si="1"/>
        <v>270</v>
      </c>
    </row>
    <row r="15" spans="1:7" ht="20.25" x14ac:dyDescent="0.3">
      <c r="A15" s="9" t="s">
        <v>119</v>
      </c>
      <c r="B15" s="14">
        <f t="shared" si="0"/>
        <v>1.0576923076923077</v>
      </c>
      <c r="C15">
        <v>350</v>
      </c>
      <c r="D15">
        <f t="shared" si="2"/>
        <v>8.4615384615384617</v>
      </c>
      <c r="E15" s="1">
        <v>5</v>
      </c>
      <c r="F15" s="1">
        <f t="shared" si="3"/>
        <v>130</v>
      </c>
      <c r="G15">
        <f t="shared" si="1"/>
        <v>220</v>
      </c>
    </row>
    <row r="16" spans="1:7" ht="20.25" x14ac:dyDescent="0.3">
      <c r="A16" s="9" t="s">
        <v>123</v>
      </c>
      <c r="B16" s="14">
        <f t="shared" si="0"/>
        <v>1.0576923076923077</v>
      </c>
      <c r="C16">
        <v>350</v>
      </c>
      <c r="D16">
        <f t="shared" si="2"/>
        <v>8.4615384615384617</v>
      </c>
      <c r="E16" s="1">
        <v>5</v>
      </c>
      <c r="F16" s="1">
        <f t="shared" si="3"/>
        <v>130</v>
      </c>
      <c r="G16">
        <f t="shared" si="1"/>
        <v>220</v>
      </c>
    </row>
    <row r="17" spans="1:7" ht="20.25" x14ac:dyDescent="0.3">
      <c r="A17" s="10" t="s">
        <v>138</v>
      </c>
      <c r="B17" s="16">
        <f t="shared" si="0"/>
        <v>-0.625</v>
      </c>
      <c r="C17" s="15"/>
      <c r="D17" s="15">
        <f t="shared" si="2"/>
        <v>-5</v>
      </c>
      <c r="E17" s="17">
        <v>5</v>
      </c>
      <c r="F17" s="17">
        <f t="shared" si="3"/>
        <v>130</v>
      </c>
      <c r="G17" s="15">
        <f t="shared" si="1"/>
        <v>-130</v>
      </c>
    </row>
    <row r="18" spans="1:7" ht="20.25" x14ac:dyDescent="0.3">
      <c r="A18" s="9" t="s">
        <v>125</v>
      </c>
      <c r="B18" s="14">
        <f t="shared" si="0"/>
        <v>1.0576923076923077</v>
      </c>
      <c r="C18">
        <v>350</v>
      </c>
      <c r="D18">
        <f t="shared" si="2"/>
        <v>8.4615384615384617</v>
      </c>
      <c r="E18" s="1">
        <v>5</v>
      </c>
      <c r="F18" s="1">
        <f t="shared" si="3"/>
        <v>130</v>
      </c>
      <c r="G18">
        <f t="shared" si="1"/>
        <v>220</v>
      </c>
    </row>
    <row r="19" spans="1:7" ht="20.25" x14ac:dyDescent="0.3">
      <c r="A19" s="9" t="s">
        <v>129</v>
      </c>
      <c r="B19" s="14">
        <f t="shared" si="0"/>
        <v>1.0576923076923077</v>
      </c>
      <c r="C19">
        <v>350</v>
      </c>
      <c r="D19">
        <f t="shared" si="2"/>
        <v>8.4615384615384617</v>
      </c>
      <c r="E19" s="1">
        <v>5</v>
      </c>
      <c r="F19" s="1">
        <f t="shared" si="3"/>
        <v>130</v>
      </c>
      <c r="G19">
        <f t="shared" si="1"/>
        <v>220</v>
      </c>
    </row>
    <row r="20" spans="1:7" ht="20.25" x14ac:dyDescent="0.3">
      <c r="A20" s="9" t="s">
        <v>133</v>
      </c>
      <c r="B20" s="14">
        <f t="shared" si="0"/>
        <v>1.0576923076923077</v>
      </c>
      <c r="C20">
        <v>350</v>
      </c>
      <c r="D20">
        <f t="shared" si="2"/>
        <v>8.4615384615384617</v>
      </c>
      <c r="E20" s="1">
        <v>5</v>
      </c>
      <c r="F20" s="1">
        <f t="shared" si="3"/>
        <v>130</v>
      </c>
      <c r="G20">
        <f t="shared" si="1"/>
        <v>220</v>
      </c>
    </row>
    <row r="21" spans="1:7" ht="20.25" x14ac:dyDescent="0.3">
      <c r="A21" s="9" t="s">
        <v>139</v>
      </c>
      <c r="B21" s="14">
        <f t="shared" si="0"/>
        <v>1.0576923076923077</v>
      </c>
      <c r="C21">
        <v>350</v>
      </c>
      <c r="D21">
        <f t="shared" si="2"/>
        <v>8.4615384615384617</v>
      </c>
      <c r="E21" s="1">
        <v>5</v>
      </c>
      <c r="F21" s="1">
        <f t="shared" si="3"/>
        <v>130</v>
      </c>
      <c r="G21">
        <f t="shared" si="1"/>
        <v>220</v>
      </c>
    </row>
    <row r="22" spans="1:7" ht="20.25" x14ac:dyDescent="0.3">
      <c r="A22" s="9" t="s">
        <v>140</v>
      </c>
      <c r="B22" s="14">
        <f t="shared" si="0"/>
        <v>1.2980769230769231</v>
      </c>
      <c r="C22">
        <v>400</v>
      </c>
      <c r="D22">
        <f t="shared" si="2"/>
        <v>10.384615384615385</v>
      </c>
      <c r="E22" s="1">
        <v>5</v>
      </c>
      <c r="F22" s="1">
        <f t="shared" si="3"/>
        <v>130</v>
      </c>
      <c r="G22">
        <f t="shared" si="1"/>
        <v>270</v>
      </c>
    </row>
    <row r="23" spans="1:7" ht="20.25" x14ac:dyDescent="0.3">
      <c r="A23" s="9" t="s">
        <v>141</v>
      </c>
      <c r="B23" s="14">
        <f t="shared" si="0"/>
        <v>1.1057692307692308</v>
      </c>
      <c r="C23">
        <v>360</v>
      </c>
      <c r="D23">
        <f t="shared" si="2"/>
        <v>8.8461538461538467</v>
      </c>
      <c r="E23" s="1">
        <v>5</v>
      </c>
      <c r="F23" s="1">
        <f t="shared" si="3"/>
        <v>130</v>
      </c>
      <c r="G23">
        <f t="shared" si="1"/>
        <v>230</v>
      </c>
    </row>
    <row r="24" spans="1:7" ht="20.25" x14ac:dyDescent="0.3">
      <c r="A24" s="9" t="s">
        <v>142</v>
      </c>
      <c r="B24" s="14">
        <f t="shared" si="0"/>
        <v>1.0576923076923077</v>
      </c>
      <c r="C24">
        <v>350</v>
      </c>
      <c r="D24">
        <f t="shared" si="2"/>
        <v>8.4615384615384617</v>
      </c>
      <c r="E24" s="1">
        <v>5</v>
      </c>
      <c r="F24" s="1">
        <f t="shared" si="3"/>
        <v>130</v>
      </c>
      <c r="G24">
        <f t="shared" si="1"/>
        <v>220</v>
      </c>
    </row>
    <row r="25" spans="1:7" ht="20.25" x14ac:dyDescent="0.3">
      <c r="A25" s="9" t="s">
        <v>143</v>
      </c>
      <c r="B25" s="14">
        <f t="shared" si="0"/>
        <v>1.0576923076923077</v>
      </c>
      <c r="C25">
        <v>350</v>
      </c>
      <c r="D25">
        <f t="shared" si="2"/>
        <v>8.4615384615384617</v>
      </c>
      <c r="E25" s="1">
        <v>5</v>
      </c>
      <c r="F25" s="1">
        <f t="shared" si="3"/>
        <v>130</v>
      </c>
      <c r="G25">
        <f t="shared" si="1"/>
        <v>220</v>
      </c>
    </row>
    <row r="26" spans="1:7" ht="20.25" x14ac:dyDescent="0.3">
      <c r="A26" s="9" t="s">
        <v>144</v>
      </c>
      <c r="B26" s="14">
        <f t="shared" si="0"/>
        <v>1.0576923076923077</v>
      </c>
      <c r="C26">
        <v>350</v>
      </c>
      <c r="D26">
        <f t="shared" si="2"/>
        <v>8.4615384615384617</v>
      </c>
      <c r="E26" s="1">
        <v>5</v>
      </c>
      <c r="F26" s="1">
        <f t="shared" si="3"/>
        <v>130</v>
      </c>
      <c r="G26">
        <f t="shared" si="1"/>
        <v>220</v>
      </c>
    </row>
    <row r="27" spans="1:7" ht="20.25" x14ac:dyDescent="0.3">
      <c r="A27" s="9" t="s">
        <v>145</v>
      </c>
      <c r="B27" s="14">
        <f t="shared" si="0"/>
        <v>1.0576923076923077</v>
      </c>
      <c r="C27">
        <v>350</v>
      </c>
      <c r="D27">
        <f t="shared" si="2"/>
        <v>8.4615384615384617</v>
      </c>
      <c r="E27" s="1">
        <v>5</v>
      </c>
      <c r="F27" s="1">
        <f t="shared" si="3"/>
        <v>130</v>
      </c>
      <c r="G27">
        <f t="shared" si="1"/>
        <v>220</v>
      </c>
    </row>
    <row r="28" spans="1:7" ht="20.25" x14ac:dyDescent="0.3">
      <c r="A28" s="9" t="s">
        <v>146</v>
      </c>
      <c r="B28" s="14">
        <f>D28/12</f>
        <v>0.86538461538461542</v>
      </c>
      <c r="C28">
        <v>400</v>
      </c>
      <c r="D28">
        <f t="shared" si="2"/>
        <v>10.384615384615385</v>
      </c>
      <c r="E28" s="1">
        <v>5</v>
      </c>
      <c r="F28" s="1">
        <f t="shared" si="3"/>
        <v>130</v>
      </c>
      <c r="G28">
        <f t="shared" si="1"/>
        <v>270</v>
      </c>
    </row>
    <row r="29" spans="1:7" ht="20.25" x14ac:dyDescent="0.3">
      <c r="A29" s="9" t="s">
        <v>147</v>
      </c>
      <c r="B29" s="14">
        <f>D29/12</f>
        <v>0.86538461538461542</v>
      </c>
      <c r="C29">
        <v>400</v>
      </c>
      <c r="D29">
        <f t="shared" si="2"/>
        <v>10.384615384615385</v>
      </c>
      <c r="E29" s="1">
        <v>5</v>
      </c>
      <c r="F29" s="1">
        <f t="shared" si="3"/>
        <v>130</v>
      </c>
      <c r="G29">
        <f t="shared" si="1"/>
        <v>270</v>
      </c>
    </row>
    <row r="30" spans="1:7" ht="20.25" x14ac:dyDescent="0.3">
      <c r="A30" s="9" t="s">
        <v>148</v>
      </c>
      <c r="B30" s="14">
        <f>D30/8</f>
        <v>1.0576923076923077</v>
      </c>
      <c r="C30">
        <v>350</v>
      </c>
      <c r="D30">
        <f t="shared" si="2"/>
        <v>8.4615384615384617</v>
      </c>
      <c r="E30" s="1">
        <v>5</v>
      </c>
      <c r="F30" s="1">
        <f t="shared" si="3"/>
        <v>130</v>
      </c>
      <c r="G30">
        <f t="shared" si="1"/>
        <v>220</v>
      </c>
    </row>
    <row r="31" spans="1:7" ht="20.25" x14ac:dyDescent="0.3">
      <c r="A31" s="9" t="s">
        <v>149</v>
      </c>
      <c r="B31" s="14">
        <f>D31/12</f>
        <v>0.86538461538461542</v>
      </c>
      <c r="C31">
        <v>400</v>
      </c>
      <c r="D31">
        <f t="shared" si="2"/>
        <v>10.384615384615385</v>
      </c>
      <c r="E31" s="1">
        <v>5</v>
      </c>
      <c r="F31" s="1">
        <f t="shared" si="3"/>
        <v>130</v>
      </c>
      <c r="G31">
        <f t="shared" si="1"/>
        <v>270</v>
      </c>
    </row>
    <row r="32" spans="1:7" ht="20.25" x14ac:dyDescent="0.3">
      <c r="A32" s="9" t="s">
        <v>150</v>
      </c>
      <c r="B32" s="14">
        <f t="shared" ref="B32:B56" si="4">D32/8</f>
        <v>-0.625</v>
      </c>
      <c r="D32">
        <f t="shared" si="2"/>
        <v>-5</v>
      </c>
      <c r="E32" s="1">
        <v>5</v>
      </c>
      <c r="F32" s="1">
        <f t="shared" si="3"/>
        <v>130</v>
      </c>
      <c r="G32">
        <f t="shared" si="1"/>
        <v>-130</v>
      </c>
    </row>
    <row r="33" spans="1:7" ht="20.25" x14ac:dyDescent="0.3">
      <c r="A33" s="9" t="s">
        <v>151</v>
      </c>
      <c r="B33" s="14">
        <f t="shared" si="4"/>
        <v>-0.625</v>
      </c>
      <c r="D33">
        <f t="shared" si="2"/>
        <v>-5</v>
      </c>
      <c r="E33" s="1">
        <v>5</v>
      </c>
      <c r="F33" s="1">
        <f t="shared" si="3"/>
        <v>130</v>
      </c>
      <c r="G33">
        <f t="shared" si="1"/>
        <v>-130</v>
      </c>
    </row>
    <row r="34" spans="1:7" ht="20.25" x14ac:dyDescent="0.3">
      <c r="A34" s="9" t="s">
        <v>152</v>
      </c>
      <c r="B34" s="14">
        <f t="shared" si="4"/>
        <v>-0.625</v>
      </c>
      <c r="D34">
        <f t="shared" si="2"/>
        <v>-5</v>
      </c>
      <c r="E34" s="1">
        <v>5</v>
      </c>
      <c r="F34" s="1">
        <f t="shared" si="3"/>
        <v>130</v>
      </c>
      <c r="G34">
        <f t="shared" ref="G34:G56" si="5">C34-F34</f>
        <v>-130</v>
      </c>
    </row>
    <row r="35" spans="1:7" ht="20.25" x14ac:dyDescent="0.3">
      <c r="A35" s="9" t="s">
        <v>153</v>
      </c>
      <c r="B35" s="14">
        <f t="shared" si="4"/>
        <v>-0.625</v>
      </c>
      <c r="D35">
        <f t="shared" si="2"/>
        <v>-5</v>
      </c>
      <c r="E35" s="1">
        <v>5</v>
      </c>
      <c r="F35" s="1">
        <f t="shared" si="3"/>
        <v>130</v>
      </c>
      <c r="G35">
        <f t="shared" si="5"/>
        <v>-130</v>
      </c>
    </row>
    <row r="36" spans="1:7" ht="20.25" x14ac:dyDescent="0.3">
      <c r="A36" s="9" t="s">
        <v>154</v>
      </c>
      <c r="B36" s="14">
        <f t="shared" si="4"/>
        <v>-0.625</v>
      </c>
      <c r="D36">
        <f t="shared" si="2"/>
        <v>-5</v>
      </c>
      <c r="E36" s="1">
        <v>5</v>
      </c>
      <c r="F36" s="1">
        <f t="shared" si="3"/>
        <v>130</v>
      </c>
      <c r="G36">
        <f t="shared" si="5"/>
        <v>-130</v>
      </c>
    </row>
    <row r="37" spans="1:7" ht="22.5" x14ac:dyDescent="0.3">
      <c r="A37" s="11" t="s">
        <v>155</v>
      </c>
      <c r="B37" s="14">
        <f t="shared" si="4"/>
        <v>-0.625</v>
      </c>
      <c r="D37">
        <f t="shared" si="2"/>
        <v>-5</v>
      </c>
      <c r="E37" s="1">
        <v>5</v>
      </c>
      <c r="F37" s="1">
        <f t="shared" si="3"/>
        <v>130</v>
      </c>
      <c r="G37">
        <f t="shared" si="5"/>
        <v>-130</v>
      </c>
    </row>
    <row r="38" spans="1:7" ht="22.5" x14ac:dyDescent="0.3">
      <c r="A38" s="11" t="s">
        <v>156</v>
      </c>
      <c r="B38" s="14">
        <f t="shared" si="4"/>
        <v>-0.625</v>
      </c>
      <c r="D38">
        <f t="shared" si="2"/>
        <v>-5</v>
      </c>
      <c r="E38" s="1">
        <v>5</v>
      </c>
      <c r="F38" s="1">
        <f t="shared" si="3"/>
        <v>130</v>
      </c>
      <c r="G38">
        <f t="shared" si="5"/>
        <v>-130</v>
      </c>
    </row>
    <row r="39" spans="1:7" ht="22.5" x14ac:dyDescent="0.3">
      <c r="A39" s="11" t="s">
        <v>157</v>
      </c>
      <c r="B39" s="14">
        <f t="shared" si="4"/>
        <v>-0.625</v>
      </c>
      <c r="D39">
        <f t="shared" si="2"/>
        <v>-5</v>
      </c>
      <c r="E39" s="1">
        <v>5</v>
      </c>
      <c r="F39" s="1">
        <f t="shared" si="3"/>
        <v>130</v>
      </c>
      <c r="G39">
        <f t="shared" si="5"/>
        <v>-130</v>
      </c>
    </row>
    <row r="40" spans="1:7" ht="20.25" x14ac:dyDescent="0.3">
      <c r="A40" s="9" t="s">
        <v>31</v>
      </c>
      <c r="B40" s="14">
        <f t="shared" si="4"/>
        <v>1.0576923076923077</v>
      </c>
      <c r="C40">
        <v>350</v>
      </c>
      <c r="D40">
        <f t="shared" si="2"/>
        <v>8.4615384615384617</v>
      </c>
      <c r="E40" s="1">
        <v>5</v>
      </c>
      <c r="F40" s="1">
        <f t="shared" si="3"/>
        <v>130</v>
      </c>
      <c r="G40">
        <f t="shared" si="5"/>
        <v>220</v>
      </c>
    </row>
    <row r="41" spans="1:7" ht="20.25" x14ac:dyDescent="0.3">
      <c r="A41" s="9" t="s">
        <v>27</v>
      </c>
      <c r="B41" s="14">
        <f t="shared" si="4"/>
        <v>1.0576923076923077</v>
      </c>
      <c r="C41">
        <v>350</v>
      </c>
      <c r="D41" s="14">
        <f t="shared" si="2"/>
        <v>8.4615384615384617</v>
      </c>
      <c r="E41" s="1">
        <v>5</v>
      </c>
      <c r="F41" s="1">
        <f t="shared" si="3"/>
        <v>130</v>
      </c>
      <c r="G41">
        <f t="shared" si="5"/>
        <v>220</v>
      </c>
    </row>
    <row r="42" spans="1:7" ht="18.75" x14ac:dyDescent="0.3">
      <c r="A42" s="12" t="s">
        <v>158</v>
      </c>
      <c r="B42" s="14">
        <f t="shared" si="4"/>
        <v>-0.625</v>
      </c>
      <c r="D42">
        <f t="shared" si="2"/>
        <v>-5</v>
      </c>
      <c r="E42" s="1">
        <v>5</v>
      </c>
      <c r="F42" s="1">
        <f t="shared" si="3"/>
        <v>130</v>
      </c>
      <c r="G42">
        <f t="shared" si="5"/>
        <v>-130</v>
      </c>
    </row>
    <row r="43" spans="1:7" ht="18.75" x14ac:dyDescent="0.3">
      <c r="A43" s="12" t="s">
        <v>159</v>
      </c>
      <c r="B43" s="14">
        <f t="shared" si="4"/>
        <v>-0.625</v>
      </c>
      <c r="D43">
        <f t="shared" si="2"/>
        <v>-5</v>
      </c>
      <c r="E43" s="1">
        <v>5</v>
      </c>
      <c r="F43" s="1">
        <f t="shared" si="3"/>
        <v>130</v>
      </c>
      <c r="G43">
        <f t="shared" si="5"/>
        <v>-130</v>
      </c>
    </row>
    <row r="44" spans="1:7" ht="18.75" x14ac:dyDescent="0.3">
      <c r="A44" s="12" t="s">
        <v>73</v>
      </c>
      <c r="B44" s="14">
        <f t="shared" si="4"/>
        <v>-0.625</v>
      </c>
      <c r="D44">
        <f t="shared" si="2"/>
        <v>-5</v>
      </c>
      <c r="E44" s="1">
        <v>5</v>
      </c>
      <c r="F44" s="1">
        <f t="shared" si="3"/>
        <v>130</v>
      </c>
      <c r="G44">
        <f t="shared" si="5"/>
        <v>-130</v>
      </c>
    </row>
    <row r="45" spans="1:7" ht="18.75" x14ac:dyDescent="0.3">
      <c r="A45" s="12" t="s">
        <v>160</v>
      </c>
      <c r="B45" s="14">
        <f t="shared" si="4"/>
        <v>-0.625</v>
      </c>
      <c r="D45">
        <f t="shared" si="2"/>
        <v>-5</v>
      </c>
      <c r="E45" s="1">
        <v>5</v>
      </c>
      <c r="F45" s="1">
        <f t="shared" si="3"/>
        <v>130</v>
      </c>
      <c r="G45">
        <f t="shared" si="5"/>
        <v>-130</v>
      </c>
    </row>
    <row r="46" spans="1:7" ht="18.75" x14ac:dyDescent="0.3">
      <c r="A46" s="12" t="s">
        <v>161</v>
      </c>
      <c r="B46" s="14">
        <f t="shared" si="4"/>
        <v>-0.625</v>
      </c>
      <c r="D46">
        <f t="shared" si="2"/>
        <v>-5</v>
      </c>
      <c r="E46" s="1">
        <v>5</v>
      </c>
      <c r="F46" s="1">
        <f t="shared" si="3"/>
        <v>130</v>
      </c>
      <c r="G46">
        <f t="shared" si="5"/>
        <v>-130</v>
      </c>
    </row>
    <row r="47" spans="1:7" ht="18.75" x14ac:dyDescent="0.3">
      <c r="A47" s="12" t="s">
        <v>88</v>
      </c>
      <c r="B47" s="14">
        <f t="shared" si="4"/>
        <v>-0.625</v>
      </c>
      <c r="D47">
        <f t="shared" si="2"/>
        <v>-5</v>
      </c>
      <c r="E47" s="1">
        <v>5</v>
      </c>
      <c r="F47" s="1">
        <f t="shared" si="3"/>
        <v>130</v>
      </c>
      <c r="G47">
        <f t="shared" si="5"/>
        <v>-130</v>
      </c>
    </row>
    <row r="48" spans="1:7" ht="18.75" x14ac:dyDescent="0.3">
      <c r="A48" s="12" t="s">
        <v>162</v>
      </c>
      <c r="B48" s="14">
        <f t="shared" si="4"/>
        <v>-0.625</v>
      </c>
      <c r="D48">
        <f t="shared" si="2"/>
        <v>-5</v>
      </c>
      <c r="E48" s="1">
        <v>5</v>
      </c>
      <c r="F48" s="1">
        <f t="shared" si="3"/>
        <v>130</v>
      </c>
      <c r="G48">
        <f t="shared" si="5"/>
        <v>-130</v>
      </c>
    </row>
    <row r="49" spans="1:7" ht="18.75" x14ac:dyDescent="0.3">
      <c r="A49" s="12" t="s">
        <v>163</v>
      </c>
      <c r="B49" s="14">
        <f t="shared" si="4"/>
        <v>-0.625</v>
      </c>
      <c r="D49">
        <f t="shared" si="2"/>
        <v>-5</v>
      </c>
      <c r="E49" s="1">
        <v>5</v>
      </c>
      <c r="F49" s="1">
        <f t="shared" si="3"/>
        <v>130</v>
      </c>
      <c r="G49">
        <f t="shared" si="5"/>
        <v>-130</v>
      </c>
    </row>
    <row r="50" spans="1:7" ht="18.75" x14ac:dyDescent="0.3">
      <c r="A50" s="12" t="s">
        <v>50</v>
      </c>
      <c r="B50" s="14">
        <f t="shared" si="4"/>
        <v>-0.625</v>
      </c>
      <c r="D50">
        <f t="shared" si="2"/>
        <v>-5</v>
      </c>
      <c r="E50" s="1">
        <v>5</v>
      </c>
      <c r="F50" s="1">
        <f t="shared" si="3"/>
        <v>130</v>
      </c>
      <c r="G50">
        <f t="shared" si="5"/>
        <v>-130</v>
      </c>
    </row>
    <row r="51" spans="1:7" ht="18.75" x14ac:dyDescent="0.3">
      <c r="A51" s="12" t="s">
        <v>93</v>
      </c>
      <c r="B51" s="14">
        <f t="shared" si="4"/>
        <v>-0.625</v>
      </c>
      <c r="D51">
        <f t="shared" si="2"/>
        <v>-5</v>
      </c>
      <c r="E51" s="1">
        <v>5</v>
      </c>
      <c r="F51" s="1">
        <f t="shared" si="3"/>
        <v>130</v>
      </c>
      <c r="G51">
        <f t="shared" si="5"/>
        <v>-130</v>
      </c>
    </row>
    <row r="52" spans="1:7" ht="18.75" x14ac:dyDescent="0.3">
      <c r="A52" s="12" t="s">
        <v>164</v>
      </c>
      <c r="B52" s="14">
        <f t="shared" si="4"/>
        <v>-0.625</v>
      </c>
      <c r="D52">
        <f t="shared" si="2"/>
        <v>-5</v>
      </c>
      <c r="E52" s="1">
        <v>5</v>
      </c>
      <c r="F52" s="1">
        <f t="shared" si="3"/>
        <v>130</v>
      </c>
      <c r="G52">
        <f t="shared" si="5"/>
        <v>-130</v>
      </c>
    </row>
    <row r="53" spans="1:7" ht="18.75" x14ac:dyDescent="0.3">
      <c r="A53" s="12" t="s">
        <v>165</v>
      </c>
      <c r="B53" s="14">
        <f t="shared" si="4"/>
        <v>-0.625</v>
      </c>
      <c r="D53">
        <f t="shared" si="2"/>
        <v>-5</v>
      </c>
      <c r="E53" s="1">
        <v>5</v>
      </c>
      <c r="F53" s="1">
        <f t="shared" si="3"/>
        <v>130</v>
      </c>
      <c r="G53">
        <f t="shared" si="5"/>
        <v>-130</v>
      </c>
    </row>
    <row r="54" spans="1:7" ht="18.75" x14ac:dyDescent="0.3">
      <c r="A54" s="12" t="s">
        <v>166</v>
      </c>
      <c r="B54" s="14">
        <f t="shared" si="4"/>
        <v>-0.625</v>
      </c>
      <c r="D54">
        <f t="shared" si="2"/>
        <v>-5</v>
      </c>
      <c r="E54" s="1">
        <v>5</v>
      </c>
      <c r="F54" s="1">
        <f t="shared" si="3"/>
        <v>130</v>
      </c>
      <c r="G54">
        <f t="shared" si="5"/>
        <v>-130</v>
      </c>
    </row>
    <row r="55" spans="1:7" ht="18.75" x14ac:dyDescent="0.3">
      <c r="A55" s="12" t="s">
        <v>167</v>
      </c>
      <c r="B55" s="14">
        <f t="shared" si="4"/>
        <v>-0.625</v>
      </c>
      <c r="D55">
        <f t="shared" si="2"/>
        <v>-5</v>
      </c>
      <c r="E55" s="1">
        <v>5</v>
      </c>
      <c r="F55" s="1">
        <f t="shared" si="3"/>
        <v>130</v>
      </c>
      <c r="G55">
        <f t="shared" si="5"/>
        <v>-130</v>
      </c>
    </row>
    <row r="56" spans="1:7" ht="18.75" x14ac:dyDescent="0.3">
      <c r="A56" s="12" t="s">
        <v>168</v>
      </c>
      <c r="B56" s="14">
        <f t="shared" si="4"/>
        <v>-0.625</v>
      </c>
      <c r="D56">
        <f t="shared" si="2"/>
        <v>-5</v>
      </c>
      <c r="E56" s="1">
        <v>5</v>
      </c>
      <c r="F56" s="1">
        <f t="shared" si="3"/>
        <v>130</v>
      </c>
      <c r="G56">
        <f t="shared" si="5"/>
        <v>-130</v>
      </c>
    </row>
  </sheetData>
  <autoFilter ref="A1:A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zoomScale="376" zoomScaleNormal="376" workbookViewId="0">
      <selection activeCell="B1" sqref="B1"/>
    </sheetView>
  </sheetViews>
  <sheetFormatPr defaultRowHeight="14.25" x14ac:dyDescent="0.2"/>
  <cols>
    <col min="3" max="3" width="17.25" customWidth="1"/>
  </cols>
  <sheetData>
    <row r="1" spans="1:3" x14ac:dyDescent="0.2">
      <c r="A1" t="s">
        <v>175</v>
      </c>
      <c r="B1">
        <v>5</v>
      </c>
      <c r="C1" t="s">
        <v>180</v>
      </c>
    </row>
    <row r="2" spans="1:3" x14ac:dyDescent="0.2">
      <c r="A2" t="s">
        <v>176</v>
      </c>
      <c r="B2">
        <v>0</v>
      </c>
      <c r="C2" t="s">
        <v>181</v>
      </c>
    </row>
    <row r="3" spans="1:3" x14ac:dyDescent="0.2">
      <c r="A3" t="s">
        <v>177</v>
      </c>
      <c r="B3">
        <v>-5</v>
      </c>
      <c r="C3" t="s">
        <v>182</v>
      </c>
    </row>
    <row r="4" spans="1:3" x14ac:dyDescent="0.2">
      <c r="A4" t="s">
        <v>178</v>
      </c>
      <c r="B4">
        <v>0</v>
      </c>
      <c r="C4" t="s">
        <v>181</v>
      </c>
    </row>
    <row r="5" spans="1:3" x14ac:dyDescent="0.2">
      <c r="A5" t="s">
        <v>179</v>
      </c>
      <c r="B5">
        <v>0</v>
      </c>
      <c r="C5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rightToLeft="1" workbookViewId="0">
      <selection activeCell="A6" sqref="A6"/>
    </sheetView>
  </sheetViews>
  <sheetFormatPr defaultRowHeight="14.25" x14ac:dyDescent="0.2"/>
  <cols>
    <col min="2" max="2" width="29.875" customWidth="1"/>
  </cols>
  <sheetData>
    <row r="1" spans="1:2" x14ac:dyDescent="0.2">
      <c r="A1" s="1" t="s">
        <v>18</v>
      </c>
      <c r="B1" t="s">
        <v>183</v>
      </c>
    </row>
    <row r="2" spans="1:2" x14ac:dyDescent="0.2">
      <c r="A2" s="1" t="s">
        <v>20</v>
      </c>
      <c r="B2" t="s">
        <v>184</v>
      </c>
    </row>
    <row r="3" spans="1:2" x14ac:dyDescent="0.2">
      <c r="A3" s="1" t="s">
        <v>24</v>
      </c>
      <c r="B3" t="s">
        <v>185</v>
      </c>
    </row>
    <row r="4" spans="1:2" x14ac:dyDescent="0.2">
      <c r="A4" s="1" t="s">
        <v>51</v>
      </c>
      <c r="B4" t="s">
        <v>186</v>
      </c>
    </row>
    <row r="5" spans="1:2" x14ac:dyDescent="0.2">
      <c r="A5" s="1" t="s">
        <v>22</v>
      </c>
      <c r="B5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2"/>
  <sheetViews>
    <sheetView rightToLeft="1" tabSelected="1" zoomScale="170" zoomScaleNormal="170" workbookViewId="0">
      <selection activeCell="E5" sqref="E5"/>
    </sheetView>
  </sheetViews>
  <sheetFormatPr defaultRowHeight="14.25" x14ac:dyDescent="0.2"/>
  <cols>
    <col min="1" max="1" width="11.875" customWidth="1"/>
    <col min="2" max="2" width="13.875" customWidth="1"/>
  </cols>
  <sheetData>
    <row r="2" spans="1:15" ht="54" x14ac:dyDescent="0.2">
      <c r="A2" s="3" t="s">
        <v>188</v>
      </c>
      <c r="B2" s="4" t="s">
        <v>1</v>
      </c>
      <c r="C2" s="4" t="s">
        <v>2</v>
      </c>
      <c r="D2" s="5" t="s">
        <v>3</v>
      </c>
      <c r="E2" s="4" t="s">
        <v>15</v>
      </c>
      <c r="F2" s="5" t="s">
        <v>189</v>
      </c>
      <c r="G2" s="5" t="s">
        <v>190</v>
      </c>
      <c r="H2" s="5" t="s">
        <v>191</v>
      </c>
    </row>
    <row r="3" spans="1:15" x14ac:dyDescent="0.2">
      <c r="A3" s="18">
        <v>45658</v>
      </c>
      <c r="B3" s="2" t="s">
        <v>16</v>
      </c>
      <c r="C3" s="2" t="s">
        <v>17</v>
      </c>
      <c r="D3" s="2">
        <v>8</v>
      </c>
      <c r="E3" s="2" t="s">
        <v>18</v>
      </c>
      <c r="F3" s="19">
        <f t="array" ref="F3">SUM(IF(C3=site!A$2:A$56,site!B$2:B$56,""))</f>
        <v>1.2980769230769231</v>
      </c>
      <c r="G3" s="2" t="s">
        <v>175</v>
      </c>
      <c r="H3" s="2">
        <f t="array" ref="H3">SUM(IF(G3=holiday!A$1:A$5,holiday!B$1:B$5,""))</f>
        <v>5</v>
      </c>
      <c r="O3" t="s">
        <v>192</v>
      </c>
    </row>
    <row r="4" spans="1:15" x14ac:dyDescent="0.2">
      <c r="A4" s="18">
        <v>45658</v>
      </c>
      <c r="B4" s="2" t="s">
        <v>19</v>
      </c>
      <c r="C4" s="2" t="s">
        <v>17</v>
      </c>
      <c r="D4" s="2">
        <v>8</v>
      </c>
      <c r="E4" s="2" t="s">
        <v>20</v>
      </c>
      <c r="F4" s="19">
        <f t="array" ref="F4">SUM(IF(C4=site!A$2:A$56,site!B$2:B$56,""))</f>
        <v>1.2980769230769231</v>
      </c>
      <c r="G4" s="2" t="s">
        <v>177</v>
      </c>
      <c r="H4" s="2">
        <f t="array" ref="H4">SUM(IF(G4=holiday!A$1:A$5,holiday!B$1:B$5,""))</f>
        <v>-5</v>
      </c>
    </row>
    <row r="5" spans="1:15" x14ac:dyDescent="0.2">
      <c r="A5" s="18">
        <v>45658</v>
      </c>
      <c r="B5" s="2" t="s">
        <v>21</v>
      </c>
      <c r="C5" s="2" t="s">
        <v>17</v>
      </c>
      <c r="D5" s="2">
        <v>8</v>
      </c>
      <c r="E5" s="2" t="s">
        <v>22</v>
      </c>
      <c r="F5" s="19">
        <f t="array" ref="F5">SUM(IF(C5=site!A$2:A$56,site!B$2:B$56,""))</f>
        <v>1.2980769230769231</v>
      </c>
      <c r="G5" s="2" t="s">
        <v>175</v>
      </c>
      <c r="H5" s="2">
        <f t="array" ref="H5">SUM(IF(G5=holiday!A$1:A$5,holiday!B$1:B$5,""))</f>
        <v>5</v>
      </c>
    </row>
    <row r="6" spans="1:15" x14ac:dyDescent="0.2">
      <c r="A6" s="18">
        <v>45658</v>
      </c>
      <c r="B6" s="2" t="s">
        <v>23</v>
      </c>
      <c r="C6" s="2" t="s">
        <v>17</v>
      </c>
      <c r="D6" s="2">
        <v>8</v>
      </c>
      <c r="E6" s="2" t="s">
        <v>24</v>
      </c>
      <c r="F6" s="19">
        <f t="array" ref="F6">SUM(IF(C6=site!A$2:A$56,site!B$2:B$56,""))</f>
        <v>1.2980769230769231</v>
      </c>
      <c r="G6" s="2" t="s">
        <v>175</v>
      </c>
      <c r="H6" s="2">
        <f t="array" ref="H6">SUM(IF(G6=holiday!A$1:A$5,holiday!B$1:B$5,""))</f>
        <v>5</v>
      </c>
      <c r="O6" t="s">
        <v>193</v>
      </c>
    </row>
    <row r="7" spans="1:15" x14ac:dyDescent="0.2">
      <c r="A7" s="18">
        <v>45658</v>
      </c>
      <c r="B7" s="2" t="s">
        <v>25</v>
      </c>
      <c r="C7" s="2" t="s">
        <v>17</v>
      </c>
      <c r="D7" s="2">
        <v>8</v>
      </c>
      <c r="E7" s="2" t="s">
        <v>20</v>
      </c>
      <c r="F7" s="19">
        <f t="array" ref="F7">SUM(IF(C7=site!A$2:A$56,site!B$2:B$56,""))</f>
        <v>1.2980769230769231</v>
      </c>
      <c r="G7" s="2" t="s">
        <v>175</v>
      </c>
      <c r="H7" s="2">
        <f t="array" ref="H7">SUM(IF(G7=holiday!A$1:A$5,holiday!B$1:B$5,""))</f>
        <v>5</v>
      </c>
    </row>
    <row r="8" spans="1:15" x14ac:dyDescent="0.2">
      <c r="A8" s="18">
        <v>45658</v>
      </c>
      <c r="B8" s="2" t="s">
        <v>26</v>
      </c>
      <c r="C8" s="2" t="s">
        <v>27</v>
      </c>
      <c r="D8" s="2">
        <v>8</v>
      </c>
      <c r="E8" s="2" t="s">
        <v>18</v>
      </c>
      <c r="F8" s="19">
        <f t="array" ref="F8">SUM(IF(C8=site!A$2:A$56,site!B$2:B$56,""))</f>
        <v>1.0576923076923077</v>
      </c>
      <c r="G8" s="2" t="s">
        <v>175</v>
      </c>
      <c r="H8" s="2">
        <f t="array" ref="H8">SUM(IF(G8=holiday!A$1:A$5,holiday!B$1:B$5,""))</f>
        <v>5</v>
      </c>
      <c r="O8" t="s">
        <v>194</v>
      </c>
    </row>
    <row r="9" spans="1:15" x14ac:dyDescent="0.2">
      <c r="A9" s="18">
        <v>45658</v>
      </c>
      <c r="B9" s="2" t="s">
        <v>28</v>
      </c>
      <c r="C9" s="2" t="s">
        <v>27</v>
      </c>
      <c r="D9" s="2">
        <v>8</v>
      </c>
      <c r="E9" s="2" t="s">
        <v>18</v>
      </c>
      <c r="F9" s="19">
        <f t="array" ref="F9">SUM(IF(C9=site!A$2:A$56,site!B$2:B$56,""))</f>
        <v>1.0576923076923077</v>
      </c>
      <c r="G9" s="2" t="s">
        <v>175</v>
      </c>
      <c r="H9" s="2">
        <f t="array" ref="H9">SUM(IF(G9=holiday!A$1:A$5,holiday!B$1:B$5,""))</f>
        <v>5</v>
      </c>
    </row>
    <row r="10" spans="1:15" x14ac:dyDescent="0.2">
      <c r="A10" s="18">
        <v>45658</v>
      </c>
      <c r="B10" s="2" t="s">
        <v>29</v>
      </c>
      <c r="C10" s="2" t="s">
        <v>27</v>
      </c>
      <c r="D10" s="2">
        <v>0</v>
      </c>
      <c r="E10" s="2" t="s">
        <v>18</v>
      </c>
      <c r="F10" s="19">
        <f t="array" ref="F10">SUM(IF(C10=site!A$2:A$56,site!B$2:B$56,""))</f>
        <v>1.0576923076923077</v>
      </c>
      <c r="G10" s="2" t="s">
        <v>176</v>
      </c>
      <c r="H10" s="2">
        <f t="array" ref="H10">SUM(IF(G10=holiday!A$1:A$5,holiday!B$1:B$5,""))</f>
        <v>0</v>
      </c>
    </row>
    <row r="11" spans="1:15" x14ac:dyDescent="0.2">
      <c r="A11" s="18">
        <v>45658</v>
      </c>
      <c r="B11" s="2" t="s">
        <v>30</v>
      </c>
      <c r="C11" s="2" t="s">
        <v>31</v>
      </c>
      <c r="D11" s="2">
        <v>8</v>
      </c>
      <c r="E11" s="2" t="s">
        <v>18</v>
      </c>
      <c r="F11" s="19">
        <f t="array" ref="F11">SUM(IF(C11=site!A$2:A$56,site!B$2:B$56,""))</f>
        <v>1.0576923076923077</v>
      </c>
      <c r="G11" s="2" t="s">
        <v>175</v>
      </c>
      <c r="H11" s="2">
        <f t="array" ref="H11">SUM(IF(G11=holiday!A$1:A$5,holiday!B$1:B$5,""))</f>
        <v>5</v>
      </c>
    </row>
    <row r="12" spans="1:15" x14ac:dyDescent="0.2">
      <c r="A12" s="18">
        <v>45658</v>
      </c>
      <c r="B12" s="2" t="s">
        <v>32</v>
      </c>
      <c r="C12" s="2" t="s">
        <v>31</v>
      </c>
      <c r="D12" s="2">
        <v>8</v>
      </c>
      <c r="E12" s="2" t="s">
        <v>18</v>
      </c>
      <c r="F12" s="19">
        <f t="array" ref="F12">SUM(IF(C12=site!A$2:A$56,site!B$2:B$56,""))</f>
        <v>1.0576923076923077</v>
      </c>
      <c r="G12" s="2" t="s">
        <v>175</v>
      </c>
      <c r="H12" s="2">
        <f t="array" ref="H12">SUM(IF(G12=holiday!A$1:A$5,holiday!B$1:B$5,""))</f>
        <v>5</v>
      </c>
    </row>
    <row r="13" spans="1:15" x14ac:dyDescent="0.2">
      <c r="A13" s="18">
        <v>45659</v>
      </c>
      <c r="B13" s="2" t="s">
        <v>16</v>
      </c>
      <c r="C13" s="2" t="s">
        <v>17</v>
      </c>
      <c r="D13" s="2">
        <v>8</v>
      </c>
      <c r="E13" s="2" t="s">
        <v>18</v>
      </c>
      <c r="F13" s="19">
        <f t="array" ref="F13">SUM(IF(C13=site!A$2:A$56,site!B$2:B$56,""))</f>
        <v>1.2980769230769231</v>
      </c>
      <c r="G13" s="2" t="s">
        <v>177</v>
      </c>
      <c r="H13" s="2">
        <f t="array" ref="H13">SUM(IF(G13=holiday!A$1:A$5,holiday!B$1:B$5,""))</f>
        <v>-5</v>
      </c>
    </row>
    <row r="14" spans="1:15" x14ac:dyDescent="0.2">
      <c r="A14" s="18">
        <v>45659</v>
      </c>
      <c r="B14" s="2" t="s">
        <v>19</v>
      </c>
      <c r="C14" s="2" t="s">
        <v>17</v>
      </c>
      <c r="D14" s="2">
        <v>8</v>
      </c>
      <c r="E14" s="2" t="s">
        <v>20</v>
      </c>
      <c r="F14" s="19">
        <f t="array" ref="F14">SUM(IF(C14=site!A$2:A$56,site!B$2:B$56,""))</f>
        <v>1.2980769230769231</v>
      </c>
      <c r="G14" s="2" t="s">
        <v>175</v>
      </c>
      <c r="H14" s="2">
        <f t="array" ref="H14">SUM(IF(G14=holiday!A$1:A$5,holiday!B$1:B$5,""))</f>
        <v>5</v>
      </c>
    </row>
    <row r="15" spans="1:15" x14ac:dyDescent="0.2">
      <c r="A15" s="18">
        <v>45659</v>
      </c>
      <c r="B15" s="2" t="s">
        <v>21</v>
      </c>
      <c r="C15" s="2" t="s">
        <v>17</v>
      </c>
      <c r="D15" s="2">
        <v>8</v>
      </c>
      <c r="E15" s="2" t="s">
        <v>22</v>
      </c>
      <c r="F15" s="19">
        <f t="array" ref="F15">SUM(IF(C15=site!A$2:A$56,site!B$2:B$56,""))</f>
        <v>1.2980769230769231</v>
      </c>
      <c r="G15" s="2" t="s">
        <v>175</v>
      </c>
      <c r="H15" s="2">
        <f t="array" ref="H15">SUM(IF(G15=holiday!A$1:A$5,holiday!B$1:B$5,""))</f>
        <v>5</v>
      </c>
    </row>
    <row r="16" spans="1:15" x14ac:dyDescent="0.2">
      <c r="A16" s="18">
        <v>45659</v>
      </c>
      <c r="B16" s="2" t="s">
        <v>23</v>
      </c>
      <c r="C16" s="2" t="s">
        <v>17</v>
      </c>
      <c r="D16" s="2">
        <v>8</v>
      </c>
      <c r="E16" s="2" t="s">
        <v>24</v>
      </c>
      <c r="F16" s="19">
        <f t="array" ref="F16">SUM(IF(C16=site!A$2:A$56,site!B$2:B$56,""))</f>
        <v>1.2980769230769231</v>
      </c>
      <c r="G16" s="2" t="s">
        <v>175</v>
      </c>
      <c r="H16" s="2">
        <f t="array" ref="H16">SUM(IF(G16=holiday!A$1:A$5,holiday!B$1:B$5,""))</f>
        <v>5</v>
      </c>
    </row>
    <row r="17" spans="1:8" x14ac:dyDescent="0.2">
      <c r="A17" s="18">
        <v>45659</v>
      </c>
      <c r="B17" s="2" t="s">
        <v>25</v>
      </c>
      <c r="C17" s="2" t="s">
        <v>17</v>
      </c>
      <c r="D17" s="2">
        <v>8</v>
      </c>
      <c r="E17" s="2" t="s">
        <v>18</v>
      </c>
      <c r="F17" s="19">
        <f t="array" ref="F17">SUM(IF(C17=site!A$2:A$56,site!B$2:B$56,""))</f>
        <v>1.2980769230769231</v>
      </c>
      <c r="G17" s="2" t="s">
        <v>175</v>
      </c>
      <c r="H17" s="2">
        <f t="array" ref="H17">SUM(IF(G17=holiday!A$1:A$5,holiday!B$1:B$5,""))</f>
        <v>5</v>
      </c>
    </row>
    <row r="18" spans="1:8" x14ac:dyDescent="0.2">
      <c r="A18" s="18">
        <v>45659</v>
      </c>
      <c r="B18" s="2" t="s">
        <v>26</v>
      </c>
      <c r="C18" s="2" t="s">
        <v>27</v>
      </c>
      <c r="D18" s="2">
        <v>8</v>
      </c>
      <c r="E18" s="2" t="s">
        <v>18</v>
      </c>
      <c r="F18" s="19">
        <f t="array" ref="F18">SUM(IF(C18=site!A$2:A$56,site!B$2:B$56,""))</f>
        <v>1.0576923076923077</v>
      </c>
      <c r="G18" s="2" t="s">
        <v>177</v>
      </c>
      <c r="H18" s="2">
        <f t="array" ref="H18">SUM(IF(G18=holiday!A$1:A$5,holiday!B$1:B$5,""))</f>
        <v>-5</v>
      </c>
    </row>
    <row r="19" spans="1:8" x14ac:dyDescent="0.2">
      <c r="A19" s="18">
        <v>45659</v>
      </c>
      <c r="B19" s="2" t="s">
        <v>28</v>
      </c>
      <c r="C19" s="2" t="s">
        <v>27</v>
      </c>
      <c r="D19" s="2">
        <v>0</v>
      </c>
      <c r="E19" s="2" t="s">
        <v>18</v>
      </c>
      <c r="F19" s="19">
        <f t="array" ref="F19">SUM(IF(C19=site!A$2:A$56,site!B$2:B$56,""))</f>
        <v>1.0576923076923077</v>
      </c>
      <c r="G19" s="2" t="s">
        <v>176</v>
      </c>
      <c r="H19" s="2">
        <f t="array" ref="H19">SUM(IF(G19=holiday!A$1:A$5,holiday!B$1:B$5,""))</f>
        <v>0</v>
      </c>
    </row>
    <row r="20" spans="1:8" x14ac:dyDescent="0.2">
      <c r="A20" s="18">
        <v>45659</v>
      </c>
      <c r="B20" s="2" t="s">
        <v>29</v>
      </c>
      <c r="C20" s="2" t="s">
        <v>27</v>
      </c>
      <c r="D20" s="2">
        <v>8</v>
      </c>
      <c r="E20" s="2" t="s">
        <v>18</v>
      </c>
      <c r="F20" s="19">
        <f t="array" ref="F20">SUM(IF(C20=site!A$2:A$56,site!B$2:B$56,""))</f>
        <v>1.0576923076923077</v>
      </c>
      <c r="G20" s="2" t="s">
        <v>175</v>
      </c>
      <c r="H20" s="2">
        <f t="array" ref="H20">SUM(IF(G20=holiday!A$1:A$5,holiday!B$1:B$5,""))</f>
        <v>5</v>
      </c>
    </row>
    <row r="21" spans="1:8" x14ac:dyDescent="0.2">
      <c r="A21" s="18">
        <v>45659</v>
      </c>
      <c r="B21" s="2" t="s">
        <v>30</v>
      </c>
      <c r="C21" s="2" t="s">
        <v>31</v>
      </c>
      <c r="D21" s="2">
        <v>8</v>
      </c>
      <c r="E21" s="2" t="s">
        <v>18</v>
      </c>
      <c r="F21" s="19">
        <f t="array" ref="F21">SUM(IF(C21=site!A$2:A$56,site!B$2:B$56,""))</f>
        <v>1.0576923076923077</v>
      </c>
      <c r="G21" s="2" t="s">
        <v>175</v>
      </c>
      <c r="H21" s="2">
        <f t="array" ref="H21">SUM(IF(G21=holiday!A$1:A$5,holiday!B$1:B$5,""))</f>
        <v>5</v>
      </c>
    </row>
    <row r="22" spans="1:8" x14ac:dyDescent="0.2">
      <c r="A22" s="18">
        <v>45659</v>
      </c>
      <c r="B22" s="2" t="s">
        <v>32</v>
      </c>
      <c r="C22" s="2" t="s">
        <v>31</v>
      </c>
      <c r="D22" s="2">
        <v>8</v>
      </c>
      <c r="E22" s="2" t="s">
        <v>18</v>
      </c>
      <c r="F22" s="19">
        <f t="array" ref="F22">SUM(IF(C22=site!A$2:A$56,site!B$2:B$56,""))</f>
        <v>1.0576923076923077</v>
      </c>
      <c r="G22" s="2" t="s">
        <v>175</v>
      </c>
      <c r="H22" s="2">
        <f t="array" ref="H22">SUM(IF(G22=holiday!A$1:A$5,holiday!B$1:B$5,""))</f>
        <v>5</v>
      </c>
    </row>
  </sheetData>
  <conditionalFormatting sqref="H3:H22">
    <cfRule type="expression" priority="1">
      <formula>"if$G3=""حضور"" +5"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emp!$A$2:$A$94</xm:f>
          </x14:formula1>
          <xm:sqref>B1:B1048576</xm:sqref>
        </x14:dataValidation>
        <x14:dataValidation type="list" allowBlank="1" showInputMessage="1" showErrorMessage="1">
          <x14:formula1>
            <xm:f>site!$A$2:$A$56</xm:f>
          </x14:formula1>
          <xm:sqref>C1:C1048576</xm:sqref>
        </x14:dataValidation>
        <x14:dataValidation type="list" allowBlank="1" showInputMessage="1" showErrorMessage="1">
          <x14:formula1>
            <xm:f>دوام!$A$1:$A$5</xm:f>
          </x14:formula1>
          <xm:sqref>E1:E1048576</xm:sqref>
        </x14:dataValidation>
        <x14:dataValidation type="list" allowBlank="1" showInputMessage="1" showErrorMessage="1">
          <x14:formula1>
            <xm:f>holiday!$A$1:$A$5</xm:f>
          </x14:formula1>
          <xm:sqref>G1:G1048576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Sheet1</vt:lpstr>
      <vt:lpstr>emp</vt:lpstr>
      <vt:lpstr>site</vt:lpstr>
      <vt:lpstr>holiday</vt:lpstr>
      <vt:lpstr>دوام</vt:lpstr>
      <vt:lpstr>يومية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 fathallah</dc:creator>
  <cp:lastModifiedBy>ALAWAIL</cp:lastModifiedBy>
  <dcterms:created xsi:type="dcterms:W3CDTF">2015-06-05T18:17:20Z</dcterms:created>
  <dcterms:modified xsi:type="dcterms:W3CDTF">2025-01-20T16:54:40Z</dcterms:modified>
</cp:coreProperties>
</file>